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S:\Information\Publikationer\Statistik\VFU\2022\"/>
    </mc:Choice>
  </mc:AlternateContent>
  <xr:revisionPtr revIDLastSave="0" documentId="13_ncr:1_{D47AA82C-6E6F-4D3D-931E-36B310BEAFE6}" xr6:coauthVersionLast="47" xr6:coauthVersionMax="47" xr10:uidLastSave="{00000000-0000-0000-0000-000000000000}"/>
  <bookViews>
    <workbookView xWindow="-120" yWindow="-120" windowWidth="29040" windowHeight="17640" xr2:uid="{00000000-000D-0000-FFFF-FFFF00000000}"/>
  </bookViews>
  <sheets>
    <sheet name="Titel_Title" sheetId="39" r:id="rId1"/>
    <sheet name="OLD_Innehåll, Content" sheetId="37" state="hidden" r:id="rId2"/>
    <sheet name="Trafikslag" sheetId="34" state="hidden" r:id="rId3"/>
    <sheet name="Innehåll_ Contents" sheetId="96" r:id="rId4"/>
    <sheet name="Kort om statistiken" sheetId="92" r:id="rId5"/>
    <sheet name="Definitioner" sheetId="95" r:id="rId6"/>
    <sheet name="Teckenförklaring_ Legends" sheetId="94" r:id="rId7"/>
    <sheet name="Tabell 1.1" sheetId="79" r:id="rId8"/>
    <sheet name="Tabell 1.2" sheetId="80" r:id="rId9"/>
    <sheet name="Tabell 1.3" sheetId="81" r:id="rId10"/>
    <sheet name="Tabell 1.4" sheetId="82" r:id="rId11"/>
    <sheet name="Tabell 2.1" sheetId="17" r:id="rId12"/>
    <sheet name="Tabell 2.3" sheetId="43" r:id="rId13"/>
    <sheet name="Tabell 3.1" sheetId="44" r:id="rId14"/>
    <sheet name="Tabell 3.2" sheetId="58" r:id="rId15"/>
    <sheet name="Tabell 3.3" sheetId="59" r:id="rId16"/>
    <sheet name="Tabell 3.4" sheetId="45" r:id="rId17"/>
    <sheet name="Tabell 4.1" sheetId="46" r:id="rId18"/>
    <sheet name="Tabell 4.2" sheetId="56" r:id="rId19"/>
    <sheet name="Tabell 4.3" sheetId="57" r:id="rId20"/>
    <sheet name="Tabell 4.4" sheetId="47" r:id="rId21"/>
    <sheet name="Tabell 5.1" sheetId="64" r:id="rId22"/>
    <sheet name="Tabell 5.2" sheetId="65" r:id="rId23"/>
    <sheet name="Tabell 5.3" sheetId="66" r:id="rId24"/>
    <sheet name="Tabell 5.4" sheetId="67" r:id="rId25"/>
    <sheet name="Tabell 6.1" sheetId="4" r:id="rId26"/>
    <sheet name="Tabell 6.2" sheetId="48" r:id="rId27"/>
    <sheet name="Tabell 6.3" sheetId="49" r:id="rId28"/>
    <sheet name="Tabell 6.4" sheetId="50" r:id="rId29"/>
    <sheet name="Tabell 7.1" sheetId="52" r:id="rId30"/>
    <sheet name="Tabell 7.2" sheetId="53" r:id="rId31"/>
    <sheet name="Tabell 7.3" sheetId="54" r:id="rId32"/>
    <sheet name="Tabell 7.4" sheetId="55" r:id="rId33"/>
    <sheet name="Tabell 8.1" sheetId="8" r:id="rId34"/>
    <sheet name="Tabell 8.2" sheetId="60" r:id="rId35"/>
    <sheet name="Tabell 8.3" sheetId="61" r:id="rId36"/>
    <sheet name="Tabell 8.4" sheetId="9" r:id="rId37"/>
    <sheet name="Tabell 9.1" sheetId="62" r:id="rId38"/>
    <sheet name="Tabell 9.2" sheetId="91" r:id="rId39"/>
    <sheet name="Tabell 10.1" sheetId="68" r:id="rId40"/>
    <sheet name="Tabell 10.2" sheetId="84" r:id="rId41"/>
    <sheet name="(Avg_utr_start_mål_vikt)" sheetId="83" state="hidden" r:id="rId42"/>
    <sheet name="(Avg_utr_start_mål_SEK)" sheetId="69" state="hidden" r:id="rId43"/>
    <sheet name="(Ank_start_mål_vikt)" sheetId="70" state="hidden" r:id="rId44"/>
    <sheet name="(Ank_start_mål_SEK)" sheetId="85" state="hidden" r:id="rId45"/>
    <sheet name="Tabell 11.1" sheetId="71" r:id="rId46"/>
    <sheet name="Tabell 11.2" sheetId="75" r:id="rId47"/>
    <sheet name="Tabell 11.3" sheetId="78" r:id="rId48"/>
    <sheet name="Tabell 11.4" sheetId="76" r:id="rId49"/>
  </sheets>
  <externalReferences>
    <externalReference r:id="rId50"/>
    <externalReference r:id="rId51"/>
    <externalReference r:id="rId52"/>
    <externalReference r:id="rId53"/>
    <externalReference r:id="rId54"/>
    <externalReference r:id="rId55"/>
  </externalReferences>
  <definedNames>
    <definedName name="_10FrC1">#REF!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6">#REF!</definedName>
    <definedName name="_1A18Q1">#REF!</definedName>
    <definedName name="_1A18Q2" localSheetId="6">#REF!</definedName>
    <definedName name="_1A18Q2">#REF!</definedName>
    <definedName name="_1A18Q3" localSheetId="6">#REF!</definedName>
    <definedName name="_1A18Q3">#REF!</definedName>
    <definedName name="_1A18Q4" localSheetId="6">#REF!</definedName>
    <definedName name="_1A18Q4">#REF!</definedName>
    <definedName name="_1A19Q1" localSheetId="6">#REF!</definedName>
    <definedName name="_1A19Q1">#REF!</definedName>
    <definedName name="_1A19Q2" localSheetId="6">#REF!</definedName>
    <definedName name="_1A19Q2">#REF!</definedName>
    <definedName name="_1A19Q3" localSheetId="6">#REF!</definedName>
    <definedName name="_1A19Q3">#REF!</definedName>
    <definedName name="_1A19Q4" localSheetId="6">#REF!</definedName>
    <definedName name="_1A19Q4">#REF!</definedName>
    <definedName name="_1AQPrev1" localSheetId="6">#REF!</definedName>
    <definedName name="_1AQPrev1">#REF!</definedName>
    <definedName name="_1AQPrev2" localSheetId="6">#REF!</definedName>
    <definedName name="_1AQPrev2">#REF!</definedName>
    <definedName name="_1AQPrev3" localSheetId="6">#REF!</definedName>
    <definedName name="_1AQPrev3">#REF!</definedName>
    <definedName name="_1AQThis" localSheetId="6">#REF!</definedName>
    <definedName name="_1AQThis">#REF!</definedName>
    <definedName name="_1B18Q1" localSheetId="6">#REF!</definedName>
    <definedName name="_1B18Q1">#REF!</definedName>
    <definedName name="_1B18Q2" localSheetId="6">#REF!</definedName>
    <definedName name="_1B18Q2">#REF!</definedName>
    <definedName name="_1B18Q3" localSheetId="6">#REF!</definedName>
    <definedName name="_1B18Q3">#REF!</definedName>
    <definedName name="_1B18Q4" localSheetId="6">#REF!</definedName>
    <definedName name="_1B18Q4">#REF!</definedName>
    <definedName name="_1B19Q1" localSheetId="6">#REF!</definedName>
    <definedName name="_1B19Q1">#REF!</definedName>
    <definedName name="_1B19Q2" localSheetId="6">#REF!</definedName>
    <definedName name="_1B19Q2">#REF!</definedName>
    <definedName name="_1B19Q3" localSheetId="6">#REF!</definedName>
    <definedName name="_1B19Q3">#REF!</definedName>
    <definedName name="_1B19Q4" localSheetId="6">#REF!</definedName>
    <definedName name="_1B19Q4">#REF!</definedName>
    <definedName name="_1BQPrev1" localSheetId="6">#REF!</definedName>
    <definedName name="_1BQPrev1">#REF!</definedName>
    <definedName name="_1BQPrev2" localSheetId="6">#REF!</definedName>
    <definedName name="_1BQPrev2">#REF!</definedName>
    <definedName name="_1BQPrev3" localSheetId="6">#REF!</definedName>
    <definedName name="_1BQPrev3">#REF!</definedName>
    <definedName name="_1BQThis" localSheetId="6">#REF!</definedName>
    <definedName name="_1BQThis">#REF!</definedName>
    <definedName name="_1YThis" localSheetId="6">'[1]Tabell 2X'!#REF!</definedName>
    <definedName name="_1YThis">'[1]Tabell 2X'!#REF!</definedName>
    <definedName name="_218Q1" localSheetId="6">#REF!</definedName>
    <definedName name="_218Q1">#REF!</definedName>
    <definedName name="_218Q2" localSheetId="6">#REF!</definedName>
    <definedName name="_218Q2">#REF!</definedName>
    <definedName name="_218Q3" localSheetId="6">#REF!</definedName>
    <definedName name="_218Q3">#REF!</definedName>
    <definedName name="_218Q4" localSheetId="6">#REF!</definedName>
    <definedName name="_218Q4">#REF!</definedName>
    <definedName name="_219Q1" localSheetId="6">#REF!</definedName>
    <definedName name="_219Q1">#REF!</definedName>
    <definedName name="_219Q2" localSheetId="6">#REF!</definedName>
    <definedName name="_219Q2">#REF!</definedName>
    <definedName name="_219Q3" localSheetId="6">#REF!</definedName>
    <definedName name="_219Q3">#REF!</definedName>
    <definedName name="_219Q4" localSheetId="6">#REF!</definedName>
    <definedName name="_219Q4">#REF!</definedName>
    <definedName name="_2AYThis">#REF!</definedName>
    <definedName name="_2BYThis">#REF!</definedName>
    <definedName name="_2CYThis">#REF!</definedName>
    <definedName name="_2DYThis" localSheetId="6">'[1]Tabell 19'!#REF!</definedName>
    <definedName name="_2DYThis">'[1]Tabell 19'!#REF!</definedName>
    <definedName name="_2QPrev1" localSheetId="6">#REF!</definedName>
    <definedName name="_2QPrev1">#REF!</definedName>
    <definedName name="_2QPrev2" localSheetId="6">#REF!</definedName>
    <definedName name="_2QPrev2">#REF!</definedName>
    <definedName name="_2QPrev3" localSheetId="6">#REF!</definedName>
    <definedName name="_2QPrev3">#REF!</definedName>
    <definedName name="_2QThis" localSheetId="6">#REF!</definedName>
    <definedName name="_2QThis">#REF!</definedName>
    <definedName name="_3AQPrev1C1" localSheetId="6">#REF!</definedName>
    <definedName name="_3AQPrev1C1">#REF!</definedName>
    <definedName name="_3AQPrev1C2" localSheetId="6">#REF!</definedName>
    <definedName name="_3AQPrev1C2">#REF!</definedName>
    <definedName name="_3AQPrev1C3" localSheetId="6">#REF!</definedName>
    <definedName name="_3AQPrev1C3">#REF!</definedName>
    <definedName name="_3AQPrev1C4" localSheetId="6">#REF!</definedName>
    <definedName name="_3AQPrev1C4">#REF!</definedName>
    <definedName name="_3AQPrev1C5" localSheetId="6">#REF!</definedName>
    <definedName name="_3AQPrev1C5">#REF!</definedName>
    <definedName name="_3AQPrev1C6" localSheetId="6">#REF!</definedName>
    <definedName name="_3AQPrev1C6">#REF!</definedName>
    <definedName name="_3AQPrev1C7" localSheetId="6">#REF!</definedName>
    <definedName name="_3AQPrev1C7">#REF!</definedName>
    <definedName name="_3AQPrev1C8" localSheetId="6">#REF!</definedName>
    <definedName name="_3AQPrev1C8">#REF!</definedName>
    <definedName name="_3AQPrev2C1" localSheetId="6">#REF!</definedName>
    <definedName name="_3AQPrev2C1">#REF!</definedName>
    <definedName name="_3AQPrev2C2" localSheetId="6">#REF!</definedName>
    <definedName name="_3AQPrev2C2">#REF!</definedName>
    <definedName name="_3AQPrev2C3" localSheetId="6">#REF!</definedName>
    <definedName name="_3AQPrev2C3">#REF!</definedName>
    <definedName name="_3AQPrev2C4" localSheetId="6">#REF!</definedName>
    <definedName name="_3AQPrev2C4">#REF!</definedName>
    <definedName name="_3AQPrev2C5" localSheetId="6">#REF!</definedName>
    <definedName name="_3AQPrev2C5">#REF!</definedName>
    <definedName name="_3AQPrev2C6" localSheetId="6">#REF!</definedName>
    <definedName name="_3AQPrev2C6">#REF!</definedName>
    <definedName name="_3AQPrev2C7" localSheetId="6">#REF!</definedName>
    <definedName name="_3AQPrev2C7">#REF!</definedName>
    <definedName name="_3AQPrev2C8" localSheetId="6">#REF!</definedName>
    <definedName name="_3AQPrev2C8">#REF!</definedName>
    <definedName name="_3AQPrev3C1" localSheetId="6">#REF!</definedName>
    <definedName name="_3AQPrev3C1">#REF!</definedName>
    <definedName name="_3AQPrev3C2" localSheetId="6">#REF!</definedName>
    <definedName name="_3AQPrev3C2">#REF!</definedName>
    <definedName name="_3AQPrev3C3" localSheetId="6">#REF!</definedName>
    <definedName name="_3AQPrev3C3">#REF!</definedName>
    <definedName name="_3AQPrev3C4" localSheetId="6">#REF!</definedName>
    <definedName name="_3AQPrev3C4">#REF!</definedName>
    <definedName name="_3AQPrev3C5" localSheetId="6">#REF!</definedName>
    <definedName name="_3AQPrev3C5">#REF!</definedName>
    <definedName name="_3AQPrev3C6" localSheetId="6">#REF!</definedName>
    <definedName name="_3AQPrev3C6">#REF!</definedName>
    <definedName name="_3AQPrev3C7" localSheetId="6">#REF!</definedName>
    <definedName name="_3AQPrev3C7">#REF!</definedName>
    <definedName name="_3AQPrev3C8" localSheetId="6">#REF!</definedName>
    <definedName name="_3AQPrev3C8">#REF!</definedName>
    <definedName name="_3AQPrev4C1" localSheetId="6">#REF!</definedName>
    <definedName name="_3AQPrev4C1">#REF!</definedName>
    <definedName name="_3AQPrev4C2" localSheetId="6">#REF!</definedName>
    <definedName name="_3AQPrev4C2">#REF!</definedName>
    <definedName name="_3AQPrev4C3" localSheetId="6">#REF!</definedName>
    <definedName name="_3AQPrev4C3">#REF!</definedName>
    <definedName name="_3AQPrev4C4" localSheetId="6">#REF!</definedName>
    <definedName name="_3AQPrev4C4">#REF!</definedName>
    <definedName name="_3AQPrev4C5" localSheetId="6">#REF!</definedName>
    <definedName name="_3AQPrev4C5">#REF!</definedName>
    <definedName name="_3AQPrev4C6" localSheetId="6">#REF!</definedName>
    <definedName name="_3AQPrev4C6">#REF!</definedName>
    <definedName name="_3AQPrev4C7" localSheetId="6">#REF!</definedName>
    <definedName name="_3AQPrev4C7">#REF!</definedName>
    <definedName name="_3AQPrev4C8" localSheetId="6">#REF!</definedName>
    <definedName name="_3AQPrev4C8">#REF!</definedName>
    <definedName name="_3AQThisC1" localSheetId="6">#REF!</definedName>
    <definedName name="_3AQThisC1">#REF!</definedName>
    <definedName name="_3AQThisC2" localSheetId="6">#REF!</definedName>
    <definedName name="_3AQThisC2">#REF!</definedName>
    <definedName name="_3AQThisC3" localSheetId="6">#REF!</definedName>
    <definedName name="_3AQThisC3">#REF!</definedName>
    <definedName name="_3AQThisC4" localSheetId="6">#REF!</definedName>
    <definedName name="_3AQThisC4">#REF!</definedName>
    <definedName name="_3AQThisC5" localSheetId="6">#REF!</definedName>
    <definedName name="_3AQThisC5">#REF!</definedName>
    <definedName name="_3AQThisC6" localSheetId="6">#REF!</definedName>
    <definedName name="_3AQThisC6">#REF!</definedName>
    <definedName name="_3AQThisC7" localSheetId="6">#REF!</definedName>
    <definedName name="_3AQThisC7">#REF!</definedName>
    <definedName name="_3AQThisC8" localSheetId="6">#REF!</definedName>
    <definedName name="_3AQThisC8">#REF!</definedName>
    <definedName name="_3AYThisC1">#REF!</definedName>
    <definedName name="_3AYThisC2">#REF!</definedName>
    <definedName name="_3AYThisC3">#REF!</definedName>
    <definedName name="_3BQPrev1C1" localSheetId="6">#REF!</definedName>
    <definedName name="_3BQPrev1C1">#REF!</definedName>
    <definedName name="_3BQPrev1C2" localSheetId="6">#REF!</definedName>
    <definedName name="_3BQPrev1C2">#REF!</definedName>
    <definedName name="_3BQPrev1C3" localSheetId="6">#REF!</definedName>
    <definedName name="_3BQPrev1C3">#REF!</definedName>
    <definedName name="_3BQPrev1C4" localSheetId="6">#REF!</definedName>
    <definedName name="_3BQPrev1C4">#REF!</definedName>
    <definedName name="_3BQPrev1C5" localSheetId="6">#REF!</definedName>
    <definedName name="_3BQPrev1C5">#REF!</definedName>
    <definedName name="_3BQPrev1C6" localSheetId="6">#REF!</definedName>
    <definedName name="_3BQPrev1C6">#REF!</definedName>
    <definedName name="_3BQPrev1C7" localSheetId="6">#REF!</definedName>
    <definedName name="_3BQPrev1C7">#REF!</definedName>
    <definedName name="_3BQPrev1C8" localSheetId="6">#REF!</definedName>
    <definedName name="_3BQPrev1C8">#REF!</definedName>
    <definedName name="_3BQPrev2C1" localSheetId="6">#REF!</definedName>
    <definedName name="_3BQPrev2C1">#REF!</definedName>
    <definedName name="_3BQPrev2C2" localSheetId="6">#REF!</definedName>
    <definedName name="_3BQPrev2C2">#REF!</definedName>
    <definedName name="_3BQPrev2C3" localSheetId="6">#REF!</definedName>
    <definedName name="_3BQPrev2C3">#REF!</definedName>
    <definedName name="_3BQPrev2C4" localSheetId="6">#REF!</definedName>
    <definedName name="_3BQPrev2C4">#REF!</definedName>
    <definedName name="_3BQPrev2C5" localSheetId="6">#REF!</definedName>
    <definedName name="_3BQPrev2C5">#REF!</definedName>
    <definedName name="_3BQPrev2C6" localSheetId="6">#REF!</definedName>
    <definedName name="_3BQPrev2C6">#REF!</definedName>
    <definedName name="_3BQPrev2C7" localSheetId="6">#REF!</definedName>
    <definedName name="_3BQPrev2C7">#REF!</definedName>
    <definedName name="_3BQPrev2C8" localSheetId="6">#REF!</definedName>
    <definedName name="_3BQPrev2C8">#REF!</definedName>
    <definedName name="_3BQPrev3C1" localSheetId="6">#REF!</definedName>
    <definedName name="_3BQPrev3C1">#REF!</definedName>
    <definedName name="_3BQPrev3C2" localSheetId="6">#REF!</definedName>
    <definedName name="_3BQPrev3C2">#REF!</definedName>
    <definedName name="_3BQPrev3C3" localSheetId="6">#REF!</definedName>
    <definedName name="_3BQPrev3C3">#REF!</definedName>
    <definedName name="_3BQPrev3C4" localSheetId="6">#REF!</definedName>
    <definedName name="_3BQPrev3C4">#REF!</definedName>
    <definedName name="_3BQPrev3C5" localSheetId="6">#REF!</definedName>
    <definedName name="_3BQPrev3C5">#REF!</definedName>
    <definedName name="_3BQPrev3C6" localSheetId="6">#REF!</definedName>
    <definedName name="_3BQPrev3C6">#REF!</definedName>
    <definedName name="_3BQPrev3C7" localSheetId="6">#REF!</definedName>
    <definedName name="_3BQPrev3C7">#REF!</definedName>
    <definedName name="_3BQPrev3C8" localSheetId="6">#REF!</definedName>
    <definedName name="_3BQPrev3C8">#REF!</definedName>
    <definedName name="_3BQPrev4C1" localSheetId="6">#REF!</definedName>
    <definedName name="_3BQPrev4C1">#REF!</definedName>
    <definedName name="_3BQPrev4C2" localSheetId="6">#REF!</definedName>
    <definedName name="_3BQPrev4C2">#REF!</definedName>
    <definedName name="_3BQPrev4C3" localSheetId="6">#REF!</definedName>
    <definedName name="_3BQPrev4C3">#REF!</definedName>
    <definedName name="_3BQPrev4C4" localSheetId="6">#REF!</definedName>
    <definedName name="_3BQPrev4C4">#REF!</definedName>
    <definedName name="_3BQPrev4C5" localSheetId="6">#REF!</definedName>
    <definedName name="_3BQPrev4C5">#REF!</definedName>
    <definedName name="_3BQPrev4C6" localSheetId="6">#REF!</definedName>
    <definedName name="_3BQPrev4C6">#REF!</definedName>
    <definedName name="_3BQPrev4C7" localSheetId="6">#REF!</definedName>
    <definedName name="_3BQPrev4C7">#REF!</definedName>
    <definedName name="_3BQPrev4C8" localSheetId="6">#REF!</definedName>
    <definedName name="_3BQPrev4C8">#REF!</definedName>
    <definedName name="_3BQThisC1" localSheetId="6">#REF!</definedName>
    <definedName name="_3BQThisC1">#REF!</definedName>
    <definedName name="_3BQThisC2" localSheetId="6">#REF!</definedName>
    <definedName name="_3BQThisC2">#REF!</definedName>
    <definedName name="_3BQThisC3" localSheetId="6">#REF!</definedName>
    <definedName name="_3BQThisC3">#REF!</definedName>
    <definedName name="_3BQThisC4" localSheetId="6">#REF!</definedName>
    <definedName name="_3BQThisC4">#REF!</definedName>
    <definedName name="_3BQThisC5" localSheetId="6">#REF!</definedName>
    <definedName name="_3BQThisC5">#REF!</definedName>
    <definedName name="_3BQThisC6" localSheetId="6">#REF!</definedName>
    <definedName name="_3BQThisC6">#REF!</definedName>
    <definedName name="_3BQThisC7" localSheetId="6">#REF!</definedName>
    <definedName name="_3BQThisC7">#REF!</definedName>
    <definedName name="_3BQThisC8" localSheetId="6">#REF!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6">#REF!</definedName>
    <definedName name="_4AQPrev1C1">#REF!</definedName>
    <definedName name="_4AQPrev1C2" localSheetId="6">#REF!</definedName>
    <definedName name="_4AQPrev1C2">#REF!</definedName>
    <definedName name="_4AQPrev2C1" localSheetId="6">#REF!</definedName>
    <definedName name="_4AQPrev2C1">#REF!</definedName>
    <definedName name="_4AQPrev2C2" localSheetId="6">#REF!</definedName>
    <definedName name="_4AQPrev2C2">#REF!</definedName>
    <definedName name="_4AQPrev3C1" localSheetId="6">#REF!</definedName>
    <definedName name="_4AQPrev3C1">#REF!</definedName>
    <definedName name="_4AQPrev3C2" localSheetId="6">#REF!</definedName>
    <definedName name="_4AQPrev3C2">#REF!</definedName>
    <definedName name="_4AQPrev4C1" localSheetId="6">#REF!</definedName>
    <definedName name="_4AQPrev4C1">#REF!</definedName>
    <definedName name="_4AQPrev4C2" localSheetId="6">#REF!</definedName>
    <definedName name="_4AQPrev4C2">#REF!</definedName>
    <definedName name="_4AQThisC1" localSheetId="6">#REF!</definedName>
    <definedName name="_4AQThisC1">#REF!</definedName>
    <definedName name="_4AQThisC2" localSheetId="6">#REF!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6">#REF!</definedName>
    <definedName name="_4BQPrev1C1">#REF!</definedName>
    <definedName name="_4BQPrev1C2" localSheetId="6">#REF!</definedName>
    <definedName name="_4BQPrev1C2">#REF!</definedName>
    <definedName name="_4BQPrev2C1" localSheetId="6">#REF!</definedName>
    <definedName name="_4BQPrev2C1">#REF!</definedName>
    <definedName name="_4BQPrev2C2" localSheetId="6">#REF!</definedName>
    <definedName name="_4BQPrev2C2">#REF!</definedName>
    <definedName name="_4BQPrev3C1" localSheetId="6">#REF!</definedName>
    <definedName name="_4BQPrev3C1">#REF!</definedName>
    <definedName name="_4BQPrev3C2" localSheetId="6">#REF!</definedName>
    <definedName name="_4BQPrev3C2">#REF!</definedName>
    <definedName name="_4BQPrev4C1" localSheetId="6">#REF!</definedName>
    <definedName name="_4BQPrev4C1">#REF!</definedName>
    <definedName name="_4BQPrev4C2" localSheetId="6">#REF!</definedName>
    <definedName name="_4BQPrev4C2">#REF!</definedName>
    <definedName name="_4BQThisC1" localSheetId="6">#REF!</definedName>
    <definedName name="_4BQThisC1">#REF!</definedName>
    <definedName name="_4BQThisC2" localSheetId="6">#REF!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6">'[1]Tabell 10.1'!#REF!</definedName>
    <definedName name="_5Aa15This">'[1]Tabell 10.1'!#REF!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6">#REF!</definedName>
    <definedName name="_5AQPrev1">#REF!</definedName>
    <definedName name="_5AQPrev2" localSheetId="6">#REF!</definedName>
    <definedName name="_5AQPrev2">#REF!</definedName>
    <definedName name="_5AQPrev3" localSheetId="6">#REF!</definedName>
    <definedName name="_5AQPrev3">#REF!</definedName>
    <definedName name="_5AQPrev4" localSheetId="6">#REF!</definedName>
    <definedName name="_5AQPrev4">#REF!</definedName>
    <definedName name="_5AQThis" localSheetId="6">#REF!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6">'[1]Tabell 10.2'!#REF!</definedName>
    <definedName name="_5Ba15This">'[1]Tabell 10.2'!#REF!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6">#REF!</definedName>
    <definedName name="_5BQPrev1">#REF!</definedName>
    <definedName name="_5BQPrev2" localSheetId="6">#REF!</definedName>
    <definedName name="_5BQPrev2">#REF!</definedName>
    <definedName name="_5BQPrev3" localSheetId="6">#REF!</definedName>
    <definedName name="_5BQPrev3">#REF!</definedName>
    <definedName name="_5BQPrev4" localSheetId="6">#REF!</definedName>
    <definedName name="_5BQPrev4">#REF!</definedName>
    <definedName name="_5BQThis" localSheetId="6">#REF!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6">#REF!</definedName>
    <definedName name="_6QPrev1">#REF!</definedName>
    <definedName name="_6QPrev2" localSheetId="6">#REF!</definedName>
    <definedName name="_6QPrev2">#REF!</definedName>
    <definedName name="_6QPrev3" localSheetId="6">#REF!</definedName>
    <definedName name="_6QPrev3">#REF!</definedName>
    <definedName name="_6QPrev4" localSheetId="6">#REF!</definedName>
    <definedName name="_6QPrev4">#REF!</definedName>
    <definedName name="_6QThis" localSheetId="6">#REF!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[2]Sammanfattningstabell!#REF!</definedName>
    <definedName name="_Toc515941907" localSheetId="45">'Tabell 11.1'!#REF!</definedName>
    <definedName name="_Toc515941907" localSheetId="46">'Tabell 11.2'!#REF!</definedName>
    <definedName name="_Toc515941907" localSheetId="47">'Tabell 11.3'!#REF!</definedName>
    <definedName name="_Toc515941907" localSheetId="48">'Tabell 11.4'!#REF!</definedName>
    <definedName name="_Toc524335885" localSheetId="45">'Tabell 11.1'!#REF!</definedName>
    <definedName name="_Toc524335885" localSheetId="46">'Tabell 11.2'!#REF!</definedName>
    <definedName name="_Toc524335885" localSheetId="47">'Tabell 11.3'!#REF!</definedName>
    <definedName name="_Toc524335885" localSheetId="48">'Tabell 11.4'!#REF!</definedName>
    <definedName name="_xl21" localSheetId="45">'Tabell 11.1'!#REF!</definedName>
    <definedName name="_xl21" localSheetId="46">'Tabell 11.2'!#REF!</definedName>
    <definedName name="_xl21" localSheetId="47">'Tabell 11.3'!#REF!</definedName>
    <definedName name="_xl21" localSheetId="48">'Tabell 11.4'!#REF!</definedName>
    <definedName name="_xl23" localSheetId="45">'Tabell 11.1'!#REF!</definedName>
    <definedName name="_xl23" localSheetId="46">'Tabell 11.2'!#REF!</definedName>
    <definedName name="_xl23" localSheetId="47">'Tabell 11.3'!#REF!</definedName>
    <definedName name="_xl23" localSheetId="48">'Tabell 11.4'!#REF!</definedName>
    <definedName name="_xl51" localSheetId="45">'Tabell 11.1'!#REF!</definedName>
    <definedName name="_xl51" localSheetId="46">'Tabell 11.2'!#REF!</definedName>
    <definedName name="_xl51" localSheetId="47">'Tabell 11.3'!#REF!</definedName>
    <definedName name="_xl51" localSheetId="48">'Tabell 11.4'!#REF!</definedName>
    <definedName name="Excel_BuiltIn__FilterDatabase_1">'[3]RSK-Tabell 1_2012'!#REF!</definedName>
    <definedName name="Excel_BuiltIn__FilterDatabase_4" localSheetId="6">#REF!</definedName>
    <definedName name="Excel_BuiltIn__FilterDatabase_4">#REF!</definedName>
    <definedName name="Excel_BuiltIn_Print_Titles_4" localSheetId="6">#REF!</definedName>
    <definedName name="Excel_BuiltIn_Print_Titles_4">#REF!</definedName>
    <definedName name="gfqagq" localSheetId="6">'[4]Tabell 2'!#REF!</definedName>
    <definedName name="gfqagq">'[4]Tabell 2'!#REF!</definedName>
    <definedName name="jtjr" localSheetId="6">'[4]Tabell 2'!#REF!</definedName>
    <definedName name="jtjr">'[4]Tabell 2'!#REF!</definedName>
    <definedName name="OLE_LINK2">#REF!</definedName>
    <definedName name="q" localSheetId="6">'[5]Tabell 1B'!#REF!</definedName>
    <definedName name="q">'[5]Tabell 1B'!#REF!</definedName>
    <definedName name="qg" localSheetId="6">'[4]Tabell 2'!#REF!</definedName>
    <definedName name="qg">'[4]Tabell 2'!#REF!</definedName>
    <definedName name="s" localSheetId="6">'[5]Tabell 1B'!#REF!</definedName>
    <definedName name="s">'[5]Tabell 1B'!#REF!</definedName>
    <definedName name="SEK_TABELL_2" localSheetId="44">#REF!</definedName>
    <definedName name="SEK_TABELL_2" localSheetId="43">#REF!</definedName>
    <definedName name="SEK_TABELL_2" localSheetId="42">#REF!</definedName>
    <definedName name="SEK_TABELL_2" localSheetId="41">#REF!</definedName>
    <definedName name="SEK_TABELL_2" localSheetId="7">#REF!</definedName>
    <definedName name="SEK_TABELL_2" localSheetId="8">#REF!</definedName>
    <definedName name="SEK_TABELL_2" localSheetId="9">#REF!</definedName>
    <definedName name="SEK_TABELL_2" localSheetId="10">#REF!</definedName>
    <definedName name="SEK_TABELL_2" localSheetId="39">#REF!</definedName>
    <definedName name="SEK_TABELL_2" localSheetId="40">#REF!</definedName>
    <definedName name="SEK_TABELL_2" localSheetId="46">#REF!</definedName>
    <definedName name="SEK_TABELL_2" localSheetId="47">#REF!</definedName>
    <definedName name="SEK_TABELL_2" localSheetId="48">#REF!</definedName>
    <definedName name="SEK_TABELL_2" localSheetId="12">#REF!</definedName>
    <definedName name="SEK_TABELL_2" localSheetId="13">#REF!</definedName>
    <definedName name="SEK_TABELL_2" localSheetId="14">#REF!</definedName>
    <definedName name="SEK_TABELL_2" localSheetId="15">#REF!</definedName>
    <definedName name="SEK_TABELL_2" localSheetId="16">#REF!</definedName>
    <definedName name="SEK_TABELL_2" localSheetId="17">#REF!</definedName>
    <definedName name="SEK_TABELL_2" localSheetId="18">#REF!</definedName>
    <definedName name="SEK_TABELL_2" localSheetId="19">#REF!</definedName>
    <definedName name="SEK_TABELL_2" localSheetId="20">#REF!</definedName>
    <definedName name="SEK_TABELL_2" localSheetId="21">#REF!</definedName>
    <definedName name="SEK_TABELL_2" localSheetId="22">#REF!</definedName>
    <definedName name="SEK_TABELL_2" localSheetId="23">#REF!</definedName>
    <definedName name="SEK_TABELL_2" localSheetId="24">#REF!</definedName>
    <definedName name="SEK_TABELL_2" localSheetId="26">#REF!</definedName>
    <definedName name="SEK_TABELL_2" localSheetId="27">#REF!</definedName>
    <definedName name="SEK_TABELL_2" localSheetId="28">#REF!</definedName>
    <definedName name="SEK_TABELL_2" localSheetId="30">#REF!</definedName>
    <definedName name="SEK_TABELL_2" localSheetId="31">#REF!</definedName>
    <definedName name="SEK_TABELL_2" localSheetId="32">#REF!</definedName>
    <definedName name="SEK_TABELL_2" localSheetId="34">#REF!</definedName>
    <definedName name="SEK_TABELL_2" localSheetId="35">#REF!</definedName>
    <definedName name="SEK_TABELL_2" localSheetId="37">#REF!</definedName>
    <definedName name="SEK_TABELL_2" localSheetId="38">#REF!</definedName>
    <definedName name="SEK_TABELL_2">#REF!</definedName>
    <definedName name="tab9b">[6]Data!$B$44:$M$85</definedName>
    <definedName name="TABELL_2" localSheetId="44">#REF!</definedName>
    <definedName name="TABELL_2" localSheetId="43">#REF!</definedName>
    <definedName name="TABELL_2" localSheetId="42">#REF!</definedName>
    <definedName name="TABELL_2" localSheetId="41">#REF!</definedName>
    <definedName name="TABELL_2" localSheetId="7">#REF!</definedName>
    <definedName name="TABELL_2" localSheetId="8">#REF!</definedName>
    <definedName name="TABELL_2" localSheetId="9">#REF!</definedName>
    <definedName name="TABELL_2" localSheetId="10">#REF!</definedName>
    <definedName name="TABELL_2" localSheetId="39">#REF!</definedName>
    <definedName name="TABELL_2" localSheetId="40">#REF!</definedName>
    <definedName name="TABELL_2" localSheetId="46">#REF!</definedName>
    <definedName name="TABELL_2" localSheetId="47">#REF!</definedName>
    <definedName name="TABELL_2" localSheetId="48">#REF!</definedName>
    <definedName name="TABELL_2" localSheetId="12">#REF!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 localSheetId="21">#REF!</definedName>
    <definedName name="TABELL_2" localSheetId="22">#REF!</definedName>
    <definedName name="TABELL_2" localSheetId="23">#REF!</definedName>
    <definedName name="TABELL_2" localSheetId="24">#REF!</definedName>
    <definedName name="TABELL_2" localSheetId="26">#REF!</definedName>
    <definedName name="TABELL_2" localSheetId="27">#REF!</definedName>
    <definedName name="TABELL_2" localSheetId="28">#REF!</definedName>
    <definedName name="TABELL_2" localSheetId="30">#REF!</definedName>
    <definedName name="TABELL_2" localSheetId="31">#REF!</definedName>
    <definedName name="TABELL_2" localSheetId="32">#REF!</definedName>
    <definedName name="TABELL_2" localSheetId="34">#REF!</definedName>
    <definedName name="TABELL_2" localSheetId="35">#REF!</definedName>
    <definedName name="TABELL_2" localSheetId="37">#REF!</definedName>
    <definedName name="TABELL_2" localSheetId="38">#REF!</definedName>
    <definedName name="TABELL_2">#REF!</definedName>
    <definedName name="thr" localSheetId="6">'[4]Tabell 2'!#REF!</definedName>
    <definedName name="thr">'[4]Tabell 2'!#REF!</definedName>
    <definedName name="_xlnm.Print_Area" localSheetId="3">'Innehåll_ Contents'!$D$1:$G$44</definedName>
    <definedName name="_xlnm.Print_Area" localSheetId="7">'Tabell 1.1'!$A$1:$N$24</definedName>
    <definedName name="_xlnm.Print_Area" localSheetId="8">'Tabell 1.2'!$A$1:$N$25</definedName>
    <definedName name="_xlnm.Print_Area" localSheetId="9">'Tabell 1.3'!$A$1:$N$22</definedName>
    <definedName name="_xlnm.Print_Area" localSheetId="10">'Tabell 1.4'!$A$1:$N$22</definedName>
    <definedName name="_xlnm.Print_Area" localSheetId="39">'Tabell 10.1'!$A$1:$Z$42</definedName>
    <definedName name="_xlnm.Print_Area" localSheetId="40">'Tabell 10.2'!$A$1:$Z$42</definedName>
    <definedName name="_xlnm.Print_Area" localSheetId="45">'Tabell 11.1'!$A$1:$AN$51</definedName>
    <definedName name="_xlnm.Print_Area" localSheetId="46">'Tabell 11.2'!$A$1:$AN$51</definedName>
    <definedName name="_xlnm.Print_Area" localSheetId="47">'Tabell 11.3'!$A$1:$AN$50</definedName>
    <definedName name="_xlnm.Print_Area" localSheetId="48">'Tabell 11.4'!$A$1:$AN$50</definedName>
    <definedName name="_xlnm.Print_Area" localSheetId="11">'Tabell 2.1'!$A$1:$N$35</definedName>
    <definedName name="_xlnm.Print_Area" localSheetId="12">'Tabell 2.3'!$A$1:$N$35</definedName>
    <definedName name="_xlnm.Print_Area" localSheetId="13">'Tabell 3.1'!$A$1:$N$19</definedName>
    <definedName name="_xlnm.Print_Area" localSheetId="14">'Tabell 3.2'!$A$1:$N$19</definedName>
    <definedName name="_xlnm.Print_Area" localSheetId="15">'Tabell 3.3'!$A$1:$N$19</definedName>
    <definedName name="_xlnm.Print_Area" localSheetId="16">'Tabell 3.4'!$A$1:$N$19</definedName>
    <definedName name="_xlnm.Print_Area" localSheetId="17">'Tabell 4.1'!$A$1:$N$32</definedName>
    <definedName name="_xlnm.Print_Area" localSheetId="18">'Tabell 4.2'!$A$1:$N$32</definedName>
    <definedName name="_xlnm.Print_Area" localSheetId="19">'Tabell 4.3'!$A$1:$N$32</definedName>
    <definedName name="_xlnm.Print_Area" localSheetId="20">'Tabell 4.4'!$A$1:$N$32</definedName>
    <definedName name="_xlnm.Print_Area" localSheetId="21">'Tabell 5.1'!$A$1:$O$19</definedName>
    <definedName name="_xlnm.Print_Area" localSheetId="22">'Tabell 5.2'!$A$1:$N$20</definedName>
    <definedName name="_xlnm.Print_Area" localSheetId="23">'Tabell 5.3'!$A$1:$N$20</definedName>
    <definedName name="_xlnm.Print_Area" localSheetId="24">'Tabell 5.4'!$A$1:$P$20</definedName>
    <definedName name="_xlnm.Print_Area" localSheetId="25">'Tabell 6.1'!$A$1:$N$35</definedName>
    <definedName name="_xlnm.Print_Area" localSheetId="26">'Tabell 6.2'!$A$1:$N$35</definedName>
    <definedName name="_xlnm.Print_Area" localSheetId="27">'Tabell 6.3'!$A$1:$N$35</definedName>
    <definedName name="_xlnm.Print_Area" localSheetId="28">'Tabell 6.4'!$A$1:$N$35</definedName>
    <definedName name="_xlnm.Print_Area" localSheetId="29">'Tabell 7.1'!$A$1:$O$19</definedName>
    <definedName name="_xlnm.Print_Area" localSheetId="30">'Tabell 7.2'!$A$1:$N$20</definedName>
    <definedName name="_xlnm.Print_Area" localSheetId="31">'Tabell 7.3'!$A$1:$N$21</definedName>
    <definedName name="_xlnm.Print_Area" localSheetId="32">'Tabell 7.4'!$A$1:$N$20</definedName>
    <definedName name="_xlnm.Print_Area" localSheetId="33">'Tabell 8.1'!$A$1:$N$23</definedName>
    <definedName name="_xlnm.Print_Area" localSheetId="34">'Tabell 8.2'!$A$1:$N$23</definedName>
    <definedName name="_xlnm.Print_Area" localSheetId="35">'Tabell 8.3'!$A$1:$N$23</definedName>
    <definedName name="_xlnm.Print_Area" localSheetId="36">'Tabell 8.4'!$A$1:$O$24</definedName>
    <definedName name="_xlnm.Print_Area" localSheetId="37">'Tabell 9.1'!$A$1:$N$26</definedName>
    <definedName name="_xlnm.Print_Area" localSheetId="38">'Tabell 9.2'!$A$1:$N$26</definedName>
    <definedName name="_xlnm.Print_Area" localSheetId="0">Titel_Title!$A$1:$V$27</definedName>
    <definedName name="_xlnm.Print_Titles" localSheetId="3">'Innehåll_ Contents'!$1:$3</definedName>
    <definedName name="wb" localSheetId="6">'[4]Tabell 1B'!#REF!</definedName>
    <definedName name="wb">'[4]Tabell 1B'!#REF!</definedName>
    <definedName name="x" localSheetId="44">#REF!</definedName>
    <definedName name="x" localSheetId="43">#REF!</definedName>
    <definedName name="x" localSheetId="42">#REF!</definedName>
    <definedName name="x" localSheetId="41">#REF!</definedName>
    <definedName name="x" localSheetId="7">#REF!</definedName>
    <definedName name="x" localSheetId="8">#REF!</definedName>
    <definedName name="x" localSheetId="9">#REF!</definedName>
    <definedName name="x" localSheetId="10">#REF!</definedName>
    <definedName name="x" localSheetId="39">#REF!</definedName>
    <definedName name="x" localSheetId="40">#REF!</definedName>
    <definedName name="x" localSheetId="46">#REF!</definedName>
    <definedName name="x" localSheetId="47">#REF!</definedName>
    <definedName name="x" localSheetId="48">#REF!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2">#REF!</definedName>
    <definedName name="x" localSheetId="23">#REF!</definedName>
    <definedName name="x" localSheetId="24">#REF!</definedName>
    <definedName name="x" localSheetId="26">#REF!</definedName>
    <definedName name="x" localSheetId="27">#REF!</definedName>
    <definedName name="x" localSheetId="28">#REF!</definedName>
    <definedName name="x" localSheetId="30">#REF!</definedName>
    <definedName name="x" localSheetId="31">#REF!</definedName>
    <definedName name="x" localSheetId="32">#REF!</definedName>
    <definedName name="x" localSheetId="34">#REF!</definedName>
    <definedName name="x" localSheetId="35">#REF!</definedName>
    <definedName name="x" localSheetId="37">#REF!</definedName>
    <definedName name="x" localSheetId="38">#REF!</definedName>
    <definedName name="x">#REF!</definedName>
    <definedName name="xx" localSheetId="44">#REF!</definedName>
    <definedName name="xx" localSheetId="43">#REF!</definedName>
    <definedName name="xx" localSheetId="42">#REF!</definedName>
    <definedName name="xx" localSheetId="41">#REF!</definedName>
    <definedName name="xx" localSheetId="7">#REF!</definedName>
    <definedName name="xx" localSheetId="8">#REF!</definedName>
    <definedName name="xx" localSheetId="9">#REF!</definedName>
    <definedName name="xx" localSheetId="10">#REF!</definedName>
    <definedName name="xx" localSheetId="39">#REF!</definedName>
    <definedName name="xx" localSheetId="40">#REF!</definedName>
    <definedName name="xx" localSheetId="46">#REF!</definedName>
    <definedName name="xx" localSheetId="47">#REF!</definedName>
    <definedName name="xx" localSheetId="48">#REF!</definedName>
    <definedName name="xx" localSheetId="14">#REF!</definedName>
    <definedName name="xx" localSheetId="15">#REF!</definedName>
    <definedName name="xx" localSheetId="16">#REF!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2">#REF!</definedName>
    <definedName name="xx" localSheetId="23">#REF!</definedName>
    <definedName name="xx" localSheetId="24">#REF!</definedName>
    <definedName name="xx" localSheetId="26">#REF!</definedName>
    <definedName name="xx" localSheetId="27">#REF!</definedName>
    <definedName name="xx" localSheetId="28">#REF!</definedName>
    <definedName name="xx" localSheetId="30">#REF!</definedName>
    <definedName name="xx" localSheetId="31">#REF!</definedName>
    <definedName name="xx" localSheetId="32">#REF!</definedName>
    <definedName name="xx" localSheetId="34">#REF!</definedName>
    <definedName name="xx" localSheetId="35">#REF!</definedName>
    <definedName name="xx" localSheetId="37">#REF!</definedName>
    <definedName name="xx" localSheetId="38">#REF!</definedName>
    <definedName name="xx">#REF!</definedName>
    <definedName name="xxx" localSheetId="45">#REF!</definedName>
    <definedName name="xxx" localSheetId="46">#REF!</definedName>
    <definedName name="xxx" localSheetId="47">#REF!</definedName>
    <definedName name="xxx" localSheetId="4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4" i="96" l="1"/>
  <c r="F44" i="96" s="1"/>
  <c r="B43" i="96"/>
  <c r="G43" i="96" s="1"/>
  <c r="B42" i="96"/>
  <c r="G42" i="96" s="1"/>
  <c r="B41" i="96"/>
  <c r="G41" i="96" s="1"/>
  <c r="B40" i="96"/>
  <c r="F40" i="96" s="1"/>
  <c r="B39" i="96"/>
  <c r="G39" i="96" s="1"/>
  <c r="B38" i="96"/>
  <c r="F38" i="96" s="1"/>
  <c r="B37" i="96"/>
  <c r="G37" i="96" s="1"/>
  <c r="B36" i="96"/>
  <c r="F36" i="96" s="1"/>
  <c r="B35" i="96"/>
  <c r="F35" i="96" s="1"/>
  <c r="B34" i="96"/>
  <c r="F34" i="96" s="1"/>
  <c r="B33" i="96"/>
  <c r="F33" i="96" s="1"/>
  <c r="B32" i="96"/>
  <c r="F32" i="96" s="1"/>
  <c r="B31" i="96"/>
  <c r="F31" i="96" s="1"/>
  <c r="B30" i="96"/>
  <c r="F30" i="96" s="1"/>
  <c r="B29" i="96"/>
  <c r="F29" i="96" s="1"/>
  <c r="B28" i="96"/>
  <c r="F28" i="96" s="1"/>
  <c r="B27" i="96"/>
  <c r="F27" i="96" s="1"/>
  <c r="B26" i="96"/>
  <c r="F26" i="96" s="1"/>
  <c r="B25" i="96"/>
  <c r="F25" i="96" s="1"/>
  <c r="B24" i="96"/>
  <c r="F24" i="96" s="1"/>
  <c r="B23" i="96"/>
  <c r="G23" i="96" s="1"/>
  <c r="B22" i="96"/>
  <c r="F22" i="96" s="1"/>
  <c r="B21" i="96"/>
  <c r="F21" i="96" s="1"/>
  <c r="B20" i="96"/>
  <c r="G20" i="96" s="1"/>
  <c r="B19" i="96"/>
  <c r="F19" i="96" s="1"/>
  <c r="B18" i="96"/>
  <c r="F18" i="96" s="1"/>
  <c r="B17" i="96"/>
  <c r="F17" i="96" s="1"/>
  <c r="B16" i="96"/>
  <c r="G16" i="96" s="1"/>
  <c r="B15" i="96"/>
  <c r="G15" i="96" s="1"/>
  <c r="B14" i="96"/>
  <c r="G14" i="96" s="1"/>
  <c r="B13" i="96"/>
  <c r="A20" i="96"/>
  <c r="E20" i="96" s="1"/>
  <c r="A19" i="96"/>
  <c r="D19" i="96" s="1"/>
  <c r="A18" i="96"/>
  <c r="D18" i="96" s="1"/>
  <c r="A17" i="96"/>
  <c r="D17" i="96" s="1"/>
  <c r="A16" i="96"/>
  <c r="D16" i="96" s="1"/>
  <c r="A15" i="96"/>
  <c r="E15" i="96" s="1"/>
  <c r="A14" i="96"/>
  <c r="D14" i="96" s="1"/>
  <c r="G13" i="96"/>
  <c r="A13" i="96"/>
  <c r="D13" i="96" s="1"/>
  <c r="B12" i="96"/>
  <c r="F12" i="96" s="1"/>
  <c r="B11" i="96"/>
  <c r="F11" i="96" s="1"/>
  <c r="B10" i="96"/>
  <c r="F10" i="96" s="1"/>
  <c r="A12" i="96"/>
  <c r="D12" i="96" s="1"/>
  <c r="A11" i="96"/>
  <c r="E11" i="96" s="1"/>
  <c r="A10" i="96"/>
  <c r="D10" i="96" s="1"/>
  <c r="B9" i="96"/>
  <c r="G9" i="96" s="1"/>
  <c r="B8" i="96"/>
  <c r="F8" i="96" s="1"/>
  <c r="A8" i="96"/>
  <c r="E8" i="96" s="1"/>
  <c r="A9" i="96"/>
  <c r="D9" i="96" s="1"/>
  <c r="B7" i="96"/>
  <c r="F7" i="96" s="1"/>
  <c r="A7" i="96"/>
  <c r="A38" i="96"/>
  <c r="D38" i="96" s="1"/>
  <c r="A37" i="96"/>
  <c r="D37" i="96" s="1"/>
  <c r="A36" i="96"/>
  <c r="D36" i="96" s="1"/>
  <c r="A35" i="96"/>
  <c r="E35" i="96" s="1"/>
  <c r="A34" i="96"/>
  <c r="D34" i="96" s="1"/>
  <c r="A33" i="96"/>
  <c r="E33" i="96" s="1"/>
  <c r="A32" i="96"/>
  <c r="E32" i="96" s="1"/>
  <c r="A31" i="96"/>
  <c r="E31" i="96" s="1"/>
  <c r="A30" i="96"/>
  <c r="D30" i="96" s="1"/>
  <c r="A29" i="96"/>
  <c r="D29" i="96" s="1"/>
  <c r="A28" i="96"/>
  <c r="E28" i="96" s="1"/>
  <c r="A27" i="96"/>
  <c r="D27" i="96" s="1"/>
  <c r="A26" i="96"/>
  <c r="D26" i="96" s="1"/>
  <c r="A25" i="96"/>
  <c r="D25" i="96" s="1"/>
  <c r="A24" i="96"/>
  <c r="D24" i="96" s="1"/>
  <c r="A23" i="96"/>
  <c r="D23" i="96" s="1"/>
  <c r="A22" i="96"/>
  <c r="D22" i="96" s="1"/>
  <c r="A21" i="96"/>
  <c r="D21" i="96" s="1"/>
  <c r="A44" i="96"/>
  <c r="D44" i="96" s="1"/>
  <c r="A43" i="96"/>
  <c r="E43" i="96" s="1"/>
  <c r="A42" i="96"/>
  <c r="E42" i="96" s="1"/>
  <c r="A68" i="96"/>
  <c r="A67" i="96"/>
  <c r="A65" i="96"/>
  <c r="A62" i="96"/>
  <c r="A60" i="96"/>
  <c r="A66" i="96" s="1"/>
  <c r="A59" i="96"/>
  <c r="A39" i="96"/>
  <c r="E39" i="96" s="1"/>
  <c r="A41" i="96"/>
  <c r="D41" i="96" s="1"/>
  <c r="A40" i="96"/>
  <c r="E40" i="96" s="1"/>
  <c r="E27" i="96" l="1"/>
  <c r="F42" i="96"/>
  <c r="E37" i="96"/>
  <c r="G32" i="96"/>
  <c r="G24" i="96"/>
  <c r="E21" i="96"/>
  <c r="D7" i="96"/>
  <c r="E7" i="96"/>
  <c r="D43" i="96"/>
  <c r="E23" i="96"/>
  <c r="E44" i="96"/>
  <c r="E36" i="96"/>
  <c r="D42" i="96"/>
  <c r="E24" i="96"/>
  <c r="E22" i="96"/>
  <c r="D39" i="96"/>
  <c r="E25" i="96"/>
  <c r="E34" i="96"/>
  <c r="E26" i="96"/>
  <c r="E41" i="96"/>
  <c r="F41" i="96"/>
  <c r="G40" i="96"/>
  <c r="D40" i="96"/>
  <c r="G36" i="96"/>
  <c r="G44" i="96"/>
  <c r="F37" i="96"/>
  <c r="G35" i="96"/>
  <c r="F43" i="96"/>
  <c r="G28" i="96"/>
  <c r="G27" i="96"/>
  <c r="G26" i="96"/>
  <c r="G30" i="96"/>
  <c r="G29" i="96"/>
  <c r="G31" i="96"/>
  <c r="G25" i="96"/>
  <c r="G21" i="96"/>
  <c r="F20" i="96"/>
  <c r="D20" i="96"/>
  <c r="G19" i="96"/>
  <c r="E19" i="96"/>
  <c r="E18" i="96"/>
  <c r="E17" i="96"/>
  <c r="F16" i="96"/>
  <c r="E16" i="96"/>
  <c r="F15" i="96"/>
  <c r="D15" i="96"/>
  <c r="F14" i="96"/>
  <c r="E14" i="96"/>
  <c r="E13" i="96"/>
  <c r="G12" i="96"/>
  <c r="E12" i="96"/>
  <c r="G11" i="96"/>
  <c r="D11" i="96"/>
  <c r="G10" i="96"/>
  <c r="E10" i="96"/>
  <c r="G8" i="96"/>
  <c r="F9" i="96"/>
  <c r="E9" i="96"/>
  <c r="D8" i="96"/>
  <c r="G22" i="96"/>
  <c r="F23" i="96"/>
  <c r="G7" i="96"/>
  <c r="F39" i="96"/>
  <c r="G38" i="96"/>
  <c r="G34" i="96"/>
  <c r="G18" i="96"/>
  <c r="G33" i="96"/>
  <c r="F13" i="96"/>
  <c r="G17" i="96"/>
  <c r="D35" i="96"/>
  <c r="D28" i="96"/>
  <c r="E29" i="96"/>
  <c r="E30" i="96"/>
  <c r="D31" i="96"/>
  <c r="D32" i="96"/>
  <c r="D33" i="96"/>
  <c r="E38" i="96"/>
</calcChain>
</file>

<file path=xl/sharedStrings.xml><?xml version="1.0" encoding="utf-8"?>
<sst xmlns="http://schemas.openxmlformats.org/spreadsheetml/2006/main" count="5619" uniqueCount="432">
  <si>
    <t>Totalt</t>
  </si>
  <si>
    <t>Norge</t>
  </si>
  <si>
    <t>Finland</t>
  </si>
  <si>
    <t>Danmark</t>
  </si>
  <si>
    <t>Tyskland</t>
  </si>
  <si>
    <t>Benelux-länderna</t>
  </si>
  <si>
    <t>Italien, Schweiz och Österrike</t>
  </si>
  <si>
    <t>Frankrike, Spanien och Portugal</t>
  </si>
  <si>
    <t>Storbritannien, Irland och Island</t>
  </si>
  <si>
    <t>Sydosteuropa inkl Polen och Tjeckien</t>
  </si>
  <si>
    <t>Östeuropa</t>
  </si>
  <si>
    <t>Övriga Europa</t>
  </si>
  <si>
    <t>Nord-, Mellan- och Sydamerika</t>
  </si>
  <si>
    <t>Afrika</t>
  </si>
  <si>
    <t>Asien och Oceanien</t>
  </si>
  <si>
    <t>Okänd</t>
  </si>
  <si>
    <t>Lasttyp</t>
  </si>
  <si>
    <t>Okänt</t>
  </si>
  <si>
    <t>Vägregion</t>
  </si>
  <si>
    <t>Mitt</t>
  </si>
  <si>
    <t>Stockholm</t>
  </si>
  <si>
    <t>Väst</t>
  </si>
  <si>
    <t>Export</t>
  </si>
  <si>
    <t>Län</t>
  </si>
  <si>
    <t>Stockholms län</t>
  </si>
  <si>
    <t>Uppsala län</t>
  </si>
  <si>
    <t>Södermanlands län</t>
  </si>
  <si>
    <t>Östergötlands län</t>
  </si>
  <si>
    <t>Jönköpings län</t>
  </si>
  <si>
    <t>Kronobergs län</t>
  </si>
  <si>
    <t>Blekinge län</t>
  </si>
  <si>
    <t>Skåne län</t>
  </si>
  <si>
    <t>Hallands län</t>
  </si>
  <si>
    <t>Västra Götalands län</t>
  </si>
  <si>
    <t>Värmlands län</t>
  </si>
  <si>
    <t>Örebro län</t>
  </si>
  <si>
    <t>Västmanlands län</t>
  </si>
  <si>
    <t>Dalarnas län</t>
  </si>
  <si>
    <t>Gävleborgs län</t>
  </si>
  <si>
    <t>Västernorrlands län</t>
  </si>
  <si>
    <t>Västerbottens län</t>
  </si>
  <si>
    <t>Norrbottens län</t>
  </si>
  <si>
    <t>Regional area</t>
  </si>
  <si>
    <t>±</t>
  </si>
  <si>
    <t>Italien, Schweiz, Österrike, Malta, Liechtenstein</t>
  </si>
  <si>
    <t>Afrika, Asien och Oceanien</t>
  </si>
  <si>
    <t>Norge, Danmark, Färöarna</t>
  </si>
  <si>
    <t>Trafikslag</t>
  </si>
  <si>
    <t>Andel vikt</t>
  </si>
  <si>
    <t>Andel värde</t>
  </si>
  <si>
    <t>Väg</t>
  </si>
  <si>
    <t>Väg och Sjöfart</t>
  </si>
  <si>
    <t>Luftfart eller luftfart i kombination med annat trafikslag</t>
  </si>
  <si>
    <t>Järnväg eller järnväg i kombination med annat trafikslag</t>
  </si>
  <si>
    <t>Sjöfart</t>
  </si>
  <si>
    <t>Kontaktperson:</t>
  </si>
  <si>
    <t>Innehåll</t>
  </si>
  <si>
    <t>Content</t>
  </si>
  <si>
    <t>9. Outgoing consignments 2016 by NUTS II regions and recipient</t>
  </si>
  <si>
    <t>Avgående och ankommande sändningar 2016. Vikt och värde fördelat på trafikslag.</t>
  </si>
  <si>
    <t>Outgoing and incoming consignments 2016. Percentage of weight and value by mode of transport.</t>
  </si>
  <si>
    <t>1. Avgående sändningar 2016 efter avsändarens branschtillhörighet.</t>
  </si>
  <si>
    <t>1. Outgoing consignments 2016 branch of consignor.</t>
  </si>
  <si>
    <t>2. Ankommande sändningar från utlandet 2016 efter mottagarens branschtillhörighet.</t>
  </si>
  <si>
    <t>2. Incoming consignments from abroad during 2016 by branch of recipient.</t>
  </si>
  <si>
    <t>3. Avgående sändningar 2016 efter varugrupper.</t>
  </si>
  <si>
    <t>3. Outgoing consignments 2016 by commodity groups.</t>
  </si>
  <si>
    <t>4. Ankommande sändningar från utlandet 2016 efter varugrupper.</t>
  </si>
  <si>
    <t>4. Incoming consignments from abroad 2016 by commodity groups.</t>
  </si>
  <si>
    <t>5. Avgående sändningar 2016 efter lasttyp.</t>
  </si>
  <si>
    <t>5. Outgoing consignments 2016 by cargo type.</t>
  </si>
  <si>
    <t>6. Ankommande sändningar från utlandet 2016 efter lasttyp.</t>
  </si>
  <si>
    <t>6. Incoming consignments from abroad 2016 by cargo type.</t>
  </si>
  <si>
    <t>7. Avgående sändningar 2016 efter vägregioner.</t>
  </si>
  <si>
    <t>7. Outgoing consignments 2016 by regional directorates areas.</t>
  </si>
  <si>
    <t>8. Ankommande sändningar från utlandet 2016 efter vägregioner.</t>
  </si>
  <si>
    <t>8. Incoming consignments 2016 by regional directorates areas.</t>
  </si>
  <si>
    <t>9. Avgående sändningar 2016 efter riksområden (NUTS II) och mottagare.</t>
  </si>
  <si>
    <t>10. Ankommande sändningar från utlandet 2016 efter riksområden (NUTS II).</t>
  </si>
  <si>
    <t>10. Incoming consignments from abroad 2016 by NUTS II regions.</t>
  </si>
  <si>
    <t>11. Avgående sändningar 2016 efter län.</t>
  </si>
  <si>
    <t>11. Outgoing consignments 2016 by county.</t>
  </si>
  <si>
    <t>12. Ankommande sändningar från utlandet 2016 efter län.</t>
  </si>
  <si>
    <t>12. Incoming consignments from abroad 2016 by county.</t>
  </si>
  <si>
    <t>13. Avgående sändningar 2016 efter mottagarland eller region.</t>
  </si>
  <si>
    <t>13. Outgoing consignments 2016 by recipient's country or region.</t>
  </si>
  <si>
    <t>14. Ankommande sändningar 2016 efter avsändarland eller region.</t>
  </si>
  <si>
    <t>14. Incoming consignments 2016 by country or region of the consignor.</t>
  </si>
  <si>
    <t>Vikt,
1 000 ton</t>
  </si>
  <si>
    <t>Värde, miljoner kr</t>
  </si>
  <si>
    <t>Weight
1 000 tonnes</t>
  </si>
  <si>
    <t>Value, 
SEK million</t>
  </si>
  <si>
    <t xml:space="preserve"> </t>
  </si>
  <si>
    <t>Trafikanalys</t>
  </si>
  <si>
    <t>Statisticon AB</t>
  </si>
  <si>
    <t>Mats Nyfjäll</t>
  </si>
  <si>
    <t>Henrik Petterson</t>
  </si>
  <si>
    <t>tel: 010-414 42 18, e-post: henrik.pettersson@trafa.se</t>
  </si>
  <si>
    <t xml:space="preserve">Svenska </t>
  </si>
  <si>
    <t>Engelska</t>
  </si>
  <si>
    <t/>
  </si>
  <si>
    <t>Inrikes</t>
  </si>
  <si>
    <t>a) Avgående sändningar</t>
  </si>
  <si>
    <t>b) Avgående sändningar</t>
  </si>
  <si>
    <t>c) Avgående sändningar</t>
  </si>
  <si>
    <t>Import</t>
  </si>
  <si>
    <t>d) Ankommande sändningar från utlandet</t>
  </si>
  <si>
    <t>0. Andel avgående och ankommande sändningar efter trafikslag</t>
  </si>
  <si>
    <t>5-9 anställda</t>
  </si>
  <si>
    <t>10-19 anställda</t>
  </si>
  <si>
    <t>20-49 anställda</t>
  </si>
  <si>
    <t>50-99 anställda</t>
  </si>
  <si>
    <t>100-199 anställda</t>
  </si>
  <si>
    <t>200-499 anställda</t>
  </si>
  <si>
    <t>500- anställda</t>
  </si>
  <si>
    <t>Kalmar län</t>
  </si>
  <si>
    <t>Gotland län</t>
  </si>
  <si>
    <t>Jämtlands län</t>
  </si>
  <si>
    <t xml:space="preserve">    därav sågade, hyvlade trävaror</t>
  </si>
  <si>
    <t xml:space="preserve">    därav flis, trä-/sågavfall</t>
  </si>
  <si>
    <t xml:space="preserve">    därav raffinerade petroleumprodukter</t>
  </si>
  <si>
    <t>Öst</t>
  </si>
  <si>
    <t>Syd</t>
  </si>
  <si>
    <t>County/NUTS III region</t>
  </si>
  <si>
    <t>County/NUTS II region</t>
  </si>
  <si>
    <t>Riksområde (NUTS II)</t>
  </si>
  <si>
    <t>Från län</t>
  </si>
  <si>
    <t>01</t>
  </si>
  <si>
    <t>03</t>
  </si>
  <si>
    <t>Till län</t>
  </si>
  <si>
    <t>(Värde 1000 SEK)</t>
  </si>
  <si>
    <t>Vikt (1000 ton)</t>
  </si>
  <si>
    <t>Till land/region</t>
  </si>
  <si>
    <t>Därav inom länet (%)</t>
  </si>
  <si>
    <t xml:space="preserve">   därav inom länet (%)</t>
  </si>
  <si>
    <t>1) Konfidensintervall saknas i denna tabell på grund av utrymmesskäl, kontakta Trafikanalys om konfidensintervall önskas.</t>
  </si>
  <si>
    <t>Från land</t>
  </si>
  <si>
    <t>Gör om! Motsv som reg/bransch etc.</t>
  </si>
  <si>
    <t>SE11</t>
  </si>
  <si>
    <t>SE12</t>
  </si>
  <si>
    <t>SE21</t>
  </si>
  <si>
    <t>SE22</t>
  </si>
  <si>
    <t>SE23</t>
  </si>
  <si>
    <t>SE31</t>
  </si>
  <si>
    <t>SE32</t>
  </si>
  <si>
    <t>SE33</t>
  </si>
  <si>
    <t xml:space="preserve"> 95 % K.I.</t>
  </si>
  <si>
    <t>EU-länder</t>
  </si>
  <si>
    <t>därav</t>
  </si>
  <si>
    <t>Övriga Världen</t>
  </si>
  <si>
    <t>Mode of transport</t>
  </si>
  <si>
    <t>Östra Mellansverige</t>
  </si>
  <si>
    <t>Småland med öarna</t>
  </si>
  <si>
    <t>Sydsverige</t>
  </si>
  <si>
    <t>Västsverige</t>
  </si>
  <si>
    <t>Norra Mellansverige</t>
  </si>
  <si>
    <t>Mellersta Norrland</t>
  </si>
  <si>
    <t>Övre Norrland</t>
  </si>
  <si>
    <t>Avgående utrikes varusändningar 2016 fördelat på start och mål. Totalt, kvantitet 1000-tal ton</t>
  </si>
  <si>
    <t>Outgoing international consignments during 2016 by origin and destination. Total, quantity in 1 000 tonnes</t>
  </si>
  <si>
    <t>Outgoing international consignments during 2016 by origin and destination. Total, value in millions SEK.</t>
  </si>
  <si>
    <t>Avgående utrikes varusändningar 2016 fördelat på start och mål. Totalt, värde i miljoner SEK</t>
  </si>
  <si>
    <t xml:space="preserve">Incoming consignments from abroad during 2016 by origin and destination. Total, quantity in 1 000 tonnes </t>
  </si>
  <si>
    <t>Ankommande varusändningar från utlandet 2016 fördelat på start och mål. Totalt, kvantitet i 1 000-tal ton</t>
  </si>
  <si>
    <t>Ankommande varusändningar från utlandet 2016 fördelat på start och mål. Totalt, värde i miljoner SEK</t>
  </si>
  <si>
    <t>Incoming consignments from abroad during 2016 by origin and destination. Total, value in millions SEK</t>
  </si>
  <si>
    <t>Avsändarland/region</t>
  </si>
  <si>
    <r>
      <t xml:space="preserve">Statisticon anm: Rekommenderar att dela upp vikt och värde i två tabeller, för att ha en chans att allt ska rymmas på en sida. </t>
    </r>
    <r>
      <rPr>
        <i/>
        <sz val="10"/>
        <rFont val="Arial"/>
        <family val="2"/>
      </rPr>
      <t xml:space="preserve">
</t>
    </r>
    <r>
      <rPr>
        <sz val="10"/>
        <rFont val="Arial"/>
        <family val="2"/>
      </rPr>
      <t>Tveksamt om data kommer att hålla för denna detaljerade redovisning. Statisticon föreslår alterantivt upplägg utifrån kommande redovisning i lastbilsundersökningen, se efterföljande flikar (de blå flikarna)</t>
    </r>
  </si>
  <si>
    <t>95% C.I</t>
  </si>
  <si>
    <t>95% K.I.</t>
  </si>
  <si>
    <t>Statisticon anm: Se föreg. flik</t>
  </si>
  <si>
    <t>Andel vikt (%)</t>
  </si>
  <si>
    <t>Andel värde (%)</t>
  </si>
  <si>
    <t>% weight</t>
  </si>
  <si>
    <t>% value</t>
  </si>
  <si>
    <t>Flytande bulkgods</t>
  </si>
  <si>
    <t>Fast bulkgods</t>
  </si>
  <si>
    <t>Pallastat  gods</t>
  </si>
  <si>
    <t>Nord</t>
  </si>
  <si>
    <t>Registerinsamlad data</t>
  </si>
  <si>
    <r>
      <t>Region Nord</t>
    </r>
    <r>
      <rPr>
        <sz val="8"/>
        <color rgb="FF000000"/>
        <rFont val="Arial"/>
        <family val="2"/>
      </rPr>
      <t xml:space="preserve">: Norrbottens och Västerbottens län, </t>
    </r>
  </si>
  <si>
    <r>
      <t>Region Mitt</t>
    </r>
    <r>
      <rPr>
        <sz val="8"/>
        <color rgb="FF000000"/>
        <rFont val="Arial"/>
        <family val="2"/>
      </rPr>
      <t xml:space="preserve">: Dalarnas, Gävleborgs, Västernorrlands och Jämtlands län, </t>
    </r>
  </si>
  <si>
    <r>
      <t>Region Stockholm</t>
    </r>
    <r>
      <rPr>
        <sz val="8"/>
        <color rgb="FF000000"/>
        <rFont val="Arial"/>
        <family val="2"/>
      </rPr>
      <t xml:space="preserve">: Stockholms och Gotlands län, </t>
    </r>
  </si>
  <si>
    <r>
      <t>Region Väst</t>
    </r>
    <r>
      <rPr>
        <sz val="8"/>
        <color rgb="FF000000"/>
        <rFont val="Arial"/>
        <family val="2"/>
      </rPr>
      <t>: Västra Götalands, Hallands och Värmlands län,</t>
    </r>
  </si>
  <si>
    <r>
      <t>Region Öst</t>
    </r>
    <r>
      <rPr>
        <sz val="8"/>
        <color rgb="FF000000"/>
        <rFont val="Arial"/>
        <family val="2"/>
      </rPr>
      <t>: Uppsala, Södermanlands, Örebro, Västmanlands och Östergötlands län,</t>
    </r>
  </si>
  <si>
    <r>
      <t>Region Syd</t>
    </r>
    <r>
      <rPr>
        <sz val="8"/>
        <color rgb="FF000000"/>
        <rFont val="Arial"/>
        <family val="2"/>
      </rPr>
      <t xml:space="preserve">: Jönköpings, Kronobergs, Kalmar, Blekinge och Skåne län </t>
    </r>
  </si>
  <si>
    <t>02 Produktion av skog på rot</t>
  </si>
  <si>
    <t>01 Produktion av jordbruksprodukter</t>
  </si>
  <si>
    <t>07-08 Mineraler och gruvor</t>
  </si>
  <si>
    <t>10-32 Tillverkningsindustri</t>
  </si>
  <si>
    <t>45-47 Parti- och detaljhandel</t>
  </si>
  <si>
    <t>Bransch (SNI2007)</t>
  </si>
  <si>
    <t>Branch (NACE Rev. 2)</t>
  </si>
  <si>
    <t>Antal anställda</t>
  </si>
  <si>
    <t>Number of employees</t>
  </si>
  <si>
    <t>01 Produkter från jordbruk, skogsbruk och fiske</t>
  </si>
  <si>
    <t xml:space="preserve">    därav rundvirke</t>
  </si>
  <si>
    <t>02 Kol, råolja och naturgas</t>
  </si>
  <si>
    <t>03 Malm, andra produkter från utvinning</t>
  </si>
  <si>
    <t>04 Livsmedel, drycker och tobak</t>
  </si>
  <si>
    <t>05 Textil, beklädnadsvaror, läder och lädervaror</t>
  </si>
  <si>
    <t>06 Trä och varor av trä och kork (exkl.möbler), massa, papper och pappersvaror, trycksaker</t>
  </si>
  <si>
    <t xml:space="preserve">    därav papper, papp och varor därav</t>
  </si>
  <si>
    <t>07 Stenkols- och raffinerade petroleumprodukter</t>
  </si>
  <si>
    <t>08 Kemikalier, kemiska produkter, konstfiber, gummi- och plastvaror samt kärnbränsle</t>
  </si>
  <si>
    <t>09 Andra icke-metalliska mineraliska produkter</t>
  </si>
  <si>
    <t>10 Metallvaror exkl. maskiner och utrustning</t>
  </si>
  <si>
    <t>11 Maskiner och instrument</t>
  </si>
  <si>
    <t>12 Transportutrustning</t>
  </si>
  <si>
    <t>13 Möbler och andra tillverkade varor</t>
  </si>
  <si>
    <t>14 Hushållsavfall, annat avfall och returråvara</t>
  </si>
  <si>
    <t>16 Utrustning för transport av gods</t>
  </si>
  <si>
    <t>20 Andra varor, ej tidigare specificerade</t>
  </si>
  <si>
    <t>Varugrupp (NST)</t>
  </si>
  <si>
    <t>Commodity group (NST)</t>
  </si>
  <si>
    <t>Järnväg</t>
  </si>
  <si>
    <t>Luftfart</t>
  </si>
  <si>
    <t>Övriga kombinationer</t>
  </si>
  <si>
    <t>Väg - sjöfart</t>
  </si>
  <si>
    <t>Väg - sjöfart - väg</t>
  </si>
  <si>
    <t>Väg - järnväg</t>
  </si>
  <si>
    <t>Järnväg - väg</t>
  </si>
  <si>
    <t>Väg - luftfart - väg</t>
  </si>
  <si>
    <t>Type of cargo</t>
  </si>
  <si>
    <t>Country or region of the recipient</t>
  </si>
  <si>
    <t>Mottagarland eller region</t>
  </si>
  <si>
    <t>Övriga lasttyper</t>
  </si>
  <si>
    <r>
      <rPr>
        <sz val="8"/>
        <rFont val="Arial"/>
        <family val="2"/>
      </rPr>
      <t xml:space="preserve">Från län
</t>
    </r>
    <r>
      <rPr>
        <i/>
        <sz val="8"/>
        <rFont val="Arial"/>
        <family val="2"/>
      </rPr>
      <t>County of origin</t>
    </r>
  </si>
  <si>
    <r>
      <t xml:space="preserve">Till län
</t>
    </r>
    <r>
      <rPr>
        <i/>
        <sz val="8"/>
        <rFont val="Arial"/>
        <family val="2"/>
      </rPr>
      <t>County of the recipient</t>
    </r>
    <r>
      <rPr>
        <b/>
        <sz val="8"/>
        <rFont val="Arial"/>
        <family val="2"/>
      </rPr>
      <t xml:space="preserve">
</t>
    </r>
  </si>
  <si>
    <r>
      <t>Avsändande region</t>
    </r>
    <r>
      <rPr>
        <vertAlign val="superscript"/>
        <sz val="8"/>
        <rFont val="Arial"/>
        <family val="2"/>
      </rPr>
      <t xml:space="preserve">1
</t>
    </r>
    <r>
      <rPr>
        <i/>
        <sz val="8"/>
        <rFont val="Arial"/>
        <family val="2"/>
      </rPr>
      <t>County of origin</t>
    </r>
  </si>
  <si>
    <t>Country/region of origin</t>
  </si>
  <si>
    <r>
      <t>Mottagande region</t>
    </r>
    <r>
      <rPr>
        <vertAlign val="superscript"/>
        <sz val="8"/>
        <rFont val="Arial"/>
        <family val="2"/>
      </rPr>
      <t xml:space="preserve">1
</t>
    </r>
    <r>
      <rPr>
        <i/>
        <sz val="8"/>
        <rFont val="Arial"/>
        <family val="2"/>
      </rPr>
      <t>Region of the recipient</t>
    </r>
  </si>
  <si>
    <t>Amerika</t>
  </si>
  <si>
    <t xml:space="preserve">   därav huvudsakligt trafikslag: väg* </t>
  </si>
  <si>
    <t>*  Om uppgiftslämnaren inte känner till hela transportkedjan kan huvudsakligt trafikslag (dvs. det trafikslag som använts för den längsta sträckan) anges.</t>
  </si>
  <si>
    <r>
      <t xml:space="preserve">   därav huvudsakligt trafikslag: väg</t>
    </r>
    <r>
      <rPr>
        <vertAlign val="superscript"/>
        <sz val="8"/>
        <rFont val="Arial"/>
        <family val="2"/>
      </rPr>
      <t>1</t>
    </r>
    <r>
      <rPr>
        <sz val="8"/>
        <rFont val="Arial"/>
        <family val="2"/>
      </rPr>
      <t xml:space="preserve"> </t>
    </r>
  </si>
  <si>
    <t xml:space="preserve">   därav 13-15 Textil-, klädes- och läderindustri</t>
  </si>
  <si>
    <t xml:space="preserve">   därav 16-17 Trävaru-, massa- och pappersindustri</t>
  </si>
  <si>
    <t xml:space="preserve">   därav 18 Grafisk industri</t>
  </si>
  <si>
    <t xml:space="preserve">   därav 19 Petroleumtillverkning</t>
  </si>
  <si>
    <t xml:space="preserve">   därav 46.310-46.390 Partihandel med livsmedel</t>
  </si>
  <si>
    <t xml:space="preserve">   därav 46.710-46.769 Partihandel med insatsvaror</t>
  </si>
  <si>
    <t xml:space="preserve">   därav 46.410-46.499 Partihandel med andra 
   konsumtionsvaror</t>
  </si>
  <si>
    <t xml:space="preserve">   därav 10-12 Livsmedels-, dryckes- och 
   tobaksvaruframställning</t>
  </si>
  <si>
    <t xml:space="preserve">   därav 22-23 Gummi- och plastvarutillverkning samt 
   tillverkning av icke-metalliska mineraliska produkter </t>
  </si>
  <si>
    <t xml:space="preserve">   därav 26-28 Tillverkning av datorer, elektronikvaror och
   optik, elapparatur samt övriga maskiner</t>
  </si>
  <si>
    <t xml:space="preserve">   därav 31-32 Möbelindustri och övrig industri</t>
  </si>
  <si>
    <t xml:space="preserve">   därav 07 Utvinning av metallmalmer</t>
  </si>
  <si>
    <t xml:space="preserve">   därav 08 Annan utvinning av mineral</t>
  </si>
  <si>
    <t xml:space="preserve">   därav 47.911-47.919 Distanshandel med andra 
   konsumtionsvaror</t>
  </si>
  <si>
    <t xml:space="preserve">   därav Övrigt inom 45-47 Övrig partihandel samt 
   provisionshandel</t>
  </si>
  <si>
    <t xml:space="preserve">   därav 46.510-46.699 (exkl. 46.650 partihandel med  
   kontorsmöbler) Partihandel med elektronik och maskiner</t>
  </si>
  <si>
    <t xml:space="preserve">   därav 20-21 Läkemedelsindustri och övrig kemisk 
   industri</t>
  </si>
  <si>
    <t xml:space="preserve">   därav 28-30 Transportmedelstillverkning 
   (fordonsindustri)</t>
  </si>
  <si>
    <t xml:space="preserve">   därav 24-25 Stål- och metall samt metallvaru-
   framställning</t>
  </si>
  <si>
    <t>Till tabellförteckning</t>
  </si>
  <si>
    <t>tel: 010-130 80 00, e-post: info@statisticon.se</t>
  </si>
  <si>
    <t>Italien och Österrike</t>
  </si>
  <si>
    <t>Övriga EFTA-länder</t>
  </si>
  <si>
    <t>EFTA-länder och övriga Europa</t>
  </si>
  <si>
    <t>Sydosteuropa inkl Polen, Tjeckien och Baltikum</t>
  </si>
  <si>
    <r>
      <rPr>
        <vertAlign val="superscript"/>
        <sz val="8"/>
        <rFont val="Arial"/>
        <family val="2"/>
      </rPr>
      <t>1</t>
    </r>
    <r>
      <rPr>
        <sz val="8"/>
        <rFont val="Arial"/>
        <family val="2"/>
      </rPr>
      <t xml:space="preserve"> Trafikverkets regionindelning är följande:</t>
    </r>
  </si>
  <si>
    <r>
      <rPr>
        <vertAlign val="superscript"/>
        <sz val="8"/>
        <rFont val="Arial"/>
        <family val="2"/>
      </rPr>
      <t>1</t>
    </r>
    <r>
      <rPr>
        <sz val="8"/>
        <rFont val="Arial"/>
        <family val="2"/>
      </rPr>
      <t xml:space="preserve"> Regioner/Regions (NUTS2), län/county</t>
    </r>
  </si>
  <si>
    <t>SE11 Stockholm: Stockholms</t>
  </si>
  <si>
    <t>SE12 Östra Mellansverige: Uppsala, Södermanlands, Östergötlands, Örebro, Västmanlands</t>
  </si>
  <si>
    <t>SE21 Småland med öarna: Jönköpings, Kronobergs, Kalmar, Gotlands</t>
  </si>
  <si>
    <t>SE22 Sydsverige: Blekinge, Skåne</t>
  </si>
  <si>
    <t>SE23 Västsverige: Hallands, Västra Götalands</t>
  </si>
  <si>
    <t>SE31 Norra Mellansverige: Värmlands, Dalarnas, Gävleborgs</t>
  </si>
  <si>
    <t>SE32 Mellersta Norrland: Västernorrlands, Jämtlands</t>
  </si>
  <si>
    <t>SE33 Övre Norrland: Västerbottens, Norrbottens</t>
  </si>
  <si>
    <t>-</t>
  </si>
  <si>
    <t>Varuflödesundersökningen 2021</t>
  </si>
  <si>
    <t>Commodity flow survey 2021</t>
  </si>
  <si>
    <r>
      <t xml:space="preserve">Publiceringsdatum: </t>
    </r>
    <r>
      <rPr>
        <sz val="10"/>
        <rFont val="Arial"/>
        <family val="2"/>
      </rPr>
      <t>2022-09-15</t>
    </r>
  </si>
  <si>
    <t>Innehållsförteckning/Contents</t>
  </si>
  <si>
    <t>Kort om statistiken</t>
  </si>
  <si>
    <t>Ändamål och innehåll</t>
  </si>
  <si>
    <t>Statistikens framställning</t>
  </si>
  <si>
    <t>Statistikens kvalitet</t>
  </si>
  <si>
    <t>Purpose and content</t>
  </si>
  <si>
    <t>Generating the statistics</t>
  </si>
  <si>
    <t>Statistical quality</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</si>
  <si>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</si>
  <si>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</si>
  <si>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</si>
  <si>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</si>
  <si>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</si>
  <si>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</si>
  <si>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</si>
  <si>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</si>
  <si>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</si>
  <si>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</si>
  <si>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</si>
  <si>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</si>
  <si>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</si>
  <si>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</si>
  <si>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</si>
  <si>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</si>
  <si>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</si>
  <si>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</si>
  <si>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</si>
  <si>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</si>
  <si>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U</t>
  </si>
  <si>
    <t>undertryckt uppgift, på grund av röjanderisk</t>
  </si>
  <si>
    <t>suppressed figure, due to risk for disclosure</t>
  </si>
  <si>
    <t>xxx</t>
  </si>
  <si>
    <t>betydande skillnad i jämförbarheten i en tidsserie markeras med en horisontell eller vertikal linje</t>
  </si>
  <si>
    <t>significant difference in the comparability of time series are marked with a horizontal or vertical line</t>
  </si>
  <si>
    <t>Definitioner</t>
  </si>
  <si>
    <t>Table 1.1. Outgoing consignments 2021 by mode of transport</t>
  </si>
  <si>
    <t>Tabell 1.2. Avgående inrikes varusändningar 2021 efter trafikslag</t>
  </si>
  <si>
    <t>Table 1.2. Outgoing domestic consignments 2021 by mode of transport</t>
  </si>
  <si>
    <t>Tabell 1.1. Avgående varusändningar 2021 efter trafikslag</t>
  </si>
  <si>
    <t>Tabell 1.3. Avgående utrikes varusändningar 2021 efter trafikslag</t>
  </si>
  <si>
    <t>Tabell 1.4. Ankommande varusändningar från utlandet 2021 efter trafikslag</t>
  </si>
  <si>
    <t>Table 1.4. Incoming consignments from abroad 2021 by mode of transport</t>
  </si>
  <si>
    <t>Table 2.1. Outgoing consignments 2021 by branch of consignor</t>
  </si>
  <si>
    <t>Tabell 2.3. Ankommande varusändningar från utlandet 2021 efter mottagarens branschtillhörighet</t>
  </si>
  <si>
    <t>Table 2.3. Incoming consignments from abroad 2021 by branch of recipient</t>
  </si>
  <si>
    <r>
      <t>Tabell 3.1. Avgående varusändningar 2021 efter antal anställda</t>
    </r>
    <r>
      <rPr>
        <b/>
        <vertAlign val="superscript"/>
        <sz val="10"/>
        <rFont val="Arial"/>
        <family val="2"/>
      </rPr>
      <t>1</t>
    </r>
  </si>
  <si>
    <r>
      <t>Table 3.1. Outgoing consignments 2021 by number of employees</t>
    </r>
    <r>
      <rPr>
        <i/>
        <vertAlign val="superscript"/>
        <sz val="10"/>
        <rFont val="Arial"/>
        <family val="2"/>
      </rPr>
      <t>1</t>
    </r>
  </si>
  <si>
    <r>
      <t>Tabell 3.2. Avgående inrikes varusändningar 2021 efter antal anställda</t>
    </r>
    <r>
      <rPr>
        <b/>
        <vertAlign val="superscript"/>
        <sz val="10"/>
        <rFont val="Arial"/>
        <family val="2"/>
      </rPr>
      <t>1</t>
    </r>
  </si>
  <si>
    <r>
      <t>Table 3.2. Outgoing domestic consignments 2021 by number of employees</t>
    </r>
    <r>
      <rPr>
        <i/>
        <vertAlign val="superscript"/>
        <sz val="10"/>
        <rFont val="Arial"/>
        <family val="2"/>
      </rPr>
      <t>1</t>
    </r>
  </si>
  <si>
    <r>
      <t>Table 3.3. Outgoing international consignments 2021 by number of employees</t>
    </r>
    <r>
      <rPr>
        <i/>
        <vertAlign val="superscript"/>
        <sz val="10"/>
        <rFont val="Arial"/>
        <family val="2"/>
      </rPr>
      <t>1</t>
    </r>
  </si>
  <si>
    <r>
      <t>Tabell 3.3. Avgående utrikes varusändningar 2021 efter storleksklass</t>
    </r>
    <r>
      <rPr>
        <b/>
        <vertAlign val="superscript"/>
        <sz val="10"/>
        <rFont val="Arial"/>
        <family val="2"/>
      </rPr>
      <t>1</t>
    </r>
  </si>
  <si>
    <t>Tabell 4.1. Avgående varusändningar 2021 efter startlän</t>
  </si>
  <si>
    <t>Table 4.1. Outgoing consignments 2021 by county of origin</t>
  </si>
  <si>
    <t>Tabell 4.2. Avgående inrikes sändningar 2021 efter startlän</t>
  </si>
  <si>
    <t>Table 4.2. Outgoing domestic consignments 2021 by county of origin</t>
  </si>
  <si>
    <t>Tabell 4.3. Avgående utrikes varusändningar 2021 efter startlän</t>
  </si>
  <si>
    <t>Table 4.3. Outgoing international consignments 2021 by county of origin</t>
  </si>
  <si>
    <t>Table 4.4. Incoming consignments from abroad 2021 by county</t>
  </si>
  <si>
    <t xml:space="preserve">Statistics in Brief </t>
  </si>
  <si>
    <t>Tabell 4.4. Ankommande varusändningar från utlandet 2021 efter län</t>
  </si>
  <si>
    <t>Tabell 5.1. Avgående varusändningar efter startriksområde (NUTS II)</t>
  </si>
  <si>
    <t>Table 5.1. Outgoing consignments 2021 by NUTS II region of origin</t>
  </si>
  <si>
    <t>Tabell 5.2. Avgående inrikes varusändningar efter startriksområde (NUTS II)</t>
  </si>
  <si>
    <t>Table 5.2. Outgoing domestic consignments 2021 by NUTS II region of origin</t>
  </si>
  <si>
    <t>Tabell 5.3. Avgående utrikes varusändningar efter startriksområden (NUTS II)</t>
  </si>
  <si>
    <t>Table 5.3. Outgoing international consignments 2021 by NUTS II region of origin</t>
  </si>
  <si>
    <t>Tabell 5.4. Ankommande varusändningar från utlandet 2021 efter riksområden (NUTS II)</t>
  </si>
  <si>
    <t>Table 5.4. Incoming consignments from abroad 2021 by NUTS II region</t>
  </si>
  <si>
    <t>Tabell 6.1. Avgående varusändningar 2021 efter varugrupper</t>
  </si>
  <si>
    <t>Table 6.1. Outgoing consignments 2021 by commodity groups</t>
  </si>
  <si>
    <t>Tabell 6.2. Avgående inrikes varusändningar 2021 efter varugrupper</t>
  </si>
  <si>
    <t>Table 6.2. Outgoing domestic consignments 2021 by commodity groups</t>
  </si>
  <si>
    <t>Tabell 6.3. Avgående utrikes varusändningar 2021 efter varugrupper</t>
  </si>
  <si>
    <t>Table 6.3. Outgoing international consignments 2021 by commodity groups</t>
  </si>
  <si>
    <t xml:space="preserve">Tabell 6.4. Ankommande varusändningar från utlandet 2021 efter varugrupper </t>
  </si>
  <si>
    <t>Table 6.4. Incoming consignments from abroad 2021 by commodity groups</t>
  </si>
  <si>
    <t>Tabell 7.1. Avgående varusändningar 2021 efter lasttyp</t>
  </si>
  <si>
    <t>Table 7.1. Outgoing consignments 2021 by type of cargo</t>
  </si>
  <si>
    <t>Tabell 7.2. Avgående inrikes varusändningar 2021 efter lasttyp</t>
  </si>
  <si>
    <t>Table 7.2. Outgoing domestic consignments 2021 by type of cargo</t>
  </si>
  <si>
    <t>Tabell 7.3. Avgående utrikes varusändningar 2021 efter lasttyp</t>
  </si>
  <si>
    <t>Table 7.3. Outgoing international consignments 2021 by type of cargo</t>
  </si>
  <si>
    <t>Table 7.4. Incoming consignments from abroad 2021 by type of cargo</t>
  </si>
  <si>
    <t>Tabell 7.4. Ankommande varusändningar från utlandet 2021 efter lasttyp</t>
  </si>
  <si>
    <r>
      <t>Tabell 8.1. Avgående varusändningar 2021 efter startvägregion</t>
    </r>
    <r>
      <rPr>
        <b/>
        <vertAlign val="superscript"/>
        <sz val="10"/>
        <rFont val="Arial"/>
        <family val="2"/>
      </rPr>
      <t>1</t>
    </r>
  </si>
  <si>
    <r>
      <t xml:space="preserve">Table 8.1. Outgoing consignments 2021 by regional directorates areas of origin </t>
    </r>
    <r>
      <rPr>
        <i/>
        <vertAlign val="superscript"/>
        <sz val="10"/>
        <rFont val="Arial"/>
        <family val="2"/>
      </rPr>
      <t>1</t>
    </r>
  </si>
  <si>
    <r>
      <t>Tabell 8.2. Avgående inrikes varusändningar 2021 efter startvägregion</t>
    </r>
    <r>
      <rPr>
        <b/>
        <vertAlign val="superscript"/>
        <sz val="10"/>
        <rFont val="Arial"/>
        <family val="2"/>
      </rPr>
      <t>1</t>
    </r>
  </si>
  <si>
    <r>
      <t>Table 8.2. Outgoing domestic consignments 2021 by regional directorates areas of origin</t>
    </r>
    <r>
      <rPr>
        <i/>
        <vertAlign val="superscript"/>
        <sz val="10"/>
        <rFont val="Arial"/>
        <family val="2"/>
      </rPr>
      <t>1</t>
    </r>
  </si>
  <si>
    <r>
      <t>Tabell 8.3. Avgående utrikes varusändningar 2021 efter startvägregion</t>
    </r>
    <r>
      <rPr>
        <b/>
        <vertAlign val="superscript"/>
        <sz val="10"/>
        <rFont val="Arial"/>
        <family val="2"/>
      </rPr>
      <t>1</t>
    </r>
  </si>
  <si>
    <r>
      <t>Table 8.3. Outgoing international consignments 2021 by regional directorates areas of origin</t>
    </r>
    <r>
      <rPr>
        <i/>
        <vertAlign val="superscript"/>
        <sz val="10"/>
        <rFont val="Arial"/>
        <family val="2"/>
      </rPr>
      <t>1</t>
    </r>
  </si>
  <si>
    <r>
      <t>Tabell 8.4. Ankommande varusändningar från utlandet 2021 efter vägregioner</t>
    </r>
    <r>
      <rPr>
        <b/>
        <vertAlign val="superscript"/>
        <sz val="10"/>
        <rFont val="Arial"/>
        <family val="2"/>
      </rPr>
      <t>1</t>
    </r>
  </si>
  <si>
    <r>
      <t>Table 8.4. Incoming consignments from abroad 2021 by regional directorates areas</t>
    </r>
    <r>
      <rPr>
        <i/>
        <vertAlign val="superscript"/>
        <sz val="10"/>
        <rFont val="Arial"/>
        <family val="2"/>
      </rPr>
      <t>1</t>
    </r>
  </si>
  <si>
    <t xml:space="preserve">Tabell 9.1. Avgående utrikes varusändningar 2021 efter mottagarland/-region </t>
  </si>
  <si>
    <t>Table 9.1. Outgoing international consignments 2021 by recipient's country or region</t>
  </si>
  <si>
    <t xml:space="preserve">Tabell 9.2. Ankommande varusändningar från utlandet 2021 efter avsändarland/-region </t>
  </si>
  <si>
    <t>Table 9.2. Incoming consignments from abroad 2021 by country or region of the consignor</t>
  </si>
  <si>
    <r>
      <t>Tabell 10.1. Avgående inrikes varusändningar 2021 fördelat på start och mål. Totalt, kvantitet i 1 000-tal ton</t>
    </r>
    <r>
      <rPr>
        <b/>
        <vertAlign val="superscript"/>
        <sz val="10"/>
        <rFont val="Arial"/>
        <family val="2"/>
      </rPr>
      <t>1</t>
    </r>
  </si>
  <si>
    <t>Table 10.1. Outgoing domestic consignments 2021 by origin and destination. Total, quantity in 1 000 tonnes</t>
  </si>
  <si>
    <t xml:space="preserve">Table 11.1. Outgoing international consignments 2021 by origin and destination. Total, quantity in 1 000 tonnes </t>
  </si>
  <si>
    <t>Tabell 11.1. Avgående utrikes varusändningar 2021 fördelat på start och mål. Totalt, kvantitet i 1 000-tal ton</t>
  </si>
  <si>
    <t>Tabell 11.2. Avgående utrikes varusändningar 2021 fördelat på start och mål. Totalt, värde i miljoner SEK</t>
  </si>
  <si>
    <t xml:space="preserve">Table 11.2. Outgoing international consignments 2021 by origin and destination. Total, Value in millions SEK </t>
  </si>
  <si>
    <t xml:space="preserve">Table 11.3. Incoming consignments from abroad 2021 by origin and destination. Total, quantity in 1 000 tonnes </t>
  </si>
  <si>
    <t xml:space="preserve">Tabell 11.4. Ankommande varusändningar från utlandet 2021 fördelat på start och mål. Totalt, värde i miljoner SEK </t>
  </si>
  <si>
    <t>Table 11.4. Incoming consignments from abroad 2021 by origin and destination. Total, value in millions SEK</t>
  </si>
  <si>
    <t>Containrar</t>
  </si>
  <si>
    <t>Växelflak och andra utbytbara lastenheter (exklusive containrar)</t>
  </si>
  <si>
    <t xml:space="preserve">Undersökningen uppfattas som svår att besvara bland de undersökta företagen. Det betyder att det förekommer mätfel och även betydande bortfall. Trafikanalys jobbar därför långsiktigt med att utveckla och effektivisera datainsamlingsmetoderna. </t>
  </si>
  <si>
    <t>Irland och Island</t>
  </si>
  <si>
    <t>Storbritannien</t>
  </si>
  <si>
    <t>Tabell 2.1. Avgående varusändningar 2021 efter avsändarens branschtillhörighet</t>
  </si>
  <si>
    <r>
      <t>Tabell 3.4. Ankommande varusändningar från utlandet 2021 efter storleksklass</t>
    </r>
    <r>
      <rPr>
        <b/>
        <vertAlign val="superscript"/>
        <sz val="10"/>
        <rFont val="Arial"/>
        <family val="2"/>
      </rPr>
      <t>1</t>
    </r>
  </si>
  <si>
    <t>Tabell 11.3. Ankommande varusändningar från utlandet 2021 fördelat på start och mål. Totalt, kvantitet i 1 000-tal ton.</t>
  </si>
  <si>
    <t>Table 1.3. Outgoing international consignments 2021 by mode of transport</t>
  </si>
  <si>
    <r>
      <t>Tabell 10.2. Avgående inrikes varusändningar 2021 fördelat på start och mål. Totalt, värde i miljoner SEK</t>
    </r>
    <r>
      <rPr>
        <b/>
        <vertAlign val="superscript"/>
        <sz val="10"/>
        <rFont val="Arial"/>
        <family val="2"/>
      </rPr>
      <t>1</t>
    </r>
  </si>
  <si>
    <t>Table 10.2. Outgoing domestic consignments 2021 by origin and destination. Total, value in millions SEK.</t>
  </si>
  <si>
    <t>19 Oidentifierbart gods</t>
  </si>
  <si>
    <t xml:space="preserve">    därav jord, sten, grus och sand</t>
  </si>
  <si>
    <t>The survey is perceived as difficult to answer among the surveyed companies. This means that there are measurement errors and also significant non-response. Trafikanalys therefore works long-term to develop and streamline the data collection methods.</t>
  </si>
  <si>
    <t>The statistics include shipments of goods within industries with significant freight transport. The flow of goods is measured and reported in the form of goods quantities in tonnes and goods values ​​in Swedish kronor, which in turn are reported on a variety of accounting groups, such as commodity group, type of cargo, industry, transport modes used and the breakdown in different geographical areas.</t>
  </si>
  <si>
    <r>
      <rPr>
        <vertAlign val="superscript"/>
        <sz val="8"/>
        <rFont val="Arial"/>
        <family val="2"/>
      </rPr>
      <t>1</t>
    </r>
    <r>
      <rPr>
        <sz val="8"/>
        <rFont val="Arial"/>
        <family val="2"/>
      </rPr>
      <t xml:space="preserve"> Uppgift om antal anställda är endast tillgänliga för urvalsinsamlad data. Antal anställda avser antalet vid det utvalda arbetsstället.
</t>
    </r>
    <r>
      <rPr>
        <i/>
        <sz val="8"/>
        <rFont val="Arial"/>
        <family val="2"/>
      </rPr>
      <t>Data on number of employees are only available for employees sampled in the survey</t>
    </r>
  </si>
  <si>
    <t>Avgående varusändning</t>
  </si>
  <si>
    <r>
      <t>Table 3.4. Incoming consignments from abroad 2021 by number of employees</t>
    </r>
    <r>
      <rPr>
        <i/>
        <vertAlign val="superscript"/>
        <sz val="10"/>
        <rFont val="Arial"/>
        <family val="2"/>
      </rPr>
      <t>1</t>
    </r>
  </si>
  <si>
    <t>Ankommande varusändning från utlandet</t>
  </si>
  <si>
    <t>En ankommande varusändning från utlandet till arbetsstället/logistikpartner definieras som varje leverans av gods med samma VFU-varukod från en specifik avsändare/ säljare (leverantör).  Även ankommande returer till arbetsstället/logistikpartner ska inkluderas.</t>
  </si>
  <si>
    <t>Belgien, Nederländerna, Luxemburg</t>
  </si>
  <si>
    <t>Björn Tano</t>
  </si>
  <si>
    <t>tel: 010-414 42 28, e-post: bjorn.tano@trafa.se</t>
  </si>
  <si>
    <r>
      <t xml:space="preserve">Syftet med undersökningen är att den ska beskriva näringslivets varutransporter ur ett trafikslagsövergripande perspektiv, inom landet och utrikes. I </t>
    </r>
    <r>
      <rPr>
        <i/>
        <sz val="10"/>
        <rFont val="Arial"/>
        <family val="2"/>
      </rPr>
      <t>Varuflödesundersökningen (VFU)</t>
    </r>
    <r>
      <rPr>
        <sz val="10"/>
        <rFont val="Arial"/>
        <family val="2"/>
      </rPr>
      <t xml:space="preserve"> finns kopplingar till näringslivsstrukturen och de branscher och varuägare i Sverige som genererar en efterfrågan på att transportera olika varugrupper. VFU skall vara ett komplement till annan godstransportstatistik.</t>
    </r>
  </si>
  <si>
    <r>
      <rPr>
        <i/>
        <sz val="10"/>
        <rFont val="Arial"/>
        <family val="2"/>
      </rPr>
      <t>Varuflödesundersökningen</t>
    </r>
    <r>
      <rPr>
        <sz val="10"/>
        <rFont val="Arial"/>
        <family val="2"/>
      </rPr>
      <t xml:space="preserve"> baseras på en urvalsundersökning av totalt cirka 12 000 arbetsställen fördelat över året inom branscherna gruvor och mineralutvinning, tillverkningsindustri och parti- och distanshandel. För branscher där det är möjligt tillhandahålls uppgifter från administrativa material samt centrala företagsregister istället för via ett webformulär, exempelvis för jord- och skogsbruk avseende varuslagen skogsråvaror, spannmål och sockerbetor. Eftersom undersökningen till stor del baseras på ett urval av varusändningar sätter det begränsningar för vad som kan redovisas.
</t>
    </r>
  </si>
  <si>
    <r>
      <t xml:space="preserve">The purpose of the survey is that it should describe the commercial transport of goods for all transport modes, within the country and abroad. In the </t>
    </r>
    <r>
      <rPr>
        <i/>
        <sz val="10"/>
        <rFont val="Arial"/>
        <family val="2"/>
      </rPr>
      <t>Commodity Flow Survey (VFU)</t>
    </r>
    <r>
      <rPr>
        <sz val="10"/>
        <rFont val="Arial"/>
        <family val="2"/>
      </rPr>
      <t xml:space="preserve"> there are links to the business structure and the industries and commodity owners in Sweden that generate a demand for transporting different commodity groups. VFU is a complement to other freight transport statistics.</t>
    </r>
  </si>
  <si>
    <r>
      <t xml:space="preserve">The </t>
    </r>
    <r>
      <rPr>
        <i/>
        <sz val="10"/>
        <rFont val="Arial"/>
        <family val="2"/>
      </rPr>
      <t>Commodity flow survey</t>
    </r>
    <r>
      <rPr>
        <sz val="10"/>
        <rFont val="Arial"/>
        <family val="2"/>
      </rPr>
      <t xml:space="preserve"> is based on a sample survey of a total of approximately 12,000 workplaces distributed over the year within the industries of mining and mineral extraction, manufacturing industry and wholesale and distance trade. For industries where it is possible, information is provided from administrative materials and central business registers instead of via a web form, for example for agriculture and forestry regarding the commodities forest raw materials, grain and sugar beet. Since the survey is largely based on a sample of consignments of goods, it places limitations on what can be reported.</t>
    </r>
  </si>
  <si>
    <t>Statistics in brief</t>
  </si>
  <si>
    <t>Albanien, Bosnien och Hercegovina, Bulgarien, Cypern, Grekland, Kroatien, Makedonien, Montenegro, Polen, Rumänien, Serbien, Slovakien, Slovenien, Tjeckien, Turkiet, Ungern</t>
  </si>
  <si>
    <t>Island, Liechtenstein, Norge, Schweiz</t>
  </si>
  <si>
    <t>Östeuropa (tabell 9)</t>
  </si>
  <si>
    <t>Övriga Europa (tabell 9)</t>
  </si>
  <si>
    <t>Beneluxländerna (tabell 9 och 11)</t>
  </si>
  <si>
    <t>EFTA-länder (tabell 11)</t>
  </si>
  <si>
    <t xml:space="preserve">    därav pallastat gods</t>
  </si>
  <si>
    <t>Övriga Europa (tabell 11)</t>
  </si>
  <si>
    <t>Andorra, Albanien, Belarus, Bosnien och Hercegovina, Färöarna, Grönland, Jersey, Monaco, Moldavien, Montenegro, Makedonien, Serbien, Ryssland, San Marino, Turkiet, Ukraina</t>
  </si>
  <si>
    <t>Andorra, Jersey, Liechtenstein, Monaco, Malta, San Marino</t>
  </si>
  <si>
    <t>Ländergrupper i tabell 9 och 11</t>
  </si>
  <si>
    <t>Belarus, Estland, Lettland, Litauen, Moldavien, Ryssland, Ukraina</t>
  </si>
  <si>
    <t>Sydosteuropa inkl Polen, Tjeckien och Baltikum (Tabell 11)</t>
  </si>
  <si>
    <t>Irland och Malta</t>
  </si>
  <si>
    <t>Sydosteuropa inkl Polen och Tjeckien (tabell 9)</t>
  </si>
  <si>
    <r>
      <t>Bulgarien, Cypern, Estland, Grekland, Kroatien, Lettland, Litauen, Polen, Rumänien</t>
    </r>
    <r>
      <rPr>
        <i/>
        <sz val="10"/>
        <rFont val="Arial"/>
        <family val="2"/>
      </rPr>
      <t xml:space="preserve">, </t>
    </r>
    <r>
      <rPr>
        <sz val="10"/>
        <rFont val="Arial"/>
        <family val="2"/>
      </rPr>
      <t>Slovakien, Slovenien,</t>
    </r>
    <r>
      <rPr>
        <i/>
        <sz val="10"/>
        <rFont val="Arial"/>
        <family val="2"/>
      </rPr>
      <t xml:space="preserve"> </t>
    </r>
    <r>
      <rPr>
        <sz val="10"/>
        <rFont val="Arial"/>
        <family val="2"/>
      </rPr>
      <t>Tjeckien, Ungern</t>
    </r>
  </si>
  <si>
    <t>Anm. För information om landsindelning, se fliken Definitioner i detta dokument, eller Metadatadokumentationen på https://www.trafa.se/kommunikationsvanor/varufloden/</t>
  </si>
  <si>
    <t>Avgående varusändning: En avgående varusändning från arbetsstället/logistikpartner definieras som varje leverans av gods med samma VFU-varukod till en specifik mottagare/köpare (kund). Även avgående returer från arbetsstället/logistikpartner ska inkluderas. Varusändningar mellan arbetsställen inom samma företag ingår. Varusändningar inom eget industriområde ingår däremot inte i undersökningen. Även varusändningar som går i retur ska inkluderas.</t>
  </si>
  <si>
    <t>Järnväg - sjöfart</t>
  </si>
  <si>
    <t xml:space="preserve">                                                          Statistik 2022:33</t>
  </si>
  <si>
    <t xml:space="preserve">Statistiken omfattar varusändningar inom branscher med betydande godtransporter. Undersökningen utgår från branscher med betydande omsättning och avgående varuleveranser. Varuflödet mäts och redovisas i form av godsmängder i ton och varuvärden i svenska kronor som i sin tur redovisas på en mängd olika redovisningsgrupper, såsom varugrupp, typ av last, bransch, använda trafikslag och nedbrutet på olika geografiska områden. </t>
  </si>
  <si>
    <t>Definitions</t>
  </si>
  <si>
    <r>
      <t xml:space="preserve">En osäkerhetskälla i </t>
    </r>
    <r>
      <rPr>
        <i/>
        <sz val="10"/>
        <rFont val="Arial"/>
        <family val="2"/>
      </rPr>
      <t>Varuflödesundersökningen</t>
    </r>
    <r>
      <rPr>
        <sz val="10"/>
        <rFont val="Arial"/>
        <family val="2"/>
      </rPr>
      <t xml:space="preserve"> är att många  av företagen saknar systematiskt lagrad information om sina varusändningar. Det innebär att efterfrågad information då måste inhämtas från andra källor eller att uppskattningar måste göras. Avgränsningarna i undersökningen medför att vi inte täcker in all import då vi utgår från information om vilka branscher som har betydande avgående varuleveranser och omsättning av varor.</t>
    </r>
  </si>
  <si>
    <r>
      <t xml:space="preserve">A quality shortcoming in the </t>
    </r>
    <r>
      <rPr>
        <i/>
        <sz val="10"/>
        <rFont val="Arial"/>
        <family val="2"/>
      </rPr>
      <t xml:space="preserve">Commodity flow survey </t>
    </r>
    <r>
      <rPr>
        <sz val="10"/>
        <rFont val="Arial"/>
        <family val="2"/>
      </rPr>
      <t>is that many of the companies lack systematically stored information about their goods shipments. This means that requested information must then be obtained from other sources or that estimates must be made. The limitations in the survey mean that we do not cover all imports, as we start from information about which industries have significant outgoing goods deliveries and sales of goods.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</si>
</sst>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9" x14ac:knownFonts="1">
    <font>
      <sz val="10"/>
      <name val="MS Sans Serif"/>
      <family val="2"/>
    </font>
    <font>
      <sz val="9"/>
      <color theme="1"/>
      <name val="Arial"/>
      <family val="2"/>
    </font>
    <font>
      <sz val="10"/>
      <name val="MS Sans Serif"/>
      <family val="2"/>
    </font>
    <font>
      <sz val="9"/>
      <name val="Arial"/>
      <family val="2"/>
    </font>
    <font>
      <i/>
      <sz val="9"/>
      <name val="Arial"/>
      <family val="2"/>
    </font>
    <font>
      <b/>
      <sz val="10"/>
      <name val="Arial"/>
      <family val="2"/>
    </font>
    <font>
      <sz val="10"/>
      <name val="Arial"/>
      <family val="2"/>
    </font>
    <font>
      <sz val="8"/>
      <color theme="1"/>
      <name val="Arial"/>
      <family val="2"/>
    </font>
    <font>
      <sz val="8"/>
      <name val="Arial"/>
      <family val="2"/>
    </font>
    <font>
      <b/>
      <i/>
      <sz val="18"/>
      <name val="Arial"/>
      <family val="2"/>
    </font>
    <font>
      <u/>
      <sz val="10"/>
      <color theme="10"/>
      <name val="MS Sans Serif"/>
      <family val="2"/>
    </font>
    <font>
      <b/>
      <sz val="14"/>
      <name val="Arial"/>
      <family val="2"/>
    </font>
    <font>
      <b/>
      <i/>
      <sz val="14"/>
      <name val="Arial"/>
      <family val="2"/>
    </font>
    <font>
      <b/>
      <sz val="16"/>
      <color indexed="9"/>
      <name val="Tahoma"/>
      <family val="2"/>
    </font>
    <font>
      <b/>
      <sz val="20"/>
      <name val="Arial"/>
      <family val="2"/>
    </font>
    <font>
      <i/>
      <sz val="14"/>
      <name val="Arial"/>
      <family val="2"/>
    </font>
    <font>
      <u/>
      <sz val="10"/>
      <color indexed="12"/>
      <name val="Arial"/>
      <family val="2"/>
    </font>
    <font>
      <sz val="8"/>
      <name val="Verdana"/>
      <family val="2"/>
    </font>
    <font>
      <u/>
      <sz val="10"/>
      <color theme="10"/>
      <name val="Arial"/>
      <family val="2"/>
    </font>
    <font>
      <i/>
      <sz val="8"/>
      <name val="Arial"/>
      <family val="2"/>
    </font>
    <font>
      <sz val="7"/>
      <name val="Arial"/>
      <family val="2"/>
    </font>
    <font>
      <b/>
      <sz val="8"/>
      <name val="Arial"/>
      <family val="2"/>
    </font>
    <font>
      <vertAlign val="superscript"/>
      <sz val="8"/>
      <name val="Arial"/>
      <family val="2"/>
    </font>
    <font>
      <u/>
      <sz val="8"/>
      <name val="Arial"/>
      <family val="2"/>
    </font>
    <font>
      <b/>
      <i/>
      <sz val="8"/>
      <name val="Arial"/>
      <family val="2"/>
    </font>
    <font>
      <i/>
      <sz val="10"/>
      <name val="Arial"/>
      <family val="2"/>
    </font>
    <font>
      <sz val="8"/>
      <name val="MS Sans Serif"/>
      <family val="2"/>
    </font>
    <font>
      <i/>
      <sz val="8"/>
      <name val="MS Sans Serif"/>
      <family val="2"/>
    </font>
    <font>
      <b/>
      <sz val="8"/>
      <color rgb="FF000000"/>
      <name val="Arial"/>
      <family val="2"/>
    </font>
    <font>
      <sz val="8"/>
      <color rgb="FF000000"/>
      <name val="Arial"/>
      <family val="2"/>
    </font>
    <font>
      <b/>
      <vertAlign val="superscript"/>
      <sz val="10"/>
      <name val="Arial"/>
      <family val="2"/>
    </font>
    <font>
      <i/>
      <vertAlign val="superscript"/>
      <sz val="10"/>
      <name val="Arial"/>
      <family val="2"/>
    </font>
    <font>
      <u/>
      <sz val="8"/>
      <color theme="10"/>
      <name val="Arial"/>
      <family val="2"/>
    </font>
    <font>
      <b/>
      <sz val="11"/>
      <name val="Arial"/>
      <family val="2"/>
    </font>
    <font>
      <sz val="11"/>
      <name val="Arial"/>
      <family val="2"/>
    </font>
    <font>
      <b/>
      <sz val="9.5"/>
      <name val="Arial"/>
      <family val="2"/>
    </font>
    <font>
      <sz val="10"/>
      <name val="Calibri"/>
      <family val="2"/>
    </font>
    <font>
      <u/>
      <sz val="10"/>
      <name val="Arial"/>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rgb="FF00B050"/>
        <bgColor indexed="64"/>
      </patternFill>
    </fill>
    <fill>
      <patternFill patternType="solid">
        <fgColor theme="4"/>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55"/>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9" fontId="2"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xf numFmtId="0" fontId="16" fillId="0" borderId="0" applyNumberFormat="0" applyFill="0" applyBorder="0" applyAlignment="0" applyProtection="0">
      <alignment vertical="top"/>
      <protection locked="0"/>
    </xf>
    <xf numFmtId="0" fontId="8" fillId="0" borderId="0"/>
    <xf numFmtId="0" fontId="8" fillId="0" borderId="0"/>
    <xf numFmtId="0" fontId="17" fillId="0" borderId="0"/>
    <xf numFmtId="0" fontId="6" fillId="0" borderId="0"/>
    <xf numFmtId="0" fontId="6" fillId="0" borderId="0"/>
    <xf numFmtId="0" fontId="8" fillId="0" borderId="0"/>
    <xf numFmtId="0" fontId="8" fillId="0" borderId="0"/>
    <xf numFmtId="0" fontId="8" fillId="0" borderId="0"/>
  </cellStyleXfs>
  <cellXfs count="322">
    <xf numFmtId="0" fontId="0" fillId="0" borderId="0" xfId="0"/>
    <xf numFmtId="0" fontId="0" fillId="2" borderId="0" xfId="0" applyFill="1"/>
    <xf numFmtId="0" fontId="9" fillId="2" borderId="0" xfId="0" applyFont="1" applyFill="1"/>
    <xf numFmtId="0" fontId="11" fillId="2" borderId="0" xfId="0" applyFont="1" applyFill="1"/>
    <xf numFmtId="0" fontId="12" fillId="2" borderId="0" xfId="0" applyFont="1" applyFill="1"/>
    <xf numFmtId="0" fontId="3" fillId="2" borderId="0" xfId="0" applyFont="1" applyFill="1"/>
    <xf numFmtId="0" fontId="4" fillId="2" borderId="0" xfId="0" applyFont="1" applyFill="1"/>
    <xf numFmtId="0" fontId="6" fillId="2" borderId="0" xfId="0" applyFont="1" applyFill="1"/>
    <xf numFmtId="0" fontId="7" fillId="2" borderId="2" xfId="0" applyFont="1" applyFill="1" applyBorder="1"/>
    <xf numFmtId="9" fontId="7" fillId="2" borderId="2" xfId="1" applyFont="1" applyFill="1" applyBorder="1" applyAlignment="1">
      <alignment horizontal="right"/>
    </xf>
    <xf numFmtId="9" fontId="7" fillId="2" borderId="2" xfId="0" applyNumberFormat="1" applyFont="1" applyFill="1" applyBorder="1"/>
    <xf numFmtId="0" fontId="7" fillId="2" borderId="0" xfId="0" applyFont="1" applyFill="1"/>
    <xf numFmtId="9" fontId="7" fillId="2" borderId="0" xfId="1" applyFont="1" applyFill="1" applyBorder="1" applyAlignment="1">
      <alignment horizontal="right"/>
    </xf>
    <xf numFmtId="9" fontId="7" fillId="2" borderId="0" xfId="0" applyNumberFormat="1" applyFont="1" applyFill="1"/>
    <xf numFmtId="0" fontId="7" fillId="2" borderId="0" xfId="0" applyFont="1" applyFill="1" applyAlignment="1">
      <alignment wrapText="1"/>
    </xf>
    <xf numFmtId="0" fontId="7" fillId="2" borderId="1" xfId="0" applyFont="1" applyFill="1" applyBorder="1"/>
    <xf numFmtId="9" fontId="7" fillId="2" borderId="1" xfId="1" applyFont="1" applyFill="1" applyBorder="1" applyAlignment="1">
      <alignment horizontal="right"/>
    </xf>
    <xf numFmtId="9" fontId="7" fillId="2" borderId="1" xfId="0" applyNumberFormat="1" applyFont="1" applyFill="1" applyBorder="1"/>
    <xf numFmtId="9" fontId="7" fillId="2" borderId="0" xfId="1" applyFont="1" applyFill="1" applyAlignment="1">
      <alignment horizontal="right"/>
    </xf>
    <xf numFmtId="0" fontId="8" fillId="2" borderId="0" xfId="0" applyFont="1" applyFill="1"/>
    <xf numFmtId="0" fontId="5" fillId="2" borderId="0" xfId="0" applyFont="1" applyFill="1"/>
    <xf numFmtId="0" fontId="0" fillId="2" borderId="2" xfId="0" applyFill="1" applyBorder="1"/>
    <xf numFmtId="0" fontId="6" fillId="2" borderId="0" xfId="3" applyFill="1"/>
    <xf numFmtId="0" fontId="14" fillId="2" borderId="0" xfId="3" applyFont="1" applyFill="1"/>
    <xf numFmtId="0" fontId="12" fillId="2" borderId="0" xfId="3" applyFont="1" applyFill="1"/>
    <xf numFmtId="0" fontId="5" fillId="2" borderId="0" xfId="3" applyFont="1" applyFill="1"/>
    <xf numFmtId="0" fontId="15" fillId="2" borderId="0" xfId="3" applyFont="1" applyFill="1"/>
    <xf numFmtId="0" fontId="18" fillId="2" borderId="0" xfId="2" applyFont="1" applyFill="1" applyAlignment="1" applyProtection="1"/>
    <xf numFmtId="0" fontId="6" fillId="5" borderId="0" xfId="7" applyFont="1" applyFill="1"/>
    <xf numFmtId="0" fontId="6" fillId="5" borderId="0" xfId="7" applyFont="1" applyFill="1" applyAlignment="1">
      <alignment vertical="center"/>
    </xf>
    <xf numFmtId="0" fontId="1" fillId="2" borderId="3" xfId="0" applyFont="1" applyFill="1" applyBorder="1"/>
    <xf numFmtId="0" fontId="1" fillId="2" borderId="3" xfId="0" applyFont="1" applyFill="1" applyBorder="1" applyAlignment="1">
      <alignment horizontal="right" wrapText="1"/>
    </xf>
    <xf numFmtId="0" fontId="8" fillId="2" borderId="0" xfId="0" applyFont="1" applyFill="1" applyAlignment="1">
      <alignment vertical="center"/>
    </xf>
    <xf numFmtId="0" fontId="20" fillId="2" borderId="0" xfId="0" applyFont="1" applyFill="1" applyAlignment="1">
      <alignment vertical="center"/>
    </xf>
    <xf numFmtId="0" fontId="20" fillId="2" borderId="0" xfId="0" applyFont="1" applyFill="1"/>
    <xf numFmtId="0" fontId="8" fillId="2" borderId="0" xfId="0" applyFont="1" applyFill="1" applyAlignment="1">
      <alignment vertical="center" wrapText="1"/>
    </xf>
    <xf numFmtId="0" fontId="8" fillId="2" borderId="0" xfId="0" quotePrefix="1" applyFont="1" applyFill="1" applyAlignment="1">
      <alignment vertical="center"/>
    </xf>
    <xf numFmtId="164" fontId="8" fillId="2" borderId="0" xfId="0" applyNumberFormat="1" applyFont="1" applyFill="1" applyAlignment="1">
      <alignment horizontal="left" vertical="center"/>
    </xf>
    <xf numFmtId="0" fontId="8" fillId="2" borderId="1" xfId="0" applyFont="1" applyFill="1" applyBorder="1" applyAlignment="1">
      <alignment vertical="center"/>
    </xf>
    <xf numFmtId="0" fontId="21" fillId="2" borderId="0" xfId="0" applyFont="1" applyFill="1"/>
    <xf numFmtId="0" fontId="21" fillId="2" borderId="0" xfId="0" applyFont="1" applyFill="1" applyAlignment="1">
      <alignment vertical="center"/>
    </xf>
    <xf numFmtId="0" fontId="19" fillId="2" borderId="0" xfId="0" applyFont="1" applyFill="1" applyAlignment="1">
      <alignment vertical="top"/>
    </xf>
    <xf numFmtId="164" fontId="8" fillId="2" borderId="0" xfId="0" applyNumberFormat="1" applyFont="1" applyFill="1" applyAlignment="1">
      <alignment horizontal="center" wrapText="1"/>
    </xf>
    <xf numFmtId="0" fontId="8" fillId="2" borderId="0" xfId="0" applyFont="1" applyFill="1" applyAlignment="1">
      <alignment wrapText="1"/>
    </xf>
    <xf numFmtId="3" fontId="8" fillId="6" borderId="0" xfId="0" applyNumberFormat="1" applyFont="1" applyFill="1" applyAlignment="1">
      <alignment horizontal="right"/>
    </xf>
    <xf numFmtId="3" fontId="8" fillId="5" borderId="0" xfId="0" applyNumberFormat="1" applyFont="1" applyFill="1" applyAlignment="1">
      <alignment horizontal="right"/>
    </xf>
    <xf numFmtId="3" fontId="21" fillId="5" borderId="0" xfId="0" applyNumberFormat="1" applyFont="1" applyFill="1" applyAlignment="1">
      <alignment horizontal="right"/>
    </xf>
    <xf numFmtId="1" fontId="8" fillId="5" borderId="0" xfId="0" applyNumberFormat="1" applyFont="1" applyFill="1" applyAlignment="1">
      <alignment horizontal="right" vertical="top"/>
    </xf>
    <xf numFmtId="3" fontId="21" fillId="6" borderId="0" xfId="0" applyNumberFormat="1" applyFont="1" applyFill="1" applyAlignment="1">
      <alignment horizontal="right"/>
    </xf>
    <xf numFmtId="0" fontId="6" fillId="5" borderId="0" xfId="3" applyFill="1"/>
    <xf numFmtId="0" fontId="6" fillId="5" borderId="0" xfId="3" applyFill="1" applyAlignment="1">
      <alignment horizontal="right"/>
    </xf>
    <xf numFmtId="0" fontId="5" fillId="5" borderId="0" xfId="3" applyFont="1" applyFill="1"/>
    <xf numFmtId="0" fontId="21" fillId="5" borderId="0" xfId="3" applyFont="1" applyFill="1" applyAlignment="1">
      <alignment horizontal="left" vertical="top" wrapText="1"/>
    </xf>
    <xf numFmtId="0" fontId="8" fillId="5" borderId="4" xfId="3" applyFont="1" applyFill="1" applyBorder="1" applyAlignment="1">
      <alignment horizontal="right" vertical="top" wrapText="1"/>
    </xf>
    <xf numFmtId="0" fontId="8" fillId="5" borderId="0" xfId="3" applyFont="1" applyFill="1" applyAlignment="1">
      <alignment horizontal="right" vertical="top" wrapText="1"/>
    </xf>
    <xf numFmtId="3" fontId="21" fillId="5" borderId="0" xfId="3" applyNumberFormat="1" applyFont="1" applyFill="1" applyAlignment="1">
      <alignment horizontal="right" vertical="top" wrapText="1"/>
    </xf>
    <xf numFmtId="0" fontId="24" fillId="5" borderId="0" xfId="3" applyFont="1" applyFill="1" applyAlignment="1">
      <alignment horizontal="left" vertical="top" wrapText="1"/>
    </xf>
    <xf numFmtId="3" fontId="21" fillId="5" borderId="0" xfId="3" applyNumberFormat="1" applyFont="1" applyFill="1" applyAlignment="1">
      <alignment horizontal="right" wrapText="1"/>
    </xf>
    <xf numFmtId="0" fontId="21" fillId="5" borderId="0" xfId="3" applyFont="1" applyFill="1" applyAlignment="1">
      <alignment vertical="top" wrapText="1"/>
    </xf>
    <xf numFmtId="0" fontId="8" fillId="5" borderId="0" xfId="3" applyFont="1" applyFill="1" applyAlignment="1">
      <alignment horizontal="left" vertical="top" wrapText="1"/>
    </xf>
    <xf numFmtId="3" fontId="8" fillId="5" borderId="0" xfId="3" applyNumberFormat="1" applyFont="1" applyFill="1" applyAlignment="1">
      <alignment horizontal="right" wrapText="1"/>
    </xf>
    <xf numFmtId="0" fontId="8" fillId="5" borderId="0" xfId="3" applyFont="1" applyFill="1"/>
    <xf numFmtId="3" fontId="8" fillId="5" borderId="0" xfId="3" applyNumberFormat="1" applyFont="1" applyFill="1" applyAlignment="1">
      <alignment horizontal="right" vertical="top" wrapText="1"/>
    </xf>
    <xf numFmtId="0" fontId="8" fillId="5" borderId="6" xfId="3" applyFont="1" applyFill="1" applyBorder="1" applyAlignment="1">
      <alignment horizontal="left" vertical="center"/>
    </xf>
    <xf numFmtId="0" fontId="21" fillId="5" borderId="0" xfId="3" applyFont="1" applyFill="1" applyAlignment="1">
      <alignment horizontal="left" vertical="center"/>
    </xf>
    <xf numFmtId="0" fontId="8" fillId="5" borderId="0" xfId="3" applyFont="1" applyFill="1" applyAlignment="1">
      <alignment horizontal="right" wrapText="1"/>
    </xf>
    <xf numFmtId="0" fontId="8" fillId="5" borderId="0" xfId="3" applyFont="1" applyFill="1" applyAlignment="1">
      <alignment horizontal="left" vertical="center"/>
    </xf>
    <xf numFmtId="0" fontId="21" fillId="5" borderId="4" xfId="3" applyFont="1" applyFill="1" applyBorder="1" applyAlignment="1">
      <alignment horizontal="left" vertical="top" wrapText="1"/>
    </xf>
    <xf numFmtId="3" fontId="8" fillId="5" borderId="4" xfId="3" applyNumberFormat="1" applyFont="1" applyFill="1" applyBorder="1" applyAlignment="1">
      <alignment horizontal="right" vertical="top" wrapText="1"/>
    </xf>
    <xf numFmtId="0" fontId="6" fillId="5" borderId="4" xfId="3" applyFill="1" applyBorder="1"/>
    <xf numFmtId="3" fontId="8" fillId="5" borderId="4" xfId="3" applyNumberFormat="1" applyFont="1" applyFill="1" applyBorder="1" applyAlignment="1">
      <alignment horizontal="right" wrapText="1"/>
    </xf>
    <xf numFmtId="1" fontId="8" fillId="5" borderId="1" xfId="0" applyNumberFormat="1" applyFont="1" applyFill="1" applyBorder="1" applyAlignment="1">
      <alignment horizontal="right" vertical="top"/>
    </xf>
    <xf numFmtId="0" fontId="21" fillId="5" borderId="1" xfId="0" applyFont="1" applyFill="1" applyBorder="1" applyAlignment="1">
      <alignment horizontal="right" vertical="top"/>
    </xf>
    <xf numFmtId="0" fontId="8" fillId="5" borderId="0" xfId="3" applyFont="1" applyFill="1" applyAlignment="1">
      <alignment vertical="top" wrapText="1"/>
    </xf>
    <xf numFmtId="0" fontId="8" fillId="5" borderId="0" xfId="3" applyFont="1" applyFill="1" applyAlignment="1">
      <alignment horizontal="center" vertical="top" wrapText="1"/>
    </xf>
    <xf numFmtId="0" fontId="8" fillId="5" borderId="0" xfId="3" applyFont="1" applyFill="1" applyAlignment="1">
      <alignment horizontal="left" vertical="center" wrapText="1"/>
    </xf>
    <xf numFmtId="164" fontId="8" fillId="2" borderId="0" xfId="0" applyNumberFormat="1" applyFont="1" applyFill="1" applyAlignment="1">
      <alignment horizontal="left" vertical="center" wrapText="1"/>
    </xf>
    <xf numFmtId="0" fontId="21" fillId="5" borderId="7" xfId="3" applyFont="1" applyFill="1" applyBorder="1" applyAlignment="1">
      <alignment horizontal="left" vertical="top" wrapText="1"/>
    </xf>
    <xf numFmtId="3" fontId="21" fillId="5" borderId="4" xfId="3" applyNumberFormat="1" applyFont="1" applyFill="1" applyBorder="1" applyAlignment="1">
      <alignment horizontal="right" vertical="top" wrapText="1"/>
    </xf>
    <xf numFmtId="0" fontId="5" fillId="5" borderId="4" xfId="3" applyFont="1" applyFill="1" applyBorder="1"/>
    <xf numFmtId="3" fontId="21" fillId="5" borderId="4" xfId="3" applyNumberFormat="1" applyFont="1" applyFill="1" applyBorder="1" applyAlignment="1">
      <alignment horizontal="right" wrapText="1"/>
    </xf>
    <xf numFmtId="0" fontId="3" fillId="2" borderId="7" xfId="0" applyFont="1" applyFill="1" applyBorder="1" applyAlignment="1">
      <alignment vertical="top"/>
    </xf>
    <xf numFmtId="0" fontId="8" fillId="2" borderId="7" xfId="0" applyFont="1" applyFill="1" applyBorder="1" applyAlignment="1">
      <alignment vertical="top"/>
    </xf>
    <xf numFmtId="0" fontId="8" fillId="2" borderId="7" xfId="0" applyFont="1" applyFill="1" applyBorder="1"/>
    <xf numFmtId="0" fontId="19" fillId="2" borderId="4" xfId="0" applyFont="1" applyFill="1" applyBorder="1" applyAlignment="1">
      <alignment vertical="top"/>
    </xf>
    <xf numFmtId="164" fontId="8" fillId="2" borderId="4" xfId="0" applyNumberFormat="1" applyFont="1" applyFill="1" applyBorder="1" applyAlignment="1">
      <alignment horizontal="center" wrapText="1"/>
    </xf>
    <xf numFmtId="0" fontId="21" fillId="2" borderId="4" xfId="0" applyFont="1" applyFill="1" applyBorder="1"/>
    <xf numFmtId="0" fontId="8" fillId="2" borderId="4" xfId="0" applyFont="1" applyFill="1" applyBorder="1"/>
    <xf numFmtId="3" fontId="8" fillId="2" borderId="0" xfId="0" applyNumberFormat="1" applyFont="1" applyFill="1" applyAlignment="1">
      <alignment horizontal="right"/>
    </xf>
    <xf numFmtId="3" fontId="21" fillId="2" borderId="0" xfId="0" applyNumberFormat="1" applyFont="1" applyFill="1" applyAlignment="1">
      <alignment horizontal="right"/>
    </xf>
    <xf numFmtId="0" fontId="21" fillId="2" borderId="4" xfId="0" applyFont="1" applyFill="1" applyBorder="1" applyAlignment="1">
      <alignment vertical="center"/>
    </xf>
    <xf numFmtId="0" fontId="8" fillId="2" borderId="4" xfId="0" applyFont="1" applyFill="1" applyBorder="1" applyAlignment="1">
      <alignment vertical="center"/>
    </xf>
    <xf numFmtId="0" fontId="8" fillId="2" borderId="4" xfId="0" applyFont="1" applyFill="1" applyBorder="1" applyAlignment="1">
      <alignment vertical="center" wrapText="1"/>
    </xf>
    <xf numFmtId="3" fontId="21" fillId="2" borderId="4" xfId="0" applyNumberFormat="1" applyFont="1" applyFill="1" applyBorder="1" applyAlignment="1">
      <alignment horizontal="right"/>
    </xf>
    <xf numFmtId="3" fontId="8" fillId="2" borderId="0" xfId="0" applyNumberFormat="1" applyFont="1" applyFill="1" applyAlignment="1">
      <alignment vertical="center"/>
    </xf>
    <xf numFmtId="0" fontId="21" fillId="2" borderId="0" xfId="0" applyFont="1" applyFill="1" applyAlignment="1">
      <alignment vertical="center" wrapText="1"/>
    </xf>
    <xf numFmtId="0" fontId="21" fillId="2" borderId="1" xfId="0" applyFont="1" applyFill="1" applyBorder="1" applyAlignment="1">
      <alignment vertical="center"/>
    </xf>
    <xf numFmtId="3" fontId="8" fillId="2" borderId="1" xfId="0" applyNumberFormat="1" applyFont="1" applyFill="1" applyBorder="1"/>
    <xf numFmtId="0" fontId="0" fillId="2" borderId="0" xfId="0" applyFill="1" applyAlignment="1">
      <alignment horizontal="right"/>
    </xf>
    <xf numFmtId="0" fontId="8" fillId="2" borderId="0" xfId="0" applyFont="1" applyFill="1" applyAlignment="1">
      <alignment horizontal="right"/>
    </xf>
    <xf numFmtId="0" fontId="3" fillId="2" borderId="7" xfId="0" applyFont="1" applyFill="1" applyBorder="1" applyAlignment="1">
      <alignment horizontal="right"/>
    </xf>
    <xf numFmtId="0" fontId="21" fillId="2" borderId="4" xfId="0" applyFont="1" applyFill="1" applyBorder="1" applyAlignment="1">
      <alignment horizontal="right"/>
    </xf>
    <xf numFmtId="0" fontId="8" fillId="2" borderId="0" xfId="0" applyFont="1" applyFill="1" applyAlignment="1">
      <alignment horizontal="right" vertical="center"/>
    </xf>
    <xf numFmtId="0" fontId="8" fillId="2" borderId="1" xfId="0" applyFont="1" applyFill="1" applyBorder="1" applyAlignment="1">
      <alignment horizontal="right"/>
    </xf>
    <xf numFmtId="164" fontId="8" fillId="2" borderId="4" xfId="0" applyNumberFormat="1" applyFont="1" applyFill="1" applyBorder="1" applyAlignment="1">
      <alignment horizontal="center" vertical="top" wrapText="1"/>
    </xf>
    <xf numFmtId="0" fontId="8" fillId="2" borderId="0" xfId="0" quotePrefix="1" applyFont="1" applyFill="1" applyAlignment="1">
      <alignment horizontal="left" vertical="center" wrapText="1"/>
    </xf>
    <xf numFmtId="0" fontId="8" fillId="2" borderId="0" xfId="0" quotePrefix="1" applyFont="1" applyFill="1" applyAlignment="1">
      <alignment vertical="center" wrapText="1"/>
    </xf>
    <xf numFmtId="164" fontId="8" fillId="2" borderId="0" xfId="0" applyNumberFormat="1" applyFont="1" applyFill="1" applyAlignment="1">
      <alignment vertical="center" wrapText="1"/>
    </xf>
    <xf numFmtId="3" fontId="8" fillId="2" borderId="4" xfId="0" applyNumberFormat="1" applyFont="1" applyFill="1" applyBorder="1"/>
    <xf numFmtId="0" fontId="6" fillId="5" borderId="0" xfId="3" applyFill="1" applyAlignment="1">
      <alignment vertical="top" wrapText="1"/>
    </xf>
    <xf numFmtId="0" fontId="19" fillId="2" borderId="4" xfId="0" applyFont="1" applyFill="1" applyBorder="1" applyAlignment="1">
      <alignment horizontal="right" wrapText="1"/>
    </xf>
    <xf numFmtId="0" fontId="26" fillId="2" borderId="0" xfId="0" applyFont="1" applyFill="1"/>
    <xf numFmtId="0" fontId="19" fillId="2" borderId="4" xfId="0" applyFont="1" applyFill="1" applyBorder="1" applyAlignment="1">
      <alignment wrapText="1"/>
    </xf>
    <xf numFmtId="0" fontId="19" fillId="2" borderId="4" xfId="0" applyFont="1" applyFill="1" applyBorder="1"/>
    <xf numFmtId="0" fontId="8" fillId="5" borderId="4" xfId="3" applyFont="1" applyFill="1" applyBorder="1" applyAlignment="1">
      <alignment wrapText="1"/>
    </xf>
    <xf numFmtId="0" fontId="8" fillId="5" borderId="4" xfId="3" applyFont="1" applyFill="1" applyBorder="1" applyAlignment="1">
      <alignment horizontal="right" wrapText="1"/>
    </xf>
    <xf numFmtId="0" fontId="25" fillId="2" borderId="0" xfId="0" applyFont="1" applyFill="1"/>
    <xf numFmtId="0" fontId="5" fillId="5" borderId="0" xfId="3" applyFont="1" applyFill="1" applyAlignment="1">
      <alignment horizontal="left" wrapText="1"/>
    </xf>
    <xf numFmtId="0" fontId="8" fillId="2" borderId="7" xfId="0" applyFont="1" applyFill="1" applyBorder="1" applyAlignment="1">
      <alignment horizontal="right" wrapText="1"/>
    </xf>
    <xf numFmtId="9" fontId="8" fillId="2" borderId="7" xfId="0" applyNumberFormat="1" applyFont="1" applyFill="1" applyBorder="1" applyAlignment="1">
      <alignment horizontal="right"/>
    </xf>
    <xf numFmtId="9" fontId="8" fillId="2" borderId="0" xfId="0" applyNumberFormat="1" applyFont="1" applyFill="1" applyAlignment="1">
      <alignment horizontal="right"/>
    </xf>
    <xf numFmtId="0" fontId="19" fillId="2" borderId="0" xfId="0" applyFont="1" applyFill="1" applyAlignment="1">
      <alignment horizontal="right" wrapText="1"/>
    </xf>
    <xf numFmtId="4" fontId="8" fillId="2" borderId="0" xfId="0" applyNumberFormat="1" applyFont="1" applyFill="1" applyAlignment="1">
      <alignment horizontal="center" vertical="center"/>
    </xf>
    <xf numFmtId="3" fontId="21" fillId="2" borderId="4" xfId="0" applyNumberFormat="1" applyFont="1" applyFill="1" applyBorder="1"/>
    <xf numFmtId="4" fontId="8" fillId="2" borderId="4" xfId="0" applyNumberFormat="1" applyFont="1" applyFill="1" applyBorder="1" applyAlignment="1">
      <alignment horizontal="center"/>
    </xf>
    <xf numFmtId="3" fontId="21" fillId="2" borderId="0" xfId="0" applyNumberFormat="1" applyFont="1" applyFill="1"/>
    <xf numFmtId="3" fontId="8" fillId="2" borderId="0" xfId="0" applyNumberFormat="1" applyFont="1" applyFill="1" applyAlignment="1">
      <alignment vertical="center" wrapText="1"/>
    </xf>
    <xf numFmtId="3" fontId="8" fillId="2" borderId="0" xfId="0" applyNumberFormat="1" applyFont="1" applyFill="1" applyAlignment="1">
      <alignment horizontal="right" vertical="center"/>
    </xf>
    <xf numFmtId="0" fontId="26" fillId="2" borderId="0" xfId="0" applyFont="1" applyFill="1" applyAlignment="1">
      <alignment vertical="center" wrapText="1"/>
    </xf>
    <xf numFmtId="0" fontId="19" fillId="2" borderId="0" xfId="0" applyFont="1" applyFill="1" applyAlignment="1">
      <alignment vertical="center" wrapText="1"/>
    </xf>
    <xf numFmtId="3" fontId="19" fillId="2" borderId="0" xfId="0" applyNumberFormat="1" applyFont="1" applyFill="1" applyAlignment="1">
      <alignment vertical="center" wrapText="1"/>
    </xf>
    <xf numFmtId="0" fontId="27" fillId="2" borderId="0" xfId="0" applyFont="1" applyFill="1" applyAlignment="1">
      <alignment vertical="center" wrapText="1"/>
    </xf>
    <xf numFmtId="0" fontId="26" fillId="2" borderId="0" xfId="0" applyFont="1" applyFill="1" applyAlignment="1">
      <alignment vertical="center"/>
    </xf>
    <xf numFmtId="3" fontId="8" fillId="2" borderId="0" xfId="0" applyNumberFormat="1" applyFont="1" applyFill="1" applyAlignment="1">
      <alignment horizontal="right" vertical="center" wrapText="1"/>
    </xf>
    <xf numFmtId="0" fontId="21" fillId="2" borderId="4" xfId="0" applyFont="1" applyFill="1" applyBorder="1" applyAlignment="1">
      <alignment wrapText="1"/>
    </xf>
    <xf numFmtId="3" fontId="21" fillId="2" borderId="4" xfId="0" applyNumberFormat="1" applyFont="1" applyFill="1" applyBorder="1" applyAlignment="1">
      <alignment wrapText="1"/>
    </xf>
    <xf numFmtId="4" fontId="8" fillId="2" borderId="4" xfId="0" applyNumberFormat="1" applyFont="1" applyFill="1" applyBorder="1" applyAlignment="1">
      <alignment horizontal="center" wrapText="1"/>
    </xf>
    <xf numFmtId="3" fontId="21" fillId="2" borderId="0" xfId="0" applyNumberFormat="1" applyFont="1" applyFill="1" applyAlignment="1">
      <alignment wrapText="1"/>
    </xf>
    <xf numFmtId="0" fontId="26" fillId="2" borderId="0" xfId="0" applyFont="1" applyFill="1" applyAlignment="1">
      <alignment wrapText="1"/>
    </xf>
    <xf numFmtId="0" fontId="21" fillId="5" borderId="0" xfId="3" applyFont="1" applyFill="1" applyAlignment="1">
      <alignment horizontal="left" wrapText="1"/>
    </xf>
    <xf numFmtId="0" fontId="8" fillId="5" borderId="0" xfId="3" applyFont="1" applyFill="1" applyAlignment="1">
      <alignment horizontal="right"/>
    </xf>
    <xf numFmtId="0" fontId="21" fillId="5" borderId="0" xfId="3" applyFont="1" applyFill="1"/>
    <xf numFmtId="0" fontId="26" fillId="5" borderId="0" xfId="0" applyFont="1" applyFill="1"/>
    <xf numFmtId="0" fontId="21" fillId="5" borderId="0" xfId="0" applyFont="1" applyFill="1"/>
    <xf numFmtId="0" fontId="26" fillId="2" borderId="2" xfId="0" applyFont="1" applyFill="1" applyBorder="1"/>
    <xf numFmtId="3" fontId="21" fillId="2" borderId="4" xfId="0" applyNumberFormat="1" applyFont="1" applyFill="1" applyBorder="1" applyAlignment="1">
      <alignment horizontal="right" wrapText="1"/>
    </xf>
    <xf numFmtId="4" fontId="8" fillId="2" borderId="0" xfId="0" applyNumberFormat="1" applyFont="1" applyFill="1" applyAlignment="1">
      <alignment horizontal="center" vertical="center" wrapText="1"/>
    </xf>
    <xf numFmtId="4" fontId="8" fillId="2" borderId="4" xfId="0" applyNumberFormat="1" applyFont="1" applyFill="1" applyBorder="1" applyAlignment="1">
      <alignment horizontal="center" vertical="center" wrapText="1"/>
    </xf>
    <xf numFmtId="0" fontId="28" fillId="2" borderId="0" xfId="0" applyFont="1" applyFill="1" applyAlignment="1">
      <alignment vertical="center"/>
    </xf>
    <xf numFmtId="9" fontId="8" fillId="2" borderId="7" xfId="0" applyNumberFormat="1" applyFont="1" applyFill="1" applyBorder="1" applyAlignment="1">
      <alignment wrapText="1"/>
    </xf>
    <xf numFmtId="9" fontId="8" fillId="2" borderId="7" xfId="0" applyNumberFormat="1" applyFont="1" applyFill="1" applyBorder="1" applyAlignment="1">
      <alignment horizontal="right" wrapText="1"/>
    </xf>
    <xf numFmtId="0" fontId="8" fillId="5" borderId="0" xfId="3" applyFont="1" applyFill="1" applyAlignment="1">
      <alignment wrapText="1"/>
    </xf>
    <xf numFmtId="3" fontId="21" fillId="2" borderId="4" xfId="0" applyNumberFormat="1" applyFont="1" applyFill="1" applyBorder="1" applyAlignment="1">
      <alignment horizontal="center"/>
    </xf>
    <xf numFmtId="0" fontId="5" fillId="2" borderId="0" xfId="3" applyFont="1" applyFill="1" applyAlignment="1">
      <alignment horizontal="left" wrapText="1"/>
    </xf>
    <xf numFmtId="1" fontId="8" fillId="5" borderId="4" xfId="0" applyNumberFormat="1" applyFont="1" applyFill="1" applyBorder="1" applyAlignment="1">
      <alignment horizontal="right" vertical="top"/>
    </xf>
    <xf numFmtId="0" fontId="21" fillId="5" borderId="4" xfId="0" applyFont="1" applyFill="1" applyBorder="1" applyAlignment="1">
      <alignment horizontal="right" vertical="top"/>
    </xf>
    <xf numFmtId="165" fontId="8" fillId="2" borderId="0" xfId="0" applyNumberFormat="1" applyFont="1" applyFill="1" applyAlignment="1">
      <alignment vertical="center"/>
    </xf>
    <xf numFmtId="165" fontId="8" fillId="2" borderId="0" xfId="0" applyNumberFormat="1" applyFont="1" applyFill="1" applyAlignment="1">
      <alignment horizontal="center" vertical="center"/>
    </xf>
    <xf numFmtId="165" fontId="8" fillId="2" borderId="0" xfId="0" applyNumberFormat="1" applyFont="1" applyFill="1"/>
    <xf numFmtId="3" fontId="8" fillId="2" borderId="0" xfId="0" applyNumberFormat="1" applyFont="1" applyFill="1" applyAlignment="1">
      <alignment horizontal="center" vertical="center"/>
    </xf>
    <xf numFmtId="3" fontId="8" fillId="2" borderId="0" xfId="0" applyNumberFormat="1" applyFont="1" applyFill="1"/>
    <xf numFmtId="3" fontId="21" fillId="2" borderId="4" xfId="0" applyNumberFormat="1" applyFont="1" applyFill="1" applyBorder="1" applyAlignment="1">
      <alignment vertical="center"/>
    </xf>
    <xf numFmtId="3" fontId="19" fillId="2" borderId="0" xfId="0" applyNumberFormat="1" applyFont="1" applyFill="1" applyAlignment="1">
      <alignment vertical="center"/>
    </xf>
    <xf numFmtId="4" fontId="19" fillId="2" borderId="0" xfId="0" applyNumberFormat="1" applyFont="1" applyFill="1" applyAlignment="1">
      <alignment horizontal="center" vertical="center"/>
    </xf>
    <xf numFmtId="3" fontId="19" fillId="2" borderId="0" xfId="0" applyNumberFormat="1" applyFont="1" applyFill="1" applyAlignment="1">
      <alignment horizontal="right" vertical="center"/>
    </xf>
    <xf numFmtId="0" fontId="27" fillId="2" borderId="0" xfId="0" applyFont="1" applyFill="1" applyAlignment="1">
      <alignment vertical="center"/>
    </xf>
    <xf numFmtId="0" fontId="19" fillId="2" borderId="0" xfId="0" applyFont="1" applyFill="1" applyAlignment="1">
      <alignment vertical="top" wrapText="1"/>
    </xf>
    <xf numFmtId="0" fontId="19" fillId="2" borderId="0" xfId="0" applyFont="1" applyFill="1" applyAlignment="1">
      <alignment vertical="center"/>
    </xf>
    <xf numFmtId="165" fontId="19" fillId="2" borderId="0" xfId="0" applyNumberFormat="1" applyFont="1" applyFill="1" applyAlignment="1">
      <alignment vertical="center"/>
    </xf>
    <xf numFmtId="165" fontId="19" fillId="2" borderId="0" xfId="0" applyNumberFormat="1" applyFont="1" applyFill="1" applyAlignment="1">
      <alignment horizontal="center" vertical="center"/>
    </xf>
    <xf numFmtId="166" fontId="8" fillId="2" borderId="0" xfId="0" applyNumberFormat="1" applyFont="1" applyFill="1" applyAlignment="1">
      <alignment vertical="center"/>
    </xf>
    <xf numFmtId="166" fontId="8" fillId="2" borderId="0" xfId="0" applyNumberFormat="1" applyFont="1" applyFill="1" applyAlignment="1">
      <alignment horizontal="center" vertical="center"/>
    </xf>
    <xf numFmtId="4" fontId="21" fillId="2" borderId="4" xfId="0" applyNumberFormat="1" applyFont="1" applyFill="1" applyBorder="1" applyAlignment="1">
      <alignment horizontal="center" vertical="center"/>
    </xf>
    <xf numFmtId="4" fontId="8" fillId="2" borderId="0" xfId="0" applyNumberFormat="1" applyFont="1" applyFill="1"/>
    <xf numFmtId="165" fontId="8" fillId="2" borderId="0" xfId="0" applyNumberFormat="1" applyFont="1" applyFill="1" applyAlignment="1">
      <alignment horizontal="right" vertical="center"/>
    </xf>
    <xf numFmtId="165" fontId="26" fillId="2" borderId="0" xfId="0" applyNumberFormat="1" applyFont="1" applyFill="1" applyAlignment="1">
      <alignment vertical="center"/>
    </xf>
    <xf numFmtId="165" fontId="26" fillId="2" borderId="0" xfId="0" applyNumberFormat="1" applyFont="1" applyFill="1" applyAlignment="1">
      <alignment horizontal="right" vertical="center"/>
    </xf>
    <xf numFmtId="0" fontId="19" fillId="2" borderId="0" xfId="0" applyFont="1" applyFill="1"/>
    <xf numFmtId="165" fontId="19" fillId="2" borderId="0" xfId="0" applyNumberFormat="1" applyFont="1" applyFill="1"/>
    <xf numFmtId="165" fontId="19" fillId="2" borderId="0" xfId="0" applyNumberFormat="1" applyFont="1" applyFill="1" applyAlignment="1">
      <alignment vertical="center" wrapText="1"/>
    </xf>
    <xf numFmtId="165" fontId="8" fillId="2" borderId="0" xfId="0" applyNumberFormat="1" applyFont="1" applyFill="1" applyAlignment="1">
      <alignment vertical="center" wrapText="1"/>
    </xf>
    <xf numFmtId="165" fontId="19" fillId="2" borderId="0" xfId="0" applyNumberFormat="1" applyFont="1" applyFill="1" applyAlignment="1">
      <alignment horizontal="right" vertical="center"/>
    </xf>
    <xf numFmtId="165" fontId="8" fillId="2" borderId="0" xfId="0" applyNumberFormat="1" applyFont="1" applyFill="1" applyAlignment="1">
      <alignment horizontal="right" vertical="center" wrapText="1"/>
    </xf>
    <xf numFmtId="3" fontId="21" fillId="2" borderId="4" xfId="0" applyNumberFormat="1" applyFont="1" applyFill="1" applyBorder="1" applyAlignment="1">
      <alignment horizontal="center" wrapText="1"/>
    </xf>
    <xf numFmtId="9" fontId="8" fillId="2" borderId="0" xfId="1" applyFont="1" applyFill="1"/>
    <xf numFmtId="3" fontId="8" fillId="5" borderId="0" xfId="3" applyNumberFormat="1" applyFont="1" applyFill="1" applyAlignment="1">
      <alignment vertical="top" wrapText="1"/>
    </xf>
    <xf numFmtId="3" fontId="8" fillId="5" borderId="0" xfId="3" applyNumberFormat="1" applyFont="1" applyFill="1" applyAlignment="1">
      <alignment wrapText="1"/>
    </xf>
    <xf numFmtId="3" fontId="8" fillId="5" borderId="0" xfId="3" applyNumberFormat="1" applyFont="1" applyFill="1" applyAlignment="1">
      <alignment vertical="center" wrapText="1"/>
    </xf>
    <xf numFmtId="3" fontId="21" fillId="5" borderId="0" xfId="3" applyNumberFormat="1" applyFont="1" applyFill="1" applyAlignment="1">
      <alignment vertical="top" wrapText="1"/>
    </xf>
    <xf numFmtId="3" fontId="8" fillId="5" borderId="0" xfId="3" applyNumberFormat="1" applyFont="1" applyFill="1" applyAlignment="1">
      <alignment horizontal="right" vertical="center" wrapText="1"/>
    </xf>
    <xf numFmtId="3" fontId="8" fillId="5" borderId="0" xfId="3" applyNumberFormat="1" applyFont="1" applyFill="1"/>
    <xf numFmtId="3" fontId="24" fillId="5" borderId="0" xfId="3" applyNumberFormat="1" applyFont="1" applyFill="1" applyAlignment="1">
      <alignment horizontal="left" vertical="top" wrapText="1"/>
    </xf>
    <xf numFmtId="3" fontId="5" fillId="5" borderId="0" xfId="3" applyNumberFormat="1" applyFont="1" applyFill="1"/>
    <xf numFmtId="3" fontId="6" fillId="5" borderId="0" xfId="3" applyNumberFormat="1" applyFill="1"/>
    <xf numFmtId="3" fontId="19" fillId="5" borderId="0" xfId="3" applyNumberFormat="1" applyFont="1" applyFill="1" applyAlignment="1">
      <alignment horizontal="right" vertical="top" wrapText="1"/>
    </xf>
    <xf numFmtId="3" fontId="6" fillId="5" borderId="0" xfId="3" applyNumberFormat="1" applyFill="1" applyAlignment="1">
      <alignment horizontal="right"/>
    </xf>
    <xf numFmtId="0" fontId="6" fillId="5" borderId="4" xfId="3" applyFill="1" applyBorder="1" applyAlignment="1">
      <alignment horizontal="right"/>
    </xf>
    <xf numFmtId="3" fontId="21" fillId="5" borderId="0" xfId="3" applyNumberFormat="1" applyFont="1" applyFill="1"/>
    <xf numFmtId="0" fontId="8" fillId="5" borderId="0" xfId="3" applyFont="1" applyFill="1" applyAlignment="1">
      <alignment horizontal="center"/>
    </xf>
    <xf numFmtId="0" fontId="5" fillId="5" borderId="0" xfId="3" applyFont="1" applyFill="1" applyAlignment="1">
      <alignment horizontal="center"/>
    </xf>
    <xf numFmtId="0" fontId="5" fillId="5" borderId="0" xfId="3" applyFont="1" applyFill="1" applyAlignment="1">
      <alignment horizontal="center" wrapText="1"/>
    </xf>
    <xf numFmtId="0" fontId="8" fillId="5" borderId="0" xfId="3" applyFont="1" applyFill="1" applyAlignment="1">
      <alignment horizontal="center" wrapText="1"/>
    </xf>
    <xf numFmtId="0" fontId="8" fillId="5" borderId="6" xfId="3" applyFont="1" applyFill="1" applyBorder="1" applyAlignment="1">
      <alignment horizontal="center" vertical="center"/>
    </xf>
    <xf numFmtId="3" fontId="8" fillId="5" borderId="0" xfId="3" applyNumberFormat="1" applyFont="1" applyFill="1" applyAlignment="1">
      <alignment horizontal="center" vertical="top" wrapText="1"/>
    </xf>
    <xf numFmtId="3" fontId="8" fillId="5" borderId="0" xfId="3" applyNumberFormat="1" applyFont="1" applyFill="1" applyAlignment="1">
      <alignment horizontal="center" wrapText="1"/>
    </xf>
    <xf numFmtId="0" fontId="21" fillId="5" borderId="0" xfId="3" applyFont="1" applyFill="1" applyAlignment="1">
      <alignment horizontal="center" vertical="top" wrapText="1"/>
    </xf>
    <xf numFmtId="0" fontId="6" fillId="5" borderId="0" xfId="3" applyFill="1" applyAlignment="1">
      <alignment horizontal="center"/>
    </xf>
    <xf numFmtId="3" fontId="21" fillId="5" borderId="0" xfId="3" applyNumberFormat="1" applyFont="1" applyFill="1" applyAlignment="1">
      <alignment horizontal="center" vertical="top" wrapText="1"/>
    </xf>
    <xf numFmtId="0" fontId="24" fillId="5" borderId="0" xfId="3" applyFont="1" applyFill="1" applyAlignment="1">
      <alignment vertical="top"/>
    </xf>
    <xf numFmtId="0" fontId="24" fillId="5" borderId="0" xfId="3" applyFont="1" applyFill="1" applyAlignment="1">
      <alignment horizontal="center" vertical="top" wrapText="1"/>
    </xf>
    <xf numFmtId="0" fontId="8" fillId="5" borderId="0" xfId="3" applyFont="1" applyFill="1" applyAlignment="1">
      <alignment horizontal="center" vertical="center" wrapText="1"/>
    </xf>
    <xf numFmtId="0" fontId="8" fillId="5" borderId="0" xfId="3" applyFont="1" applyFill="1" applyAlignment="1">
      <alignment vertical="center"/>
    </xf>
    <xf numFmtId="0" fontId="5" fillId="5" borderId="0" xfId="3" applyFont="1" applyFill="1" applyAlignment="1">
      <alignment horizontal="right"/>
    </xf>
    <xf numFmtId="0" fontId="5" fillId="5" borderId="0" xfId="3" applyFont="1" applyFill="1" applyAlignment="1">
      <alignment horizontal="right" wrapText="1"/>
    </xf>
    <xf numFmtId="0" fontId="8" fillId="5" borderId="6" xfId="3" applyFont="1" applyFill="1" applyBorder="1" applyAlignment="1">
      <alignment horizontal="right" vertical="center"/>
    </xf>
    <xf numFmtId="0" fontId="24" fillId="5" borderId="0" xfId="3" applyFont="1" applyFill="1" applyAlignment="1">
      <alignment horizontal="right" vertical="top" wrapText="1"/>
    </xf>
    <xf numFmtId="3" fontId="21" fillId="5" borderId="0" xfId="3" applyNumberFormat="1" applyFont="1" applyFill="1" applyAlignment="1">
      <alignment wrapText="1"/>
    </xf>
    <xf numFmtId="3" fontId="24" fillId="5" borderId="0" xfId="3" applyNumberFormat="1" applyFont="1" applyFill="1" applyAlignment="1">
      <alignment vertical="top"/>
    </xf>
    <xf numFmtId="3" fontId="8" fillId="5" borderId="0" xfId="3" applyNumberFormat="1" applyFont="1" applyFill="1" applyAlignment="1">
      <alignment horizontal="left" vertical="center"/>
    </xf>
    <xf numFmtId="3" fontId="24" fillId="5" borderId="0" xfId="3" applyNumberFormat="1" applyFont="1" applyFill="1" applyAlignment="1">
      <alignment horizontal="center" vertical="top"/>
    </xf>
    <xf numFmtId="3" fontId="24" fillId="5" borderId="0" xfId="3" applyNumberFormat="1" applyFont="1" applyFill="1" applyAlignment="1">
      <alignment horizontal="center" vertical="top" wrapText="1"/>
    </xf>
    <xf numFmtId="0" fontId="23" fillId="5" borderId="4" xfId="3" applyFont="1" applyFill="1" applyBorder="1" applyAlignment="1">
      <alignment horizontal="center" vertical="top" wrapText="1"/>
    </xf>
    <xf numFmtId="0" fontId="21" fillId="5" borderId="0" xfId="3" applyFont="1" applyFill="1" applyAlignment="1">
      <alignment horizontal="center"/>
    </xf>
    <xf numFmtId="3" fontId="21" fillId="5" borderId="0" xfId="3" applyNumberFormat="1" applyFont="1" applyFill="1" applyAlignment="1">
      <alignment horizontal="left" vertical="center"/>
    </xf>
    <xf numFmtId="0" fontId="32" fillId="2" borderId="0" xfId="2" applyFont="1" applyFill="1" applyAlignment="1" applyProtection="1"/>
    <xf numFmtId="0" fontId="5" fillId="4" borderId="0" xfId="7" applyFont="1" applyFill="1" applyAlignment="1">
      <alignment vertical="center"/>
    </xf>
    <xf numFmtId="0" fontId="5" fillId="5" borderId="0" xfId="7" applyFont="1" applyFill="1" applyAlignment="1">
      <alignment horizontal="center" vertical="center"/>
    </xf>
    <xf numFmtId="0" fontId="8" fillId="5" borderId="4" xfId="3" applyFont="1" applyFill="1" applyBorder="1" applyAlignment="1">
      <alignment horizontal="center" vertical="top" wrapText="1"/>
    </xf>
    <xf numFmtId="0" fontId="8" fillId="5" borderId="4" xfId="3" applyFont="1" applyFill="1" applyBorder="1" applyAlignment="1">
      <alignment horizontal="center" wrapText="1"/>
    </xf>
    <xf numFmtId="0" fontId="6" fillId="2" borderId="0" xfId="9" applyFill="1"/>
    <xf numFmtId="0" fontId="35" fillId="2" borderId="0" xfId="9" applyFont="1" applyFill="1" applyAlignment="1">
      <alignment vertical="center"/>
    </xf>
    <xf numFmtId="0" fontId="5" fillId="2" borderId="0" xfId="9" applyFont="1" applyFill="1"/>
    <xf numFmtId="0" fontId="5" fillId="0" borderId="0" xfId="9" applyFont="1"/>
    <xf numFmtId="0" fontId="6" fillId="2" borderId="0" xfId="10" applyFont="1" applyFill="1" applyAlignment="1">
      <alignment horizontal="left"/>
    </xf>
    <xf numFmtId="0" fontId="36" fillId="2" borderId="0" xfId="10" applyFont="1" applyFill="1" applyAlignment="1">
      <alignment horizontal="left"/>
    </xf>
    <xf numFmtId="0" fontId="6" fillId="2" borderId="0" xfId="10" applyFont="1" applyFill="1"/>
    <xf numFmtId="0" fontId="6" fillId="2" borderId="0" xfId="10" quotePrefix="1" applyFont="1" applyFill="1" applyAlignment="1">
      <alignment horizontal="left"/>
    </xf>
    <xf numFmtId="0" fontId="6" fillId="0" borderId="0" xfId="10" applyFont="1" applyAlignment="1">
      <alignment horizontal="left"/>
    </xf>
    <xf numFmtId="0" fontId="37" fillId="2" borderId="0" xfId="10" applyFont="1" applyFill="1" applyAlignment="1">
      <alignment horizontal="left" vertical="top"/>
    </xf>
    <xf numFmtId="0" fontId="6" fillId="2" borderId="0" xfId="10" applyFont="1" applyFill="1" applyAlignment="1">
      <alignment wrapText="1"/>
    </xf>
    <xf numFmtId="0" fontId="6" fillId="2" borderId="0" xfId="9" applyFill="1" applyAlignment="1">
      <alignment wrapText="1"/>
    </xf>
    <xf numFmtId="0" fontId="5" fillId="4" borderId="0" xfId="7" applyFont="1" applyFill="1" applyAlignment="1">
      <alignment horizontal="center"/>
    </xf>
    <xf numFmtId="0" fontId="5" fillId="5" borderId="0" xfId="7" applyFont="1" applyFill="1" applyAlignment="1">
      <alignment horizontal="center"/>
    </xf>
    <xf numFmtId="0" fontId="13" fillId="8" borderId="0" xfId="0" applyFont="1" applyFill="1" applyAlignment="1">
      <alignment vertical="center"/>
    </xf>
    <xf numFmtId="0" fontId="18" fillId="2" borderId="0" xfId="2" applyFont="1" applyFill="1" applyAlignment="1" applyProtection="1">
      <alignment vertical="top" wrapText="1"/>
    </xf>
    <xf numFmtId="0" fontId="34" fillId="2" borderId="0" xfId="8" applyFont="1" applyFill="1" applyAlignment="1">
      <alignment vertical="center" wrapText="1"/>
    </xf>
    <xf numFmtId="0" fontId="33" fillId="0" borderId="0" xfId="8" applyFont="1" applyAlignment="1">
      <alignment wrapText="1"/>
    </xf>
    <xf numFmtId="0" fontId="0" fillId="2" borderId="0" xfId="0" applyFill="1" applyAlignment="1">
      <alignment horizontal="center"/>
    </xf>
    <xf numFmtId="0" fontId="13" fillId="9" borderId="0" xfId="3" applyFont="1" applyFill="1" applyAlignment="1">
      <alignment horizontal="center" vertical="center"/>
    </xf>
    <xf numFmtId="0" fontId="6" fillId="2" borderId="0" xfId="0" applyFont="1" applyFill="1" applyAlignment="1">
      <alignment vertical="top"/>
    </xf>
    <xf numFmtId="0" fontId="6" fillId="2" borderId="0" xfId="7" applyFont="1" applyFill="1"/>
    <xf numFmtId="0" fontId="33" fillId="2" borderId="0" xfId="8" applyFont="1" applyFill="1" applyAlignment="1">
      <alignment wrapText="1"/>
    </xf>
    <xf numFmtId="0" fontId="6" fillId="2" borderId="0" xfId="8" applyFill="1" applyAlignment="1">
      <alignment vertical="center" wrapText="1"/>
    </xf>
    <xf numFmtId="0" fontId="10" fillId="2" borderId="0" xfId="2" applyFill="1" applyAlignment="1" applyProtection="1">
      <alignment vertical="top" wrapText="1"/>
    </xf>
    <xf numFmtId="0" fontId="18" fillId="2" borderId="0" xfId="2" applyFont="1" applyFill="1" applyAlignment="1" applyProtection="1">
      <alignment vertical="top"/>
    </xf>
    <xf numFmtId="0" fontId="6" fillId="5" borderId="0" xfId="7" applyFont="1" applyFill="1" applyAlignment="1">
      <alignment vertical="top"/>
    </xf>
    <xf numFmtId="0" fontId="5" fillId="4" borderId="0" xfId="7" applyFont="1" applyFill="1" applyAlignment="1">
      <alignment vertical="top"/>
    </xf>
    <xf numFmtId="0" fontId="5" fillId="5" borderId="0" xfId="7" applyFont="1" applyFill="1" applyAlignment="1">
      <alignment vertical="top"/>
    </xf>
    <xf numFmtId="0" fontId="6" fillId="2" borderId="0" xfId="7" applyFont="1" applyFill="1" applyAlignment="1">
      <alignment vertical="top" wrapText="1"/>
    </xf>
    <xf numFmtId="0" fontId="6" fillId="2" borderId="0" xfId="7" quotePrefix="1" applyFont="1" applyFill="1" applyAlignment="1">
      <alignment vertical="top" wrapText="1"/>
    </xf>
    <xf numFmtId="0" fontId="6" fillId="5" borderId="0" xfId="7" applyFont="1" applyFill="1" applyAlignment="1">
      <alignment vertical="top" wrapText="1"/>
    </xf>
    <xf numFmtId="0" fontId="6" fillId="5" borderId="0" xfId="7" quotePrefix="1" applyFont="1" applyFill="1" applyAlignment="1">
      <alignment vertical="top" wrapText="1"/>
    </xf>
    <xf numFmtId="0" fontId="6" fillId="2" borderId="15" xfId="0" applyFont="1" applyFill="1" applyBorder="1" applyAlignment="1">
      <alignment vertical="top"/>
    </xf>
    <xf numFmtId="0" fontId="6" fillId="2" borderId="15" xfId="0" quotePrefix="1" applyFont="1" applyFill="1" applyBorder="1" applyAlignment="1">
      <alignment vertical="top" wrapText="1"/>
    </xf>
    <xf numFmtId="0" fontId="6" fillId="2" borderId="15" xfId="0" applyFont="1" applyFill="1" applyBorder="1" applyAlignment="1">
      <alignment vertical="top" wrapText="1"/>
    </xf>
    <xf numFmtId="0" fontId="19" fillId="0" borderId="0" xfId="0" applyFont="1" applyAlignment="1">
      <alignment vertical="center" wrapText="1"/>
    </xf>
    <xf numFmtId="3" fontId="19" fillId="0" borderId="0" xfId="0" applyNumberFormat="1" applyFont="1" applyAlignment="1">
      <alignment vertical="center"/>
    </xf>
    <xf numFmtId="4" fontId="19" fillId="0" borderId="0" xfId="0" applyNumberFormat="1" applyFont="1" applyAlignment="1">
      <alignment horizontal="center" vertical="center"/>
    </xf>
    <xf numFmtId="3" fontId="19" fillId="0" borderId="0" xfId="0" applyNumberFormat="1" applyFont="1" applyAlignment="1">
      <alignment horizontal="right" vertical="center"/>
    </xf>
    <xf numFmtId="165" fontId="19" fillId="0" borderId="0" xfId="0" applyNumberFormat="1" applyFont="1" applyAlignment="1">
      <alignment vertical="center"/>
    </xf>
    <xf numFmtId="165" fontId="19" fillId="0" borderId="0" xfId="0" applyNumberFormat="1" applyFont="1" applyAlignment="1">
      <alignment horizontal="center" vertical="center"/>
    </xf>
    <xf numFmtId="0" fontId="27" fillId="0" borderId="0" xfId="0" applyFont="1" applyAlignment="1">
      <alignment vertical="center"/>
    </xf>
    <xf numFmtId="0" fontId="10" fillId="2" borderId="0" xfId="2" applyFill="1" applyAlignment="1" applyProtection="1">
      <alignment vertical="top"/>
    </xf>
    <xf numFmtId="0" fontId="38" fillId="5" borderId="0" xfId="7" applyFont="1" applyFill="1" applyAlignment="1">
      <alignment vertical="top"/>
    </xf>
    <xf numFmtId="0" fontId="6" fillId="0" borderId="0" xfId="8" applyAlignment="1">
      <alignment vertical="center" wrapText="1"/>
    </xf>
    <xf numFmtId="0" fontId="8" fillId="0" borderId="0" xfId="0" applyFont="1" applyAlignment="1">
      <alignment vertical="center" wrapText="1"/>
    </xf>
    <xf numFmtId="3" fontId="8" fillId="0" borderId="0" xfId="0" applyNumberFormat="1" applyFont="1" applyAlignment="1">
      <alignment vertical="center" wrapText="1"/>
    </xf>
    <xf numFmtId="4" fontId="8" fillId="0" borderId="0" xfId="0" applyNumberFormat="1" applyFont="1" applyAlignment="1">
      <alignment horizontal="center" vertical="center"/>
    </xf>
    <xf numFmtId="3" fontId="8" fillId="0" borderId="0" xfId="0" applyNumberFormat="1" applyFont="1" applyAlignment="1">
      <alignment vertical="center"/>
    </xf>
    <xf numFmtId="165" fontId="8" fillId="0" borderId="0" xfId="0" applyNumberFormat="1" applyFont="1" applyAlignment="1">
      <alignment horizontal="right" vertical="center"/>
    </xf>
    <xf numFmtId="165" fontId="8" fillId="0" borderId="0" xfId="0" applyNumberFormat="1" applyFont="1" applyAlignment="1">
      <alignment horizontal="center" vertical="center"/>
    </xf>
    <xf numFmtId="165" fontId="8" fillId="0" borderId="0" xfId="0" applyNumberFormat="1" applyFont="1" applyAlignment="1">
      <alignment vertical="center"/>
    </xf>
    <xf numFmtId="0" fontId="26" fillId="0" borderId="0" xfId="0" applyFont="1" applyAlignment="1">
      <alignment vertical="center" wrapText="1"/>
    </xf>
    <xf numFmtId="0" fontId="13" fillId="3" borderId="0" xfId="3" applyFont="1" applyFill="1" applyAlignment="1">
      <alignment vertical="center"/>
    </xf>
    <xf numFmtId="0" fontId="6" fillId="3" borderId="0" xfId="3" applyFill="1" applyAlignment="1">
      <alignment vertical="center"/>
    </xf>
    <xf numFmtId="0" fontId="6" fillId="3" borderId="0" xfId="3" applyFill="1"/>
    <xf numFmtId="0" fontId="13" fillId="9" borderId="0" xfId="0" applyFont="1" applyFill="1" applyAlignment="1">
      <alignment horizontal="center" vertical="center"/>
    </xf>
    <xf numFmtId="0" fontId="13" fillId="3" borderId="0" xfId="11" applyFont="1" applyFill="1" applyAlignment="1">
      <alignment horizontal="center" vertical="center" wrapText="1"/>
    </xf>
    <xf numFmtId="0" fontId="6" fillId="2" borderId="0" xfId="0" applyFont="1" applyFill="1" applyAlignment="1">
      <alignment horizontal="left" vertical="top" wrapText="1"/>
    </xf>
    <xf numFmtId="0" fontId="5" fillId="2" borderId="0" xfId="0" applyFont="1" applyFill="1" applyAlignment="1">
      <alignment horizontal="left"/>
    </xf>
    <xf numFmtId="0" fontId="13" fillId="9" borderId="0" xfId="9" applyFont="1" applyFill="1" applyAlignment="1">
      <alignment horizontal="center" vertical="center"/>
    </xf>
    <xf numFmtId="0" fontId="8" fillId="2" borderId="7" xfId="0" applyFont="1" applyFill="1" applyBorder="1" applyAlignment="1">
      <alignment horizontal="left" vertical="top" wrapText="1"/>
    </xf>
    <xf numFmtId="9" fontId="8" fillId="2" borderId="7" xfId="0" applyNumberFormat="1" applyFont="1" applyFill="1" applyBorder="1" applyAlignment="1">
      <alignment horizontal="right" wrapText="1"/>
    </xf>
    <xf numFmtId="9" fontId="8" fillId="2" borderId="7" xfId="0" applyNumberFormat="1" applyFont="1" applyFill="1" applyBorder="1" applyAlignment="1">
      <alignment horizontal="right"/>
    </xf>
    <xf numFmtId="0" fontId="19" fillId="2" borderId="4" xfId="0" applyFont="1" applyFill="1" applyBorder="1" applyAlignment="1">
      <alignment horizontal="right" wrapText="1"/>
    </xf>
    <xf numFmtId="0" fontId="21" fillId="2" borderId="5" xfId="0" applyFont="1" applyFill="1" applyBorder="1" applyAlignment="1">
      <alignment horizontal="center" vertical="top" wrapText="1"/>
    </xf>
    <xf numFmtId="0" fontId="19" fillId="2" borderId="4" xfId="0" applyFont="1" applyFill="1" applyBorder="1" applyAlignment="1">
      <alignment horizontal="left" wrapText="1"/>
    </xf>
    <xf numFmtId="0" fontId="8" fillId="2" borderId="7" xfId="0" applyFont="1" applyFill="1" applyBorder="1" applyAlignment="1">
      <alignment horizontal="right" wrapText="1"/>
    </xf>
    <xf numFmtId="0" fontId="8" fillId="2" borderId="4" xfId="0" applyFont="1" applyFill="1" applyBorder="1" applyAlignment="1">
      <alignment horizontal="right" wrapText="1"/>
    </xf>
    <xf numFmtId="0" fontId="6" fillId="7" borderId="8"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9" xfId="0" applyFont="1" applyFill="1" applyBorder="1" applyAlignment="1">
      <alignment horizontal="left" vertical="top" wrapText="1"/>
    </xf>
    <xf numFmtId="0" fontId="6" fillId="7" borderId="10" xfId="0" applyFont="1" applyFill="1" applyBorder="1" applyAlignment="1">
      <alignment horizontal="left" vertical="top" wrapText="1"/>
    </xf>
    <xf numFmtId="0" fontId="6" fillId="7" borderId="0" xfId="0" applyFont="1" applyFill="1" applyAlignment="1">
      <alignment horizontal="left" vertical="top" wrapText="1"/>
    </xf>
    <xf numFmtId="0" fontId="6" fillId="7" borderId="11"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13" xfId="0" applyFont="1" applyFill="1" applyBorder="1" applyAlignment="1">
      <alignment horizontal="left" vertical="top" wrapText="1"/>
    </xf>
    <xf numFmtId="0" fontId="24" fillId="5" borderId="0" xfId="3" applyFont="1" applyFill="1" applyAlignment="1">
      <alignment horizontal="left" vertical="top" wrapText="1"/>
    </xf>
    <xf numFmtId="0" fontId="21" fillId="5" borderId="4" xfId="3" applyFont="1" applyFill="1" applyBorder="1" applyAlignment="1">
      <alignment horizontal="left" vertical="top" wrapText="1"/>
    </xf>
    <xf numFmtId="0" fontId="21" fillId="5" borderId="0" xfId="3" applyFont="1" applyFill="1" applyAlignment="1">
      <alignment horizontal="left" vertical="top" wrapText="1"/>
    </xf>
    <xf numFmtId="0" fontId="8" fillId="5" borderId="14" xfId="3" applyFont="1" applyFill="1" applyBorder="1" applyAlignment="1">
      <alignment horizontal="center" wrapText="1"/>
    </xf>
    <xf numFmtId="0" fontId="19" fillId="5" borderId="4" xfId="3" applyFont="1" applyFill="1" applyBorder="1" applyAlignment="1">
      <alignment horizontal="left"/>
    </xf>
    <xf numFmtId="0" fontId="21" fillId="5" borderId="7" xfId="3" applyFont="1" applyFill="1" applyBorder="1" applyAlignment="1">
      <alignment horizontal="left" vertical="top" wrapText="1"/>
    </xf>
    <xf numFmtId="0" fontId="21" fillId="5" borderId="5" xfId="3" applyFont="1" applyFill="1" applyBorder="1" applyAlignment="1">
      <alignment horizontal="center" vertical="top" wrapText="1"/>
    </xf>
    <xf numFmtId="0" fontId="21" fillId="5" borderId="3" xfId="3" applyFont="1" applyFill="1" applyBorder="1" applyAlignment="1">
      <alignment horizontal="center" vertical="top" wrapText="1"/>
    </xf>
    <xf numFmtId="0" fontId="21" fillId="5" borderId="5" xfId="3" applyFont="1" applyFill="1" applyBorder="1" applyAlignment="1">
      <alignment horizontal="center" vertical="center" wrapText="1"/>
    </xf>
    <xf numFmtId="0" fontId="21" fillId="5" borderId="0" xfId="3" applyFont="1" applyFill="1" applyAlignment="1">
      <alignment vertical="top" wrapText="1"/>
    </xf>
    <xf numFmtId="0" fontId="21" fillId="5" borderId="1" xfId="3" applyFont="1" applyFill="1" applyBorder="1" applyAlignment="1">
      <alignment horizontal="center" vertical="top" wrapText="1"/>
    </xf>
    <xf numFmtId="0" fontId="8" fillId="5" borderId="4" xfId="3" applyFont="1" applyFill="1" applyBorder="1" applyAlignment="1">
      <alignment horizontal="center" vertical="top" wrapText="1"/>
    </xf>
    <xf numFmtId="0" fontId="8" fillId="5" borderId="4" xfId="3" applyFont="1" applyFill="1" applyBorder="1" applyAlignment="1">
      <alignment horizontal="center" wrapText="1"/>
    </xf>
    <xf numFmtId="0" fontId="19" fillId="5" borderId="4" xfId="3" applyFont="1" applyFill="1" applyBorder="1" applyAlignment="1">
      <alignment horizontal="left" wrapText="1"/>
    </xf>
  </cellXfs>
  <cellStyles count="13">
    <cellStyle name="Hyperlänk" xfId="2" builtinId="8"/>
    <cellStyle name="Hyperlänk 2" xfId="4" xr:uid="{00000000-0005-0000-0000-000001000000}"/>
    <cellStyle name="Normal" xfId="0" builtinId="0"/>
    <cellStyle name="Normal 2" xfId="3" xr:uid="{00000000-0005-0000-0000-000003000000}"/>
    <cellStyle name="Normal 2 2" xfId="11" xr:uid="{B69702F6-0C9F-467D-A3FB-6E6E405BED62}"/>
    <cellStyle name="Normal 2 3" xfId="8" xr:uid="{80B3097C-12BF-4A67-A1D4-2EB329CDFDAD}"/>
    <cellStyle name="Normal 4" xfId="5" xr:uid="{00000000-0005-0000-0000-000004000000}"/>
    <cellStyle name="Normal 4 2" xfId="6" xr:uid="{00000000-0005-0000-0000-000005000000}"/>
    <cellStyle name="Normal 5" xfId="9" xr:uid="{FD7AB162-D978-41B9-93A5-33D050C8D5E9}"/>
    <cellStyle name="Normal 5 2" xfId="12" xr:uid="{BD549E29-767A-4D76-A34F-04C050E0E58C}"/>
    <cellStyle name="Normal 6 2" xfId="10" xr:uid="{76DF4D5B-4FD1-4094-A410-2685995BE715}"/>
    <cellStyle name="Normal_ADP_0.3_Tabellmall" xfId="7" xr:uid="{00000000-0005-0000-0000-000006000000}"/>
    <cellStyle name="Procent" xfId="1" builtinId="5"/>
  </cellStyles>
  <dxfs count="0"/>
  <tableStyles count="0" defaultTableStyle="TableStyleMedium9" defaultPivotStyle="PivotStyleLight16"/>
  <colors>
    <mruColors>
      <color rgb="FF52AF32"/>
      <color rgb="FF303D2F"/>
      <color rgb="FFBCE5B9"/>
      <color rgb="FFD6E3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7</xdr:row>
      <xdr:rowOff>28575</xdr:rowOff>
    </xdr:from>
    <xdr:to>
      <xdr:col>3</xdr:col>
      <xdr:colOff>336596</xdr:colOff>
      <xdr:row>10</xdr:row>
      <xdr:rowOff>128034</xdr:rowOff>
    </xdr:to>
    <xdr:pic>
      <xdr:nvPicPr>
        <xdr:cNvPr id="4" name="Bildobjekt 3">
          <a:extLst>
            <a:ext uri="{FF2B5EF4-FFF2-40B4-BE49-F238E27FC236}">
              <a16:creationId xmlns:a16="http://schemas.microsoft.com/office/drawing/2014/main" id="{C2E58AFC-584D-4C9D-9144-68BC7C762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 y="1409700"/>
          <a:ext cx="2346371" cy="585234"/>
        </a:xfrm>
        <a:prstGeom prst="rect">
          <a:avLst/>
        </a:prstGeom>
      </xdr:spPr>
    </xdr:pic>
    <xdr:clientData/>
  </xdr:twoCellAnchor>
  <xdr:twoCellAnchor editAs="oneCell">
    <xdr:from>
      <xdr:col>5</xdr:col>
      <xdr:colOff>295274</xdr:colOff>
      <xdr:row>7</xdr:row>
      <xdr:rowOff>47624</xdr:rowOff>
    </xdr:from>
    <xdr:to>
      <xdr:col>11</xdr:col>
      <xdr:colOff>154873</xdr:colOff>
      <xdr:row>10</xdr:row>
      <xdr:rowOff>85724</xdr:rowOff>
    </xdr:to>
    <xdr:pic>
      <xdr:nvPicPr>
        <xdr:cNvPr id="5" name="Bildobjekt 4">
          <a:extLst>
            <a:ext uri="{FF2B5EF4-FFF2-40B4-BE49-F238E27FC236}">
              <a16:creationId xmlns:a16="http://schemas.microsoft.com/office/drawing/2014/main" id="{2299E2F6-BA9B-457F-B8A1-366FB3E6A8D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4229099" y="1428749"/>
          <a:ext cx="3517199" cy="523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308463</xdr:colOff>
      <xdr:row>16</xdr:row>
      <xdr:rowOff>105946</xdr:rowOff>
    </xdr:to>
    <xdr:pic>
      <xdr:nvPicPr>
        <xdr:cNvPr id="8" name="Bildobjekt 7">
          <a:extLst>
            <a:ext uri="{FF2B5EF4-FFF2-40B4-BE49-F238E27FC236}">
              <a16:creationId xmlns:a16="http://schemas.microsoft.com/office/drawing/2014/main" id="{E030A99C-6C65-4FCA-BAC1-007D7F663A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6099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356088</xdr:colOff>
      <xdr:row>16</xdr:row>
      <xdr:rowOff>105946</xdr:rowOff>
    </xdr:to>
    <xdr:pic>
      <xdr:nvPicPr>
        <xdr:cNvPr id="8" name="Bildobjekt 7">
          <a:extLst>
            <a:ext uri="{FF2B5EF4-FFF2-40B4-BE49-F238E27FC236}">
              <a16:creationId xmlns:a16="http://schemas.microsoft.com/office/drawing/2014/main" id="{0004C779-AFF8-4A0E-AD1D-64AF5B34C3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5909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356088</xdr:colOff>
      <xdr:row>16</xdr:row>
      <xdr:rowOff>105946</xdr:rowOff>
    </xdr:to>
    <xdr:pic>
      <xdr:nvPicPr>
        <xdr:cNvPr id="8" name="Bildobjekt 7">
          <a:extLst>
            <a:ext uri="{FF2B5EF4-FFF2-40B4-BE49-F238E27FC236}">
              <a16:creationId xmlns:a16="http://schemas.microsoft.com/office/drawing/2014/main" id="{FDCC1E3C-0349-4EF7-A37E-E8E437C119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6099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1</xdr:col>
      <xdr:colOff>308463</xdr:colOff>
      <xdr:row>29</xdr:row>
      <xdr:rowOff>105946</xdr:rowOff>
    </xdr:to>
    <xdr:pic>
      <xdr:nvPicPr>
        <xdr:cNvPr id="8" name="Bildobjekt 7">
          <a:extLst>
            <a:ext uri="{FF2B5EF4-FFF2-40B4-BE49-F238E27FC236}">
              <a16:creationId xmlns:a16="http://schemas.microsoft.com/office/drawing/2014/main" id="{C72E921D-89FE-4FA8-A10C-A65ADB6D37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0958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1</xdr:col>
      <xdr:colOff>308463</xdr:colOff>
      <xdr:row>29</xdr:row>
      <xdr:rowOff>105946</xdr:rowOff>
    </xdr:to>
    <xdr:pic>
      <xdr:nvPicPr>
        <xdr:cNvPr id="8" name="Bildobjekt 7">
          <a:extLst>
            <a:ext uri="{FF2B5EF4-FFF2-40B4-BE49-F238E27FC236}">
              <a16:creationId xmlns:a16="http://schemas.microsoft.com/office/drawing/2014/main" id="{806A76E3-CE08-48B5-92B9-8C3048CA0B4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0958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1</xdr:col>
      <xdr:colOff>308463</xdr:colOff>
      <xdr:row>29</xdr:row>
      <xdr:rowOff>105946</xdr:rowOff>
    </xdr:to>
    <xdr:pic>
      <xdr:nvPicPr>
        <xdr:cNvPr id="8" name="Bildobjekt 7">
          <a:extLst>
            <a:ext uri="{FF2B5EF4-FFF2-40B4-BE49-F238E27FC236}">
              <a16:creationId xmlns:a16="http://schemas.microsoft.com/office/drawing/2014/main" id="{D7B123DF-873B-476F-B127-5832BA00F6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0958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1</xdr:col>
      <xdr:colOff>308463</xdr:colOff>
      <xdr:row>29</xdr:row>
      <xdr:rowOff>105946</xdr:rowOff>
    </xdr:to>
    <xdr:pic>
      <xdr:nvPicPr>
        <xdr:cNvPr id="8" name="Bildobjekt 7">
          <a:extLst>
            <a:ext uri="{FF2B5EF4-FFF2-40B4-BE49-F238E27FC236}">
              <a16:creationId xmlns:a16="http://schemas.microsoft.com/office/drawing/2014/main" id="{49005C1D-37FF-4766-87B3-1874027E30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0482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556113</xdr:colOff>
      <xdr:row>16</xdr:row>
      <xdr:rowOff>105946</xdr:rowOff>
    </xdr:to>
    <xdr:pic>
      <xdr:nvPicPr>
        <xdr:cNvPr id="8" name="Bildobjekt 7">
          <a:extLst>
            <a:ext uri="{FF2B5EF4-FFF2-40B4-BE49-F238E27FC236}">
              <a16:creationId xmlns:a16="http://schemas.microsoft.com/office/drawing/2014/main" id="{395A9E52-33C8-4B80-A7A5-552E29FF50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248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556113</xdr:colOff>
      <xdr:row>16</xdr:row>
      <xdr:rowOff>105946</xdr:rowOff>
    </xdr:to>
    <xdr:pic>
      <xdr:nvPicPr>
        <xdr:cNvPr id="8" name="Bildobjekt 7">
          <a:extLst>
            <a:ext uri="{FF2B5EF4-FFF2-40B4-BE49-F238E27FC236}">
              <a16:creationId xmlns:a16="http://schemas.microsoft.com/office/drawing/2014/main" id="{485E91F5-D38A-4AAA-B8B2-D02BD1583FF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248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556113</xdr:colOff>
      <xdr:row>16</xdr:row>
      <xdr:rowOff>105946</xdr:rowOff>
    </xdr:to>
    <xdr:pic>
      <xdr:nvPicPr>
        <xdr:cNvPr id="6" name="Bildobjekt 5">
          <a:extLst>
            <a:ext uri="{FF2B5EF4-FFF2-40B4-BE49-F238E27FC236}">
              <a16:creationId xmlns:a16="http://schemas.microsoft.com/office/drawing/2014/main" id="{B119A438-1B28-4771-A0AD-9EA1B26388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248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19050</xdr:rowOff>
    </xdr:from>
    <xdr:to>
      <xdr:col>1</xdr:col>
      <xdr:colOff>228600</xdr:colOff>
      <xdr:row>36</xdr:row>
      <xdr:rowOff>38100</xdr:rowOff>
    </xdr:to>
    <xdr:pic>
      <xdr:nvPicPr>
        <xdr:cNvPr id="10" name="Picture 4">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381625"/>
          <a:ext cx="2066925"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556113</xdr:colOff>
      <xdr:row>16</xdr:row>
      <xdr:rowOff>105946</xdr:rowOff>
    </xdr:to>
    <xdr:pic>
      <xdr:nvPicPr>
        <xdr:cNvPr id="8" name="Bildobjekt 7">
          <a:extLst>
            <a:ext uri="{FF2B5EF4-FFF2-40B4-BE49-F238E27FC236}">
              <a16:creationId xmlns:a16="http://schemas.microsoft.com/office/drawing/2014/main" id="{2B4078EB-DF07-47C4-940F-A07E73E01C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248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1670538</xdr:colOff>
      <xdr:row>32</xdr:row>
      <xdr:rowOff>105946</xdr:rowOff>
    </xdr:to>
    <xdr:pic>
      <xdr:nvPicPr>
        <xdr:cNvPr id="7" name="Bildobjekt 6">
          <a:extLst>
            <a:ext uri="{FF2B5EF4-FFF2-40B4-BE49-F238E27FC236}">
              <a16:creationId xmlns:a16="http://schemas.microsoft.com/office/drawing/2014/main" id="{86D352D9-7FC8-48DE-B5E0-5156D56DD0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6388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32</xdr:col>
      <xdr:colOff>0</xdr:colOff>
      <xdr:row>31</xdr:row>
      <xdr:rowOff>0</xdr:rowOff>
    </xdr:from>
    <xdr:ext cx="514541" cy="352425"/>
    <xdr:pic>
      <xdr:nvPicPr>
        <xdr:cNvPr id="6" name="Picture 25">
          <a:extLst>
            <a:ext uri="{FF2B5EF4-FFF2-40B4-BE49-F238E27FC236}">
              <a16:creationId xmlns:a16="http://schemas.microsoft.com/office/drawing/2014/main" id="{319A38FE-1BCB-4B61-B1DD-16B045EB61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392900" y="5638800"/>
          <a:ext cx="514541" cy="352425"/>
        </a:xfrm>
        <a:prstGeom prst="rect">
          <a:avLst/>
        </a:prstGeom>
        <a:noFill/>
        <a:ln w="9525">
          <a:noFill/>
          <a:miter lim="800000"/>
          <a:headEnd/>
          <a:tailEnd/>
        </a:ln>
      </xdr:spPr>
    </xdr:pic>
    <xdr:clientData/>
  </xdr:oneCellAnchor>
  <xdr:twoCellAnchor editAs="oneCell">
    <xdr:from>
      <xdr:col>0</xdr:col>
      <xdr:colOff>0</xdr:colOff>
      <xdr:row>31</xdr:row>
      <xdr:rowOff>0</xdr:rowOff>
    </xdr:from>
    <xdr:to>
      <xdr:col>0</xdr:col>
      <xdr:colOff>1670538</xdr:colOff>
      <xdr:row>32</xdr:row>
      <xdr:rowOff>105946</xdr:rowOff>
    </xdr:to>
    <xdr:pic>
      <xdr:nvPicPr>
        <xdr:cNvPr id="8" name="Bildobjekt 7">
          <a:extLst>
            <a:ext uri="{FF2B5EF4-FFF2-40B4-BE49-F238E27FC236}">
              <a16:creationId xmlns:a16="http://schemas.microsoft.com/office/drawing/2014/main" id="{5ABA7C66-46FD-431C-975D-CD016BC0F65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0" y="56388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32</xdr:col>
      <xdr:colOff>0</xdr:colOff>
      <xdr:row>31</xdr:row>
      <xdr:rowOff>0</xdr:rowOff>
    </xdr:from>
    <xdr:ext cx="514541" cy="352425"/>
    <xdr:pic>
      <xdr:nvPicPr>
        <xdr:cNvPr id="6" name="Picture 25">
          <a:extLst>
            <a:ext uri="{FF2B5EF4-FFF2-40B4-BE49-F238E27FC236}">
              <a16:creationId xmlns:a16="http://schemas.microsoft.com/office/drawing/2014/main" id="{82720651-A801-4A6A-815C-C29F258B210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392900" y="5638800"/>
          <a:ext cx="514541" cy="352425"/>
        </a:xfrm>
        <a:prstGeom prst="rect">
          <a:avLst/>
        </a:prstGeom>
        <a:noFill/>
        <a:ln w="9525">
          <a:noFill/>
          <a:miter lim="800000"/>
          <a:headEnd/>
          <a:tailEnd/>
        </a:ln>
      </xdr:spPr>
    </xdr:pic>
    <xdr:clientData/>
  </xdr:oneCellAnchor>
  <xdr:twoCellAnchor editAs="oneCell">
    <xdr:from>
      <xdr:col>0</xdr:col>
      <xdr:colOff>0</xdr:colOff>
      <xdr:row>31</xdr:row>
      <xdr:rowOff>0</xdr:rowOff>
    </xdr:from>
    <xdr:to>
      <xdr:col>0</xdr:col>
      <xdr:colOff>1670538</xdr:colOff>
      <xdr:row>32</xdr:row>
      <xdr:rowOff>105946</xdr:rowOff>
    </xdr:to>
    <xdr:pic>
      <xdr:nvPicPr>
        <xdr:cNvPr id="8" name="Bildobjekt 7">
          <a:extLst>
            <a:ext uri="{FF2B5EF4-FFF2-40B4-BE49-F238E27FC236}">
              <a16:creationId xmlns:a16="http://schemas.microsoft.com/office/drawing/2014/main" id="{3A866306-6C78-4EB7-ABE8-614B5DBE321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0" y="56388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32</xdr:col>
      <xdr:colOff>0</xdr:colOff>
      <xdr:row>30</xdr:row>
      <xdr:rowOff>76200</xdr:rowOff>
    </xdr:from>
    <xdr:ext cx="514541" cy="352425"/>
    <xdr:pic>
      <xdr:nvPicPr>
        <xdr:cNvPr id="6" name="Picture 25">
          <a:extLst>
            <a:ext uri="{FF2B5EF4-FFF2-40B4-BE49-F238E27FC236}">
              <a16:creationId xmlns:a16="http://schemas.microsoft.com/office/drawing/2014/main" id="{B6ACAC87-6F6B-4423-A2B6-D354123FECF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611850" y="5562600"/>
          <a:ext cx="514541" cy="352425"/>
        </a:xfrm>
        <a:prstGeom prst="rect">
          <a:avLst/>
        </a:prstGeom>
        <a:noFill/>
        <a:ln w="9525">
          <a:noFill/>
          <a:miter lim="800000"/>
          <a:headEnd/>
          <a:tailEnd/>
        </a:ln>
      </xdr:spPr>
    </xdr:pic>
    <xdr:clientData/>
  </xdr:oneCellAnchor>
  <xdr:twoCellAnchor editAs="oneCell">
    <xdr:from>
      <xdr:col>0</xdr:col>
      <xdr:colOff>0</xdr:colOff>
      <xdr:row>31</xdr:row>
      <xdr:rowOff>0</xdr:rowOff>
    </xdr:from>
    <xdr:to>
      <xdr:col>0</xdr:col>
      <xdr:colOff>1670538</xdr:colOff>
      <xdr:row>32</xdr:row>
      <xdr:rowOff>105946</xdr:rowOff>
    </xdr:to>
    <xdr:pic>
      <xdr:nvPicPr>
        <xdr:cNvPr id="8" name="Bildobjekt 7">
          <a:extLst>
            <a:ext uri="{FF2B5EF4-FFF2-40B4-BE49-F238E27FC236}">
              <a16:creationId xmlns:a16="http://schemas.microsoft.com/office/drawing/2014/main" id="{7EB5D936-02A4-45BA-95D9-2BB55E3FDD1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0" y="56769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15</xdr:row>
      <xdr:rowOff>105946</xdr:rowOff>
    </xdr:to>
    <xdr:pic>
      <xdr:nvPicPr>
        <xdr:cNvPr id="8" name="Bildobjekt 7">
          <a:extLst>
            <a:ext uri="{FF2B5EF4-FFF2-40B4-BE49-F238E27FC236}">
              <a16:creationId xmlns:a16="http://schemas.microsoft.com/office/drawing/2014/main" id="{2D58EC14-3AE9-4610-8ED8-FC1681479C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0956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15</xdr:row>
      <xdr:rowOff>105946</xdr:rowOff>
    </xdr:to>
    <xdr:pic>
      <xdr:nvPicPr>
        <xdr:cNvPr id="8" name="Bildobjekt 7">
          <a:extLst>
            <a:ext uri="{FF2B5EF4-FFF2-40B4-BE49-F238E27FC236}">
              <a16:creationId xmlns:a16="http://schemas.microsoft.com/office/drawing/2014/main" id="{1D5D1DCA-64DD-41BD-82BC-277431A1B5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1527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15</xdr:row>
      <xdr:rowOff>105946</xdr:rowOff>
    </xdr:to>
    <xdr:pic>
      <xdr:nvPicPr>
        <xdr:cNvPr id="8" name="Bildobjekt 7">
          <a:extLst>
            <a:ext uri="{FF2B5EF4-FFF2-40B4-BE49-F238E27FC236}">
              <a16:creationId xmlns:a16="http://schemas.microsoft.com/office/drawing/2014/main" id="{2A5C17A2-833F-4309-AA50-F2ED4201EA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1527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1670538</xdr:colOff>
      <xdr:row>15</xdr:row>
      <xdr:rowOff>105946</xdr:rowOff>
    </xdr:to>
    <xdr:pic>
      <xdr:nvPicPr>
        <xdr:cNvPr id="8" name="Bildobjekt 7">
          <a:extLst>
            <a:ext uri="{FF2B5EF4-FFF2-40B4-BE49-F238E27FC236}">
              <a16:creationId xmlns:a16="http://schemas.microsoft.com/office/drawing/2014/main" id="{C2344410-1CF4-434D-BAD2-200ABF3BCE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0956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2</xdr:col>
      <xdr:colOff>117963</xdr:colOff>
      <xdr:row>21</xdr:row>
      <xdr:rowOff>105946</xdr:rowOff>
    </xdr:to>
    <xdr:pic>
      <xdr:nvPicPr>
        <xdr:cNvPr id="6" name="Bildobjekt 5">
          <a:extLst>
            <a:ext uri="{FF2B5EF4-FFF2-40B4-BE49-F238E27FC236}">
              <a16:creationId xmlns:a16="http://schemas.microsoft.com/office/drawing/2014/main" id="{E1F7F73B-C56C-4653-9DB5-EE7CEADD35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8385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19</xdr:row>
      <xdr:rowOff>276225</xdr:rowOff>
    </xdr:from>
    <xdr:to>
      <xdr:col>0</xdr:col>
      <xdr:colOff>1670538</xdr:colOff>
      <xdr:row>21</xdr:row>
      <xdr:rowOff>58321</xdr:rowOff>
    </xdr:to>
    <xdr:pic>
      <xdr:nvPicPr>
        <xdr:cNvPr id="8" name="Bildobjekt 7">
          <a:extLst>
            <a:ext uri="{FF2B5EF4-FFF2-40B4-BE49-F238E27FC236}">
              <a16:creationId xmlns:a16="http://schemas.microsoft.com/office/drawing/2014/main" id="{A81EE7B7-8E54-41C6-9303-39BACF793F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11480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3</xdr:col>
      <xdr:colOff>13188</xdr:colOff>
      <xdr:row>21</xdr:row>
      <xdr:rowOff>105946</xdr:rowOff>
    </xdr:to>
    <xdr:pic>
      <xdr:nvPicPr>
        <xdr:cNvPr id="6" name="Bildobjekt 5">
          <a:extLst>
            <a:ext uri="{FF2B5EF4-FFF2-40B4-BE49-F238E27FC236}">
              <a16:creationId xmlns:a16="http://schemas.microsoft.com/office/drawing/2014/main" id="{4AECC9E0-24FE-4EB5-9136-28DDA168CE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8576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3</xdr:col>
      <xdr:colOff>13188</xdr:colOff>
      <xdr:row>21</xdr:row>
      <xdr:rowOff>105946</xdr:rowOff>
    </xdr:to>
    <xdr:pic>
      <xdr:nvPicPr>
        <xdr:cNvPr id="8" name="Bildobjekt 7">
          <a:extLst>
            <a:ext uri="{FF2B5EF4-FFF2-40B4-BE49-F238E27FC236}">
              <a16:creationId xmlns:a16="http://schemas.microsoft.com/office/drawing/2014/main" id="{F6189ADF-9791-470D-B0BE-AAA624CF14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8576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3</xdr:col>
      <xdr:colOff>13188</xdr:colOff>
      <xdr:row>21</xdr:row>
      <xdr:rowOff>105946</xdr:rowOff>
    </xdr:to>
    <xdr:pic>
      <xdr:nvPicPr>
        <xdr:cNvPr id="8" name="Bildobjekt 7">
          <a:extLst>
            <a:ext uri="{FF2B5EF4-FFF2-40B4-BE49-F238E27FC236}">
              <a16:creationId xmlns:a16="http://schemas.microsoft.com/office/drawing/2014/main" id="{083CC19A-4DF0-4089-B081-95BB932D40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8576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23</xdr:row>
      <xdr:rowOff>104775</xdr:rowOff>
    </xdr:from>
    <xdr:to>
      <xdr:col>0</xdr:col>
      <xdr:colOff>1699113</xdr:colOff>
      <xdr:row>25</xdr:row>
      <xdr:rowOff>67846</xdr:rowOff>
    </xdr:to>
    <xdr:pic>
      <xdr:nvPicPr>
        <xdr:cNvPr id="11" name="Bildobjekt 10">
          <a:extLst>
            <a:ext uri="{FF2B5EF4-FFF2-40B4-BE49-F238E27FC236}">
              <a16:creationId xmlns:a16="http://schemas.microsoft.com/office/drawing/2014/main" id="{CBCB61EC-B69C-4D52-A98B-2F33396ED3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8575" y="51530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1670538</xdr:colOff>
      <xdr:row>24</xdr:row>
      <xdr:rowOff>105946</xdr:rowOff>
    </xdr:to>
    <xdr:pic>
      <xdr:nvPicPr>
        <xdr:cNvPr id="10" name="Bildobjekt 9">
          <a:extLst>
            <a:ext uri="{FF2B5EF4-FFF2-40B4-BE49-F238E27FC236}">
              <a16:creationId xmlns:a16="http://schemas.microsoft.com/office/drawing/2014/main" id="{E983A8C7-59A4-4C1D-964D-ABBF10E591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8482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3</xdr:col>
      <xdr:colOff>346563</xdr:colOff>
      <xdr:row>39</xdr:row>
      <xdr:rowOff>86896</xdr:rowOff>
    </xdr:to>
    <xdr:pic>
      <xdr:nvPicPr>
        <xdr:cNvPr id="8" name="Bildobjekt 7">
          <a:extLst>
            <a:ext uri="{FF2B5EF4-FFF2-40B4-BE49-F238E27FC236}">
              <a16:creationId xmlns:a16="http://schemas.microsoft.com/office/drawing/2014/main" id="{06777D52-E072-45BA-8087-E675BD5C788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2387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3</xdr:col>
      <xdr:colOff>346563</xdr:colOff>
      <xdr:row>39</xdr:row>
      <xdr:rowOff>86896</xdr:rowOff>
    </xdr:to>
    <xdr:pic>
      <xdr:nvPicPr>
        <xdr:cNvPr id="8" name="Bildobjekt 7">
          <a:extLst>
            <a:ext uri="{FF2B5EF4-FFF2-40B4-BE49-F238E27FC236}">
              <a16:creationId xmlns:a16="http://schemas.microsoft.com/office/drawing/2014/main" id="{8FB509BB-8E01-45FF-BA0C-492049D816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51911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476250</xdr:colOff>
      <xdr:row>37</xdr:row>
      <xdr:rowOff>76200</xdr:rowOff>
    </xdr:from>
    <xdr:to>
      <xdr:col>18</xdr:col>
      <xdr:colOff>85725</xdr:colOff>
      <xdr:row>40</xdr:row>
      <xdr:rowOff>66675</xdr:rowOff>
    </xdr:to>
    <xdr:pic>
      <xdr:nvPicPr>
        <xdr:cNvPr id="2" name="Picture 25">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001125" y="5210175"/>
          <a:ext cx="695325" cy="476250"/>
        </a:xfrm>
        <a:prstGeom prst="rect">
          <a:avLst/>
        </a:prstGeom>
        <a:noFill/>
        <a:ln w="9525">
          <a:noFill/>
          <a:miter lim="800000"/>
          <a:headEnd/>
          <a:tailEnd/>
        </a:ln>
      </xdr:spPr>
    </xdr:pic>
    <xdr:clientData/>
  </xdr:twoCellAnchor>
  <xdr:twoCellAnchor>
    <xdr:from>
      <xdr:col>0</xdr:col>
      <xdr:colOff>0</xdr:colOff>
      <xdr:row>37</xdr:row>
      <xdr:rowOff>0</xdr:rowOff>
    </xdr:from>
    <xdr:to>
      <xdr:col>4</xdr:col>
      <xdr:colOff>82930</xdr:colOff>
      <xdr:row>38</xdr:row>
      <xdr:rowOff>94303</xdr:rowOff>
    </xdr:to>
    <xdr:pic>
      <xdr:nvPicPr>
        <xdr:cNvPr id="3" name="Picture 4">
          <a:extLst>
            <a:ext uri="{FF2B5EF4-FFF2-40B4-BE49-F238E27FC236}">
              <a16:creationId xmlns:a16="http://schemas.microsoft.com/office/drawing/2014/main" id="{00000000-0008-0000-2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5133975"/>
          <a:ext cx="1711705" cy="256228"/>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152400</xdr:colOff>
      <xdr:row>32</xdr:row>
      <xdr:rowOff>0</xdr:rowOff>
    </xdr:from>
    <xdr:to>
      <xdr:col>17</xdr:col>
      <xdr:colOff>428624</xdr:colOff>
      <xdr:row>34</xdr:row>
      <xdr:rowOff>152400</xdr:rowOff>
    </xdr:to>
    <xdr:pic>
      <xdr:nvPicPr>
        <xdr:cNvPr id="2" name="Picture 25">
          <a:extLst>
            <a:ext uri="{FF2B5EF4-FFF2-40B4-BE49-F238E27FC236}">
              <a16:creationId xmlns:a16="http://schemas.microsoft.com/office/drawing/2014/main" id="{00000000-0008-0000-2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286875" y="6086475"/>
          <a:ext cx="695324" cy="476250"/>
        </a:xfrm>
        <a:prstGeom prst="rect">
          <a:avLst/>
        </a:prstGeom>
        <a:noFill/>
        <a:ln w="9525">
          <a:noFill/>
          <a:miter lim="800000"/>
          <a:headEnd/>
          <a:tailEnd/>
        </a:ln>
      </xdr:spPr>
    </xdr:pic>
    <xdr:clientData/>
  </xdr:twoCellAnchor>
  <xdr:twoCellAnchor>
    <xdr:from>
      <xdr:col>0</xdr:col>
      <xdr:colOff>0</xdr:colOff>
      <xdr:row>31</xdr:row>
      <xdr:rowOff>104775</xdr:rowOff>
    </xdr:from>
    <xdr:to>
      <xdr:col>3</xdr:col>
      <xdr:colOff>82930</xdr:colOff>
      <xdr:row>33</xdr:row>
      <xdr:rowOff>37153</xdr:rowOff>
    </xdr:to>
    <xdr:pic>
      <xdr:nvPicPr>
        <xdr:cNvPr id="3" name="Picture 4">
          <a:extLst>
            <a:ext uri="{FF2B5EF4-FFF2-40B4-BE49-F238E27FC236}">
              <a16:creationId xmlns:a16="http://schemas.microsoft.com/office/drawing/2014/main" id="{00000000-0008-0000-2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6238875"/>
          <a:ext cx="1549780" cy="256228"/>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20</xdr:col>
      <xdr:colOff>333375</xdr:colOff>
      <xdr:row>20</xdr:row>
      <xdr:rowOff>9525</xdr:rowOff>
    </xdr:from>
    <xdr:to>
      <xdr:col>22</xdr:col>
      <xdr:colOff>190500</xdr:colOff>
      <xdr:row>23</xdr:row>
      <xdr:rowOff>0</xdr:rowOff>
    </xdr:to>
    <xdr:pic>
      <xdr:nvPicPr>
        <xdr:cNvPr id="2" name="Picture 25">
          <a:extLst>
            <a:ext uri="{FF2B5EF4-FFF2-40B4-BE49-F238E27FC236}">
              <a16:creationId xmlns:a16="http://schemas.microsoft.com/office/drawing/2014/main" id="{00000000-0008-0000-2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4925" y="5953125"/>
          <a:ext cx="695325" cy="476250"/>
        </a:xfrm>
        <a:prstGeom prst="rect">
          <a:avLst/>
        </a:prstGeom>
        <a:noFill/>
        <a:ln w="9525">
          <a:noFill/>
          <a:miter lim="800000"/>
          <a:headEnd/>
          <a:tailEnd/>
        </a:ln>
      </xdr:spPr>
    </xdr:pic>
    <xdr:clientData/>
  </xdr:twoCellAnchor>
  <xdr:twoCellAnchor>
    <xdr:from>
      <xdr:col>0</xdr:col>
      <xdr:colOff>0</xdr:colOff>
      <xdr:row>20</xdr:row>
      <xdr:rowOff>0</xdr:rowOff>
    </xdr:from>
    <xdr:to>
      <xdr:col>3</xdr:col>
      <xdr:colOff>82930</xdr:colOff>
      <xdr:row>21</xdr:row>
      <xdr:rowOff>94303</xdr:rowOff>
    </xdr:to>
    <xdr:pic>
      <xdr:nvPicPr>
        <xdr:cNvPr id="3" name="Picture 4">
          <a:extLst>
            <a:ext uri="{FF2B5EF4-FFF2-40B4-BE49-F238E27FC236}">
              <a16:creationId xmlns:a16="http://schemas.microsoft.com/office/drawing/2014/main" id="{00000000-0008-0000-2A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5943600"/>
          <a:ext cx="1549780" cy="25622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19</xdr:row>
      <xdr:rowOff>295275</xdr:rowOff>
    </xdr:from>
    <xdr:to>
      <xdr:col>0</xdr:col>
      <xdr:colOff>1670538</xdr:colOff>
      <xdr:row>21</xdr:row>
      <xdr:rowOff>96421</xdr:rowOff>
    </xdr:to>
    <xdr:pic>
      <xdr:nvPicPr>
        <xdr:cNvPr id="8" name="Bildobjekt 7">
          <a:extLst>
            <a:ext uri="{FF2B5EF4-FFF2-40B4-BE49-F238E27FC236}">
              <a16:creationId xmlns:a16="http://schemas.microsoft.com/office/drawing/2014/main" id="{2C3795E0-A142-4747-AF30-20D128CEF8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4386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20</xdr:col>
      <xdr:colOff>333375</xdr:colOff>
      <xdr:row>20</xdr:row>
      <xdr:rowOff>9525</xdr:rowOff>
    </xdr:from>
    <xdr:to>
      <xdr:col>22</xdr:col>
      <xdr:colOff>190500</xdr:colOff>
      <xdr:row>23</xdr:row>
      <xdr:rowOff>0</xdr:rowOff>
    </xdr:to>
    <xdr:pic>
      <xdr:nvPicPr>
        <xdr:cNvPr id="2" name="Picture 25">
          <a:extLst>
            <a:ext uri="{FF2B5EF4-FFF2-40B4-BE49-F238E27FC236}">
              <a16:creationId xmlns:a16="http://schemas.microsoft.com/office/drawing/2014/main" id="{00000000-0008-0000-2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91600" y="4448175"/>
          <a:ext cx="695325" cy="476250"/>
        </a:xfrm>
        <a:prstGeom prst="rect">
          <a:avLst/>
        </a:prstGeom>
        <a:noFill/>
        <a:ln w="9525">
          <a:noFill/>
          <a:miter lim="800000"/>
          <a:headEnd/>
          <a:tailEnd/>
        </a:ln>
      </xdr:spPr>
    </xdr:pic>
    <xdr:clientData/>
  </xdr:twoCellAnchor>
  <xdr:twoCellAnchor>
    <xdr:from>
      <xdr:col>0</xdr:col>
      <xdr:colOff>0</xdr:colOff>
      <xdr:row>20</xdr:row>
      <xdr:rowOff>0</xdr:rowOff>
    </xdr:from>
    <xdr:to>
      <xdr:col>3</xdr:col>
      <xdr:colOff>82930</xdr:colOff>
      <xdr:row>21</xdr:row>
      <xdr:rowOff>94303</xdr:rowOff>
    </xdr:to>
    <xdr:pic>
      <xdr:nvPicPr>
        <xdr:cNvPr id="3" name="Picture 4">
          <a:extLst>
            <a:ext uri="{FF2B5EF4-FFF2-40B4-BE49-F238E27FC236}">
              <a16:creationId xmlns:a16="http://schemas.microsoft.com/office/drawing/2014/main" id="{00000000-0008-0000-2B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38650"/>
          <a:ext cx="1616455" cy="256228"/>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5</xdr:col>
      <xdr:colOff>131298</xdr:colOff>
      <xdr:row>49</xdr:row>
      <xdr:rowOff>96421</xdr:rowOff>
    </xdr:to>
    <xdr:pic>
      <xdr:nvPicPr>
        <xdr:cNvPr id="8" name="Bildobjekt 7">
          <a:extLst>
            <a:ext uri="{FF2B5EF4-FFF2-40B4-BE49-F238E27FC236}">
              <a16:creationId xmlns:a16="http://schemas.microsoft.com/office/drawing/2014/main" id="{A1F584CB-AAAD-4A27-806F-9AA072ECF5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0" y="67341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5</xdr:col>
      <xdr:colOff>30333</xdr:colOff>
      <xdr:row>51</xdr:row>
      <xdr:rowOff>1171</xdr:rowOff>
    </xdr:to>
    <xdr:pic>
      <xdr:nvPicPr>
        <xdr:cNvPr id="8" name="Bildobjekt 7">
          <a:extLst>
            <a:ext uri="{FF2B5EF4-FFF2-40B4-BE49-F238E27FC236}">
              <a16:creationId xmlns:a16="http://schemas.microsoft.com/office/drawing/2014/main" id="{FB9DA815-0389-44D0-ACD5-C64610BC2A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67151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19050</xdr:colOff>
      <xdr:row>48</xdr:row>
      <xdr:rowOff>57150</xdr:rowOff>
    </xdr:from>
    <xdr:to>
      <xdr:col>5</xdr:col>
      <xdr:colOff>49383</xdr:colOff>
      <xdr:row>49</xdr:row>
      <xdr:rowOff>145951</xdr:rowOff>
    </xdr:to>
    <xdr:pic>
      <xdr:nvPicPr>
        <xdr:cNvPr id="8" name="Bildobjekt 7">
          <a:extLst>
            <a:ext uri="{FF2B5EF4-FFF2-40B4-BE49-F238E27FC236}">
              <a16:creationId xmlns:a16="http://schemas.microsoft.com/office/drawing/2014/main" id="{4EB4358E-136B-4562-861A-63D00D18B9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9050" y="7124700"/>
          <a:ext cx="1668633" cy="250726"/>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48</xdr:row>
      <xdr:rowOff>0</xdr:rowOff>
    </xdr:from>
    <xdr:to>
      <xdr:col>5</xdr:col>
      <xdr:colOff>18903</xdr:colOff>
      <xdr:row>49</xdr:row>
      <xdr:rowOff>22126</xdr:rowOff>
    </xdr:to>
    <xdr:pic>
      <xdr:nvPicPr>
        <xdr:cNvPr id="8" name="Bildobjekt 7">
          <a:extLst>
            <a:ext uri="{FF2B5EF4-FFF2-40B4-BE49-F238E27FC236}">
              <a16:creationId xmlns:a16="http://schemas.microsoft.com/office/drawing/2014/main" id="{107B2D7A-7BD1-4EEF-A0AC-7838261BEF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7105650"/>
          <a:ext cx="1666728" cy="25072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19</xdr:row>
      <xdr:rowOff>285750</xdr:rowOff>
    </xdr:from>
    <xdr:to>
      <xdr:col>0</xdr:col>
      <xdr:colOff>1699113</xdr:colOff>
      <xdr:row>20</xdr:row>
      <xdr:rowOff>124996</xdr:rowOff>
    </xdr:to>
    <xdr:pic>
      <xdr:nvPicPr>
        <xdr:cNvPr id="8" name="Bildobjekt 7">
          <a:extLst>
            <a:ext uri="{FF2B5EF4-FFF2-40B4-BE49-F238E27FC236}">
              <a16:creationId xmlns:a16="http://schemas.microsoft.com/office/drawing/2014/main" id="{8BA745AB-9AA9-42CA-A5F6-FADB789382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8575" y="442912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19</xdr:row>
      <xdr:rowOff>266700</xdr:rowOff>
    </xdr:from>
    <xdr:to>
      <xdr:col>0</xdr:col>
      <xdr:colOff>1670538</xdr:colOff>
      <xdr:row>21</xdr:row>
      <xdr:rowOff>20221</xdr:rowOff>
    </xdr:to>
    <xdr:pic>
      <xdr:nvPicPr>
        <xdr:cNvPr id="8" name="Bildobjekt 7">
          <a:extLst>
            <a:ext uri="{FF2B5EF4-FFF2-40B4-BE49-F238E27FC236}">
              <a16:creationId xmlns:a16="http://schemas.microsoft.com/office/drawing/2014/main" id="{75714709-D208-43BB-8F0A-1B2506D4460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44100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1670538</xdr:colOff>
      <xdr:row>32</xdr:row>
      <xdr:rowOff>105946</xdr:rowOff>
    </xdr:to>
    <xdr:pic>
      <xdr:nvPicPr>
        <xdr:cNvPr id="8" name="Bildobjekt 7">
          <a:extLst>
            <a:ext uri="{FF2B5EF4-FFF2-40B4-BE49-F238E27FC236}">
              <a16:creationId xmlns:a16="http://schemas.microsoft.com/office/drawing/2014/main" id="{D2C6C300-5920-4C47-AE9E-D9040F0106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6191250"/>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32</xdr:col>
      <xdr:colOff>85725</xdr:colOff>
      <xdr:row>31</xdr:row>
      <xdr:rowOff>28575</xdr:rowOff>
    </xdr:from>
    <xdr:ext cx="514541" cy="352425"/>
    <xdr:pic>
      <xdr:nvPicPr>
        <xdr:cNvPr id="5" name="Picture 25">
          <a:extLst>
            <a:ext uri="{FF2B5EF4-FFF2-40B4-BE49-F238E27FC236}">
              <a16:creationId xmlns:a16="http://schemas.microsoft.com/office/drawing/2014/main" id="{44A416B1-DEC9-453C-95CF-9FE47032AB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72375" y="6343650"/>
          <a:ext cx="514541" cy="352425"/>
        </a:xfrm>
        <a:prstGeom prst="rect">
          <a:avLst/>
        </a:prstGeom>
        <a:noFill/>
        <a:ln w="9525">
          <a:noFill/>
          <a:miter lim="800000"/>
          <a:headEnd/>
          <a:tailEnd/>
        </a:ln>
      </xdr:spPr>
    </xdr:pic>
    <xdr:clientData/>
  </xdr:oneCellAnchor>
  <xdr:twoCellAnchor editAs="oneCell">
    <xdr:from>
      <xdr:col>0</xdr:col>
      <xdr:colOff>0</xdr:colOff>
      <xdr:row>31</xdr:row>
      <xdr:rowOff>0</xdr:rowOff>
    </xdr:from>
    <xdr:to>
      <xdr:col>0</xdr:col>
      <xdr:colOff>1670538</xdr:colOff>
      <xdr:row>32</xdr:row>
      <xdr:rowOff>105946</xdr:rowOff>
    </xdr:to>
    <xdr:pic>
      <xdr:nvPicPr>
        <xdr:cNvPr id="8" name="Bildobjekt 7">
          <a:extLst>
            <a:ext uri="{FF2B5EF4-FFF2-40B4-BE49-F238E27FC236}">
              <a16:creationId xmlns:a16="http://schemas.microsoft.com/office/drawing/2014/main" id="{5D200934-7708-459A-B1EA-F9C37F5D901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0" y="63150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1</xdr:col>
      <xdr:colOff>356088</xdr:colOff>
      <xdr:row>16</xdr:row>
      <xdr:rowOff>105946</xdr:rowOff>
    </xdr:to>
    <xdr:pic>
      <xdr:nvPicPr>
        <xdr:cNvPr id="8" name="Bildobjekt 7">
          <a:extLst>
            <a:ext uri="{FF2B5EF4-FFF2-40B4-BE49-F238E27FC236}">
              <a16:creationId xmlns:a16="http://schemas.microsoft.com/office/drawing/2014/main" id="{750F8248-6209-444E-9F3B-1074FC4B7F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0" y="3571875"/>
          <a:ext cx="1670538" cy="24882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kproduktion/2102_Sj&#246;fart/Sj&#246;trafik%202021%20-/Tabellplan/Tabellf&#246;rslag%20Sjotrafik%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_ Title"/>
      <sheetName val="Innehåll_ Contents"/>
      <sheetName val="Kort om statistiken"/>
      <sheetName val="Statistics in brief"/>
      <sheetName val="Teckenförklaring_ Legends"/>
      <sheetName val="Sammanfattning_Summary"/>
      <sheetName val="Tabell 1"/>
      <sheetName val="Tabell 2X"/>
      <sheetName val="Tabell 2"/>
      <sheetName val="Tabell 3"/>
      <sheetName val="Tabell 4.1"/>
      <sheetName val="Tabell 4.2"/>
      <sheetName val="Tabell 5"/>
      <sheetName val="Tabell 6"/>
      <sheetName val="Tabell 7"/>
      <sheetName val="Tabell 8.1–8.3"/>
      <sheetName val="Tabell 9.1"/>
      <sheetName val="Tabell 9.2"/>
      <sheetName val="Tabell 10.1"/>
      <sheetName val="Tabell 10.2"/>
      <sheetName val="Tabell 11.1"/>
      <sheetName val="Tabell 11.2"/>
      <sheetName val="Tabell 11.3"/>
      <sheetName val="Tabell 12"/>
      <sheetName val="Tabell 13"/>
      <sheetName val="Tabell 14.1–14.2"/>
      <sheetName val="Tabell 15"/>
      <sheetName val="Tabell 16"/>
      <sheetName val="Tabell 17"/>
      <sheetName val="Tabell 18"/>
      <sheetName val="Sammanfattningstabell IVV"/>
      <sheetName val="Tabell 19"/>
      <sheetName val="Tabell 20"/>
      <sheetName val="Tabell 21"/>
      <sheetName val="Hamn_intro"/>
      <sheetName val="Tabell 22"/>
      <sheetName val="Tabell 23"/>
      <sheetName val="Hamn2_3"/>
      <sheetName val="Tabell 24"/>
      <sheetName val="Tabell 25"/>
      <sheetName val="Tabell 26X"/>
      <sheetName val="Tabell 26"/>
      <sheetName val="Tabell 27"/>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V28"/>
  <sheetViews>
    <sheetView tabSelected="1" zoomScaleNormal="100" workbookViewId="0">
      <selection sqref="A1:V1"/>
    </sheetView>
  </sheetViews>
  <sheetFormatPr defaultRowHeight="12.75" x14ac:dyDescent="0.2"/>
  <cols>
    <col min="1" max="1" width="9.140625" style="22"/>
    <col min="2" max="2" width="22.42578125" style="22" customWidth="1"/>
    <col min="3" max="18" width="9.140625" style="22"/>
    <col min="19" max="19" width="3.140625" style="22" customWidth="1"/>
    <col min="20" max="20" width="6.28515625" style="22" customWidth="1"/>
    <col min="21" max="21" width="4.42578125" style="22" customWidth="1"/>
    <col min="22" max="22" width="0.140625" style="22" customWidth="1"/>
    <col min="23" max="277" width="9.140625" style="22"/>
    <col min="278" max="278" width="0.140625" style="22" customWidth="1"/>
    <col min="279" max="533" width="9.140625" style="22"/>
    <col min="534" max="534" width="0.140625" style="22" customWidth="1"/>
    <col min="535" max="789" width="9.140625" style="22"/>
    <col min="790" max="790" width="0.140625" style="22" customWidth="1"/>
    <col min="791" max="1045" width="9.140625" style="22"/>
    <col min="1046" max="1046" width="0.140625" style="22" customWidth="1"/>
    <col min="1047" max="1301" width="9.140625" style="22"/>
    <col min="1302" max="1302" width="0.140625" style="22" customWidth="1"/>
    <col min="1303" max="1557" width="9.140625" style="22"/>
    <col min="1558" max="1558" width="0.140625" style="22" customWidth="1"/>
    <col min="1559" max="1813" width="9.140625" style="22"/>
    <col min="1814" max="1814" width="0.140625" style="22" customWidth="1"/>
    <col min="1815" max="2069" width="9.140625" style="22"/>
    <col min="2070" max="2070" width="0.140625" style="22" customWidth="1"/>
    <col min="2071" max="2325" width="9.140625" style="22"/>
    <col min="2326" max="2326" width="0.140625" style="22" customWidth="1"/>
    <col min="2327" max="2581" width="9.140625" style="22"/>
    <col min="2582" max="2582" width="0.140625" style="22" customWidth="1"/>
    <col min="2583" max="2837" width="9.140625" style="22"/>
    <col min="2838" max="2838" width="0.140625" style="22" customWidth="1"/>
    <col min="2839" max="3093" width="9.140625" style="22"/>
    <col min="3094" max="3094" width="0.140625" style="22" customWidth="1"/>
    <col min="3095" max="3349" width="9.140625" style="22"/>
    <col min="3350" max="3350" width="0.140625" style="22" customWidth="1"/>
    <col min="3351" max="3605" width="9.140625" style="22"/>
    <col min="3606" max="3606" width="0.140625" style="22" customWidth="1"/>
    <col min="3607" max="3861" width="9.140625" style="22"/>
    <col min="3862" max="3862" width="0.140625" style="22" customWidth="1"/>
    <col min="3863" max="4117" width="9.140625" style="22"/>
    <col min="4118" max="4118" width="0.140625" style="22" customWidth="1"/>
    <col min="4119" max="4373" width="9.140625" style="22"/>
    <col min="4374" max="4374" width="0.140625" style="22" customWidth="1"/>
    <col min="4375" max="4629" width="9.140625" style="22"/>
    <col min="4630" max="4630" width="0.140625" style="22" customWidth="1"/>
    <col min="4631" max="4885" width="9.140625" style="22"/>
    <col min="4886" max="4886" width="0.140625" style="22" customWidth="1"/>
    <col min="4887" max="5141" width="9.140625" style="22"/>
    <col min="5142" max="5142" width="0.140625" style="22" customWidth="1"/>
    <col min="5143" max="5397" width="9.140625" style="22"/>
    <col min="5398" max="5398" width="0.140625" style="22" customWidth="1"/>
    <col min="5399" max="5653" width="9.140625" style="22"/>
    <col min="5654" max="5654" width="0.140625" style="22" customWidth="1"/>
    <col min="5655" max="5909" width="9.140625" style="22"/>
    <col min="5910" max="5910" width="0.140625" style="22" customWidth="1"/>
    <col min="5911" max="6165" width="9.140625" style="22"/>
    <col min="6166" max="6166" width="0.140625" style="22" customWidth="1"/>
    <col min="6167" max="6421" width="9.140625" style="22"/>
    <col min="6422" max="6422" width="0.140625" style="22" customWidth="1"/>
    <col min="6423" max="6677" width="9.140625" style="22"/>
    <col min="6678" max="6678" width="0.140625" style="22" customWidth="1"/>
    <col min="6679" max="6933" width="9.140625" style="22"/>
    <col min="6934" max="6934" width="0.140625" style="22" customWidth="1"/>
    <col min="6935" max="7189" width="9.140625" style="22"/>
    <col min="7190" max="7190" width="0.140625" style="22" customWidth="1"/>
    <col min="7191" max="7445" width="9.140625" style="22"/>
    <col min="7446" max="7446" width="0.140625" style="22" customWidth="1"/>
    <col min="7447" max="7701" width="9.140625" style="22"/>
    <col min="7702" max="7702" width="0.140625" style="22" customWidth="1"/>
    <col min="7703" max="7957" width="9.140625" style="22"/>
    <col min="7958" max="7958" width="0.140625" style="22" customWidth="1"/>
    <col min="7959" max="8213" width="9.140625" style="22"/>
    <col min="8214" max="8214" width="0.140625" style="22" customWidth="1"/>
    <col min="8215" max="8469" width="9.140625" style="22"/>
    <col min="8470" max="8470" width="0.140625" style="22" customWidth="1"/>
    <col min="8471" max="8725" width="9.140625" style="22"/>
    <col min="8726" max="8726" width="0.140625" style="22" customWidth="1"/>
    <col min="8727" max="8981" width="9.140625" style="22"/>
    <col min="8982" max="8982" width="0.140625" style="22" customWidth="1"/>
    <col min="8983" max="9237" width="9.140625" style="22"/>
    <col min="9238" max="9238" width="0.140625" style="22" customWidth="1"/>
    <col min="9239" max="9493" width="9.140625" style="22"/>
    <col min="9494" max="9494" width="0.140625" style="22" customWidth="1"/>
    <col min="9495" max="9749" width="9.140625" style="22"/>
    <col min="9750" max="9750" width="0.140625" style="22" customWidth="1"/>
    <col min="9751" max="10005" width="9.140625" style="22"/>
    <col min="10006" max="10006" width="0.140625" style="22" customWidth="1"/>
    <col min="10007" max="10261" width="9.140625" style="22"/>
    <col min="10262" max="10262" width="0.140625" style="22" customWidth="1"/>
    <col min="10263" max="10517" width="9.140625" style="22"/>
    <col min="10518" max="10518" width="0.140625" style="22" customWidth="1"/>
    <col min="10519" max="10773" width="9.140625" style="22"/>
    <col min="10774" max="10774" width="0.140625" style="22" customWidth="1"/>
    <col min="10775" max="11029" width="9.140625" style="22"/>
    <col min="11030" max="11030" width="0.140625" style="22" customWidth="1"/>
    <col min="11031" max="11285" width="9.140625" style="22"/>
    <col min="11286" max="11286" width="0.140625" style="22" customWidth="1"/>
    <col min="11287" max="11541" width="9.140625" style="22"/>
    <col min="11542" max="11542" width="0.140625" style="22" customWidth="1"/>
    <col min="11543" max="11797" width="9.140625" style="22"/>
    <col min="11798" max="11798" width="0.140625" style="22" customWidth="1"/>
    <col min="11799" max="12053" width="9.140625" style="22"/>
    <col min="12054" max="12054" width="0.140625" style="22" customWidth="1"/>
    <col min="12055" max="12309" width="9.140625" style="22"/>
    <col min="12310" max="12310" width="0.140625" style="22" customWidth="1"/>
    <col min="12311" max="12565" width="9.140625" style="22"/>
    <col min="12566" max="12566" width="0.140625" style="22" customWidth="1"/>
    <col min="12567" max="12821" width="9.140625" style="22"/>
    <col min="12822" max="12822" width="0.140625" style="22" customWidth="1"/>
    <col min="12823" max="13077" width="9.140625" style="22"/>
    <col min="13078" max="13078" width="0.140625" style="22" customWidth="1"/>
    <col min="13079" max="13333" width="9.140625" style="22"/>
    <col min="13334" max="13334" width="0.140625" style="22" customWidth="1"/>
    <col min="13335" max="13589" width="9.140625" style="22"/>
    <col min="13590" max="13590" width="0.140625" style="22" customWidth="1"/>
    <col min="13591" max="13845" width="9.140625" style="22"/>
    <col min="13846" max="13846" width="0.140625" style="22" customWidth="1"/>
    <col min="13847" max="14101" width="9.140625" style="22"/>
    <col min="14102" max="14102" width="0.140625" style="22" customWidth="1"/>
    <col min="14103" max="14357" width="9.140625" style="22"/>
    <col min="14358" max="14358" width="0.140625" style="22" customWidth="1"/>
    <col min="14359" max="14613" width="9.140625" style="22"/>
    <col min="14614" max="14614" width="0.140625" style="22" customWidth="1"/>
    <col min="14615" max="14869" width="9.140625" style="22"/>
    <col min="14870" max="14870" width="0.140625" style="22" customWidth="1"/>
    <col min="14871" max="15125" width="9.140625" style="22"/>
    <col min="15126" max="15126" width="0.140625" style="22" customWidth="1"/>
    <col min="15127" max="15381" width="9.140625" style="22"/>
    <col min="15382" max="15382" width="0.140625" style="22" customWidth="1"/>
    <col min="15383" max="15637" width="9.140625" style="22"/>
    <col min="15638" max="15638" width="0.140625" style="22" customWidth="1"/>
    <col min="15639" max="15893" width="9.140625" style="22"/>
    <col min="15894" max="15894" width="0.140625" style="22" customWidth="1"/>
    <col min="15895" max="16149" width="9.140625" style="22"/>
    <col min="16150" max="16150" width="0.140625" style="22" customWidth="1"/>
    <col min="16151" max="16384" width="9.140625" style="22"/>
  </cols>
  <sheetData>
    <row r="1" spans="1:22" ht="32.25" customHeight="1" x14ac:dyDescent="0.2">
      <c r="A1" s="283" t="s">
        <v>427</v>
      </c>
      <c r="B1" s="284"/>
      <c r="C1" s="284"/>
      <c r="D1" s="284"/>
      <c r="E1" s="284"/>
      <c r="F1" s="284"/>
      <c r="G1" s="284"/>
      <c r="H1" s="284"/>
      <c r="I1" s="284"/>
      <c r="J1" s="284"/>
      <c r="K1" s="284"/>
      <c r="L1" s="284"/>
      <c r="M1" s="284"/>
      <c r="N1" s="284"/>
      <c r="O1" s="284"/>
      <c r="P1" s="284"/>
      <c r="Q1" s="284"/>
      <c r="R1" s="284"/>
      <c r="S1" s="285"/>
      <c r="T1" s="285"/>
      <c r="U1" s="285"/>
      <c r="V1" s="285"/>
    </row>
    <row r="11" spans="1:22" ht="65.25" customHeight="1" x14ac:dyDescent="0.4">
      <c r="B11" s="23" t="s">
        <v>272</v>
      </c>
    </row>
    <row r="12" spans="1:22" ht="23.25" x14ac:dyDescent="0.35">
      <c r="B12" s="2" t="s">
        <v>273</v>
      </c>
    </row>
    <row r="13" spans="1:22" ht="18.75" x14ac:dyDescent="0.3">
      <c r="B13" s="24"/>
    </row>
    <row r="14" spans="1:22" ht="14.25" customHeight="1" x14ac:dyDescent="0.2">
      <c r="B14" s="25" t="s">
        <v>274</v>
      </c>
      <c r="N14" s="22" t="s">
        <v>92</v>
      </c>
    </row>
    <row r="15" spans="1:22" ht="16.5" customHeight="1" x14ac:dyDescent="0.3">
      <c r="B15" s="24"/>
    </row>
    <row r="16" spans="1:22" x14ac:dyDescent="0.2">
      <c r="B16" s="25" t="s">
        <v>55</v>
      </c>
    </row>
    <row r="17" spans="2:2" x14ac:dyDescent="0.2">
      <c r="B17" s="25" t="s">
        <v>93</v>
      </c>
    </row>
    <row r="18" spans="2:2" x14ac:dyDescent="0.2">
      <c r="B18" s="22" t="s">
        <v>96</v>
      </c>
    </row>
    <row r="19" spans="2:2" x14ac:dyDescent="0.2">
      <c r="B19" s="22" t="s">
        <v>97</v>
      </c>
    </row>
    <row r="21" spans="2:2" x14ac:dyDescent="0.2">
      <c r="B21" s="22" t="s">
        <v>401</v>
      </c>
    </row>
    <row r="22" spans="2:2" x14ac:dyDescent="0.2">
      <c r="B22" s="22" t="s">
        <v>402</v>
      </c>
    </row>
    <row r="24" spans="2:2" x14ac:dyDescent="0.2">
      <c r="B24" s="25" t="s">
        <v>94</v>
      </c>
    </row>
    <row r="25" spans="2:2" x14ac:dyDescent="0.2">
      <c r="B25" s="22" t="s">
        <v>95</v>
      </c>
    </row>
    <row r="26" spans="2:2" x14ac:dyDescent="0.2">
      <c r="B26" s="22" t="s">
        <v>256</v>
      </c>
    </row>
    <row r="27" spans="2:2" ht="18.75" x14ac:dyDescent="0.3">
      <c r="B27" s="26"/>
    </row>
    <row r="28" spans="2:2" x14ac:dyDescent="0.2">
      <c r="B28" s="25"/>
    </row>
  </sheetData>
  <mergeCells count="1">
    <mergeCell ref="A1:V1"/>
  </mergeCells>
  <pageMargins left="0.7" right="0.7"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N42"/>
  <sheetViews>
    <sheetView workbookViewId="0"/>
  </sheetViews>
  <sheetFormatPr defaultColWidth="9.140625" defaultRowHeight="12.75" x14ac:dyDescent="0.2"/>
  <cols>
    <col min="1" max="1" width="25.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28515625" style="7" customWidth="1"/>
    <col min="9" max="9" width="6.710937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314</v>
      </c>
      <c r="L1" s="224" t="s">
        <v>255</v>
      </c>
    </row>
    <row r="2" spans="1:14" x14ac:dyDescent="0.2">
      <c r="A2" s="116" t="s">
        <v>388</v>
      </c>
    </row>
    <row r="3" spans="1:14" ht="13.5" thickBot="1" x14ac:dyDescent="0.25"/>
    <row r="4" spans="1:14" s="111" customFormat="1" ht="22.5" x14ac:dyDescent="0.2">
      <c r="A4" s="82" t="s">
        <v>47</v>
      </c>
      <c r="B4" s="118" t="s">
        <v>88</v>
      </c>
      <c r="C4" s="292" t="s">
        <v>169</v>
      </c>
      <c r="D4" s="293"/>
      <c r="E4" s="118" t="s">
        <v>89</v>
      </c>
      <c r="F4" s="292" t="s">
        <v>169</v>
      </c>
      <c r="G4" s="293"/>
      <c r="H4" s="119"/>
      <c r="I4" s="118" t="s">
        <v>171</v>
      </c>
      <c r="J4" s="292" t="s">
        <v>169</v>
      </c>
      <c r="K4" s="293"/>
      <c r="L4" s="118" t="s">
        <v>172</v>
      </c>
      <c r="M4" s="292" t="s">
        <v>169</v>
      </c>
      <c r="N4" s="293"/>
    </row>
    <row r="5" spans="1:14" s="111" customFormat="1" ht="23.25" thickBot="1" x14ac:dyDescent="0.25">
      <c r="A5" s="113" t="s">
        <v>150</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50</v>
      </c>
      <c r="B6" s="94">
        <v>12053.057000000001</v>
      </c>
      <c r="C6" s="122" t="s">
        <v>43</v>
      </c>
      <c r="D6" s="94">
        <v>1484.393</v>
      </c>
      <c r="E6" s="94">
        <v>346704.39399999997</v>
      </c>
      <c r="F6" s="122" t="s">
        <v>43</v>
      </c>
      <c r="G6" s="94">
        <v>44220.612999999998</v>
      </c>
      <c r="H6" s="94" t="s">
        <v>92</v>
      </c>
      <c r="I6" s="170">
        <v>14.802</v>
      </c>
      <c r="J6" s="171" t="s">
        <v>43</v>
      </c>
      <c r="K6" s="170">
        <v>1.6559999999999999</v>
      </c>
      <c r="L6" s="170">
        <v>26.890999999999998</v>
      </c>
      <c r="M6" s="171" t="s">
        <v>43</v>
      </c>
      <c r="N6" s="170">
        <v>4.4009999999999998</v>
      </c>
    </row>
    <row r="7" spans="1:14" s="132" customFormat="1" ht="17.25" customHeight="1" x14ac:dyDescent="0.2">
      <c r="A7" s="35" t="s">
        <v>215</v>
      </c>
      <c r="B7" s="94">
        <v>2643.0479999999998</v>
      </c>
      <c r="C7" s="122" t="s">
        <v>43</v>
      </c>
      <c r="D7" s="94">
        <v>1292.9960000000001</v>
      </c>
      <c r="E7" s="94">
        <v>24334.412</v>
      </c>
      <c r="F7" s="122" t="s">
        <v>43</v>
      </c>
      <c r="G7" s="94">
        <v>10612.951999999999</v>
      </c>
      <c r="H7" s="94" t="s">
        <v>92</v>
      </c>
      <c r="I7" s="170">
        <v>3.246</v>
      </c>
      <c r="J7" s="171" t="s">
        <v>43</v>
      </c>
      <c r="K7" s="170">
        <v>1.5469999999999999</v>
      </c>
      <c r="L7" s="170">
        <v>1.887</v>
      </c>
      <c r="M7" s="171" t="s">
        <v>43</v>
      </c>
      <c r="N7" s="170">
        <v>0.873</v>
      </c>
    </row>
    <row r="8" spans="1:14" s="132" customFormat="1" ht="17.25" customHeight="1" x14ac:dyDescent="0.2">
      <c r="A8" s="35" t="s">
        <v>54</v>
      </c>
      <c r="B8" s="94">
        <v>22989.136999999999</v>
      </c>
      <c r="C8" s="122" t="s">
        <v>43</v>
      </c>
      <c r="D8" s="94">
        <v>2461.0970000000002</v>
      </c>
      <c r="E8" s="94">
        <v>165419.25399999999</v>
      </c>
      <c r="F8" s="122" t="s">
        <v>43</v>
      </c>
      <c r="G8" s="94">
        <v>27619.005000000001</v>
      </c>
      <c r="H8" s="94" t="s">
        <v>92</v>
      </c>
      <c r="I8" s="170">
        <v>28.231999999999999</v>
      </c>
      <c r="J8" s="171" t="s">
        <v>43</v>
      </c>
      <c r="K8" s="170">
        <v>2.492</v>
      </c>
      <c r="L8" s="170">
        <v>12.83</v>
      </c>
      <c r="M8" s="171" t="s">
        <v>43</v>
      </c>
      <c r="N8" s="170">
        <v>2.6930000000000001</v>
      </c>
    </row>
    <row r="9" spans="1:14" s="132" customFormat="1" ht="17.25" customHeight="1" x14ac:dyDescent="0.2">
      <c r="A9" s="35" t="s">
        <v>216</v>
      </c>
      <c r="B9" s="94">
        <v>15.63</v>
      </c>
      <c r="C9" s="122" t="s">
        <v>43</v>
      </c>
      <c r="D9" s="94">
        <v>7.2969999999999997</v>
      </c>
      <c r="E9" s="94">
        <v>11898.092000000001</v>
      </c>
      <c r="F9" s="122" t="s">
        <v>43</v>
      </c>
      <c r="G9" s="94">
        <v>5739.8040000000001</v>
      </c>
      <c r="H9" s="94" t="s">
        <v>92</v>
      </c>
      <c r="I9" s="170">
        <v>1.9E-2</v>
      </c>
      <c r="J9" s="171" t="s">
        <v>43</v>
      </c>
      <c r="K9" s="170">
        <v>8.9999999999999993E-3</v>
      </c>
      <c r="L9" s="170">
        <v>0.92300000000000004</v>
      </c>
      <c r="M9" s="171" t="s">
        <v>43</v>
      </c>
      <c r="N9" s="170">
        <v>0.46899999999999997</v>
      </c>
    </row>
    <row r="10" spans="1:14" s="132" customFormat="1" ht="17.25" customHeight="1" x14ac:dyDescent="0.2">
      <c r="A10" s="35" t="s">
        <v>218</v>
      </c>
      <c r="B10" s="94">
        <v>2081.9050000000002</v>
      </c>
      <c r="C10" s="122" t="s">
        <v>43</v>
      </c>
      <c r="D10" s="94">
        <v>880.17200000000003</v>
      </c>
      <c r="E10" s="94">
        <v>154353.83600000001</v>
      </c>
      <c r="F10" s="122" t="s">
        <v>43</v>
      </c>
      <c r="G10" s="94">
        <v>139556.008</v>
      </c>
      <c r="H10" s="94" t="s">
        <v>92</v>
      </c>
      <c r="I10" s="170">
        <v>2.5569999999999999</v>
      </c>
      <c r="J10" s="171" t="s">
        <v>43</v>
      </c>
      <c r="K10" s="170">
        <v>1.0620000000000001</v>
      </c>
      <c r="L10" s="170">
        <v>11.972</v>
      </c>
      <c r="M10" s="171" t="s">
        <v>43</v>
      </c>
      <c r="N10" s="170">
        <v>9.641</v>
      </c>
    </row>
    <row r="11" spans="1:14" s="132" customFormat="1" ht="17.25" customHeight="1" x14ac:dyDescent="0.2">
      <c r="A11" s="35" t="s">
        <v>219</v>
      </c>
      <c r="B11" s="94">
        <v>4822.9409999999998</v>
      </c>
      <c r="C11" s="122" t="s">
        <v>43</v>
      </c>
      <c r="D11" s="94">
        <v>953.02700000000004</v>
      </c>
      <c r="E11" s="94">
        <v>199384.52</v>
      </c>
      <c r="F11" s="122" t="s">
        <v>43</v>
      </c>
      <c r="G11" s="94">
        <v>61552.953999999998</v>
      </c>
      <c r="H11" s="94" t="s">
        <v>92</v>
      </c>
      <c r="I11" s="170">
        <v>5.923</v>
      </c>
      <c r="J11" s="171" t="s">
        <v>43</v>
      </c>
      <c r="K11" s="170">
        <v>1.1499999999999999</v>
      </c>
      <c r="L11" s="170">
        <v>15.464</v>
      </c>
      <c r="M11" s="171" t="s">
        <v>43</v>
      </c>
      <c r="N11" s="170">
        <v>4.032</v>
      </c>
    </row>
    <row r="12" spans="1:14" s="132" customFormat="1" ht="17.25" customHeight="1" x14ac:dyDescent="0.2">
      <c r="A12" s="35" t="s">
        <v>220</v>
      </c>
      <c r="B12" s="94">
        <v>38.543999999999997</v>
      </c>
      <c r="C12" s="122" t="s">
        <v>43</v>
      </c>
      <c r="D12" s="94">
        <v>30.556000000000001</v>
      </c>
      <c r="E12" s="94">
        <v>644.76499999999999</v>
      </c>
      <c r="F12" s="122" t="s">
        <v>43</v>
      </c>
      <c r="G12" s="94">
        <v>514.70100000000002</v>
      </c>
      <c r="H12" s="94" t="s">
        <v>92</v>
      </c>
      <c r="I12" s="170">
        <v>4.7E-2</v>
      </c>
      <c r="J12" s="171" t="s">
        <v>43</v>
      </c>
      <c r="K12" s="170">
        <v>3.7999999999999999E-2</v>
      </c>
      <c r="L12" s="170">
        <v>0.05</v>
      </c>
      <c r="M12" s="171" t="s">
        <v>43</v>
      </c>
      <c r="N12" s="170">
        <v>4.3999999999999997E-2</v>
      </c>
    </row>
    <row r="13" spans="1:14" s="132" customFormat="1" ht="17.25" customHeight="1" x14ac:dyDescent="0.2">
      <c r="A13" s="35" t="s">
        <v>221</v>
      </c>
      <c r="B13" s="94">
        <v>303.27999999999997</v>
      </c>
      <c r="C13" s="122" t="s">
        <v>43</v>
      </c>
      <c r="D13" s="94">
        <v>165.99600000000001</v>
      </c>
      <c r="E13" s="94">
        <v>7831.2510000000002</v>
      </c>
      <c r="F13" s="122" t="s">
        <v>43</v>
      </c>
      <c r="G13" s="94">
        <v>7184.0590000000002</v>
      </c>
      <c r="H13" s="94" t="s">
        <v>92</v>
      </c>
      <c r="I13" s="170">
        <v>0.372</v>
      </c>
      <c r="J13" s="171" t="s">
        <v>43</v>
      </c>
      <c r="K13" s="170">
        <v>0.20100000000000001</v>
      </c>
      <c r="L13" s="170">
        <v>0.60699999999999998</v>
      </c>
      <c r="M13" s="171" t="s">
        <v>43</v>
      </c>
      <c r="N13" s="170">
        <v>0.56200000000000006</v>
      </c>
    </row>
    <row r="14" spans="1:14" s="132" customFormat="1" ht="17.25" customHeight="1" x14ac:dyDescent="0.2">
      <c r="A14" s="35" t="s">
        <v>426</v>
      </c>
      <c r="B14" s="94">
        <v>23647.275000000001</v>
      </c>
      <c r="C14" s="122" t="s">
        <v>43</v>
      </c>
      <c r="D14" s="94">
        <v>681.22900000000004</v>
      </c>
      <c r="E14" s="94">
        <v>31662.816999999999</v>
      </c>
      <c r="F14" s="122" t="s">
        <v>43</v>
      </c>
      <c r="G14" s="94">
        <v>3916.174</v>
      </c>
      <c r="H14" s="94" t="s">
        <v>92</v>
      </c>
      <c r="I14" s="170">
        <v>29.041</v>
      </c>
      <c r="J14" s="171" t="s">
        <v>43</v>
      </c>
      <c r="K14" s="170">
        <v>1.6339999999999999</v>
      </c>
      <c r="L14" s="170">
        <v>2.456</v>
      </c>
      <c r="M14" s="171" t="s">
        <v>43</v>
      </c>
      <c r="N14" s="170">
        <v>0.48899999999999999</v>
      </c>
    </row>
    <row r="15" spans="1:14" s="132" customFormat="1" ht="17.25" customHeight="1" x14ac:dyDescent="0.2">
      <c r="A15" s="35" t="s">
        <v>222</v>
      </c>
      <c r="B15" s="94">
        <v>135.66800000000001</v>
      </c>
      <c r="C15" s="122" t="s">
        <v>43</v>
      </c>
      <c r="D15" s="94">
        <v>216.875</v>
      </c>
      <c r="E15" s="94">
        <v>75173.608999999997</v>
      </c>
      <c r="F15" s="122" t="s">
        <v>43</v>
      </c>
      <c r="G15" s="94">
        <v>60063.531000000003</v>
      </c>
      <c r="H15" s="94" t="s">
        <v>92</v>
      </c>
      <c r="I15" s="170">
        <v>0.16700000000000001</v>
      </c>
      <c r="J15" s="171" t="s">
        <v>43</v>
      </c>
      <c r="K15" s="170">
        <v>0.26500000000000001</v>
      </c>
      <c r="L15" s="170">
        <v>5.8310000000000004</v>
      </c>
      <c r="M15" s="171" t="s">
        <v>43</v>
      </c>
      <c r="N15" s="170">
        <v>4.2</v>
      </c>
    </row>
    <row r="16" spans="1:14" s="132" customFormat="1" ht="17.25" customHeight="1" x14ac:dyDescent="0.2">
      <c r="A16" s="35" t="s">
        <v>217</v>
      </c>
      <c r="B16" s="94">
        <v>11279.975</v>
      </c>
      <c r="C16" s="122" t="s">
        <v>43</v>
      </c>
      <c r="D16" s="94">
        <v>1880.788</v>
      </c>
      <c r="E16" s="94">
        <v>257293.57800000001</v>
      </c>
      <c r="F16" s="122" t="s">
        <v>43</v>
      </c>
      <c r="G16" s="94">
        <v>49007.131999999998</v>
      </c>
      <c r="H16" s="94" t="s">
        <v>92</v>
      </c>
      <c r="I16" s="170">
        <v>13.853</v>
      </c>
      <c r="J16" s="171" t="s">
        <v>43</v>
      </c>
      <c r="K16" s="170">
        <v>2.0529999999999999</v>
      </c>
      <c r="L16" s="170">
        <v>19.956</v>
      </c>
      <c r="M16" s="171" t="s">
        <v>43</v>
      </c>
      <c r="N16" s="170">
        <v>4.1760000000000002</v>
      </c>
    </row>
    <row r="17" spans="1:14" s="132" customFormat="1" ht="17.25" customHeight="1" x14ac:dyDescent="0.2">
      <c r="A17" s="35" t="s">
        <v>235</v>
      </c>
      <c r="B17" s="94">
        <v>4470.4520000000002</v>
      </c>
      <c r="C17" s="122" t="s">
        <v>43</v>
      </c>
      <c r="D17" s="94">
        <v>932.29499999999996</v>
      </c>
      <c r="E17" s="94">
        <v>135869.13399999999</v>
      </c>
      <c r="F17" s="122" t="s">
        <v>43</v>
      </c>
      <c r="G17" s="94">
        <v>23148.208999999999</v>
      </c>
      <c r="H17" s="94" t="s">
        <v>92</v>
      </c>
      <c r="I17" s="170">
        <v>5.49</v>
      </c>
      <c r="J17" s="171" t="s">
        <v>43</v>
      </c>
      <c r="K17" s="170">
        <v>1.0740000000000001</v>
      </c>
      <c r="L17" s="170">
        <v>10.538</v>
      </c>
      <c r="M17" s="171" t="s">
        <v>43</v>
      </c>
      <c r="N17" s="170">
        <v>2.105</v>
      </c>
    </row>
    <row r="18" spans="1:14" s="132" customFormat="1" ht="17.25" customHeight="1" x14ac:dyDescent="0.2">
      <c r="A18" s="35" t="s">
        <v>17</v>
      </c>
      <c r="B18" s="94">
        <v>1418.0530000000001</v>
      </c>
      <c r="C18" s="122" t="s">
        <v>43</v>
      </c>
      <c r="D18" s="94">
        <v>1534.355</v>
      </c>
      <c r="E18" s="94">
        <v>14611.121999999999</v>
      </c>
      <c r="F18" s="122" t="s">
        <v>43</v>
      </c>
      <c r="G18" s="94">
        <v>6408.8670000000002</v>
      </c>
      <c r="H18" s="94" t="s">
        <v>92</v>
      </c>
      <c r="I18" s="170">
        <v>1.7410000000000001</v>
      </c>
      <c r="J18" s="171" t="s">
        <v>43</v>
      </c>
      <c r="K18" s="170">
        <v>1.855</v>
      </c>
      <c r="L18" s="170">
        <v>1.133</v>
      </c>
      <c r="M18" s="171" t="s">
        <v>43</v>
      </c>
      <c r="N18" s="170">
        <v>0.52900000000000003</v>
      </c>
    </row>
    <row r="19" spans="1:14" s="111" customFormat="1" ht="17.25" customHeight="1" thickBot="1" x14ac:dyDescent="0.25">
      <c r="A19" s="86" t="s">
        <v>0</v>
      </c>
      <c r="B19" s="123">
        <v>81428.513000000006</v>
      </c>
      <c r="C19" s="124" t="s">
        <v>43</v>
      </c>
      <c r="D19" s="123">
        <v>4486.424</v>
      </c>
      <c r="E19" s="123">
        <v>1289311.652</v>
      </c>
      <c r="F19" s="124" t="s">
        <v>43</v>
      </c>
      <c r="G19" s="123">
        <v>199308.326</v>
      </c>
      <c r="H19" s="123" t="s">
        <v>92</v>
      </c>
      <c r="I19" s="123">
        <v>100</v>
      </c>
      <c r="J19" s="124" t="s">
        <v>43</v>
      </c>
      <c r="K19" s="123">
        <v>0</v>
      </c>
      <c r="L19" s="123">
        <v>100</v>
      </c>
      <c r="M19" s="124" t="s">
        <v>43</v>
      </c>
      <c r="N19" s="123">
        <v>0</v>
      </c>
    </row>
    <row r="20" spans="1:14" s="111" customFormat="1" ht="32.25" customHeight="1" x14ac:dyDescent="0.15">
      <c r="A20" s="291" t="s">
        <v>234</v>
      </c>
      <c r="B20" s="291"/>
      <c r="C20" s="291"/>
      <c r="D20" s="291"/>
      <c r="E20" s="291"/>
      <c r="F20" s="291"/>
      <c r="G20" s="291"/>
      <c r="H20" s="291"/>
      <c r="I20" s="291"/>
      <c r="J20" s="291"/>
      <c r="K20" s="291"/>
      <c r="L20" s="291"/>
      <c r="M20" s="291"/>
      <c r="N20" s="291"/>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row r="40" spans="8:14" s="111" customFormat="1" ht="11.25" x14ac:dyDescent="0.2">
      <c r="H40" s="19"/>
      <c r="I40" s="19"/>
      <c r="J40" s="19"/>
      <c r="K40" s="19"/>
      <c r="L40" s="19"/>
      <c r="M40" s="19"/>
      <c r="N40" s="19"/>
    </row>
    <row r="41" spans="8:14" s="111" customFormat="1" ht="11.25" x14ac:dyDescent="0.2">
      <c r="H41" s="19"/>
      <c r="I41" s="19"/>
      <c r="J41" s="19"/>
      <c r="K41" s="19"/>
      <c r="L41" s="19"/>
      <c r="M41" s="19"/>
      <c r="N41" s="19"/>
    </row>
    <row r="42" spans="8:14" s="111" customFormat="1" ht="11.25" x14ac:dyDescent="0.2">
      <c r="H42" s="19"/>
      <c r="I42" s="19"/>
      <c r="J42" s="19"/>
      <c r="K42" s="19"/>
      <c r="L42" s="19"/>
      <c r="M42" s="19"/>
      <c r="N42" s="19"/>
    </row>
  </sheetData>
  <mergeCells count="7">
    <mergeCell ref="A20:N20"/>
    <mergeCell ref="M4:N4"/>
    <mergeCell ref="C4:D4"/>
    <mergeCell ref="F4:G4"/>
    <mergeCell ref="C5:D5"/>
    <mergeCell ref="F5:G5"/>
    <mergeCell ref="J4:K4"/>
  </mergeCells>
  <hyperlinks>
    <hyperlink ref="L1" location="'Innehåll_ Contents'!Utskriftsområde" display="Till tabellförteckning" xr:uid="{D79909B2-75E3-43DD-A093-4FA7285C991D}"/>
  </hyperlink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N42"/>
  <sheetViews>
    <sheetView workbookViewId="0"/>
  </sheetViews>
  <sheetFormatPr defaultColWidth="9.140625" defaultRowHeight="12.75" x14ac:dyDescent="0.2"/>
  <cols>
    <col min="1" max="1" width="27.285156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285156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315</v>
      </c>
      <c r="L1" s="224" t="s">
        <v>255</v>
      </c>
    </row>
    <row r="2" spans="1:14" x14ac:dyDescent="0.2">
      <c r="A2" s="116" t="s">
        <v>316</v>
      </c>
    </row>
    <row r="3" spans="1:14" ht="13.5" thickBot="1" x14ac:dyDescent="0.25"/>
    <row r="4" spans="1:14" s="111" customFormat="1" ht="22.5" x14ac:dyDescent="0.2">
      <c r="A4" s="82" t="s">
        <v>47</v>
      </c>
      <c r="B4" s="118" t="s">
        <v>88</v>
      </c>
      <c r="C4" s="292" t="s">
        <v>169</v>
      </c>
      <c r="D4" s="293"/>
      <c r="E4" s="118" t="s">
        <v>89</v>
      </c>
      <c r="F4" s="292" t="s">
        <v>169</v>
      </c>
      <c r="G4" s="293"/>
      <c r="H4" s="119"/>
      <c r="I4" s="118" t="s">
        <v>171</v>
      </c>
      <c r="J4" s="292" t="s">
        <v>169</v>
      </c>
      <c r="K4" s="293"/>
      <c r="L4" s="118" t="s">
        <v>172</v>
      </c>
      <c r="M4" s="292" t="s">
        <v>169</v>
      </c>
      <c r="N4" s="293"/>
    </row>
    <row r="5" spans="1:14" s="111" customFormat="1" ht="23.25" thickBot="1" x14ac:dyDescent="0.25">
      <c r="A5" s="113" t="s">
        <v>150</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50</v>
      </c>
      <c r="B6" s="94">
        <v>8146.8339999999998</v>
      </c>
      <c r="C6" s="122" t="s">
        <v>43</v>
      </c>
      <c r="D6" s="94">
        <v>1381.9190000000001</v>
      </c>
      <c r="E6" s="94">
        <v>240303.43700000001</v>
      </c>
      <c r="F6" s="122" t="s">
        <v>43</v>
      </c>
      <c r="G6" s="94">
        <v>46171.476999999999</v>
      </c>
      <c r="H6" s="94" t="s">
        <v>92</v>
      </c>
      <c r="I6" s="170">
        <v>14.039</v>
      </c>
      <c r="J6" s="171" t="s">
        <v>43</v>
      </c>
      <c r="K6" s="170">
        <v>2.194</v>
      </c>
      <c r="L6" s="170">
        <v>29.297000000000001</v>
      </c>
      <c r="M6" s="171" t="s">
        <v>43</v>
      </c>
      <c r="N6" s="170">
        <v>4.1120000000000001</v>
      </c>
    </row>
    <row r="7" spans="1:14" s="132" customFormat="1" ht="17.25" customHeight="1" x14ac:dyDescent="0.2">
      <c r="A7" s="35" t="s">
        <v>215</v>
      </c>
      <c r="B7" s="94">
        <v>879.61500000000001</v>
      </c>
      <c r="C7" s="122" t="s">
        <v>43</v>
      </c>
      <c r="D7" s="94">
        <v>336.02100000000002</v>
      </c>
      <c r="E7" s="94">
        <v>9494.3880000000008</v>
      </c>
      <c r="F7" s="122" t="s">
        <v>43</v>
      </c>
      <c r="G7" s="94">
        <v>4578.76</v>
      </c>
      <c r="H7" s="94" t="s">
        <v>92</v>
      </c>
      <c r="I7" s="170">
        <v>1.516</v>
      </c>
      <c r="J7" s="171" t="s">
        <v>43</v>
      </c>
      <c r="K7" s="170">
        <v>0.58099999999999996</v>
      </c>
      <c r="L7" s="170">
        <v>1.1579999999999999</v>
      </c>
      <c r="M7" s="171" t="s">
        <v>43</v>
      </c>
      <c r="N7" s="170">
        <v>0.54500000000000004</v>
      </c>
    </row>
    <row r="8" spans="1:14" s="132" customFormat="1" ht="17.25" customHeight="1" x14ac:dyDescent="0.2">
      <c r="A8" s="35" t="s">
        <v>54</v>
      </c>
      <c r="B8" s="94">
        <v>32593.297999999999</v>
      </c>
      <c r="C8" s="122" t="s">
        <v>43</v>
      </c>
      <c r="D8" s="94">
        <v>2146.1669999999999</v>
      </c>
      <c r="E8" s="94">
        <v>171374.86199999999</v>
      </c>
      <c r="F8" s="122" t="s">
        <v>43</v>
      </c>
      <c r="G8" s="94">
        <v>17361.205000000002</v>
      </c>
      <c r="H8" s="94" t="s">
        <v>92</v>
      </c>
      <c r="I8" s="170">
        <v>56.164999999999999</v>
      </c>
      <c r="J8" s="171" t="s">
        <v>43</v>
      </c>
      <c r="K8" s="170">
        <v>4.74</v>
      </c>
      <c r="L8" s="170">
        <v>20.893000000000001</v>
      </c>
      <c r="M8" s="171" t="s">
        <v>43</v>
      </c>
      <c r="N8" s="170">
        <v>2.8479999999999999</v>
      </c>
    </row>
    <row r="9" spans="1:14" s="132" customFormat="1" ht="17.25" customHeight="1" x14ac:dyDescent="0.2">
      <c r="A9" s="35" t="s">
        <v>216</v>
      </c>
      <c r="B9" s="94">
        <v>13.433999999999999</v>
      </c>
      <c r="C9" s="122" t="s">
        <v>43</v>
      </c>
      <c r="D9" s="94">
        <v>8.7230000000000008</v>
      </c>
      <c r="E9" s="94">
        <v>6967.8429999999998</v>
      </c>
      <c r="F9" s="122" t="s">
        <v>43</v>
      </c>
      <c r="G9" s="94">
        <v>3535.038</v>
      </c>
      <c r="H9" s="94" t="s">
        <v>92</v>
      </c>
      <c r="I9" s="170">
        <v>2.3E-2</v>
      </c>
      <c r="J9" s="171" t="s">
        <v>43</v>
      </c>
      <c r="K9" s="170">
        <v>1.4999999999999999E-2</v>
      </c>
      <c r="L9" s="170">
        <v>0.84899999999999998</v>
      </c>
      <c r="M9" s="171" t="s">
        <v>43</v>
      </c>
      <c r="N9" s="170">
        <v>0.439</v>
      </c>
    </row>
    <row r="10" spans="1:14" s="132" customFormat="1" ht="17.25" customHeight="1" x14ac:dyDescent="0.2">
      <c r="A10" s="35" t="s">
        <v>218</v>
      </c>
      <c r="B10" s="94">
        <v>956.399</v>
      </c>
      <c r="C10" s="122" t="s">
        <v>43</v>
      </c>
      <c r="D10" s="94">
        <v>699.36300000000006</v>
      </c>
      <c r="E10" s="94">
        <v>4115.67</v>
      </c>
      <c r="F10" s="122" t="s">
        <v>43</v>
      </c>
      <c r="G10" s="94">
        <v>3212.6880000000001</v>
      </c>
      <c r="H10" s="94" t="s">
        <v>92</v>
      </c>
      <c r="I10" s="170">
        <v>1.6479999999999999</v>
      </c>
      <c r="J10" s="171" t="s">
        <v>43</v>
      </c>
      <c r="K10" s="170">
        <v>1.1859999999999999</v>
      </c>
      <c r="L10" s="170">
        <v>0.502</v>
      </c>
      <c r="M10" s="171" t="s">
        <v>43</v>
      </c>
      <c r="N10" s="170">
        <v>0.39100000000000001</v>
      </c>
    </row>
    <row r="11" spans="1:14" s="132" customFormat="1" ht="17.25" customHeight="1" x14ac:dyDescent="0.2">
      <c r="A11" s="35" t="s">
        <v>219</v>
      </c>
      <c r="B11" s="94">
        <v>2984.0160000000001</v>
      </c>
      <c r="C11" s="122" t="s">
        <v>43</v>
      </c>
      <c r="D11" s="94">
        <v>732.11300000000006</v>
      </c>
      <c r="E11" s="94">
        <v>94924.581999999995</v>
      </c>
      <c r="F11" s="122" t="s">
        <v>43</v>
      </c>
      <c r="G11" s="94">
        <v>22816.231</v>
      </c>
      <c r="H11" s="94" t="s">
        <v>92</v>
      </c>
      <c r="I11" s="170">
        <v>5.1420000000000003</v>
      </c>
      <c r="J11" s="171" t="s">
        <v>43</v>
      </c>
      <c r="K11" s="170">
        <v>1.28</v>
      </c>
      <c r="L11" s="170">
        <v>11.573</v>
      </c>
      <c r="M11" s="171" t="s">
        <v>43</v>
      </c>
      <c r="N11" s="170">
        <v>2.75</v>
      </c>
    </row>
    <row r="12" spans="1:14" s="132" customFormat="1" ht="17.25" customHeight="1" x14ac:dyDescent="0.2">
      <c r="A12" s="35" t="s">
        <v>220</v>
      </c>
      <c r="B12" s="94">
        <v>678.70500000000004</v>
      </c>
      <c r="C12" s="122" t="s">
        <v>43</v>
      </c>
      <c r="D12" s="94">
        <v>483.654</v>
      </c>
      <c r="E12" s="94">
        <v>2145.9070000000002</v>
      </c>
      <c r="F12" s="122" t="s">
        <v>43</v>
      </c>
      <c r="G12" s="94">
        <v>1665.8409999999999</v>
      </c>
      <c r="H12" s="94" t="s">
        <v>92</v>
      </c>
      <c r="I12" s="170">
        <v>1.17</v>
      </c>
      <c r="J12" s="171" t="s">
        <v>43</v>
      </c>
      <c r="K12" s="170">
        <v>0.82199999999999995</v>
      </c>
      <c r="L12" s="170">
        <v>0.26200000000000001</v>
      </c>
      <c r="M12" s="171" t="s">
        <v>43</v>
      </c>
      <c r="N12" s="170">
        <v>0.20399999999999999</v>
      </c>
    </row>
    <row r="13" spans="1:14" s="132" customFormat="1" ht="17.25" customHeight="1" x14ac:dyDescent="0.2">
      <c r="A13" s="35" t="s">
        <v>221</v>
      </c>
      <c r="B13" s="94">
        <v>166.607</v>
      </c>
      <c r="C13" s="122" t="s">
        <v>43</v>
      </c>
      <c r="D13" s="94">
        <v>116.251</v>
      </c>
      <c r="E13" s="94">
        <v>4909.5540000000001</v>
      </c>
      <c r="F13" s="122" t="s">
        <v>43</v>
      </c>
      <c r="G13" s="94">
        <v>3812.9270000000001</v>
      </c>
      <c r="H13" s="94" t="s">
        <v>92</v>
      </c>
      <c r="I13" s="170">
        <v>0.28699999999999998</v>
      </c>
      <c r="J13" s="171" t="s">
        <v>43</v>
      </c>
      <c r="K13" s="170">
        <v>0.20200000000000001</v>
      </c>
      <c r="L13" s="170">
        <v>0.59899999999999998</v>
      </c>
      <c r="M13" s="171" t="s">
        <v>43</v>
      </c>
      <c r="N13" s="170">
        <v>0.46800000000000003</v>
      </c>
    </row>
    <row r="14" spans="1:14" s="132" customFormat="1" ht="17.25" customHeight="1" x14ac:dyDescent="0.2">
      <c r="A14" s="35" t="s">
        <v>426</v>
      </c>
      <c r="B14" s="94">
        <v>144.101</v>
      </c>
      <c r="C14" s="122" t="s">
        <v>43</v>
      </c>
      <c r="D14" s="94">
        <v>144.774</v>
      </c>
      <c r="E14" s="94">
        <v>26675.097000000002</v>
      </c>
      <c r="F14" s="122" t="s">
        <v>43</v>
      </c>
      <c r="G14" s="94">
        <v>31504.559000000001</v>
      </c>
      <c r="H14" s="94" t="s">
        <v>92</v>
      </c>
      <c r="I14" s="170">
        <v>0.248</v>
      </c>
      <c r="J14" s="171" t="s">
        <v>43</v>
      </c>
      <c r="K14" s="170">
        <v>0.25</v>
      </c>
      <c r="L14" s="170">
        <v>3.2519999999999998</v>
      </c>
      <c r="M14" s="171" t="s">
        <v>43</v>
      </c>
      <c r="N14" s="170">
        <v>3.7269999999999999</v>
      </c>
    </row>
    <row r="15" spans="1:14" s="132" customFormat="1" ht="17.25" customHeight="1" x14ac:dyDescent="0.2">
      <c r="A15" s="35" t="s">
        <v>222</v>
      </c>
      <c r="B15" s="94">
        <v>19.739000000000001</v>
      </c>
      <c r="C15" s="122" t="s">
        <v>43</v>
      </c>
      <c r="D15" s="94">
        <v>9.6129999999999995</v>
      </c>
      <c r="E15" s="94">
        <v>21732.152999999998</v>
      </c>
      <c r="F15" s="122" t="s">
        <v>43</v>
      </c>
      <c r="G15" s="94">
        <v>15867.709000000001</v>
      </c>
      <c r="H15" s="94" t="s">
        <v>92</v>
      </c>
      <c r="I15" s="170">
        <v>3.4000000000000002E-2</v>
      </c>
      <c r="J15" s="171" t="s">
        <v>43</v>
      </c>
      <c r="K15" s="170">
        <v>1.7000000000000001E-2</v>
      </c>
      <c r="L15" s="170">
        <v>2.649</v>
      </c>
      <c r="M15" s="171" t="s">
        <v>43</v>
      </c>
      <c r="N15" s="170">
        <v>1.9039999999999999</v>
      </c>
    </row>
    <row r="16" spans="1:14" s="132" customFormat="1" ht="17.25" customHeight="1" x14ac:dyDescent="0.2">
      <c r="A16" s="35" t="s">
        <v>217</v>
      </c>
      <c r="B16" s="94">
        <v>11226.608</v>
      </c>
      <c r="C16" s="122" t="s">
        <v>43</v>
      </c>
      <c r="D16" s="94">
        <v>3956.9920000000002</v>
      </c>
      <c r="E16" s="94">
        <v>226643.766</v>
      </c>
      <c r="F16" s="122" t="s">
        <v>43</v>
      </c>
      <c r="G16" s="94">
        <v>48216.375</v>
      </c>
      <c r="H16" s="94" t="s">
        <v>92</v>
      </c>
      <c r="I16" s="170">
        <v>19.346</v>
      </c>
      <c r="J16" s="171" t="s">
        <v>43</v>
      </c>
      <c r="K16" s="170">
        <v>5.5250000000000004</v>
      </c>
      <c r="L16" s="170">
        <v>27.631</v>
      </c>
      <c r="M16" s="171" t="s">
        <v>43</v>
      </c>
      <c r="N16" s="170">
        <v>4.4050000000000002</v>
      </c>
    </row>
    <row r="17" spans="1:14" s="132" customFormat="1" ht="17.25" customHeight="1" x14ac:dyDescent="0.2">
      <c r="A17" s="35" t="s">
        <v>233</v>
      </c>
      <c r="B17" s="94">
        <v>3716.8510000000001</v>
      </c>
      <c r="C17" s="122" t="s">
        <v>43</v>
      </c>
      <c r="D17" s="94">
        <v>992.67</v>
      </c>
      <c r="E17" s="94">
        <v>130286.826</v>
      </c>
      <c r="F17" s="122" t="s">
        <v>43</v>
      </c>
      <c r="G17" s="94">
        <v>29428.28</v>
      </c>
      <c r="H17" s="94" t="s">
        <v>92</v>
      </c>
      <c r="I17" s="170">
        <v>6.4050000000000002</v>
      </c>
      <c r="J17" s="171" t="s">
        <v>43</v>
      </c>
      <c r="K17" s="170">
        <v>1.587</v>
      </c>
      <c r="L17" s="170">
        <v>15.884</v>
      </c>
      <c r="M17" s="171" t="s">
        <v>43</v>
      </c>
      <c r="N17" s="170">
        <v>2.839</v>
      </c>
    </row>
    <row r="18" spans="1:14" s="132" customFormat="1" ht="17.25" customHeight="1" x14ac:dyDescent="0.2">
      <c r="A18" s="35" t="s">
        <v>17</v>
      </c>
      <c r="B18" s="94">
        <v>221.79300000000001</v>
      </c>
      <c r="C18" s="122" t="s">
        <v>43</v>
      </c>
      <c r="D18" s="94">
        <v>132.66300000000001</v>
      </c>
      <c r="E18" s="94">
        <v>10950.501</v>
      </c>
      <c r="F18" s="122" t="s">
        <v>43</v>
      </c>
      <c r="G18" s="94">
        <v>6807.4409999999998</v>
      </c>
      <c r="H18" s="94" t="s">
        <v>92</v>
      </c>
      <c r="I18" s="170">
        <v>0.38200000000000001</v>
      </c>
      <c r="J18" s="171" t="s">
        <v>43</v>
      </c>
      <c r="K18" s="170">
        <v>0.22700000000000001</v>
      </c>
      <c r="L18" s="170">
        <v>1.335</v>
      </c>
      <c r="M18" s="171" t="s">
        <v>43</v>
      </c>
      <c r="N18" s="170">
        <v>0.81799999999999995</v>
      </c>
    </row>
    <row r="19" spans="1:14" s="111" customFormat="1" ht="17.25" customHeight="1" thickBot="1" x14ac:dyDescent="0.25">
      <c r="A19" s="86" t="s">
        <v>0</v>
      </c>
      <c r="B19" s="123">
        <v>58031.148999999998</v>
      </c>
      <c r="C19" s="124" t="s">
        <v>43</v>
      </c>
      <c r="D19" s="123">
        <v>5063.6059999999998</v>
      </c>
      <c r="E19" s="123">
        <v>820237.76100000006</v>
      </c>
      <c r="F19" s="124" t="s">
        <v>43</v>
      </c>
      <c r="G19" s="123">
        <v>92611.327000000005</v>
      </c>
      <c r="H19" s="123" t="s">
        <v>92</v>
      </c>
      <c r="I19" s="123">
        <v>100</v>
      </c>
      <c r="J19" s="124" t="s">
        <v>43</v>
      </c>
      <c r="K19" s="123">
        <v>0</v>
      </c>
      <c r="L19" s="123">
        <v>100</v>
      </c>
      <c r="M19" s="124" t="s">
        <v>43</v>
      </c>
      <c r="N19" s="123">
        <v>0</v>
      </c>
    </row>
    <row r="20" spans="1:14" s="111" customFormat="1" ht="27.75" customHeight="1" x14ac:dyDescent="0.15">
      <c r="A20" s="291" t="s">
        <v>234</v>
      </c>
      <c r="B20" s="291"/>
      <c r="C20" s="291"/>
      <c r="D20" s="291"/>
      <c r="E20" s="291"/>
      <c r="F20" s="291"/>
      <c r="G20" s="291"/>
      <c r="H20" s="291"/>
      <c r="I20" s="291"/>
      <c r="J20" s="291"/>
      <c r="K20" s="291"/>
      <c r="L20" s="291"/>
      <c r="M20" s="291"/>
      <c r="N20" s="291"/>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row r="40" spans="8:14" s="111" customFormat="1" ht="11.25" x14ac:dyDescent="0.2">
      <c r="H40" s="19"/>
      <c r="I40" s="19"/>
      <c r="J40" s="19"/>
      <c r="K40" s="19"/>
      <c r="L40" s="19"/>
      <c r="M40" s="19"/>
      <c r="N40" s="19"/>
    </row>
    <row r="41" spans="8:14" s="111" customFormat="1" ht="11.25" x14ac:dyDescent="0.2">
      <c r="H41" s="19"/>
      <c r="I41" s="19"/>
      <c r="J41" s="19"/>
      <c r="K41" s="19"/>
      <c r="L41" s="19"/>
      <c r="M41" s="19"/>
      <c r="N41" s="19"/>
    </row>
    <row r="42" spans="8:14" s="111" customFormat="1" ht="11.25" x14ac:dyDescent="0.2">
      <c r="H42" s="19"/>
      <c r="I42" s="19"/>
      <c r="J42" s="19"/>
      <c r="K42" s="19"/>
      <c r="L42" s="19"/>
      <c r="M42" s="19"/>
      <c r="N42" s="19"/>
    </row>
  </sheetData>
  <mergeCells count="7">
    <mergeCell ref="A20:N20"/>
    <mergeCell ref="M4:N4"/>
    <mergeCell ref="C4:D4"/>
    <mergeCell ref="F4:G4"/>
    <mergeCell ref="C5:D5"/>
    <mergeCell ref="F5:G5"/>
    <mergeCell ref="J4:K4"/>
  </mergeCells>
  <hyperlinks>
    <hyperlink ref="L1" location="'Innehåll_ Contents'!Utskriftsområde" display="Till tabellförteckning" xr:uid="{E31DB257-F672-4A5C-859B-2B4E8D4C8FE9}"/>
  </hyperlink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N38"/>
  <sheetViews>
    <sheetView showGridLines="0" workbookViewId="0"/>
  </sheetViews>
  <sheetFormatPr defaultColWidth="9.140625" defaultRowHeight="12.75" x14ac:dyDescent="0.2"/>
  <cols>
    <col min="1" max="1" width="44.7109375" style="7" customWidth="1"/>
    <col min="2" max="2" width="10.5703125" style="7" bestFit="1" customWidth="1"/>
    <col min="3" max="3" width="2.28515625" style="7" customWidth="1"/>
    <col min="4" max="4" width="7.85546875" style="7" customWidth="1"/>
    <col min="5" max="5" width="11.42578125" style="7" customWidth="1"/>
    <col min="6" max="6" width="2.28515625" style="7" customWidth="1"/>
    <col min="7" max="7" width="7.85546875" style="7" customWidth="1"/>
    <col min="8" max="8" width="1.5703125" style="7" customWidth="1"/>
    <col min="9" max="9" width="6.28515625" style="7" customWidth="1"/>
    <col min="10" max="10" width="2.28515625" style="7" customWidth="1"/>
    <col min="11" max="11" width="7.140625" style="7" bestFit="1" customWidth="1"/>
    <col min="12" max="12" width="8" style="7" bestFit="1" customWidth="1"/>
    <col min="13" max="13" width="1.85546875" style="7" bestFit="1" customWidth="1"/>
    <col min="14" max="14" width="7.140625" style="7" bestFit="1" customWidth="1"/>
    <col min="15" max="16384" width="9.140625" style="7"/>
  </cols>
  <sheetData>
    <row r="1" spans="1:14" ht="12.75" customHeight="1" x14ac:dyDescent="0.2">
      <c r="A1" s="20" t="s">
        <v>385</v>
      </c>
      <c r="L1" s="224" t="s">
        <v>255</v>
      </c>
    </row>
    <row r="2" spans="1:14" x14ac:dyDescent="0.2">
      <c r="A2" s="116" t="s">
        <v>317</v>
      </c>
    </row>
    <row r="3" spans="1:14" ht="13.5" thickBot="1" x14ac:dyDescent="0.25"/>
    <row r="4" spans="1:14" s="19" customFormat="1" ht="22.5" x14ac:dyDescent="0.2">
      <c r="A4" s="82" t="s">
        <v>191</v>
      </c>
      <c r="B4" s="118" t="s">
        <v>88</v>
      </c>
      <c r="C4" s="292" t="s">
        <v>169</v>
      </c>
      <c r="D4" s="293"/>
      <c r="E4" s="118" t="s">
        <v>89</v>
      </c>
      <c r="F4" s="292" t="s">
        <v>169</v>
      </c>
      <c r="G4" s="293"/>
      <c r="H4" s="119"/>
      <c r="I4" s="118" t="s">
        <v>171</v>
      </c>
      <c r="J4" s="292" t="s">
        <v>169</v>
      </c>
      <c r="K4" s="293"/>
      <c r="L4" s="118" t="s">
        <v>172</v>
      </c>
      <c r="M4" s="292" t="s">
        <v>169</v>
      </c>
      <c r="N4" s="293"/>
    </row>
    <row r="5" spans="1:14" s="19" customFormat="1" ht="23.25" thickBot="1" x14ac:dyDescent="0.25">
      <c r="A5" s="113" t="s">
        <v>192</v>
      </c>
      <c r="B5" s="110" t="s">
        <v>90</v>
      </c>
      <c r="C5" s="294" t="s">
        <v>168</v>
      </c>
      <c r="D5" s="294"/>
      <c r="E5" s="110" t="s">
        <v>91</v>
      </c>
      <c r="F5" s="294" t="s">
        <v>168</v>
      </c>
      <c r="G5" s="294"/>
      <c r="H5" s="110"/>
      <c r="I5" s="110" t="s">
        <v>173</v>
      </c>
      <c r="J5" s="110"/>
      <c r="K5" s="110" t="s">
        <v>168</v>
      </c>
      <c r="L5" s="110" t="s">
        <v>174</v>
      </c>
      <c r="M5" s="110"/>
      <c r="N5" s="110" t="s">
        <v>168</v>
      </c>
    </row>
    <row r="6" spans="1:14" s="132" customFormat="1" ht="11.25" x14ac:dyDescent="0.2">
      <c r="A6" s="43" t="s">
        <v>187</v>
      </c>
      <c r="B6" s="94">
        <v>8962.1270000000004</v>
      </c>
      <c r="C6" s="122" t="s">
        <v>43</v>
      </c>
      <c r="D6" s="127">
        <v>0</v>
      </c>
      <c r="E6" s="94">
        <v>31550.315999999999</v>
      </c>
      <c r="F6" s="122" t="s">
        <v>43</v>
      </c>
      <c r="G6" s="127">
        <v>0</v>
      </c>
      <c r="H6" s="127" t="s">
        <v>92</v>
      </c>
      <c r="I6" s="156">
        <v>2.992</v>
      </c>
      <c r="J6" s="157" t="s">
        <v>43</v>
      </c>
      <c r="K6" s="156">
        <v>0.14699999999999999</v>
      </c>
      <c r="L6" s="156">
        <v>1.089</v>
      </c>
      <c r="M6" s="157" t="s">
        <v>43</v>
      </c>
      <c r="N6" s="156">
        <v>9.5000000000000001E-2</v>
      </c>
    </row>
    <row r="7" spans="1:14" s="132" customFormat="1" ht="11.25" x14ac:dyDescent="0.2">
      <c r="A7" s="43" t="s">
        <v>186</v>
      </c>
      <c r="B7" s="94">
        <v>81728.607000000004</v>
      </c>
      <c r="C7" s="122" t="s">
        <v>43</v>
      </c>
      <c r="D7" s="127">
        <v>0</v>
      </c>
      <c r="E7" s="94">
        <v>32338.095000000001</v>
      </c>
      <c r="F7" s="122" t="s">
        <v>43</v>
      </c>
      <c r="G7" s="127">
        <v>0</v>
      </c>
      <c r="H7" s="127" t="s">
        <v>92</v>
      </c>
      <c r="I7" s="156">
        <v>27.286999999999999</v>
      </c>
      <c r="J7" s="157" t="s">
        <v>43</v>
      </c>
      <c r="K7" s="156">
        <v>1.3380000000000001</v>
      </c>
      <c r="L7" s="156">
        <v>1.117</v>
      </c>
      <c r="M7" s="157" t="s">
        <v>43</v>
      </c>
      <c r="N7" s="156">
        <v>9.7000000000000003E-2</v>
      </c>
    </row>
    <row r="8" spans="1:14" s="132" customFormat="1" ht="11.25" x14ac:dyDescent="0.2">
      <c r="A8" s="43" t="s">
        <v>188</v>
      </c>
      <c r="B8" s="94">
        <v>52097.917000000001</v>
      </c>
      <c r="C8" s="122" t="s">
        <v>43</v>
      </c>
      <c r="D8" s="127">
        <v>6912.5429999999997</v>
      </c>
      <c r="E8" s="94">
        <v>56245.006000000001</v>
      </c>
      <c r="F8" s="122" t="s">
        <v>43</v>
      </c>
      <c r="G8" s="127">
        <v>11843.869000000001</v>
      </c>
      <c r="H8" s="127" t="s">
        <v>92</v>
      </c>
      <c r="I8" s="156">
        <v>17.393999999999998</v>
      </c>
      <c r="J8" s="157" t="s">
        <v>43</v>
      </c>
      <c r="K8" s="156">
        <v>2.0539999999999998</v>
      </c>
      <c r="L8" s="156">
        <v>1.9419999999999999</v>
      </c>
      <c r="M8" s="157" t="s">
        <v>43</v>
      </c>
      <c r="N8" s="156">
        <v>0.44500000000000001</v>
      </c>
    </row>
    <row r="9" spans="1:14" s="165" customFormat="1" ht="11.25" x14ac:dyDescent="0.2">
      <c r="A9" s="166" t="s">
        <v>247</v>
      </c>
      <c r="B9" s="162">
        <v>31683.611000000001</v>
      </c>
      <c r="C9" s="163" t="s">
        <v>43</v>
      </c>
      <c r="D9" s="164">
        <v>1874.6010000000001</v>
      </c>
      <c r="E9" s="162">
        <v>50061.29</v>
      </c>
      <c r="F9" s="163" t="s">
        <v>43</v>
      </c>
      <c r="G9" s="164">
        <v>10270.029</v>
      </c>
      <c r="H9" s="164" t="s">
        <v>92</v>
      </c>
      <c r="I9" s="168">
        <v>10.577999999999999</v>
      </c>
      <c r="J9" s="169" t="s">
        <v>43</v>
      </c>
      <c r="K9" s="168">
        <v>0.78400000000000003</v>
      </c>
      <c r="L9" s="168">
        <v>1.7290000000000001</v>
      </c>
      <c r="M9" s="169" t="s">
        <v>43</v>
      </c>
      <c r="N9" s="168">
        <v>0.39</v>
      </c>
    </row>
    <row r="10" spans="1:14" s="165" customFormat="1" ht="11.25" x14ac:dyDescent="0.2">
      <c r="A10" s="129" t="s">
        <v>248</v>
      </c>
      <c r="B10" s="162">
        <v>20414.306</v>
      </c>
      <c r="C10" s="163" t="s">
        <v>43</v>
      </c>
      <c r="D10" s="164">
        <v>6818.5439999999999</v>
      </c>
      <c r="E10" s="162">
        <v>6183.7160000000003</v>
      </c>
      <c r="F10" s="163" t="s">
        <v>43</v>
      </c>
      <c r="G10" s="164">
        <v>5952.2129999999997</v>
      </c>
      <c r="H10" s="164" t="s">
        <v>92</v>
      </c>
      <c r="I10" s="168">
        <v>6.8159999999999998</v>
      </c>
      <c r="J10" s="169" t="s">
        <v>43</v>
      </c>
      <c r="K10" s="168">
        <v>2.1459999999999999</v>
      </c>
      <c r="L10" s="168">
        <v>0.214</v>
      </c>
      <c r="M10" s="169" t="s">
        <v>43</v>
      </c>
      <c r="N10" s="168">
        <v>0.20599999999999999</v>
      </c>
    </row>
    <row r="11" spans="1:14" s="132" customFormat="1" ht="11.25" x14ac:dyDescent="0.2">
      <c r="A11" s="43" t="s">
        <v>189</v>
      </c>
      <c r="B11" s="94">
        <v>115563.173</v>
      </c>
      <c r="C11" s="122" t="s">
        <v>43</v>
      </c>
      <c r="D11" s="127">
        <v>8439.777</v>
      </c>
      <c r="E11" s="94">
        <v>1735120.531</v>
      </c>
      <c r="F11" s="122" t="s">
        <v>43</v>
      </c>
      <c r="G11" s="127">
        <v>212883.03</v>
      </c>
      <c r="H11" s="127" t="s">
        <v>92</v>
      </c>
      <c r="I11" s="156">
        <v>38.584000000000003</v>
      </c>
      <c r="J11" s="157" t="s">
        <v>43</v>
      </c>
      <c r="K11" s="156">
        <v>2.331</v>
      </c>
      <c r="L11" s="156">
        <v>59.911000000000001</v>
      </c>
      <c r="M11" s="157" t="s">
        <v>43</v>
      </c>
      <c r="N11" s="156">
        <v>3.9969999999999999</v>
      </c>
    </row>
    <row r="12" spans="1:14" s="165" customFormat="1" ht="22.5" x14ac:dyDescent="0.2">
      <c r="A12" s="129" t="s">
        <v>243</v>
      </c>
      <c r="B12" s="162">
        <v>10240.406999999999</v>
      </c>
      <c r="C12" s="163" t="s">
        <v>43</v>
      </c>
      <c r="D12" s="164">
        <v>1955.287</v>
      </c>
      <c r="E12" s="162">
        <v>206771.44500000001</v>
      </c>
      <c r="F12" s="163" t="s">
        <v>43</v>
      </c>
      <c r="G12" s="164">
        <v>36173.622000000003</v>
      </c>
      <c r="H12" s="164" t="s">
        <v>92</v>
      </c>
      <c r="I12" s="168">
        <v>3.419</v>
      </c>
      <c r="J12" s="169" t="s">
        <v>43</v>
      </c>
      <c r="K12" s="168">
        <v>0.65600000000000003</v>
      </c>
      <c r="L12" s="168">
        <v>7.14</v>
      </c>
      <c r="M12" s="169" t="s">
        <v>43</v>
      </c>
      <c r="N12" s="168">
        <v>1.3360000000000001</v>
      </c>
    </row>
    <row r="13" spans="1:14" s="271" customFormat="1" ht="11.25" x14ac:dyDescent="0.2">
      <c r="A13" s="265" t="s">
        <v>236</v>
      </c>
      <c r="B13" s="266">
        <v>38.829000000000001</v>
      </c>
      <c r="C13" s="267" t="s">
        <v>43</v>
      </c>
      <c r="D13" s="268">
        <v>29.655000000000001</v>
      </c>
      <c r="E13" s="266">
        <v>7012.973</v>
      </c>
      <c r="F13" s="267" t="s">
        <v>43</v>
      </c>
      <c r="G13" s="268">
        <v>3376.4760000000001</v>
      </c>
      <c r="H13" s="268" t="s">
        <v>92</v>
      </c>
      <c r="I13" s="269">
        <v>1.2999999999999999E-2</v>
      </c>
      <c r="J13" s="270" t="s">
        <v>43</v>
      </c>
      <c r="K13" s="269">
        <v>0.01</v>
      </c>
      <c r="L13" s="269">
        <v>0.24199999999999999</v>
      </c>
      <c r="M13" s="270" t="s">
        <v>43</v>
      </c>
      <c r="N13" s="269">
        <v>0.11799999999999999</v>
      </c>
    </row>
    <row r="14" spans="1:14" s="165" customFormat="1" ht="11.25" x14ac:dyDescent="0.2">
      <c r="A14" s="129" t="s">
        <v>237</v>
      </c>
      <c r="B14" s="162">
        <v>32118.44</v>
      </c>
      <c r="C14" s="163" t="s">
        <v>43</v>
      </c>
      <c r="D14" s="164">
        <v>4186.8130000000001</v>
      </c>
      <c r="E14" s="162">
        <v>263263.33399999997</v>
      </c>
      <c r="F14" s="163" t="s">
        <v>43</v>
      </c>
      <c r="G14" s="164">
        <v>41041.637000000002</v>
      </c>
      <c r="H14" s="164" t="s">
        <v>92</v>
      </c>
      <c r="I14" s="168">
        <v>10.724</v>
      </c>
      <c r="J14" s="169" t="s">
        <v>43</v>
      </c>
      <c r="K14" s="168">
        <v>1.369</v>
      </c>
      <c r="L14" s="168">
        <v>9.09</v>
      </c>
      <c r="M14" s="169" t="s">
        <v>43</v>
      </c>
      <c r="N14" s="168">
        <v>1.5349999999999999</v>
      </c>
    </row>
    <row r="15" spans="1:14" s="165" customFormat="1" ht="11.25" x14ac:dyDescent="0.2">
      <c r="A15" s="129" t="s">
        <v>238</v>
      </c>
      <c r="B15" s="162">
        <v>97.125</v>
      </c>
      <c r="C15" s="163" t="s">
        <v>43</v>
      </c>
      <c r="D15" s="164">
        <v>62.616999999999997</v>
      </c>
      <c r="E15" s="162">
        <v>4365.3760000000002</v>
      </c>
      <c r="F15" s="163" t="s">
        <v>43</v>
      </c>
      <c r="G15" s="164">
        <v>2594.3620000000001</v>
      </c>
      <c r="H15" s="164" t="s">
        <v>92</v>
      </c>
      <c r="I15" s="168">
        <v>3.2000000000000001E-2</v>
      </c>
      <c r="J15" s="169" t="s">
        <v>43</v>
      </c>
      <c r="K15" s="168">
        <v>2.1000000000000001E-2</v>
      </c>
      <c r="L15" s="168">
        <v>0.151</v>
      </c>
      <c r="M15" s="169" t="s">
        <v>43</v>
      </c>
      <c r="N15" s="168">
        <v>0.09</v>
      </c>
    </row>
    <row r="16" spans="1:14" s="165" customFormat="1" ht="11.25" x14ac:dyDescent="0.2">
      <c r="A16" s="129" t="s">
        <v>239</v>
      </c>
      <c r="B16" s="162">
        <v>22254.661</v>
      </c>
      <c r="C16" s="163" t="s">
        <v>43</v>
      </c>
      <c r="D16" s="164">
        <v>818.11500000000001</v>
      </c>
      <c r="E16" s="162">
        <v>143480.633</v>
      </c>
      <c r="F16" s="163" t="s">
        <v>43</v>
      </c>
      <c r="G16" s="164">
        <v>7618.8410000000003</v>
      </c>
      <c r="H16" s="164" t="s">
        <v>92</v>
      </c>
      <c r="I16" s="168">
        <v>7.43</v>
      </c>
      <c r="J16" s="169" t="s">
        <v>43</v>
      </c>
      <c r="K16" s="168">
        <v>0.44400000000000001</v>
      </c>
      <c r="L16" s="168">
        <v>4.9539999999999997</v>
      </c>
      <c r="M16" s="169" t="s">
        <v>43</v>
      </c>
      <c r="N16" s="168">
        <v>0.499</v>
      </c>
    </row>
    <row r="17" spans="1:14" s="165" customFormat="1" ht="22.5" x14ac:dyDescent="0.2">
      <c r="A17" s="129" t="s">
        <v>252</v>
      </c>
      <c r="B17" s="162">
        <v>7523.2650000000003</v>
      </c>
      <c r="C17" s="163" t="s">
        <v>43</v>
      </c>
      <c r="D17" s="164">
        <v>2181.2600000000002</v>
      </c>
      <c r="E17" s="162">
        <v>211199.454</v>
      </c>
      <c r="F17" s="163" t="s">
        <v>43</v>
      </c>
      <c r="G17" s="164">
        <v>119205.755</v>
      </c>
      <c r="H17" s="164" t="s">
        <v>92</v>
      </c>
      <c r="I17" s="168">
        <v>2.512</v>
      </c>
      <c r="J17" s="169" t="s">
        <v>43</v>
      </c>
      <c r="K17" s="168">
        <v>0.72399999999999998</v>
      </c>
      <c r="L17" s="168">
        <v>7.2919999999999998</v>
      </c>
      <c r="M17" s="169" t="s">
        <v>43</v>
      </c>
      <c r="N17" s="168">
        <v>3.8660000000000001</v>
      </c>
    </row>
    <row r="18" spans="1:14" s="165" customFormat="1" ht="22.5" x14ac:dyDescent="0.2">
      <c r="A18" s="129" t="s">
        <v>244</v>
      </c>
      <c r="B18" s="162">
        <v>27717.294000000002</v>
      </c>
      <c r="C18" s="163" t="s">
        <v>43</v>
      </c>
      <c r="D18" s="164">
        <v>6308.7539999999999</v>
      </c>
      <c r="E18" s="162">
        <v>93206.634999999995</v>
      </c>
      <c r="F18" s="163" t="s">
        <v>43</v>
      </c>
      <c r="G18" s="164">
        <v>16484.593000000001</v>
      </c>
      <c r="H18" s="164" t="s">
        <v>92</v>
      </c>
      <c r="I18" s="168">
        <v>9.2539999999999996</v>
      </c>
      <c r="J18" s="169" t="s">
        <v>43</v>
      </c>
      <c r="K18" s="168">
        <v>1.96</v>
      </c>
      <c r="L18" s="168">
        <v>3.218</v>
      </c>
      <c r="M18" s="169" t="s">
        <v>43</v>
      </c>
      <c r="N18" s="168">
        <v>0.625</v>
      </c>
    </row>
    <row r="19" spans="1:14" s="165" customFormat="1" ht="22.5" x14ac:dyDescent="0.2">
      <c r="A19" s="129" t="s">
        <v>254</v>
      </c>
      <c r="B19" s="162">
        <v>10514.487999999999</v>
      </c>
      <c r="C19" s="163" t="s">
        <v>43</v>
      </c>
      <c r="D19" s="164">
        <v>3104.5569999999998</v>
      </c>
      <c r="E19" s="162">
        <v>239357.717</v>
      </c>
      <c r="F19" s="163" t="s">
        <v>43</v>
      </c>
      <c r="G19" s="164">
        <v>50449.281999999999</v>
      </c>
      <c r="H19" s="164" t="s">
        <v>92</v>
      </c>
      <c r="I19" s="168">
        <v>3.5110000000000001</v>
      </c>
      <c r="J19" s="169" t="s">
        <v>43</v>
      </c>
      <c r="K19" s="168">
        <v>1.0209999999999999</v>
      </c>
      <c r="L19" s="168">
        <v>8.2650000000000006</v>
      </c>
      <c r="M19" s="169" t="s">
        <v>43</v>
      </c>
      <c r="N19" s="168">
        <v>1.7729999999999999</v>
      </c>
    </row>
    <row r="20" spans="1:14" s="165" customFormat="1" ht="22.5" x14ac:dyDescent="0.2">
      <c r="A20" s="129" t="s">
        <v>245</v>
      </c>
      <c r="B20" s="162">
        <v>1655.4590000000001</v>
      </c>
      <c r="C20" s="163" t="s">
        <v>43</v>
      </c>
      <c r="D20" s="162">
        <v>354.49599999999998</v>
      </c>
      <c r="E20" s="162">
        <v>258569.54500000001</v>
      </c>
      <c r="F20" s="163" t="s">
        <v>43</v>
      </c>
      <c r="G20" s="162">
        <v>41440.629999999997</v>
      </c>
      <c r="H20" s="162" t="s">
        <v>92</v>
      </c>
      <c r="I20" s="168">
        <v>0.55300000000000005</v>
      </c>
      <c r="J20" s="169" t="s">
        <v>43</v>
      </c>
      <c r="K20" s="168">
        <v>0.121</v>
      </c>
      <c r="L20" s="168">
        <v>8.9280000000000008</v>
      </c>
      <c r="M20" s="169" t="s">
        <v>43</v>
      </c>
      <c r="N20" s="168">
        <v>1.5389999999999999</v>
      </c>
    </row>
    <row r="21" spans="1:14" s="165" customFormat="1" ht="22.5" x14ac:dyDescent="0.2">
      <c r="A21" s="129" t="s">
        <v>253</v>
      </c>
      <c r="B21" s="162">
        <v>2262.2919999999999</v>
      </c>
      <c r="C21" s="163" t="s">
        <v>43</v>
      </c>
      <c r="D21" s="162">
        <v>964.34900000000005</v>
      </c>
      <c r="E21" s="162">
        <v>266118.23100000003</v>
      </c>
      <c r="F21" s="163" t="s">
        <v>43</v>
      </c>
      <c r="G21" s="162">
        <v>161079.07399999999</v>
      </c>
      <c r="H21" s="162" t="s">
        <v>92</v>
      </c>
      <c r="I21" s="168">
        <v>0.755</v>
      </c>
      <c r="J21" s="169" t="s">
        <v>43</v>
      </c>
      <c r="K21" s="168">
        <v>0.32300000000000001</v>
      </c>
      <c r="L21" s="168">
        <v>9.1890000000000001</v>
      </c>
      <c r="M21" s="169" t="s">
        <v>43</v>
      </c>
      <c r="N21" s="168">
        <v>5.1020000000000003</v>
      </c>
    </row>
    <row r="22" spans="1:14" s="165" customFormat="1" ht="11.25" x14ac:dyDescent="0.2">
      <c r="A22" s="129" t="s">
        <v>246</v>
      </c>
      <c r="B22" s="162">
        <v>1140.913</v>
      </c>
      <c r="C22" s="163" t="s">
        <v>43</v>
      </c>
      <c r="D22" s="162">
        <v>775.09100000000001</v>
      </c>
      <c r="E22" s="162">
        <v>41775.186999999998</v>
      </c>
      <c r="F22" s="163" t="s">
        <v>43</v>
      </c>
      <c r="G22" s="162">
        <v>10544.763999999999</v>
      </c>
      <c r="H22" s="162" t="s">
        <v>92</v>
      </c>
      <c r="I22" s="168">
        <v>0.38100000000000001</v>
      </c>
      <c r="J22" s="169" t="s">
        <v>43</v>
      </c>
      <c r="K22" s="168">
        <v>0.25900000000000001</v>
      </c>
      <c r="L22" s="168">
        <v>1.4419999999999999</v>
      </c>
      <c r="M22" s="169" t="s">
        <v>43</v>
      </c>
      <c r="N22" s="168">
        <v>0.38400000000000001</v>
      </c>
    </row>
    <row r="23" spans="1:14" s="132" customFormat="1" ht="11.25" x14ac:dyDescent="0.2">
      <c r="A23" s="43" t="s">
        <v>190</v>
      </c>
      <c r="B23" s="94">
        <v>41162.317999999999</v>
      </c>
      <c r="C23" s="122" t="s">
        <v>43</v>
      </c>
      <c r="D23" s="94">
        <v>9868.2620000000006</v>
      </c>
      <c r="E23" s="94">
        <v>1040902.017</v>
      </c>
      <c r="F23" s="122" t="s">
        <v>43</v>
      </c>
      <c r="G23" s="94">
        <v>127294.433</v>
      </c>
      <c r="H23" s="94" t="s">
        <v>92</v>
      </c>
      <c r="I23" s="156">
        <v>13.743</v>
      </c>
      <c r="J23" s="157" t="s">
        <v>43</v>
      </c>
      <c r="K23" s="156">
        <v>2.8860000000000001</v>
      </c>
      <c r="L23" s="156">
        <v>35.941000000000003</v>
      </c>
      <c r="M23" s="157" t="s">
        <v>43</v>
      </c>
      <c r="N23" s="156">
        <v>3.8919999999999999</v>
      </c>
    </row>
    <row r="24" spans="1:14" s="165" customFormat="1" ht="11.25" x14ac:dyDescent="0.2">
      <c r="A24" s="129" t="s">
        <v>240</v>
      </c>
      <c r="B24" s="162">
        <v>11479.433000000001</v>
      </c>
      <c r="C24" s="163" t="s">
        <v>43</v>
      </c>
      <c r="D24" s="162">
        <v>3495.4830000000002</v>
      </c>
      <c r="E24" s="162">
        <v>283686.65700000001</v>
      </c>
      <c r="F24" s="163" t="s">
        <v>43</v>
      </c>
      <c r="G24" s="162">
        <v>69536.474000000002</v>
      </c>
      <c r="H24" s="167" t="s">
        <v>92</v>
      </c>
      <c r="I24" s="168">
        <v>3.8330000000000002</v>
      </c>
      <c r="J24" s="169" t="s">
        <v>43</v>
      </c>
      <c r="K24" s="168">
        <v>1.137</v>
      </c>
      <c r="L24" s="168">
        <v>9.7949999999999999</v>
      </c>
      <c r="M24" s="169" t="s">
        <v>43</v>
      </c>
      <c r="N24" s="168">
        <v>2.3119999999999998</v>
      </c>
    </row>
    <row r="25" spans="1:14" s="165" customFormat="1" ht="22.5" x14ac:dyDescent="0.2">
      <c r="A25" s="129" t="s">
        <v>242</v>
      </c>
      <c r="B25" s="162">
        <v>719.90899999999999</v>
      </c>
      <c r="C25" s="163" t="s">
        <v>43</v>
      </c>
      <c r="D25" s="162">
        <v>229.61699999999999</v>
      </c>
      <c r="E25" s="162">
        <v>185025.53</v>
      </c>
      <c r="F25" s="163" t="s">
        <v>43</v>
      </c>
      <c r="G25" s="162">
        <v>57490.855000000003</v>
      </c>
      <c r="H25" s="167" t="s">
        <v>92</v>
      </c>
      <c r="I25" s="168">
        <v>0.24</v>
      </c>
      <c r="J25" s="169" t="s">
        <v>43</v>
      </c>
      <c r="K25" s="168">
        <v>7.6999999999999999E-2</v>
      </c>
      <c r="L25" s="168">
        <v>6.3890000000000002</v>
      </c>
      <c r="M25" s="169" t="s">
        <v>43</v>
      </c>
      <c r="N25" s="168">
        <v>1.9390000000000001</v>
      </c>
    </row>
    <row r="26" spans="1:14" s="165" customFormat="1" ht="22.5" x14ac:dyDescent="0.2">
      <c r="A26" s="129" t="s">
        <v>249</v>
      </c>
      <c r="B26" s="162">
        <v>221.38900000000001</v>
      </c>
      <c r="C26" s="163" t="s">
        <v>43</v>
      </c>
      <c r="D26" s="162">
        <v>88.097999999999999</v>
      </c>
      <c r="E26" s="162">
        <v>67220.129000000001</v>
      </c>
      <c r="F26" s="163" t="s">
        <v>43</v>
      </c>
      <c r="G26" s="162">
        <v>24593.682000000001</v>
      </c>
      <c r="H26" s="167" t="s">
        <v>92</v>
      </c>
      <c r="I26" s="168">
        <v>7.3999999999999996E-2</v>
      </c>
      <c r="J26" s="169" t="s">
        <v>43</v>
      </c>
      <c r="K26" s="168">
        <v>0.03</v>
      </c>
      <c r="L26" s="168">
        <v>2.3210000000000002</v>
      </c>
      <c r="M26" s="169" t="s">
        <v>43</v>
      </c>
      <c r="N26" s="168">
        <v>0.86099999999999999</v>
      </c>
    </row>
    <row r="27" spans="1:14" s="165" customFormat="1" ht="11.25" x14ac:dyDescent="0.2">
      <c r="A27" s="129" t="s">
        <v>241</v>
      </c>
      <c r="B27" s="162">
        <v>22223.91</v>
      </c>
      <c r="C27" s="163" t="s">
        <v>43</v>
      </c>
      <c r="D27" s="162">
        <v>7666.7370000000001</v>
      </c>
      <c r="E27" s="162">
        <v>274601.01500000001</v>
      </c>
      <c r="F27" s="163" t="s">
        <v>43</v>
      </c>
      <c r="G27" s="162">
        <v>50096.283000000003</v>
      </c>
      <c r="H27" s="167" t="s">
        <v>92</v>
      </c>
      <c r="I27" s="168">
        <v>7.42</v>
      </c>
      <c r="J27" s="169" t="s">
        <v>43</v>
      </c>
      <c r="K27" s="168">
        <v>2.39</v>
      </c>
      <c r="L27" s="168">
        <v>9.4819999999999993</v>
      </c>
      <c r="M27" s="169" t="s">
        <v>43</v>
      </c>
      <c r="N27" s="168">
        <v>1.7589999999999999</v>
      </c>
    </row>
    <row r="28" spans="1:14" s="165" customFormat="1" ht="22.5" x14ac:dyDescent="0.2">
      <c r="A28" s="129" t="s">
        <v>251</v>
      </c>
      <c r="B28" s="162">
        <v>271.71600000000001</v>
      </c>
      <c r="C28" s="163" t="s">
        <v>43</v>
      </c>
      <c r="D28" s="162">
        <v>143.59200000000001</v>
      </c>
      <c r="E28" s="162">
        <v>84974.047000000006</v>
      </c>
      <c r="F28" s="163" t="s">
        <v>43</v>
      </c>
      <c r="G28" s="162">
        <v>36242.981</v>
      </c>
      <c r="H28" s="167" t="s">
        <v>92</v>
      </c>
      <c r="I28" s="168">
        <v>9.0999999999999998E-2</v>
      </c>
      <c r="J28" s="169" t="s">
        <v>43</v>
      </c>
      <c r="K28" s="168">
        <v>4.8000000000000001E-2</v>
      </c>
      <c r="L28" s="168">
        <v>2.9340000000000002</v>
      </c>
      <c r="M28" s="169" t="s">
        <v>43</v>
      </c>
      <c r="N28" s="168">
        <v>1.2450000000000001</v>
      </c>
    </row>
    <row r="29" spans="1:14" s="165" customFormat="1" ht="22.5" x14ac:dyDescent="0.2">
      <c r="A29" s="129" t="s">
        <v>250</v>
      </c>
      <c r="B29" s="162">
        <v>6245.9610000000002</v>
      </c>
      <c r="C29" s="163" t="s">
        <v>43</v>
      </c>
      <c r="D29" s="162">
        <v>5139.4639999999999</v>
      </c>
      <c r="E29" s="162">
        <v>145394.639</v>
      </c>
      <c r="F29" s="163" t="s">
        <v>43</v>
      </c>
      <c r="G29" s="162">
        <v>61330.514000000003</v>
      </c>
      <c r="H29" s="167" t="s">
        <v>92</v>
      </c>
      <c r="I29" s="168">
        <v>2.085</v>
      </c>
      <c r="J29" s="169" t="s">
        <v>43</v>
      </c>
      <c r="K29" s="168">
        <v>1.6830000000000001</v>
      </c>
      <c r="L29" s="168">
        <v>5.0199999999999996</v>
      </c>
      <c r="M29" s="169" t="s">
        <v>43</v>
      </c>
      <c r="N29" s="168">
        <v>2.0579999999999998</v>
      </c>
    </row>
    <row r="30" spans="1:14" s="111" customFormat="1" ht="14.1" customHeight="1" thickBot="1" x14ac:dyDescent="0.25">
      <c r="A30" s="134" t="s">
        <v>0</v>
      </c>
      <c r="B30" s="161">
        <v>299514.14199999999</v>
      </c>
      <c r="C30" s="172" t="s">
        <v>43</v>
      </c>
      <c r="D30" s="161">
        <v>14677.652</v>
      </c>
      <c r="E30" s="161">
        <v>2896155.9670000002</v>
      </c>
      <c r="F30" s="172" t="s">
        <v>43</v>
      </c>
      <c r="G30" s="161">
        <v>246535.174</v>
      </c>
      <c r="H30" s="161" t="s">
        <v>92</v>
      </c>
      <c r="I30" s="161">
        <v>100</v>
      </c>
      <c r="J30" s="172" t="s">
        <v>43</v>
      </c>
      <c r="K30" s="161">
        <v>0</v>
      </c>
      <c r="L30" s="161">
        <v>100</v>
      </c>
      <c r="M30" s="172" t="s">
        <v>43</v>
      </c>
      <c r="N30" s="161">
        <v>0</v>
      </c>
    </row>
    <row r="31" spans="1:14" s="19" customFormat="1" ht="6.75" customHeight="1" x14ac:dyDescent="0.2"/>
    <row r="32" spans="1:14" s="19" customFormat="1" ht="11.25" x14ac:dyDescent="0.2"/>
    <row r="33" s="19" customFormat="1" ht="11.25" x14ac:dyDescent="0.2"/>
    <row r="34" s="19" customFormat="1" ht="11.25" x14ac:dyDescent="0.2"/>
    <row r="35" s="19" customFormat="1" ht="11.25" x14ac:dyDescent="0.2"/>
    <row r="36" s="19" customFormat="1" ht="11.25" x14ac:dyDescent="0.2"/>
    <row r="37" s="19" customFormat="1" ht="11.25" x14ac:dyDescent="0.2"/>
    <row r="38" s="19" customFormat="1" ht="11.25" x14ac:dyDescent="0.2"/>
  </sheetData>
  <mergeCells count="6">
    <mergeCell ref="M4:N4"/>
    <mergeCell ref="C4:D4"/>
    <mergeCell ref="C5:D5"/>
    <mergeCell ref="F4:G4"/>
    <mergeCell ref="F5:G5"/>
    <mergeCell ref="J4:K4"/>
  </mergeCells>
  <hyperlinks>
    <hyperlink ref="L1" location="'Innehåll_ Contents'!Utskriftsområde" display="Till tabellförteckning" xr:uid="{B6AB076F-6586-4533-9D48-1BE1BCFFED03}"/>
  </hyperlinks>
  <pageMargins left="0.70866141732283472" right="0.70866141732283472" top="0.49" bottom="0.39"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N45"/>
  <sheetViews>
    <sheetView workbookViewId="0"/>
  </sheetViews>
  <sheetFormatPr defaultColWidth="9.140625" defaultRowHeight="12.75" x14ac:dyDescent="0.2"/>
  <cols>
    <col min="1" max="1" width="44.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318</v>
      </c>
      <c r="L1" s="224" t="s">
        <v>255</v>
      </c>
    </row>
    <row r="2" spans="1:14" x14ac:dyDescent="0.2">
      <c r="A2" s="116" t="s">
        <v>319</v>
      </c>
    </row>
    <row r="3" spans="1:14" ht="13.5" thickBot="1" x14ac:dyDescent="0.25"/>
    <row r="4" spans="1:14" s="111" customFormat="1" ht="28.5" customHeight="1" x14ac:dyDescent="0.2">
      <c r="A4" s="82" t="s">
        <v>191</v>
      </c>
      <c r="B4" s="118" t="s">
        <v>88</v>
      </c>
      <c r="C4" s="292" t="s">
        <v>169</v>
      </c>
      <c r="D4" s="293"/>
      <c r="E4" s="118" t="s">
        <v>89</v>
      </c>
      <c r="F4" s="292" t="s">
        <v>169</v>
      </c>
      <c r="G4" s="293"/>
      <c r="H4" s="119"/>
      <c r="I4" s="118" t="s">
        <v>171</v>
      </c>
      <c r="J4" s="292" t="s">
        <v>169</v>
      </c>
      <c r="K4" s="293"/>
      <c r="L4" s="118" t="s">
        <v>172</v>
      </c>
      <c r="M4" s="292" t="s">
        <v>169</v>
      </c>
      <c r="N4" s="293"/>
    </row>
    <row r="5" spans="1:14" s="111" customFormat="1" ht="28.5" customHeight="1" thickBot="1" x14ac:dyDescent="0.25">
      <c r="A5" s="113" t="s">
        <v>192</v>
      </c>
      <c r="B5" s="110" t="s">
        <v>90</v>
      </c>
      <c r="C5" s="294" t="s">
        <v>168</v>
      </c>
      <c r="D5" s="294"/>
      <c r="E5" s="110" t="s">
        <v>91</v>
      </c>
      <c r="F5" s="294" t="s">
        <v>168</v>
      </c>
      <c r="G5" s="294"/>
      <c r="H5" s="110"/>
      <c r="I5" s="110" t="s">
        <v>173</v>
      </c>
      <c r="J5" s="110"/>
      <c r="K5" s="110" t="s">
        <v>168</v>
      </c>
      <c r="L5" s="110" t="s">
        <v>174</v>
      </c>
      <c r="M5" s="110"/>
      <c r="N5" s="110" t="s">
        <v>168</v>
      </c>
    </row>
    <row r="6" spans="1:14" s="132" customFormat="1" ht="11.25" x14ac:dyDescent="0.2">
      <c r="A6" s="43" t="s">
        <v>187</v>
      </c>
      <c r="B6" s="94">
        <v>0</v>
      </c>
      <c r="C6" s="122" t="s">
        <v>43</v>
      </c>
      <c r="D6" s="127">
        <v>0</v>
      </c>
      <c r="E6" s="94">
        <v>0</v>
      </c>
      <c r="F6" s="122" t="s">
        <v>43</v>
      </c>
      <c r="G6" s="127">
        <v>0</v>
      </c>
      <c r="H6" s="127" t="s">
        <v>92</v>
      </c>
      <c r="I6" s="156">
        <v>0</v>
      </c>
      <c r="J6" s="157" t="s">
        <v>43</v>
      </c>
      <c r="K6" s="156">
        <v>0</v>
      </c>
      <c r="L6" s="156">
        <v>0</v>
      </c>
      <c r="M6" s="157" t="s">
        <v>43</v>
      </c>
      <c r="N6" s="156">
        <v>0</v>
      </c>
    </row>
    <row r="7" spans="1:14" s="132" customFormat="1" ht="11.25" x14ac:dyDescent="0.2">
      <c r="A7" s="43" t="s">
        <v>186</v>
      </c>
      <c r="B7" s="94">
        <v>0</v>
      </c>
      <c r="C7" s="122" t="s">
        <v>43</v>
      </c>
      <c r="D7" s="127">
        <v>0</v>
      </c>
      <c r="E7" s="94">
        <v>0</v>
      </c>
      <c r="F7" s="122" t="s">
        <v>43</v>
      </c>
      <c r="G7" s="127">
        <v>0</v>
      </c>
      <c r="H7" s="127" t="s">
        <v>92</v>
      </c>
      <c r="I7" s="156">
        <v>0</v>
      </c>
      <c r="J7" s="157" t="s">
        <v>43</v>
      </c>
      <c r="K7" s="156">
        <v>0</v>
      </c>
      <c r="L7" s="156">
        <v>0</v>
      </c>
      <c r="M7" s="157" t="s">
        <v>43</v>
      </c>
      <c r="N7" s="156">
        <v>0</v>
      </c>
    </row>
    <row r="8" spans="1:14" s="132" customFormat="1" ht="11.25" x14ac:dyDescent="0.2">
      <c r="A8" s="43" t="s">
        <v>188</v>
      </c>
      <c r="B8" s="94">
        <v>1149.5219999999999</v>
      </c>
      <c r="C8" s="122" t="s">
        <v>43</v>
      </c>
      <c r="D8" s="127">
        <v>66.049000000000007</v>
      </c>
      <c r="E8" s="94">
        <v>733.80399999999997</v>
      </c>
      <c r="F8" s="122" t="s">
        <v>43</v>
      </c>
      <c r="G8" s="127">
        <v>286.40699999999998</v>
      </c>
      <c r="H8" s="127" t="s">
        <v>92</v>
      </c>
      <c r="I8" s="156">
        <v>1.9810000000000001</v>
      </c>
      <c r="J8" s="157" t="s">
        <v>43</v>
      </c>
      <c r="K8" s="156">
        <v>0.20599999999999999</v>
      </c>
      <c r="L8" s="156">
        <v>8.8999999999999996E-2</v>
      </c>
      <c r="M8" s="157" t="s">
        <v>43</v>
      </c>
      <c r="N8" s="156">
        <v>3.5999999999999997E-2</v>
      </c>
    </row>
    <row r="9" spans="1:14" s="165" customFormat="1" ht="11.25" x14ac:dyDescent="0.2">
      <c r="A9" s="166" t="s">
        <v>247</v>
      </c>
      <c r="B9" s="162">
        <v>1094.2070000000001</v>
      </c>
      <c r="C9" s="163" t="s">
        <v>43</v>
      </c>
      <c r="D9" s="164">
        <v>3.9159999999999999</v>
      </c>
      <c r="E9" s="162">
        <v>536.88</v>
      </c>
      <c r="F9" s="163" t="s">
        <v>43</v>
      </c>
      <c r="G9" s="164">
        <v>158.21899999999999</v>
      </c>
      <c r="H9" s="164" t="s">
        <v>92</v>
      </c>
      <c r="I9" s="168">
        <v>1.8859999999999999</v>
      </c>
      <c r="J9" s="169" t="s">
        <v>43</v>
      </c>
      <c r="K9" s="168">
        <v>0.16500000000000001</v>
      </c>
      <c r="L9" s="168">
        <v>6.5000000000000002E-2</v>
      </c>
      <c r="M9" s="169" t="s">
        <v>43</v>
      </c>
      <c r="N9" s="168">
        <v>2.1000000000000001E-2</v>
      </c>
    </row>
    <row r="10" spans="1:14" s="165" customFormat="1" ht="11.25" x14ac:dyDescent="0.2">
      <c r="A10" s="129" t="s">
        <v>248</v>
      </c>
      <c r="B10" s="162">
        <v>55.314</v>
      </c>
      <c r="C10" s="163" t="s">
        <v>43</v>
      </c>
      <c r="D10" s="164">
        <v>65.932000000000002</v>
      </c>
      <c r="E10" s="162">
        <v>196.92400000000001</v>
      </c>
      <c r="F10" s="163" t="s">
        <v>43</v>
      </c>
      <c r="G10" s="164">
        <v>238.738</v>
      </c>
      <c r="H10" s="164" t="s">
        <v>92</v>
      </c>
      <c r="I10" s="168">
        <v>9.5000000000000001E-2</v>
      </c>
      <c r="J10" s="169" t="s">
        <v>43</v>
      </c>
      <c r="K10" s="168">
        <v>0.114</v>
      </c>
      <c r="L10" s="168">
        <v>2.4E-2</v>
      </c>
      <c r="M10" s="169" t="s">
        <v>43</v>
      </c>
      <c r="N10" s="168">
        <v>2.9000000000000001E-2</v>
      </c>
    </row>
    <row r="11" spans="1:14" s="132" customFormat="1" ht="11.25" x14ac:dyDescent="0.2">
      <c r="A11" s="43" t="s">
        <v>189</v>
      </c>
      <c r="B11" s="94">
        <v>49215.892</v>
      </c>
      <c r="C11" s="122" t="s">
        <v>43</v>
      </c>
      <c r="D11" s="127">
        <v>4316.6289999999999</v>
      </c>
      <c r="E11" s="94">
        <v>503133.32</v>
      </c>
      <c r="F11" s="122" t="s">
        <v>43</v>
      </c>
      <c r="G11" s="127">
        <v>71348.375</v>
      </c>
      <c r="H11" s="127" t="s">
        <v>92</v>
      </c>
      <c r="I11" s="156">
        <v>84.808999999999997</v>
      </c>
      <c r="J11" s="157" t="s">
        <v>43</v>
      </c>
      <c r="K11" s="156">
        <v>4.0339999999999998</v>
      </c>
      <c r="L11" s="156">
        <v>61.34</v>
      </c>
      <c r="M11" s="157" t="s">
        <v>43</v>
      </c>
      <c r="N11" s="156">
        <v>5.6059999999999999</v>
      </c>
    </row>
    <row r="12" spans="1:14" s="165" customFormat="1" ht="22.5" x14ac:dyDescent="0.2">
      <c r="A12" s="129" t="s">
        <v>243</v>
      </c>
      <c r="B12" s="162">
        <v>1422.0550000000001</v>
      </c>
      <c r="C12" s="163" t="s">
        <v>43</v>
      </c>
      <c r="D12" s="164">
        <v>478.59399999999999</v>
      </c>
      <c r="E12" s="162">
        <v>30670.744999999999</v>
      </c>
      <c r="F12" s="163" t="s">
        <v>43</v>
      </c>
      <c r="G12" s="164">
        <v>10694.01</v>
      </c>
      <c r="H12" s="164" t="s">
        <v>92</v>
      </c>
      <c r="I12" s="168">
        <v>2.4510000000000001</v>
      </c>
      <c r="J12" s="169" t="s">
        <v>43</v>
      </c>
      <c r="K12" s="168">
        <v>0.83399999999999996</v>
      </c>
      <c r="L12" s="168">
        <v>3.7389999999999999</v>
      </c>
      <c r="M12" s="169" t="s">
        <v>43</v>
      </c>
      <c r="N12" s="168">
        <v>1.3280000000000001</v>
      </c>
    </row>
    <row r="13" spans="1:14" s="165" customFormat="1" ht="11.25" x14ac:dyDescent="0.2">
      <c r="A13" s="129" t="s">
        <v>236</v>
      </c>
      <c r="B13" s="162">
        <v>45.468000000000004</v>
      </c>
      <c r="C13" s="163" t="s">
        <v>43</v>
      </c>
      <c r="D13" s="164">
        <v>35.183999999999997</v>
      </c>
      <c r="E13" s="162">
        <v>2187.9160000000002</v>
      </c>
      <c r="F13" s="163" t="s">
        <v>43</v>
      </c>
      <c r="G13" s="164">
        <v>1312.991</v>
      </c>
      <c r="H13" s="164" t="s">
        <v>92</v>
      </c>
      <c r="I13" s="168">
        <v>7.8E-2</v>
      </c>
      <c r="J13" s="169" t="s">
        <v>43</v>
      </c>
      <c r="K13" s="168">
        <v>6.0999999999999999E-2</v>
      </c>
      <c r="L13" s="168">
        <v>0.26700000000000002</v>
      </c>
      <c r="M13" s="169" t="s">
        <v>43</v>
      </c>
      <c r="N13" s="168">
        <v>0.16200000000000001</v>
      </c>
    </row>
    <row r="14" spans="1:14" s="165" customFormat="1" ht="11.25" x14ac:dyDescent="0.2">
      <c r="A14" s="129" t="s">
        <v>237</v>
      </c>
      <c r="B14" s="162">
        <v>7680.6989999999996</v>
      </c>
      <c r="C14" s="163" t="s">
        <v>43</v>
      </c>
      <c r="D14" s="164">
        <v>1778.712</v>
      </c>
      <c r="E14" s="162">
        <v>23986.674999999999</v>
      </c>
      <c r="F14" s="163" t="s">
        <v>43</v>
      </c>
      <c r="G14" s="164">
        <v>12354.984</v>
      </c>
      <c r="H14" s="164" t="s">
        <v>92</v>
      </c>
      <c r="I14" s="168">
        <v>13.234999999999999</v>
      </c>
      <c r="J14" s="169" t="s">
        <v>43</v>
      </c>
      <c r="K14" s="168">
        <v>2.9039999999999999</v>
      </c>
      <c r="L14" s="168">
        <v>2.9239999999999999</v>
      </c>
      <c r="M14" s="169" t="s">
        <v>43</v>
      </c>
      <c r="N14" s="168">
        <v>1.5029999999999999</v>
      </c>
    </row>
    <row r="15" spans="1:14" s="165" customFormat="1" ht="11.25" x14ac:dyDescent="0.2">
      <c r="A15" s="129" t="s">
        <v>238</v>
      </c>
      <c r="B15" s="162">
        <v>26.756</v>
      </c>
      <c r="C15" s="163" t="s">
        <v>43</v>
      </c>
      <c r="D15" s="164">
        <v>26.494</v>
      </c>
      <c r="E15" s="162">
        <v>410.42599999999999</v>
      </c>
      <c r="F15" s="163" t="s">
        <v>43</v>
      </c>
      <c r="G15" s="164">
        <v>292.16300000000001</v>
      </c>
      <c r="H15" s="164" t="s">
        <v>92</v>
      </c>
      <c r="I15" s="168">
        <v>4.5999999999999999E-2</v>
      </c>
      <c r="J15" s="169" t="s">
        <v>43</v>
      </c>
      <c r="K15" s="168">
        <v>4.5999999999999999E-2</v>
      </c>
      <c r="L15" s="168">
        <v>0.05</v>
      </c>
      <c r="M15" s="169" t="s">
        <v>43</v>
      </c>
      <c r="N15" s="168">
        <v>3.5999999999999997E-2</v>
      </c>
    </row>
    <row r="16" spans="1:14" s="165" customFormat="1" ht="11.25" x14ac:dyDescent="0.2">
      <c r="A16" s="129" t="s">
        <v>239</v>
      </c>
      <c r="B16" s="162">
        <v>27279.09</v>
      </c>
      <c r="C16" s="163" t="s">
        <v>43</v>
      </c>
      <c r="D16" s="164">
        <v>236.50800000000001</v>
      </c>
      <c r="E16" s="162">
        <v>137505.75899999999</v>
      </c>
      <c r="F16" s="163" t="s">
        <v>43</v>
      </c>
      <c r="G16" s="164">
        <v>6210.1450000000004</v>
      </c>
      <c r="H16" s="164" t="s">
        <v>92</v>
      </c>
      <c r="I16" s="168">
        <v>47.008000000000003</v>
      </c>
      <c r="J16" s="169" t="s">
        <v>43</v>
      </c>
      <c r="K16" s="168">
        <v>4.1040000000000001</v>
      </c>
      <c r="L16" s="168">
        <v>16.763999999999999</v>
      </c>
      <c r="M16" s="169" t="s">
        <v>43</v>
      </c>
      <c r="N16" s="168">
        <v>2.0779999999999998</v>
      </c>
    </row>
    <row r="17" spans="1:14" s="165" customFormat="1" ht="22.5" x14ac:dyDescent="0.2">
      <c r="A17" s="129" t="s">
        <v>252</v>
      </c>
      <c r="B17" s="162">
        <v>2260.136</v>
      </c>
      <c r="C17" s="163" t="s">
        <v>43</v>
      </c>
      <c r="D17" s="164">
        <v>985.06700000000001</v>
      </c>
      <c r="E17" s="162">
        <v>35695.544999999998</v>
      </c>
      <c r="F17" s="163" t="s">
        <v>43</v>
      </c>
      <c r="G17" s="164">
        <v>13448.063</v>
      </c>
      <c r="H17" s="164" t="s">
        <v>92</v>
      </c>
      <c r="I17" s="168">
        <v>3.895</v>
      </c>
      <c r="J17" s="169" t="s">
        <v>43</v>
      </c>
      <c r="K17" s="168">
        <v>1.671</v>
      </c>
      <c r="L17" s="168">
        <v>4.3520000000000003</v>
      </c>
      <c r="M17" s="169" t="s">
        <v>43</v>
      </c>
      <c r="N17" s="168">
        <v>1.675</v>
      </c>
    </row>
    <row r="18" spans="1:14" s="165" customFormat="1" ht="22.5" x14ac:dyDescent="0.2">
      <c r="A18" s="129" t="s">
        <v>244</v>
      </c>
      <c r="B18" s="162">
        <v>2383.6950000000002</v>
      </c>
      <c r="C18" s="163" t="s">
        <v>43</v>
      </c>
      <c r="D18" s="164">
        <v>1266.317</v>
      </c>
      <c r="E18" s="162">
        <v>20201.563999999998</v>
      </c>
      <c r="F18" s="163" t="s">
        <v>43</v>
      </c>
      <c r="G18" s="164">
        <v>6734.7740000000003</v>
      </c>
      <c r="H18" s="164" t="s">
        <v>92</v>
      </c>
      <c r="I18" s="168">
        <v>4.1079999999999997</v>
      </c>
      <c r="J18" s="169" t="s">
        <v>43</v>
      </c>
      <c r="K18" s="168">
        <v>2.1240000000000001</v>
      </c>
      <c r="L18" s="168">
        <v>2.4630000000000001</v>
      </c>
      <c r="M18" s="169" t="s">
        <v>43</v>
      </c>
      <c r="N18" s="168">
        <v>0.85399999999999998</v>
      </c>
    </row>
    <row r="19" spans="1:14" s="165" customFormat="1" ht="22.5" x14ac:dyDescent="0.2">
      <c r="A19" s="129" t="s">
        <v>254</v>
      </c>
      <c r="B19" s="162">
        <v>3479.5030000000002</v>
      </c>
      <c r="C19" s="163" t="s">
        <v>43</v>
      </c>
      <c r="D19" s="164">
        <v>2972.0250000000001</v>
      </c>
      <c r="E19" s="162">
        <v>55725.370999999999</v>
      </c>
      <c r="F19" s="163" t="s">
        <v>43</v>
      </c>
      <c r="G19" s="164">
        <v>24675.136999999999</v>
      </c>
      <c r="H19" s="164" t="s">
        <v>92</v>
      </c>
      <c r="I19" s="168">
        <v>5.9960000000000004</v>
      </c>
      <c r="J19" s="169" t="s">
        <v>43</v>
      </c>
      <c r="K19" s="168">
        <v>4.8410000000000002</v>
      </c>
      <c r="L19" s="168">
        <v>6.7939999999999996</v>
      </c>
      <c r="M19" s="169" t="s">
        <v>43</v>
      </c>
      <c r="N19" s="168">
        <v>2.915</v>
      </c>
    </row>
    <row r="20" spans="1:14" s="165" customFormat="1" ht="22.5" x14ac:dyDescent="0.2">
      <c r="A20" s="129" t="s">
        <v>245</v>
      </c>
      <c r="B20" s="162">
        <v>844.14800000000002</v>
      </c>
      <c r="C20" s="163" t="s">
        <v>43</v>
      </c>
      <c r="D20" s="162">
        <v>233.02699999999999</v>
      </c>
      <c r="E20" s="162">
        <v>75513.101999999999</v>
      </c>
      <c r="F20" s="163" t="s">
        <v>43</v>
      </c>
      <c r="G20" s="162">
        <v>16180.069</v>
      </c>
      <c r="H20" s="162" t="s">
        <v>92</v>
      </c>
      <c r="I20" s="168">
        <v>1.4550000000000001</v>
      </c>
      <c r="J20" s="169" t="s">
        <v>43</v>
      </c>
      <c r="K20" s="168">
        <v>0.41599999999999998</v>
      </c>
      <c r="L20" s="168">
        <v>9.2059999999999995</v>
      </c>
      <c r="M20" s="169" t="s">
        <v>43</v>
      </c>
      <c r="N20" s="168">
        <v>2.089</v>
      </c>
    </row>
    <row r="21" spans="1:14" s="165" customFormat="1" ht="22.5" x14ac:dyDescent="0.2">
      <c r="A21" s="129" t="s">
        <v>253</v>
      </c>
      <c r="B21" s="162">
        <v>3525.0859999999998</v>
      </c>
      <c r="C21" s="163" t="s">
        <v>43</v>
      </c>
      <c r="D21" s="162">
        <v>2136.3539999999998</v>
      </c>
      <c r="E21" s="162">
        <v>115753.046</v>
      </c>
      <c r="F21" s="163" t="s">
        <v>43</v>
      </c>
      <c r="G21" s="162">
        <v>61955.947999999997</v>
      </c>
      <c r="H21" s="162" t="s">
        <v>92</v>
      </c>
      <c r="I21" s="168">
        <v>6.0739999999999998</v>
      </c>
      <c r="J21" s="169" t="s">
        <v>43</v>
      </c>
      <c r="K21" s="168">
        <v>3.504</v>
      </c>
      <c r="L21" s="168">
        <v>14.112</v>
      </c>
      <c r="M21" s="169" t="s">
        <v>43</v>
      </c>
      <c r="N21" s="168">
        <v>6.67</v>
      </c>
    </row>
    <row r="22" spans="1:14" s="165" customFormat="1" ht="11.25" x14ac:dyDescent="0.2">
      <c r="A22" s="129" t="s">
        <v>246</v>
      </c>
      <c r="B22" s="162">
        <v>269.25599999999997</v>
      </c>
      <c r="C22" s="163" t="s">
        <v>43</v>
      </c>
      <c r="D22" s="162">
        <v>128.19</v>
      </c>
      <c r="E22" s="162">
        <v>5483.1710000000003</v>
      </c>
      <c r="F22" s="163" t="s">
        <v>43</v>
      </c>
      <c r="G22" s="162">
        <v>2257.0720000000001</v>
      </c>
      <c r="H22" s="162" t="s">
        <v>92</v>
      </c>
      <c r="I22" s="168">
        <v>0.46400000000000002</v>
      </c>
      <c r="J22" s="169" t="s">
        <v>43</v>
      </c>
      <c r="K22" s="168">
        <v>0.224</v>
      </c>
      <c r="L22" s="168">
        <v>0.66800000000000004</v>
      </c>
      <c r="M22" s="169" t="s">
        <v>43</v>
      </c>
      <c r="N22" s="168">
        <v>0.28399999999999997</v>
      </c>
    </row>
    <row r="23" spans="1:14" s="132" customFormat="1" ht="11.25" x14ac:dyDescent="0.2">
      <c r="A23" s="43" t="s">
        <v>190</v>
      </c>
      <c r="B23" s="94">
        <v>7665.7349999999997</v>
      </c>
      <c r="C23" s="122" t="s">
        <v>43</v>
      </c>
      <c r="D23" s="94">
        <v>2648.442</v>
      </c>
      <c r="E23" s="94">
        <v>316370.63699999999</v>
      </c>
      <c r="F23" s="122" t="s">
        <v>43</v>
      </c>
      <c r="G23" s="94">
        <v>59586.665000000001</v>
      </c>
      <c r="H23" s="94" t="s">
        <v>92</v>
      </c>
      <c r="I23" s="158">
        <v>13.21</v>
      </c>
      <c r="J23" s="157" t="s">
        <v>43</v>
      </c>
      <c r="K23" s="158">
        <v>4.0819999999999999</v>
      </c>
      <c r="L23" s="158">
        <v>38.570999999999998</v>
      </c>
      <c r="M23" s="157" t="s">
        <v>43</v>
      </c>
      <c r="N23" s="158">
        <v>5.6059999999999999</v>
      </c>
    </row>
    <row r="24" spans="1:14" s="165" customFormat="1" ht="11.25" x14ac:dyDescent="0.2">
      <c r="A24" s="129" t="s">
        <v>240</v>
      </c>
      <c r="B24" s="162">
        <v>2595.9140000000002</v>
      </c>
      <c r="C24" s="163" t="s">
        <v>43</v>
      </c>
      <c r="D24" s="162">
        <v>654.46100000000001</v>
      </c>
      <c r="E24" s="162">
        <v>55900.027999999998</v>
      </c>
      <c r="F24" s="163" t="s">
        <v>43</v>
      </c>
      <c r="G24" s="162">
        <v>14242.223</v>
      </c>
      <c r="H24" s="177" t="s">
        <v>92</v>
      </c>
      <c r="I24" s="178">
        <v>4.4729999999999999</v>
      </c>
      <c r="J24" s="169" t="s">
        <v>43</v>
      </c>
      <c r="K24" s="178">
        <v>1.145</v>
      </c>
      <c r="L24" s="178">
        <v>6.8150000000000004</v>
      </c>
      <c r="M24" s="169" t="s">
        <v>43</v>
      </c>
      <c r="N24" s="178">
        <v>1.79</v>
      </c>
    </row>
    <row r="25" spans="1:14" s="165" customFormat="1" ht="22.5" x14ac:dyDescent="0.2">
      <c r="A25" s="129" t="s">
        <v>242</v>
      </c>
      <c r="B25" s="162">
        <v>436.35199999999998</v>
      </c>
      <c r="C25" s="163" t="s">
        <v>43</v>
      </c>
      <c r="D25" s="162">
        <v>174.928</v>
      </c>
      <c r="E25" s="162">
        <v>68779.392000000007</v>
      </c>
      <c r="F25" s="163" t="s">
        <v>43</v>
      </c>
      <c r="G25" s="162">
        <v>28235.454000000002</v>
      </c>
      <c r="H25" s="177" t="s">
        <v>92</v>
      </c>
      <c r="I25" s="178">
        <v>0.752</v>
      </c>
      <c r="J25" s="169" t="s">
        <v>43</v>
      </c>
      <c r="K25" s="178">
        <v>0.30599999999999999</v>
      </c>
      <c r="L25" s="178">
        <v>8.3849999999999998</v>
      </c>
      <c r="M25" s="169" t="s">
        <v>43</v>
      </c>
      <c r="N25" s="178">
        <v>3.2850000000000001</v>
      </c>
    </row>
    <row r="26" spans="1:14" s="165" customFormat="1" ht="22.5" x14ac:dyDescent="0.2">
      <c r="A26" s="129" t="s">
        <v>249</v>
      </c>
      <c r="B26" s="162">
        <v>106.732</v>
      </c>
      <c r="C26" s="163" t="s">
        <v>43</v>
      </c>
      <c r="D26" s="162">
        <v>73.433999999999997</v>
      </c>
      <c r="E26" s="162">
        <v>15040.538</v>
      </c>
      <c r="F26" s="163" t="s">
        <v>43</v>
      </c>
      <c r="G26" s="162">
        <v>7570.7749999999996</v>
      </c>
      <c r="H26" s="177" t="s">
        <v>92</v>
      </c>
      <c r="I26" s="178">
        <v>0.184</v>
      </c>
      <c r="J26" s="169" t="s">
        <v>43</v>
      </c>
      <c r="K26" s="178">
        <v>0.127</v>
      </c>
      <c r="L26" s="178">
        <v>1.8340000000000001</v>
      </c>
      <c r="M26" s="169" t="s">
        <v>43</v>
      </c>
      <c r="N26" s="178">
        <v>0.93200000000000005</v>
      </c>
    </row>
    <row r="27" spans="1:14" s="165" customFormat="1" ht="11.25" x14ac:dyDescent="0.2">
      <c r="A27" s="129" t="s">
        <v>241</v>
      </c>
      <c r="B27" s="162">
        <v>3607.8440000000001</v>
      </c>
      <c r="C27" s="163" t="s">
        <v>43</v>
      </c>
      <c r="D27" s="162">
        <v>2537.2660000000001</v>
      </c>
      <c r="E27" s="162">
        <v>61124.680999999997</v>
      </c>
      <c r="F27" s="163" t="s">
        <v>43</v>
      </c>
      <c r="G27" s="162">
        <v>17592.731</v>
      </c>
      <c r="H27" s="177" t="s">
        <v>92</v>
      </c>
      <c r="I27" s="178">
        <v>6.2169999999999996</v>
      </c>
      <c r="J27" s="169" t="s">
        <v>43</v>
      </c>
      <c r="K27" s="178">
        <v>4.1280000000000001</v>
      </c>
      <c r="L27" s="178">
        <v>7.452</v>
      </c>
      <c r="M27" s="169" t="s">
        <v>43</v>
      </c>
      <c r="N27" s="178">
        <v>2.153</v>
      </c>
    </row>
    <row r="28" spans="1:14" s="165" customFormat="1" ht="22.5" x14ac:dyDescent="0.2">
      <c r="A28" s="129" t="s">
        <v>251</v>
      </c>
      <c r="B28" s="162">
        <v>245.30699999999999</v>
      </c>
      <c r="C28" s="163" t="s">
        <v>43</v>
      </c>
      <c r="D28" s="162">
        <v>153.268</v>
      </c>
      <c r="E28" s="162">
        <v>43970.993999999999</v>
      </c>
      <c r="F28" s="163" t="s">
        <v>43</v>
      </c>
      <c r="G28" s="162">
        <v>23869.813999999998</v>
      </c>
      <c r="H28" s="177" t="s">
        <v>92</v>
      </c>
      <c r="I28" s="178">
        <v>0.42299999999999999</v>
      </c>
      <c r="J28" s="169" t="s">
        <v>43</v>
      </c>
      <c r="K28" s="178">
        <v>0.26600000000000001</v>
      </c>
      <c r="L28" s="178">
        <v>5.3609999999999998</v>
      </c>
      <c r="M28" s="169" t="s">
        <v>43</v>
      </c>
      <c r="N28" s="178">
        <v>2.8180000000000001</v>
      </c>
    </row>
    <row r="29" spans="1:14" s="165" customFormat="1" ht="22.5" x14ac:dyDescent="0.2">
      <c r="A29" s="129" t="s">
        <v>250</v>
      </c>
      <c r="B29" s="162">
        <v>673.58600000000001</v>
      </c>
      <c r="C29" s="163" t="s">
        <v>43</v>
      </c>
      <c r="D29" s="162">
        <v>299.06700000000001</v>
      </c>
      <c r="E29" s="162">
        <v>71555.004000000001</v>
      </c>
      <c r="F29" s="163" t="s">
        <v>43</v>
      </c>
      <c r="G29" s="162">
        <v>40372.631999999998</v>
      </c>
      <c r="H29" s="177" t="s">
        <v>92</v>
      </c>
      <c r="I29" s="178">
        <v>1.161</v>
      </c>
      <c r="J29" s="169" t="s">
        <v>43</v>
      </c>
      <c r="K29" s="178">
        <v>0.51900000000000002</v>
      </c>
      <c r="L29" s="178">
        <v>8.7240000000000002</v>
      </c>
      <c r="M29" s="169" t="s">
        <v>43</v>
      </c>
      <c r="N29" s="178">
        <v>4.5860000000000003</v>
      </c>
    </row>
    <row r="30" spans="1:14" s="111" customFormat="1" ht="14.1" customHeight="1" thickBot="1" x14ac:dyDescent="0.25">
      <c r="A30" s="134" t="s">
        <v>0</v>
      </c>
      <c r="B30" s="123">
        <v>58031.148999999998</v>
      </c>
      <c r="C30" s="124" t="s">
        <v>43</v>
      </c>
      <c r="D30" s="123">
        <v>5063.6059999999998</v>
      </c>
      <c r="E30" s="123">
        <v>820237.76100000006</v>
      </c>
      <c r="F30" s="124" t="s">
        <v>43</v>
      </c>
      <c r="G30" s="123">
        <v>92611.327000000005</v>
      </c>
      <c r="H30" s="123" t="s">
        <v>92</v>
      </c>
      <c r="I30" s="123">
        <v>100</v>
      </c>
      <c r="J30" s="124" t="s">
        <v>43</v>
      </c>
      <c r="K30" s="123">
        <v>0</v>
      </c>
      <c r="L30" s="123">
        <v>100</v>
      </c>
      <c r="M30" s="124" t="s">
        <v>43</v>
      </c>
      <c r="N30" s="123">
        <v>0</v>
      </c>
    </row>
    <row r="31" spans="1:14" s="111" customFormat="1" ht="5.25" customHeight="1"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row r="40" spans="8:14" s="111" customFormat="1" ht="11.25" x14ac:dyDescent="0.2">
      <c r="H40" s="19"/>
      <c r="I40" s="19"/>
      <c r="J40" s="19"/>
      <c r="K40" s="19"/>
      <c r="L40" s="19"/>
      <c r="M40" s="19"/>
      <c r="N40" s="19"/>
    </row>
    <row r="41" spans="8:14" s="111" customFormat="1" ht="11.25" x14ac:dyDescent="0.2">
      <c r="H41" s="19"/>
      <c r="I41" s="19"/>
      <c r="J41" s="19"/>
      <c r="K41" s="19"/>
      <c r="L41" s="19"/>
      <c r="M41" s="19"/>
      <c r="N41" s="19"/>
    </row>
    <row r="42" spans="8:14" s="111" customFormat="1" ht="11.25" x14ac:dyDescent="0.2">
      <c r="H42" s="19"/>
      <c r="I42" s="19"/>
      <c r="J42" s="19"/>
      <c r="K42" s="19"/>
      <c r="L42" s="19"/>
      <c r="M42" s="19"/>
      <c r="N42" s="19"/>
    </row>
    <row r="43" spans="8:14" s="111" customFormat="1" ht="11.25" x14ac:dyDescent="0.2">
      <c r="H43" s="19"/>
      <c r="I43" s="19"/>
      <c r="J43" s="19"/>
      <c r="K43" s="19"/>
      <c r="L43" s="19"/>
      <c r="M43" s="19"/>
      <c r="N43" s="19"/>
    </row>
    <row r="44" spans="8:14" s="111" customFormat="1" ht="11.25" x14ac:dyDescent="0.2">
      <c r="H44" s="19"/>
      <c r="I44" s="19"/>
      <c r="J44" s="19"/>
      <c r="K44" s="19"/>
      <c r="L44" s="19"/>
      <c r="M44" s="19"/>
      <c r="N44" s="19"/>
    </row>
    <row r="45" spans="8:14" s="111" customFormat="1" ht="11.25" x14ac:dyDescent="0.2">
      <c r="H45" s="19"/>
      <c r="I45" s="19"/>
      <c r="J45" s="19"/>
      <c r="K45" s="19"/>
      <c r="L45" s="19"/>
      <c r="M45" s="19"/>
      <c r="N45" s="19"/>
    </row>
  </sheetData>
  <mergeCells count="6">
    <mergeCell ref="M4:N4"/>
    <mergeCell ref="C4:D4"/>
    <mergeCell ref="F4:G4"/>
    <mergeCell ref="C5:D5"/>
    <mergeCell ref="F5:G5"/>
    <mergeCell ref="J4:K4"/>
  </mergeCells>
  <hyperlinks>
    <hyperlink ref="L1" location="'Innehåll_ Contents'!Utskriftsområde" display="Till tabellförteckning" xr:uid="{4B19D64D-4871-48A7-B6AD-DF55744AC781}"/>
  </hyperlinks>
  <pageMargins left="0.70866141732283472" right="0.70866141732283472" top="0.39" bottom="0.3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49992370372631"/>
  </sheetPr>
  <dimension ref="A1:S38"/>
  <sheetViews>
    <sheetView workbookViewId="0"/>
  </sheetViews>
  <sheetFormatPr defaultColWidth="9.140625" defaultRowHeight="12.75" x14ac:dyDescent="0.2"/>
  <cols>
    <col min="1" max="1" width="19.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 style="7" customWidth="1"/>
    <col min="10" max="10" width="2.28515625" style="7" customWidth="1"/>
    <col min="11" max="11" width="7.140625" style="7" bestFit="1" customWidth="1"/>
    <col min="12" max="12" width="8" style="7" bestFit="1" customWidth="1"/>
    <col min="13" max="13" width="1.85546875" style="7" bestFit="1" customWidth="1"/>
    <col min="14" max="14" width="7.140625" style="7" bestFit="1" customWidth="1"/>
    <col min="15" max="16384" width="9.140625" style="1"/>
  </cols>
  <sheetData>
    <row r="1" spans="1:14" ht="12.75" customHeight="1" x14ac:dyDescent="0.2">
      <c r="A1" s="20" t="s">
        <v>320</v>
      </c>
      <c r="L1" s="224" t="s">
        <v>255</v>
      </c>
    </row>
    <row r="2" spans="1:14" ht="14.25" x14ac:dyDescent="0.2">
      <c r="A2" s="116" t="s">
        <v>321</v>
      </c>
    </row>
    <row r="3" spans="1:14" ht="13.5" thickBot="1" x14ac:dyDescent="0.25"/>
    <row r="4" spans="1:14" s="111" customFormat="1" ht="28.5" customHeight="1" x14ac:dyDescent="0.2">
      <c r="A4" s="82" t="s">
        <v>193</v>
      </c>
      <c r="B4" s="118" t="s">
        <v>88</v>
      </c>
      <c r="C4" s="292" t="s">
        <v>169</v>
      </c>
      <c r="D4" s="293"/>
      <c r="E4" s="118" t="s">
        <v>89</v>
      </c>
      <c r="F4" s="292" t="s">
        <v>169</v>
      </c>
      <c r="G4" s="293"/>
      <c r="H4" s="119"/>
      <c r="I4" s="118" t="s">
        <v>171</v>
      </c>
      <c r="J4" s="292" t="s">
        <v>169</v>
      </c>
      <c r="K4" s="293"/>
      <c r="L4" s="118" t="s">
        <v>172</v>
      </c>
      <c r="M4" s="292" t="s">
        <v>169</v>
      </c>
      <c r="N4" s="293"/>
    </row>
    <row r="5" spans="1:14" s="111" customFormat="1" ht="28.5" customHeight="1" thickBot="1" x14ac:dyDescent="0.25">
      <c r="A5" s="113" t="s">
        <v>194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108</v>
      </c>
      <c r="B6" s="94">
        <v>16338.002</v>
      </c>
      <c r="C6" s="122" t="s">
        <v>43</v>
      </c>
      <c r="D6" s="94">
        <v>4500.0820000000003</v>
      </c>
      <c r="E6" s="94">
        <v>97638.191000000006</v>
      </c>
      <c r="F6" s="122" t="s">
        <v>43</v>
      </c>
      <c r="G6" s="94">
        <v>26636.394</v>
      </c>
      <c r="H6" s="127" t="s">
        <v>92</v>
      </c>
      <c r="I6" s="156">
        <v>5.4550000000000001</v>
      </c>
      <c r="J6" s="157" t="s">
        <v>43</v>
      </c>
      <c r="K6" s="156">
        <v>1.4550000000000001</v>
      </c>
      <c r="L6" s="156">
        <v>3.371</v>
      </c>
      <c r="M6" s="157" t="s">
        <v>43</v>
      </c>
      <c r="N6" s="156">
        <v>0.93400000000000005</v>
      </c>
    </row>
    <row r="7" spans="1:14" s="132" customFormat="1" ht="17.25" customHeight="1" x14ac:dyDescent="0.2">
      <c r="A7" s="35" t="s">
        <v>109</v>
      </c>
      <c r="B7" s="94">
        <v>24098.225999999999</v>
      </c>
      <c r="C7" s="122" t="s">
        <v>43</v>
      </c>
      <c r="D7" s="94">
        <v>8723.4150000000009</v>
      </c>
      <c r="E7" s="94">
        <v>195018.70800000001</v>
      </c>
      <c r="F7" s="122" t="s">
        <v>43</v>
      </c>
      <c r="G7" s="94">
        <v>32475.116999999998</v>
      </c>
      <c r="H7" s="127" t="s">
        <v>92</v>
      </c>
      <c r="I7" s="156">
        <v>8.0459999999999994</v>
      </c>
      <c r="J7" s="157" t="s">
        <v>43</v>
      </c>
      <c r="K7" s="156">
        <v>2.7069999999999999</v>
      </c>
      <c r="L7" s="156">
        <v>6.734</v>
      </c>
      <c r="M7" s="157" t="s">
        <v>43</v>
      </c>
      <c r="N7" s="156">
        <v>1.202</v>
      </c>
    </row>
    <row r="8" spans="1:14" s="132" customFormat="1" ht="17.25" customHeight="1" x14ac:dyDescent="0.2">
      <c r="A8" s="35" t="s">
        <v>110</v>
      </c>
      <c r="B8" s="94">
        <v>30095.847000000002</v>
      </c>
      <c r="C8" s="122" t="s">
        <v>43</v>
      </c>
      <c r="D8" s="94">
        <v>8620.0380000000005</v>
      </c>
      <c r="E8" s="94">
        <v>353887.158</v>
      </c>
      <c r="F8" s="122" t="s">
        <v>43</v>
      </c>
      <c r="G8" s="94">
        <v>61943.534</v>
      </c>
      <c r="H8" s="94" t="s">
        <v>92</v>
      </c>
      <c r="I8" s="156">
        <v>10.048</v>
      </c>
      <c r="J8" s="157" t="s">
        <v>43</v>
      </c>
      <c r="K8" s="156">
        <v>2.6339999999999999</v>
      </c>
      <c r="L8" s="156">
        <v>12.218999999999999</v>
      </c>
      <c r="M8" s="157" t="s">
        <v>43</v>
      </c>
      <c r="N8" s="156">
        <v>2.1480000000000001</v>
      </c>
    </row>
    <row r="9" spans="1:14" s="132" customFormat="1" ht="17.25" customHeight="1" x14ac:dyDescent="0.2">
      <c r="A9" s="35" t="s">
        <v>111</v>
      </c>
      <c r="B9" s="94">
        <v>14469.985000000001</v>
      </c>
      <c r="C9" s="122" t="s">
        <v>43</v>
      </c>
      <c r="D9" s="94">
        <v>3024.4810000000002</v>
      </c>
      <c r="E9" s="94">
        <v>275372.141</v>
      </c>
      <c r="F9" s="122" t="s">
        <v>43</v>
      </c>
      <c r="G9" s="94">
        <v>46791.222000000002</v>
      </c>
      <c r="H9" s="94" t="s">
        <v>92</v>
      </c>
      <c r="I9" s="156">
        <v>4.8310000000000004</v>
      </c>
      <c r="J9" s="157" t="s">
        <v>43</v>
      </c>
      <c r="K9" s="156">
        <v>1.0009999999999999</v>
      </c>
      <c r="L9" s="156">
        <v>9.5079999999999991</v>
      </c>
      <c r="M9" s="157" t="s">
        <v>43</v>
      </c>
      <c r="N9" s="156">
        <v>1.6930000000000001</v>
      </c>
    </row>
    <row r="10" spans="1:14" s="132" customFormat="1" ht="17.25" customHeight="1" x14ac:dyDescent="0.2">
      <c r="A10" s="35" t="s">
        <v>112</v>
      </c>
      <c r="B10" s="94">
        <v>16195.853999999999</v>
      </c>
      <c r="C10" s="122" t="s">
        <v>43</v>
      </c>
      <c r="D10" s="94">
        <v>3862.5909999999999</v>
      </c>
      <c r="E10" s="94">
        <v>347770.33899999998</v>
      </c>
      <c r="F10" s="122" t="s">
        <v>43</v>
      </c>
      <c r="G10" s="94">
        <v>78426.819000000003</v>
      </c>
      <c r="H10" s="94" t="s">
        <v>92</v>
      </c>
      <c r="I10" s="156">
        <v>5.407</v>
      </c>
      <c r="J10" s="157" t="s">
        <v>43</v>
      </c>
      <c r="K10" s="156">
        <v>1.262</v>
      </c>
      <c r="L10" s="156">
        <v>12.007999999999999</v>
      </c>
      <c r="M10" s="157" t="s">
        <v>43</v>
      </c>
      <c r="N10" s="156">
        <v>2.5990000000000002</v>
      </c>
    </row>
    <row r="11" spans="1:14" s="132" customFormat="1" ht="17.25" customHeight="1" x14ac:dyDescent="0.2">
      <c r="A11" s="35" t="s">
        <v>113</v>
      </c>
      <c r="B11" s="94">
        <v>20659.418000000001</v>
      </c>
      <c r="C11" s="122" t="s">
        <v>43</v>
      </c>
      <c r="D11" s="94">
        <v>3741.9830000000002</v>
      </c>
      <c r="E11" s="94">
        <v>475542.88099999999</v>
      </c>
      <c r="F11" s="122" t="s">
        <v>43</v>
      </c>
      <c r="G11" s="94">
        <v>65825.523000000001</v>
      </c>
      <c r="H11" s="94" t="s">
        <v>92</v>
      </c>
      <c r="I11" s="156">
        <v>6.8979999999999997</v>
      </c>
      <c r="J11" s="157" t="s">
        <v>43</v>
      </c>
      <c r="K11" s="156">
        <v>1.226</v>
      </c>
      <c r="L11" s="156">
        <v>16.420000000000002</v>
      </c>
      <c r="M11" s="157" t="s">
        <v>43</v>
      </c>
      <c r="N11" s="156">
        <v>2.4260000000000002</v>
      </c>
    </row>
    <row r="12" spans="1:14" s="132" customFormat="1" ht="17.25" customHeight="1" x14ac:dyDescent="0.2">
      <c r="A12" s="35" t="s">
        <v>114</v>
      </c>
      <c r="B12" s="94">
        <v>18466.064999999999</v>
      </c>
      <c r="C12" s="122" t="s">
        <v>43</v>
      </c>
      <c r="D12" s="94">
        <v>3975.1480000000001</v>
      </c>
      <c r="E12" s="94">
        <v>658560.05799999996</v>
      </c>
      <c r="F12" s="122" t="s">
        <v>43</v>
      </c>
      <c r="G12" s="94">
        <v>204346.51500000001</v>
      </c>
      <c r="H12" s="94" t="s">
        <v>92</v>
      </c>
      <c r="I12" s="156">
        <v>6.165</v>
      </c>
      <c r="J12" s="157" t="s">
        <v>43</v>
      </c>
      <c r="K12" s="156">
        <v>1.2929999999999999</v>
      </c>
      <c r="L12" s="156">
        <v>22.739000000000001</v>
      </c>
      <c r="M12" s="157" t="s">
        <v>43</v>
      </c>
      <c r="N12" s="156">
        <v>5.6130000000000004</v>
      </c>
    </row>
    <row r="13" spans="1:14" s="132" customFormat="1" ht="17.25" customHeight="1" x14ac:dyDescent="0.2">
      <c r="A13" s="35" t="s">
        <v>179</v>
      </c>
      <c r="B13" s="94">
        <v>159190.745</v>
      </c>
      <c r="C13" s="122" t="s">
        <v>43</v>
      </c>
      <c r="D13" s="94">
        <v>3252.5790000000002</v>
      </c>
      <c r="E13" s="94">
        <v>492366.49099999998</v>
      </c>
      <c r="F13" s="122" t="s">
        <v>43</v>
      </c>
      <c r="G13" s="94">
        <v>63391.451000000001</v>
      </c>
      <c r="H13" s="94" t="s">
        <v>92</v>
      </c>
      <c r="I13" s="156">
        <v>53.15</v>
      </c>
      <c r="J13" s="157" t="s">
        <v>43</v>
      </c>
      <c r="K13" s="156">
        <v>2.5920000000000001</v>
      </c>
      <c r="L13" s="156">
        <v>17.001000000000001</v>
      </c>
      <c r="M13" s="157" t="s">
        <v>43</v>
      </c>
      <c r="N13" s="156">
        <v>2.3029999999999999</v>
      </c>
    </row>
    <row r="14" spans="1:14" s="111" customFormat="1" ht="17.25" customHeight="1" thickBot="1" x14ac:dyDescent="0.25">
      <c r="A14" s="86" t="s">
        <v>0</v>
      </c>
      <c r="B14" s="123">
        <v>299514.14199999999</v>
      </c>
      <c r="C14" s="124" t="s">
        <v>43</v>
      </c>
      <c r="D14" s="123">
        <v>14677.652</v>
      </c>
      <c r="E14" s="123">
        <v>2896155.9670000002</v>
      </c>
      <c r="F14" s="124" t="s">
        <v>43</v>
      </c>
      <c r="G14" s="123">
        <v>246535.174</v>
      </c>
      <c r="H14" s="123" t="s">
        <v>92</v>
      </c>
      <c r="I14" s="123">
        <v>100</v>
      </c>
      <c r="J14" s="124" t="s">
        <v>43</v>
      </c>
      <c r="K14" s="123">
        <v>0</v>
      </c>
      <c r="L14" s="123">
        <v>100</v>
      </c>
      <c r="M14" s="124" t="s">
        <v>43</v>
      </c>
      <c r="N14" s="123">
        <v>0</v>
      </c>
    </row>
    <row r="15" spans="1:14" s="111" customFormat="1" ht="27.75" customHeight="1" x14ac:dyDescent="0.15">
      <c r="A15" s="291" t="s">
        <v>395</v>
      </c>
      <c r="B15" s="291"/>
      <c r="C15" s="291"/>
      <c r="D15" s="291"/>
      <c r="E15" s="291"/>
      <c r="F15" s="291"/>
      <c r="G15" s="291"/>
      <c r="H15" s="291"/>
      <c r="I15" s="291"/>
      <c r="J15" s="291"/>
      <c r="K15" s="291"/>
      <c r="L15" s="291"/>
      <c r="M15" s="291"/>
      <c r="N15" s="291"/>
    </row>
    <row r="16" spans="1:14" s="111" customFormat="1" ht="11.25" x14ac:dyDescent="0.2">
      <c r="H16" s="19"/>
      <c r="I16" s="19"/>
      <c r="J16" s="19"/>
      <c r="K16" s="19"/>
      <c r="L16" s="19"/>
      <c r="M16" s="19"/>
      <c r="N16" s="19"/>
    </row>
    <row r="17" spans="8:19" s="111" customFormat="1" ht="11.25" x14ac:dyDescent="0.2">
      <c r="H17" s="19"/>
      <c r="I17" s="19"/>
      <c r="J17" s="19"/>
      <c r="K17" s="19"/>
      <c r="L17" s="19"/>
      <c r="M17" s="19"/>
      <c r="N17" s="19"/>
    </row>
    <row r="18" spans="8:19" s="111" customFormat="1" ht="11.25" x14ac:dyDescent="0.2">
      <c r="H18" s="19"/>
      <c r="I18" s="19"/>
      <c r="J18" s="19"/>
      <c r="K18" s="19"/>
      <c r="L18" s="19"/>
      <c r="M18" s="19"/>
      <c r="N18" s="19"/>
    </row>
    <row r="19" spans="8:19" s="111" customFormat="1" ht="11.25" x14ac:dyDescent="0.2">
      <c r="H19" s="19"/>
      <c r="I19" s="19"/>
      <c r="J19" s="19"/>
      <c r="K19" s="19"/>
      <c r="L19" s="19"/>
      <c r="M19" s="19"/>
      <c r="N19" s="19"/>
    </row>
    <row r="20" spans="8:19" s="111" customFormat="1" ht="11.25" x14ac:dyDescent="0.2">
      <c r="H20" s="19"/>
      <c r="I20" s="19"/>
      <c r="J20" s="19"/>
      <c r="K20" s="19"/>
      <c r="L20" s="19"/>
      <c r="M20" s="19"/>
      <c r="N20" s="19"/>
      <c r="Q20" s="19"/>
      <c r="R20" s="19"/>
      <c r="S20" s="19"/>
    </row>
    <row r="21" spans="8:19" s="111" customFormat="1" ht="11.25" x14ac:dyDescent="0.2">
      <c r="H21" s="19"/>
      <c r="I21" s="19"/>
      <c r="J21" s="19"/>
      <c r="K21" s="19"/>
      <c r="L21" s="19"/>
      <c r="M21" s="19"/>
      <c r="N21" s="19"/>
      <c r="Q21" s="19"/>
      <c r="R21" s="19"/>
      <c r="S21" s="19"/>
    </row>
    <row r="22" spans="8:19" s="111" customFormat="1" ht="11.25" x14ac:dyDescent="0.2">
      <c r="H22" s="19"/>
      <c r="I22" s="19"/>
      <c r="J22" s="19"/>
      <c r="K22" s="19"/>
      <c r="L22" s="19"/>
      <c r="M22" s="19"/>
      <c r="N22" s="19"/>
      <c r="Q22" s="19"/>
      <c r="R22" s="19"/>
      <c r="S22" s="19"/>
    </row>
    <row r="23" spans="8:19" s="111" customFormat="1" ht="11.25" x14ac:dyDescent="0.2">
      <c r="H23" s="19"/>
      <c r="I23" s="19"/>
      <c r="J23" s="19"/>
      <c r="K23" s="19"/>
      <c r="L23" s="19"/>
      <c r="M23" s="19"/>
      <c r="N23" s="19"/>
    </row>
    <row r="24" spans="8:19" s="111" customFormat="1" ht="11.25" x14ac:dyDescent="0.2">
      <c r="H24" s="19"/>
      <c r="I24" s="19"/>
      <c r="J24" s="19"/>
      <c r="K24" s="19"/>
      <c r="L24" s="19"/>
      <c r="M24" s="19"/>
      <c r="N24" s="19"/>
    </row>
    <row r="25" spans="8:19" s="111" customFormat="1" ht="11.25" x14ac:dyDescent="0.2">
      <c r="H25" s="19"/>
      <c r="I25" s="19"/>
      <c r="J25" s="19"/>
      <c r="K25" s="19"/>
      <c r="L25" s="19"/>
      <c r="M25" s="19"/>
      <c r="N25" s="19"/>
    </row>
    <row r="26" spans="8:19" s="111" customFormat="1" ht="11.25" x14ac:dyDescent="0.2">
      <c r="H26" s="19"/>
      <c r="I26" s="19"/>
      <c r="J26" s="19"/>
      <c r="K26" s="19"/>
      <c r="L26" s="19"/>
      <c r="M26" s="19"/>
      <c r="N26" s="19"/>
    </row>
    <row r="27" spans="8:19" s="111" customFormat="1" ht="11.25" x14ac:dyDescent="0.2">
      <c r="H27" s="19"/>
      <c r="I27" s="19"/>
      <c r="J27" s="19"/>
      <c r="K27" s="19"/>
      <c r="L27" s="19"/>
      <c r="M27" s="19"/>
      <c r="N27" s="19"/>
    </row>
    <row r="28" spans="8:19" s="111" customFormat="1" ht="11.25" x14ac:dyDescent="0.2">
      <c r="H28" s="19"/>
      <c r="I28" s="19"/>
      <c r="J28" s="19"/>
      <c r="K28" s="19"/>
      <c r="L28" s="19"/>
      <c r="M28" s="19"/>
      <c r="N28" s="19"/>
    </row>
    <row r="29" spans="8:19" s="111" customFormat="1" ht="11.25" x14ac:dyDescent="0.2">
      <c r="H29" s="19"/>
      <c r="I29" s="19"/>
      <c r="J29" s="19"/>
      <c r="K29" s="19"/>
      <c r="L29" s="19"/>
      <c r="M29" s="19"/>
      <c r="N29" s="19"/>
    </row>
    <row r="30" spans="8:19" s="111" customFormat="1" ht="11.25" x14ac:dyDescent="0.2">
      <c r="H30" s="19"/>
      <c r="I30" s="19"/>
      <c r="J30" s="19"/>
      <c r="K30" s="19"/>
      <c r="L30" s="19"/>
      <c r="M30" s="19"/>
      <c r="N30" s="19"/>
    </row>
    <row r="31" spans="8:19" s="111" customFormat="1" ht="11.25" x14ac:dyDescent="0.2">
      <c r="H31" s="19"/>
      <c r="I31" s="19"/>
      <c r="J31" s="19"/>
      <c r="K31" s="19"/>
      <c r="L31" s="19"/>
      <c r="M31" s="19"/>
      <c r="N31" s="19"/>
    </row>
    <row r="32" spans="8:19"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7">
    <mergeCell ref="A15:N15"/>
    <mergeCell ref="J4:K4"/>
    <mergeCell ref="M4:N4"/>
    <mergeCell ref="C4:D4"/>
    <mergeCell ref="F4:G4"/>
    <mergeCell ref="C5:D5"/>
    <mergeCell ref="F5:G5"/>
  </mergeCells>
  <hyperlinks>
    <hyperlink ref="L1" location="'Innehåll_ Contents'!Utskriftsområde" display="Till tabellförteckning" xr:uid="{0AB8CCB3-FDF7-4C61-B9DF-76DD31D90C1A}"/>
  </hyperlink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49992370372631"/>
  </sheetPr>
  <dimension ref="A1:N39"/>
  <sheetViews>
    <sheetView workbookViewId="0"/>
  </sheetViews>
  <sheetFormatPr defaultColWidth="9.140625" defaultRowHeight="12.75" x14ac:dyDescent="0.2"/>
  <cols>
    <col min="1" max="1" width="20.425781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4.25" x14ac:dyDescent="0.2">
      <c r="A1" s="20" t="s">
        <v>322</v>
      </c>
      <c r="L1" s="224" t="s">
        <v>255</v>
      </c>
    </row>
    <row r="2" spans="1:14" ht="14.25" x14ac:dyDescent="0.2">
      <c r="A2" s="116" t="s">
        <v>323</v>
      </c>
    </row>
    <row r="3" spans="1:14" ht="13.5" thickBot="1" x14ac:dyDescent="0.25"/>
    <row r="4" spans="1:14" s="111" customFormat="1" ht="28.5" customHeight="1" x14ac:dyDescent="0.2">
      <c r="A4" s="82" t="s">
        <v>193</v>
      </c>
      <c r="B4" s="118" t="s">
        <v>88</v>
      </c>
      <c r="C4" s="292" t="s">
        <v>169</v>
      </c>
      <c r="D4" s="293"/>
      <c r="E4" s="118" t="s">
        <v>89</v>
      </c>
      <c r="F4" s="292" t="s">
        <v>169</v>
      </c>
      <c r="G4" s="293"/>
      <c r="H4" s="119"/>
      <c r="I4" s="118" t="s">
        <v>171</v>
      </c>
      <c r="J4" s="292" t="s">
        <v>169</v>
      </c>
      <c r="K4" s="293"/>
      <c r="L4" s="118" t="s">
        <v>172</v>
      </c>
      <c r="M4" s="292" t="s">
        <v>169</v>
      </c>
      <c r="N4" s="293"/>
    </row>
    <row r="5" spans="1:14" s="111" customFormat="1" ht="28.5" customHeight="1" thickBot="1" x14ac:dyDescent="0.25">
      <c r="A5" s="113" t="s">
        <v>194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108</v>
      </c>
      <c r="B6" s="94">
        <v>15625.838</v>
      </c>
      <c r="C6" s="122" t="s">
        <v>43</v>
      </c>
      <c r="D6" s="94">
        <v>4480.9189999999999</v>
      </c>
      <c r="E6" s="94">
        <v>70845.755999999994</v>
      </c>
      <c r="F6" s="122" t="s">
        <v>43</v>
      </c>
      <c r="G6" s="94">
        <v>13594.186</v>
      </c>
      <c r="H6" s="127" t="s">
        <v>92</v>
      </c>
      <c r="I6" s="156">
        <v>7.165</v>
      </c>
      <c r="J6" s="157" t="s">
        <v>43</v>
      </c>
      <c r="K6" s="156">
        <v>1.9710000000000001</v>
      </c>
      <c r="L6" s="156">
        <v>4.4089999999999998</v>
      </c>
      <c r="M6" s="157" t="s">
        <v>43</v>
      </c>
      <c r="N6" s="156">
        <v>0.873</v>
      </c>
    </row>
    <row r="7" spans="1:14" s="132" customFormat="1" ht="17.25" customHeight="1" x14ac:dyDescent="0.2">
      <c r="A7" s="35" t="s">
        <v>109</v>
      </c>
      <c r="B7" s="94">
        <v>21952.754000000001</v>
      </c>
      <c r="C7" s="122" t="s">
        <v>43</v>
      </c>
      <c r="D7" s="94">
        <v>8625.768</v>
      </c>
      <c r="E7" s="94">
        <v>147700.717</v>
      </c>
      <c r="F7" s="122" t="s">
        <v>43</v>
      </c>
      <c r="G7" s="94">
        <v>23129.847000000002</v>
      </c>
      <c r="H7" s="127" t="s">
        <v>92</v>
      </c>
      <c r="I7" s="156">
        <v>10.066000000000001</v>
      </c>
      <c r="J7" s="157" t="s">
        <v>43</v>
      </c>
      <c r="K7" s="156">
        <v>3.6040000000000001</v>
      </c>
      <c r="L7" s="156">
        <v>9.1920000000000002</v>
      </c>
      <c r="M7" s="157" t="s">
        <v>43</v>
      </c>
      <c r="N7" s="156">
        <v>1.49</v>
      </c>
    </row>
    <row r="8" spans="1:14" s="132" customFormat="1" ht="17.25" customHeight="1" x14ac:dyDescent="0.2">
      <c r="A8" s="35" t="s">
        <v>110</v>
      </c>
      <c r="B8" s="94">
        <v>24808.093000000001</v>
      </c>
      <c r="C8" s="122" t="s">
        <v>43</v>
      </c>
      <c r="D8" s="94">
        <v>7433.5749999999998</v>
      </c>
      <c r="E8" s="94">
        <v>263054.46100000001</v>
      </c>
      <c r="F8" s="122" t="s">
        <v>43</v>
      </c>
      <c r="G8" s="94">
        <v>49050.52</v>
      </c>
      <c r="H8" s="94" t="s">
        <v>92</v>
      </c>
      <c r="I8" s="156">
        <v>11.375</v>
      </c>
      <c r="J8" s="157" t="s">
        <v>43</v>
      </c>
      <c r="K8" s="156">
        <v>3.0950000000000002</v>
      </c>
      <c r="L8" s="156">
        <v>16.370999999999999</v>
      </c>
      <c r="M8" s="157" t="s">
        <v>43</v>
      </c>
      <c r="N8" s="156">
        <v>2.8119999999999998</v>
      </c>
    </row>
    <row r="9" spans="1:14" s="132" customFormat="1" ht="17.25" customHeight="1" x14ac:dyDescent="0.2">
      <c r="A9" s="35" t="s">
        <v>111</v>
      </c>
      <c r="B9" s="94">
        <v>10534.31</v>
      </c>
      <c r="C9" s="122" t="s">
        <v>43</v>
      </c>
      <c r="D9" s="94">
        <v>2692.558</v>
      </c>
      <c r="E9" s="94">
        <v>190635.46900000001</v>
      </c>
      <c r="F9" s="122" t="s">
        <v>43</v>
      </c>
      <c r="G9" s="94">
        <v>41943.712</v>
      </c>
      <c r="H9" s="94" t="s">
        <v>92</v>
      </c>
      <c r="I9" s="156">
        <v>4.83</v>
      </c>
      <c r="J9" s="157" t="s">
        <v>43</v>
      </c>
      <c r="K9" s="156">
        <v>1.22</v>
      </c>
      <c r="L9" s="156">
        <v>11.864000000000001</v>
      </c>
      <c r="M9" s="157" t="s">
        <v>43</v>
      </c>
      <c r="N9" s="156">
        <v>2.48</v>
      </c>
    </row>
    <row r="10" spans="1:14" s="132" customFormat="1" ht="17.25" customHeight="1" x14ac:dyDescent="0.2">
      <c r="A10" s="35" t="s">
        <v>112</v>
      </c>
      <c r="B10" s="94">
        <v>10835.243</v>
      </c>
      <c r="C10" s="122" t="s">
        <v>43</v>
      </c>
      <c r="D10" s="94">
        <v>2979.2159999999999</v>
      </c>
      <c r="E10" s="94">
        <v>173785.94699999999</v>
      </c>
      <c r="F10" s="122" t="s">
        <v>43</v>
      </c>
      <c r="G10" s="94">
        <v>42126.519</v>
      </c>
      <c r="H10" s="94" t="s">
        <v>92</v>
      </c>
      <c r="I10" s="156">
        <v>4.968</v>
      </c>
      <c r="J10" s="157" t="s">
        <v>43</v>
      </c>
      <c r="K10" s="156">
        <v>1.347</v>
      </c>
      <c r="L10" s="156">
        <v>10.815</v>
      </c>
      <c r="M10" s="157" t="s">
        <v>43</v>
      </c>
      <c r="N10" s="156">
        <v>2.5</v>
      </c>
    </row>
    <row r="11" spans="1:14" s="132" customFormat="1" ht="17.25" customHeight="1" x14ac:dyDescent="0.2">
      <c r="A11" s="35" t="s">
        <v>113</v>
      </c>
      <c r="B11" s="94">
        <v>9985.2919999999995</v>
      </c>
      <c r="C11" s="122" t="s">
        <v>43</v>
      </c>
      <c r="D11" s="94">
        <v>2809.6320000000001</v>
      </c>
      <c r="E11" s="94">
        <v>241630.96</v>
      </c>
      <c r="F11" s="122" t="s">
        <v>43</v>
      </c>
      <c r="G11" s="94">
        <v>56237.919999999998</v>
      </c>
      <c r="H11" s="94" t="s">
        <v>92</v>
      </c>
      <c r="I11" s="156">
        <v>4.5789999999999997</v>
      </c>
      <c r="J11" s="157" t="s">
        <v>43</v>
      </c>
      <c r="K11" s="156">
        <v>1.264</v>
      </c>
      <c r="L11" s="156">
        <v>15.038</v>
      </c>
      <c r="M11" s="157" t="s">
        <v>43</v>
      </c>
      <c r="N11" s="156">
        <v>3.1709999999999998</v>
      </c>
    </row>
    <row r="12" spans="1:14" s="132" customFormat="1" ht="17.25" customHeight="1" x14ac:dyDescent="0.2">
      <c r="A12" s="35" t="s">
        <v>114</v>
      </c>
      <c r="B12" s="94">
        <v>8052.259</v>
      </c>
      <c r="C12" s="122" t="s">
        <v>43</v>
      </c>
      <c r="D12" s="94">
        <v>2172.6779999999999</v>
      </c>
      <c r="E12" s="94">
        <v>166338.17600000001</v>
      </c>
      <c r="F12" s="122" t="s">
        <v>43</v>
      </c>
      <c r="G12" s="94">
        <v>34893.72</v>
      </c>
      <c r="H12" s="94" t="s">
        <v>92</v>
      </c>
      <c r="I12" s="156">
        <v>3.6920000000000002</v>
      </c>
      <c r="J12" s="157" t="s">
        <v>43</v>
      </c>
      <c r="K12" s="156">
        <v>0.99</v>
      </c>
      <c r="L12" s="156">
        <v>10.352</v>
      </c>
      <c r="M12" s="157" t="s">
        <v>43</v>
      </c>
      <c r="N12" s="156">
        <v>2.1259999999999999</v>
      </c>
    </row>
    <row r="13" spans="1:14" s="132" customFormat="1" ht="17.25" customHeight="1" x14ac:dyDescent="0.2">
      <c r="A13" s="35" t="s">
        <v>179</v>
      </c>
      <c r="B13" s="94">
        <v>116291.84</v>
      </c>
      <c r="C13" s="122" t="s">
        <v>43</v>
      </c>
      <c r="D13" s="94">
        <v>3252.4110000000001</v>
      </c>
      <c r="E13" s="94">
        <v>352852.82900000003</v>
      </c>
      <c r="F13" s="122" t="s">
        <v>43</v>
      </c>
      <c r="G13" s="94">
        <v>63378.686999999998</v>
      </c>
      <c r="H13" s="94" t="s">
        <v>92</v>
      </c>
      <c r="I13" s="156">
        <v>53.323999999999998</v>
      </c>
      <c r="J13" s="157" t="s">
        <v>43</v>
      </c>
      <c r="K13" s="156">
        <v>3.2330000000000001</v>
      </c>
      <c r="L13" s="156">
        <v>21.959</v>
      </c>
      <c r="M13" s="157" t="s">
        <v>43</v>
      </c>
      <c r="N13" s="156">
        <v>3.3969999999999998</v>
      </c>
    </row>
    <row r="14" spans="1:14" s="111" customFormat="1" ht="17.25" customHeight="1" thickBot="1" x14ac:dyDescent="0.25">
      <c r="A14" s="86" t="s">
        <v>0</v>
      </c>
      <c r="B14" s="123">
        <v>218085.62899999999</v>
      </c>
      <c r="C14" s="124" t="s">
        <v>43</v>
      </c>
      <c r="D14" s="123">
        <v>13309.177</v>
      </c>
      <c r="E14" s="123">
        <v>1606844.3149999999</v>
      </c>
      <c r="F14" s="124" t="s">
        <v>43</v>
      </c>
      <c r="G14" s="123">
        <v>119784.283</v>
      </c>
      <c r="H14" s="123" t="s">
        <v>92</v>
      </c>
      <c r="I14" s="123">
        <v>100</v>
      </c>
      <c r="J14" s="124" t="s">
        <v>43</v>
      </c>
      <c r="K14" s="123">
        <v>0</v>
      </c>
      <c r="L14" s="123">
        <v>100</v>
      </c>
      <c r="M14" s="124" t="s">
        <v>43</v>
      </c>
      <c r="N14" s="123">
        <v>0</v>
      </c>
    </row>
    <row r="15" spans="1:14" s="111" customFormat="1" ht="30" customHeight="1" x14ac:dyDescent="0.15">
      <c r="A15" s="291" t="s">
        <v>395</v>
      </c>
      <c r="B15" s="291"/>
      <c r="C15" s="291"/>
      <c r="D15" s="291"/>
      <c r="E15" s="291"/>
      <c r="F15" s="291"/>
      <c r="G15" s="291"/>
      <c r="H15" s="291"/>
      <c r="I15" s="291"/>
      <c r="J15" s="291"/>
      <c r="K15" s="291"/>
      <c r="L15" s="291"/>
      <c r="M15" s="291"/>
      <c r="N15" s="291"/>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sheetData>
  <mergeCells count="7">
    <mergeCell ref="A15:N15"/>
    <mergeCell ref="J4:K4"/>
    <mergeCell ref="M4:N4"/>
    <mergeCell ref="C4:D4"/>
    <mergeCell ref="F4:G4"/>
    <mergeCell ref="C5:D5"/>
    <mergeCell ref="F5:G5"/>
  </mergeCells>
  <hyperlinks>
    <hyperlink ref="L1" location="'Innehåll_ Contents'!Utskriftsområde" display="Till tabellförteckning" xr:uid="{964F12C2-9079-4E65-A7F8-12FBDA091FD0}"/>
  </hyperlink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49992370372631"/>
  </sheetPr>
  <dimension ref="A1:N39"/>
  <sheetViews>
    <sheetView workbookViewId="0"/>
  </sheetViews>
  <sheetFormatPr defaultColWidth="9.140625" defaultRowHeight="12.75" x14ac:dyDescent="0.2"/>
  <cols>
    <col min="1" max="1" width="19.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4.25" x14ac:dyDescent="0.2">
      <c r="A1" s="20" t="s">
        <v>325</v>
      </c>
      <c r="L1" s="224" t="s">
        <v>255</v>
      </c>
    </row>
    <row r="2" spans="1:14" ht="14.25" x14ac:dyDescent="0.2">
      <c r="A2" s="116" t="s">
        <v>324</v>
      </c>
    </row>
    <row r="3" spans="1:14" ht="13.5" thickBot="1" x14ac:dyDescent="0.25"/>
    <row r="4" spans="1:14" s="111" customFormat="1" ht="28.5" customHeight="1" x14ac:dyDescent="0.2">
      <c r="A4" s="82" t="s">
        <v>193</v>
      </c>
      <c r="B4" s="118" t="s">
        <v>88</v>
      </c>
      <c r="C4" s="292" t="s">
        <v>169</v>
      </c>
      <c r="D4" s="293"/>
      <c r="E4" s="118" t="s">
        <v>89</v>
      </c>
      <c r="F4" s="292" t="s">
        <v>169</v>
      </c>
      <c r="G4" s="293"/>
      <c r="H4" s="119"/>
      <c r="I4" s="118" t="s">
        <v>171</v>
      </c>
      <c r="J4" s="292" t="s">
        <v>169</v>
      </c>
      <c r="K4" s="293"/>
      <c r="L4" s="118" t="s">
        <v>172</v>
      </c>
      <c r="M4" s="292" t="s">
        <v>169</v>
      </c>
      <c r="N4" s="293"/>
    </row>
    <row r="5" spans="1:14" s="111" customFormat="1" ht="28.5" customHeight="1" thickBot="1" x14ac:dyDescent="0.25">
      <c r="A5" s="113" t="s">
        <v>194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108</v>
      </c>
      <c r="B6" s="94">
        <v>712.16399999999999</v>
      </c>
      <c r="C6" s="122" t="s">
        <v>43</v>
      </c>
      <c r="D6" s="94">
        <v>294.64</v>
      </c>
      <c r="E6" s="94">
        <v>26792.435000000001</v>
      </c>
      <c r="F6" s="122" t="s">
        <v>43</v>
      </c>
      <c r="G6" s="94">
        <v>18980.281999999999</v>
      </c>
      <c r="H6" s="127" t="s">
        <v>92</v>
      </c>
      <c r="I6" s="156">
        <v>0.875</v>
      </c>
      <c r="J6" s="157" t="s">
        <v>43</v>
      </c>
      <c r="K6" s="156">
        <v>0.36199999999999999</v>
      </c>
      <c r="L6" s="156">
        <v>2.0779999999999998</v>
      </c>
      <c r="M6" s="157" t="s">
        <v>43</v>
      </c>
      <c r="N6" s="156">
        <v>1.4770000000000001</v>
      </c>
    </row>
    <row r="7" spans="1:14" s="132" customFormat="1" ht="17.25" customHeight="1" x14ac:dyDescent="0.2">
      <c r="A7" s="35" t="s">
        <v>109</v>
      </c>
      <c r="B7" s="94">
        <v>2145.4720000000002</v>
      </c>
      <c r="C7" s="122" t="s">
        <v>43</v>
      </c>
      <c r="D7" s="94">
        <v>1020.949</v>
      </c>
      <c r="E7" s="94">
        <v>47317.991000000002</v>
      </c>
      <c r="F7" s="122" t="s">
        <v>43</v>
      </c>
      <c r="G7" s="94">
        <v>19357.085999999999</v>
      </c>
      <c r="H7" s="127" t="s">
        <v>92</v>
      </c>
      <c r="I7" s="156">
        <v>2.6349999999999998</v>
      </c>
      <c r="J7" s="157" t="s">
        <v>43</v>
      </c>
      <c r="K7" s="156">
        <v>1.2290000000000001</v>
      </c>
      <c r="L7" s="156">
        <v>3.67</v>
      </c>
      <c r="M7" s="157" t="s">
        <v>43</v>
      </c>
      <c r="N7" s="156">
        <v>1.556</v>
      </c>
    </row>
    <row r="8" spans="1:14" s="132" customFormat="1" ht="17.25" customHeight="1" x14ac:dyDescent="0.2">
      <c r="A8" s="35" t="s">
        <v>110</v>
      </c>
      <c r="B8" s="94">
        <v>5287.7539999999999</v>
      </c>
      <c r="C8" s="122" t="s">
        <v>43</v>
      </c>
      <c r="D8" s="94">
        <v>2723.7130000000002</v>
      </c>
      <c r="E8" s="94">
        <v>90832.697</v>
      </c>
      <c r="F8" s="122" t="s">
        <v>43</v>
      </c>
      <c r="G8" s="94">
        <v>25504.893</v>
      </c>
      <c r="H8" s="94" t="s">
        <v>92</v>
      </c>
      <c r="I8" s="156">
        <v>6.4939999999999998</v>
      </c>
      <c r="J8" s="157" t="s">
        <v>43</v>
      </c>
      <c r="K8" s="156">
        <v>3.1419999999999999</v>
      </c>
      <c r="L8" s="156">
        <v>7.0449999999999999</v>
      </c>
      <c r="M8" s="157" t="s">
        <v>43</v>
      </c>
      <c r="N8" s="156">
        <v>2.14</v>
      </c>
    </row>
    <row r="9" spans="1:14" s="132" customFormat="1" ht="17.25" customHeight="1" x14ac:dyDescent="0.2">
      <c r="A9" s="35" t="s">
        <v>111</v>
      </c>
      <c r="B9" s="94">
        <v>3935.6750000000002</v>
      </c>
      <c r="C9" s="122" t="s">
        <v>43</v>
      </c>
      <c r="D9" s="94">
        <v>1011.3680000000001</v>
      </c>
      <c r="E9" s="94">
        <v>84736.672000000006</v>
      </c>
      <c r="F9" s="122" t="s">
        <v>43</v>
      </c>
      <c r="G9" s="94">
        <v>16185.243</v>
      </c>
      <c r="H9" s="94" t="s">
        <v>92</v>
      </c>
      <c r="I9" s="156">
        <v>4.8330000000000002</v>
      </c>
      <c r="J9" s="157" t="s">
        <v>43</v>
      </c>
      <c r="K9" s="156">
        <v>1.226</v>
      </c>
      <c r="L9" s="156">
        <v>6.5720000000000001</v>
      </c>
      <c r="M9" s="157" t="s">
        <v>43</v>
      </c>
      <c r="N9" s="156">
        <v>1.5760000000000001</v>
      </c>
    </row>
    <row r="10" spans="1:14" s="132" customFormat="1" ht="17.25" customHeight="1" x14ac:dyDescent="0.2">
      <c r="A10" s="35" t="s">
        <v>112</v>
      </c>
      <c r="B10" s="94">
        <v>5360.6109999999999</v>
      </c>
      <c r="C10" s="122" t="s">
        <v>43</v>
      </c>
      <c r="D10" s="94">
        <v>1556.9090000000001</v>
      </c>
      <c r="E10" s="94">
        <v>173984.39199999999</v>
      </c>
      <c r="F10" s="122" t="s">
        <v>43</v>
      </c>
      <c r="G10" s="94">
        <v>57431.262000000002</v>
      </c>
      <c r="H10" s="94" t="s">
        <v>92</v>
      </c>
      <c r="I10" s="156">
        <v>6.5830000000000002</v>
      </c>
      <c r="J10" s="157" t="s">
        <v>43</v>
      </c>
      <c r="K10" s="156">
        <v>1.8360000000000001</v>
      </c>
      <c r="L10" s="156">
        <v>13.494</v>
      </c>
      <c r="M10" s="157" t="s">
        <v>43</v>
      </c>
      <c r="N10" s="156">
        <v>4.3609999999999998</v>
      </c>
    </row>
    <row r="11" spans="1:14" s="132" customFormat="1" ht="17.25" customHeight="1" x14ac:dyDescent="0.2">
      <c r="A11" s="35" t="s">
        <v>113</v>
      </c>
      <c r="B11" s="94">
        <v>10674.126</v>
      </c>
      <c r="C11" s="122" t="s">
        <v>43</v>
      </c>
      <c r="D11" s="94">
        <v>1939.413</v>
      </c>
      <c r="E11" s="94">
        <v>233911.921</v>
      </c>
      <c r="F11" s="122" t="s">
        <v>43</v>
      </c>
      <c r="G11" s="94">
        <v>28374.582999999999</v>
      </c>
      <c r="H11" s="94" t="s">
        <v>92</v>
      </c>
      <c r="I11" s="156">
        <v>13.109</v>
      </c>
      <c r="J11" s="157" t="s">
        <v>43</v>
      </c>
      <c r="K11" s="156">
        <v>2.2490000000000001</v>
      </c>
      <c r="L11" s="156">
        <v>18.141999999999999</v>
      </c>
      <c r="M11" s="157" t="s">
        <v>43</v>
      </c>
      <c r="N11" s="156">
        <v>3.468</v>
      </c>
    </row>
    <row r="12" spans="1:14" s="132" customFormat="1" ht="17.25" customHeight="1" x14ac:dyDescent="0.2">
      <c r="A12" s="35" t="s">
        <v>114</v>
      </c>
      <c r="B12" s="94">
        <v>10413.806</v>
      </c>
      <c r="C12" s="122" t="s">
        <v>43</v>
      </c>
      <c r="D12" s="94">
        <v>2555.835</v>
      </c>
      <c r="E12" s="94">
        <v>492221.88199999998</v>
      </c>
      <c r="F12" s="122" t="s">
        <v>43</v>
      </c>
      <c r="G12" s="94">
        <v>187291.734</v>
      </c>
      <c r="H12" s="94" t="s">
        <v>92</v>
      </c>
      <c r="I12" s="156">
        <v>12.789</v>
      </c>
      <c r="J12" s="157" t="s">
        <v>43</v>
      </c>
      <c r="K12" s="156">
        <v>2.8540000000000001</v>
      </c>
      <c r="L12" s="156">
        <v>38.177</v>
      </c>
      <c r="M12" s="157" t="s">
        <v>43</v>
      </c>
      <c r="N12" s="156">
        <v>9.32</v>
      </c>
    </row>
    <row r="13" spans="1:14" s="132" customFormat="1" ht="17.25" customHeight="1" x14ac:dyDescent="0.2">
      <c r="A13" s="35" t="s">
        <v>179</v>
      </c>
      <c r="B13" s="94">
        <v>42898.904999999999</v>
      </c>
      <c r="C13" s="122" t="s">
        <v>43</v>
      </c>
      <c r="D13" s="94">
        <v>1.478</v>
      </c>
      <c r="E13" s="94">
        <v>139513.66200000001</v>
      </c>
      <c r="F13" s="122" t="s">
        <v>43</v>
      </c>
      <c r="G13" s="94">
        <v>46.481000000000002</v>
      </c>
      <c r="H13" s="94" t="s">
        <v>92</v>
      </c>
      <c r="I13" s="156">
        <v>52.683</v>
      </c>
      <c r="J13" s="157" t="s">
        <v>43</v>
      </c>
      <c r="K13" s="156">
        <v>2.9129999999999998</v>
      </c>
      <c r="L13" s="156">
        <v>10.821</v>
      </c>
      <c r="M13" s="157" t="s">
        <v>43</v>
      </c>
      <c r="N13" s="156">
        <v>1.696</v>
      </c>
    </row>
    <row r="14" spans="1:14" s="111" customFormat="1" ht="17.25" customHeight="1" thickBot="1" x14ac:dyDescent="0.25">
      <c r="A14" s="86" t="s">
        <v>0</v>
      </c>
      <c r="B14" s="123">
        <v>81428.513000000006</v>
      </c>
      <c r="C14" s="124" t="s">
        <v>43</v>
      </c>
      <c r="D14" s="123">
        <v>4486.424</v>
      </c>
      <c r="E14" s="123">
        <v>1289311.652</v>
      </c>
      <c r="F14" s="124" t="s">
        <v>43</v>
      </c>
      <c r="G14" s="123">
        <v>199308.326</v>
      </c>
      <c r="H14" s="123" t="s">
        <v>92</v>
      </c>
      <c r="I14" s="123">
        <v>100</v>
      </c>
      <c r="J14" s="124" t="s">
        <v>43</v>
      </c>
      <c r="K14" s="123">
        <v>0</v>
      </c>
      <c r="L14" s="123">
        <v>100</v>
      </c>
      <c r="M14" s="124" t="s">
        <v>43</v>
      </c>
      <c r="N14" s="123">
        <v>0</v>
      </c>
    </row>
    <row r="15" spans="1:14" s="111" customFormat="1" ht="28.5" customHeight="1" x14ac:dyDescent="0.15">
      <c r="A15" s="291" t="s">
        <v>395</v>
      </c>
      <c r="B15" s="291"/>
      <c r="C15" s="291"/>
      <c r="D15" s="291"/>
      <c r="E15" s="291"/>
      <c r="F15" s="291"/>
      <c r="G15" s="291"/>
      <c r="H15" s="291"/>
      <c r="I15" s="291"/>
      <c r="J15" s="291"/>
      <c r="K15" s="291"/>
      <c r="L15" s="291"/>
      <c r="M15" s="291"/>
      <c r="N15" s="291"/>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sheetData>
  <mergeCells count="7">
    <mergeCell ref="A15:N15"/>
    <mergeCell ref="J4:K4"/>
    <mergeCell ref="M4:N4"/>
    <mergeCell ref="C4:D4"/>
    <mergeCell ref="F4:G4"/>
    <mergeCell ref="C5:D5"/>
    <mergeCell ref="F5:G5"/>
  </mergeCells>
  <hyperlinks>
    <hyperlink ref="L1" location="'Innehåll_ Contents'!Utskriftsområde" display="Till tabellförteckning" xr:uid="{6A0185B4-7175-4063-9385-80C5A56130E3}"/>
  </hyperlink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49992370372631"/>
  </sheetPr>
  <dimension ref="A1:N39"/>
  <sheetViews>
    <sheetView workbookViewId="0"/>
  </sheetViews>
  <sheetFormatPr defaultColWidth="9.140625" defaultRowHeight="12.75" x14ac:dyDescent="0.2"/>
  <cols>
    <col min="1" max="1" width="19.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85546875" style="7" customWidth="1"/>
    <col min="10" max="10" width="2.28515625" style="7" customWidth="1"/>
    <col min="11" max="11" width="7.85546875" style="7" customWidth="1"/>
    <col min="12" max="12" width="8" style="7" bestFit="1" customWidth="1"/>
    <col min="13" max="13" width="2.28515625" style="7" customWidth="1"/>
    <col min="14" max="14" width="7.85546875" style="7" customWidth="1"/>
    <col min="15" max="16384" width="9.140625" style="1"/>
  </cols>
  <sheetData>
    <row r="1" spans="1:14" ht="14.25" x14ac:dyDescent="0.2">
      <c r="A1" s="20" t="s">
        <v>386</v>
      </c>
      <c r="L1" s="224" t="s">
        <v>255</v>
      </c>
    </row>
    <row r="2" spans="1:14" ht="14.25" x14ac:dyDescent="0.2">
      <c r="A2" s="116" t="s">
        <v>397</v>
      </c>
    </row>
    <row r="3" spans="1:14" ht="13.5" thickBot="1" x14ac:dyDescent="0.25"/>
    <row r="4" spans="1:14" s="111" customFormat="1" ht="28.5" customHeight="1" x14ac:dyDescent="0.2">
      <c r="A4" s="82" t="s">
        <v>193</v>
      </c>
      <c r="B4" s="118" t="s">
        <v>88</v>
      </c>
      <c r="C4" s="292" t="s">
        <v>169</v>
      </c>
      <c r="D4" s="293"/>
      <c r="E4" s="118" t="s">
        <v>89</v>
      </c>
      <c r="F4" s="292" t="s">
        <v>169</v>
      </c>
      <c r="G4" s="293"/>
      <c r="H4" s="119"/>
      <c r="I4" s="118" t="s">
        <v>171</v>
      </c>
      <c r="J4" s="292" t="s">
        <v>169</v>
      </c>
      <c r="K4" s="293"/>
      <c r="L4" s="118" t="s">
        <v>172</v>
      </c>
      <c r="M4" s="292" t="s">
        <v>169</v>
      </c>
      <c r="N4" s="293"/>
    </row>
    <row r="5" spans="1:14" s="111" customFormat="1" ht="28.5" customHeight="1" thickBot="1" x14ac:dyDescent="0.25">
      <c r="A5" s="113" t="s">
        <v>194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108</v>
      </c>
      <c r="B6" s="94">
        <v>2117.0390000000002</v>
      </c>
      <c r="C6" s="122" t="s">
        <v>43</v>
      </c>
      <c r="D6" s="94">
        <v>2422.54</v>
      </c>
      <c r="E6" s="94">
        <v>26126.66</v>
      </c>
      <c r="F6" s="122" t="s">
        <v>43</v>
      </c>
      <c r="G6" s="94">
        <v>7425.1239999999998</v>
      </c>
      <c r="H6" s="127" t="s">
        <v>92</v>
      </c>
      <c r="I6" s="156">
        <v>3.6480000000000001</v>
      </c>
      <c r="J6" s="157" t="s">
        <v>43</v>
      </c>
      <c r="K6" s="156">
        <v>4.032</v>
      </c>
      <c r="L6" s="156">
        <v>3.1850000000000001</v>
      </c>
      <c r="M6" s="157" t="s">
        <v>43</v>
      </c>
      <c r="N6" s="156">
        <v>0.94699999999999995</v>
      </c>
    </row>
    <row r="7" spans="1:14" s="132" customFormat="1" ht="17.25" customHeight="1" x14ac:dyDescent="0.2">
      <c r="A7" s="35" t="s">
        <v>109</v>
      </c>
      <c r="B7" s="94">
        <v>1653.056</v>
      </c>
      <c r="C7" s="122" t="s">
        <v>43</v>
      </c>
      <c r="D7" s="94">
        <v>843.12599999999998</v>
      </c>
      <c r="E7" s="94">
        <v>48186.86</v>
      </c>
      <c r="F7" s="122" t="s">
        <v>43</v>
      </c>
      <c r="G7" s="94">
        <v>19306.274000000001</v>
      </c>
      <c r="H7" s="127" t="s">
        <v>92</v>
      </c>
      <c r="I7" s="156">
        <v>2.8490000000000002</v>
      </c>
      <c r="J7" s="157" t="s">
        <v>43</v>
      </c>
      <c r="K7" s="156">
        <v>1.4350000000000001</v>
      </c>
      <c r="L7" s="156">
        <v>5.875</v>
      </c>
      <c r="M7" s="157" t="s">
        <v>43</v>
      </c>
      <c r="N7" s="156">
        <v>2.323</v>
      </c>
    </row>
    <row r="8" spans="1:14" s="132" customFormat="1" ht="17.25" customHeight="1" x14ac:dyDescent="0.2">
      <c r="A8" s="35" t="s">
        <v>110</v>
      </c>
      <c r="B8" s="94">
        <v>3433.4670000000001</v>
      </c>
      <c r="C8" s="122" t="s">
        <v>43</v>
      </c>
      <c r="D8" s="94">
        <v>1117.374</v>
      </c>
      <c r="E8" s="94">
        <v>117929.841</v>
      </c>
      <c r="F8" s="122" t="s">
        <v>43</v>
      </c>
      <c r="G8" s="94">
        <v>31263.594000000001</v>
      </c>
      <c r="H8" s="94" t="s">
        <v>92</v>
      </c>
      <c r="I8" s="156">
        <v>5.9169999999999998</v>
      </c>
      <c r="J8" s="157" t="s">
        <v>43</v>
      </c>
      <c r="K8" s="156">
        <v>1.8819999999999999</v>
      </c>
      <c r="L8" s="156">
        <v>14.378</v>
      </c>
      <c r="M8" s="157" t="s">
        <v>43</v>
      </c>
      <c r="N8" s="156">
        <v>3.633</v>
      </c>
    </row>
    <row r="9" spans="1:14" s="132" customFormat="1" ht="17.25" customHeight="1" x14ac:dyDescent="0.2">
      <c r="A9" s="35" t="s">
        <v>111</v>
      </c>
      <c r="B9" s="94">
        <v>2416.875</v>
      </c>
      <c r="C9" s="122" t="s">
        <v>43</v>
      </c>
      <c r="D9" s="94">
        <v>861.77300000000002</v>
      </c>
      <c r="E9" s="94">
        <v>82759.642000000007</v>
      </c>
      <c r="F9" s="122" t="s">
        <v>43</v>
      </c>
      <c r="G9" s="94">
        <v>25765.351999999999</v>
      </c>
      <c r="H9" s="94" t="s">
        <v>92</v>
      </c>
      <c r="I9" s="156">
        <v>4.165</v>
      </c>
      <c r="J9" s="157" t="s">
        <v>43</v>
      </c>
      <c r="K9" s="156">
        <v>1.4710000000000001</v>
      </c>
      <c r="L9" s="156">
        <v>10.09</v>
      </c>
      <c r="M9" s="157" t="s">
        <v>43</v>
      </c>
      <c r="N9" s="156">
        <v>3.0459999999999998</v>
      </c>
    </row>
    <row r="10" spans="1:14" s="132" customFormat="1" ht="17.25" customHeight="1" x14ac:dyDescent="0.2">
      <c r="A10" s="35" t="s">
        <v>112</v>
      </c>
      <c r="B10" s="94">
        <v>2416.7530000000002</v>
      </c>
      <c r="C10" s="122" t="s">
        <v>43</v>
      </c>
      <c r="D10" s="94">
        <v>764.86900000000003</v>
      </c>
      <c r="E10" s="94">
        <v>74895.296000000002</v>
      </c>
      <c r="F10" s="122" t="s">
        <v>43</v>
      </c>
      <c r="G10" s="94">
        <v>23222.699000000001</v>
      </c>
      <c r="H10" s="94" t="s">
        <v>92</v>
      </c>
      <c r="I10" s="156">
        <v>4.165</v>
      </c>
      <c r="J10" s="157" t="s">
        <v>43</v>
      </c>
      <c r="K10" s="156">
        <v>1.3169999999999999</v>
      </c>
      <c r="L10" s="156">
        <v>9.1310000000000002</v>
      </c>
      <c r="M10" s="157" t="s">
        <v>43</v>
      </c>
      <c r="N10" s="156">
        <v>2.7770000000000001</v>
      </c>
    </row>
    <row r="11" spans="1:14" s="132" customFormat="1" ht="17.25" customHeight="1" x14ac:dyDescent="0.2">
      <c r="A11" s="35" t="s">
        <v>113</v>
      </c>
      <c r="B11" s="94">
        <v>4278.3159999999998</v>
      </c>
      <c r="C11" s="122" t="s">
        <v>43</v>
      </c>
      <c r="D11" s="94">
        <v>1543.7840000000001</v>
      </c>
      <c r="E11" s="94">
        <v>119321.32799999999</v>
      </c>
      <c r="F11" s="122" t="s">
        <v>43</v>
      </c>
      <c r="G11" s="94">
        <v>39682.574999999997</v>
      </c>
      <c r="H11" s="94" t="s">
        <v>92</v>
      </c>
      <c r="I11" s="156">
        <v>7.3719999999999999</v>
      </c>
      <c r="J11" s="157" t="s">
        <v>43</v>
      </c>
      <c r="K11" s="156">
        <v>2.5609999999999999</v>
      </c>
      <c r="L11" s="156">
        <v>14.547000000000001</v>
      </c>
      <c r="M11" s="157" t="s">
        <v>43</v>
      </c>
      <c r="N11" s="156">
        <v>4.4260000000000002</v>
      </c>
    </row>
    <row r="12" spans="1:14" s="132" customFormat="1" ht="17.25" customHeight="1" x14ac:dyDescent="0.2">
      <c r="A12" s="35" t="s">
        <v>114</v>
      </c>
      <c r="B12" s="94">
        <v>8532.0740000000005</v>
      </c>
      <c r="C12" s="122" t="s">
        <v>43</v>
      </c>
      <c r="D12" s="94">
        <v>3798.9920000000002</v>
      </c>
      <c r="E12" s="94">
        <v>191711.55499999999</v>
      </c>
      <c r="F12" s="122" t="s">
        <v>43</v>
      </c>
      <c r="G12" s="94">
        <v>67384.793999999994</v>
      </c>
      <c r="H12" s="94" t="s">
        <v>92</v>
      </c>
      <c r="I12" s="156">
        <v>14.702999999999999</v>
      </c>
      <c r="J12" s="157" t="s">
        <v>43</v>
      </c>
      <c r="K12" s="156">
        <v>5.6669999999999998</v>
      </c>
      <c r="L12" s="156">
        <v>23.373000000000001</v>
      </c>
      <c r="M12" s="157" t="s">
        <v>43</v>
      </c>
      <c r="N12" s="156">
        <v>6.6340000000000003</v>
      </c>
    </row>
    <row r="13" spans="1:14" s="132" customFormat="1" ht="17.25" customHeight="1" x14ac:dyDescent="0.2">
      <c r="A13" s="35" t="s">
        <v>179</v>
      </c>
      <c r="B13" s="94">
        <v>33183.569000000003</v>
      </c>
      <c r="C13" s="122" t="s">
        <v>43</v>
      </c>
      <c r="D13" s="94">
        <v>529.86900000000003</v>
      </c>
      <c r="E13" s="94">
        <v>159306.57999999999</v>
      </c>
      <c r="F13" s="122" t="s">
        <v>43</v>
      </c>
      <c r="G13" s="94">
        <v>11319.267</v>
      </c>
      <c r="H13" s="94" t="s">
        <v>92</v>
      </c>
      <c r="I13" s="156">
        <v>57.182000000000002</v>
      </c>
      <c r="J13" s="157" t="s">
        <v>43</v>
      </c>
      <c r="K13" s="156">
        <v>4.9779999999999998</v>
      </c>
      <c r="L13" s="156">
        <v>19.422000000000001</v>
      </c>
      <c r="M13" s="157" t="s">
        <v>43</v>
      </c>
      <c r="N13" s="156">
        <v>2.5230000000000001</v>
      </c>
    </row>
    <row r="14" spans="1:14" s="111" customFormat="1" ht="17.25" customHeight="1" thickBot="1" x14ac:dyDescent="0.25">
      <c r="A14" s="86" t="s">
        <v>0</v>
      </c>
      <c r="B14" s="123">
        <v>58031.148999999998</v>
      </c>
      <c r="C14" s="124" t="s">
        <v>43</v>
      </c>
      <c r="D14" s="123">
        <v>5063.6059999999998</v>
      </c>
      <c r="E14" s="123">
        <v>820237.76100000006</v>
      </c>
      <c r="F14" s="124" t="s">
        <v>43</v>
      </c>
      <c r="G14" s="123">
        <v>92611.327000000005</v>
      </c>
      <c r="H14" s="123" t="s">
        <v>92</v>
      </c>
      <c r="I14" s="123">
        <v>100</v>
      </c>
      <c r="J14" s="124" t="s">
        <v>43</v>
      </c>
      <c r="K14" s="123">
        <v>0</v>
      </c>
      <c r="L14" s="123">
        <v>100</v>
      </c>
      <c r="M14" s="124" t="s">
        <v>43</v>
      </c>
      <c r="N14" s="123">
        <v>0</v>
      </c>
    </row>
    <row r="15" spans="1:14" s="111" customFormat="1" ht="30" customHeight="1" x14ac:dyDescent="0.15">
      <c r="A15" s="291" t="s">
        <v>395</v>
      </c>
      <c r="B15" s="291"/>
      <c r="C15" s="291"/>
      <c r="D15" s="291"/>
      <c r="E15" s="291"/>
      <c r="F15" s="291"/>
      <c r="G15" s="291"/>
      <c r="H15" s="291"/>
      <c r="I15" s="291"/>
      <c r="J15" s="291"/>
      <c r="K15" s="291"/>
      <c r="L15" s="291"/>
      <c r="M15" s="291"/>
      <c r="N15" s="291"/>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sheetData>
  <mergeCells count="7">
    <mergeCell ref="A15:N15"/>
    <mergeCell ref="J4:K4"/>
    <mergeCell ref="M4:N4"/>
    <mergeCell ref="C4:D4"/>
    <mergeCell ref="F4:G4"/>
    <mergeCell ref="C5:D5"/>
    <mergeCell ref="F5:G5"/>
  </mergeCells>
  <hyperlinks>
    <hyperlink ref="L1" location="'Innehåll_ Contents'!Utskriftsområde" display="Till tabellförteckning" xr:uid="{B6AAC825-C79D-42B8-9146-CCC3DDE37F0A}"/>
  </hyperlink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N31"/>
  <sheetViews>
    <sheetView zoomScaleNormal="100" workbookViewId="0"/>
  </sheetViews>
  <sheetFormatPr defaultColWidth="9.140625" defaultRowHeight="12.75" x14ac:dyDescent="0.2"/>
  <cols>
    <col min="1" max="1" width="20.425781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85546875" style="1" customWidth="1"/>
    <col min="9" max="9" width="8.28515625" style="1" customWidth="1"/>
    <col min="10" max="10" width="2.28515625" style="1" customWidth="1"/>
    <col min="11" max="11" width="7.140625" style="1" bestFit="1" customWidth="1"/>
    <col min="12" max="12" width="9.42578125" style="1" bestFit="1" customWidth="1"/>
    <col min="13" max="13" width="2.28515625" style="1" customWidth="1"/>
    <col min="14" max="14" width="7.140625" style="1" bestFit="1" customWidth="1"/>
    <col min="15" max="16384" width="9.140625" style="1"/>
  </cols>
  <sheetData>
    <row r="1" spans="1:14" ht="12.75" customHeight="1" x14ac:dyDescent="0.2">
      <c r="A1" s="20" t="s">
        <v>326</v>
      </c>
      <c r="L1" s="224" t="s">
        <v>255</v>
      </c>
    </row>
    <row r="2" spans="1:14" x14ac:dyDescent="0.2">
      <c r="A2" s="116" t="s">
        <v>327</v>
      </c>
    </row>
    <row r="3" spans="1:14" ht="13.5" thickBot="1" x14ac:dyDescent="0.25"/>
    <row r="4" spans="1:14" s="111" customFormat="1" ht="27" customHeight="1" x14ac:dyDescent="0.2">
      <c r="A4" s="82" t="s">
        <v>23</v>
      </c>
      <c r="B4" s="118" t="s">
        <v>88</v>
      </c>
      <c r="C4" s="292" t="s">
        <v>169</v>
      </c>
      <c r="D4" s="293"/>
      <c r="E4" s="118" t="s">
        <v>89</v>
      </c>
      <c r="F4" s="292" t="s">
        <v>169</v>
      </c>
      <c r="G4" s="293"/>
      <c r="H4" s="118"/>
      <c r="I4" s="118" t="s">
        <v>171</v>
      </c>
      <c r="J4" s="118"/>
      <c r="K4" s="149" t="s">
        <v>169</v>
      </c>
      <c r="L4" s="150" t="s">
        <v>172</v>
      </c>
      <c r="M4" s="118"/>
      <c r="N4" s="149" t="s">
        <v>169</v>
      </c>
    </row>
    <row r="5" spans="1:14" s="111" customFormat="1" ht="27.75" customHeight="1" thickBot="1" x14ac:dyDescent="0.25">
      <c r="A5" s="113" t="s">
        <v>123</v>
      </c>
      <c r="B5" s="110" t="s">
        <v>90</v>
      </c>
      <c r="C5" s="110"/>
      <c r="D5" s="110" t="s">
        <v>168</v>
      </c>
      <c r="E5" s="110" t="s">
        <v>91</v>
      </c>
      <c r="F5" s="110"/>
      <c r="G5" s="110" t="s">
        <v>168</v>
      </c>
      <c r="H5" s="110"/>
      <c r="I5" s="110" t="s">
        <v>173</v>
      </c>
      <c r="J5" s="110"/>
      <c r="K5" s="110" t="s">
        <v>168</v>
      </c>
      <c r="L5" s="110" t="s">
        <v>174</v>
      </c>
      <c r="M5" s="110"/>
      <c r="N5" s="110" t="s">
        <v>168</v>
      </c>
    </row>
    <row r="6" spans="1:14" s="132" customFormat="1" ht="14.1" customHeight="1" x14ac:dyDescent="0.2">
      <c r="A6" s="35" t="s">
        <v>24</v>
      </c>
      <c r="B6" s="94">
        <v>14281.034</v>
      </c>
      <c r="C6" s="122" t="s">
        <v>43</v>
      </c>
      <c r="D6" s="94">
        <v>2885.2649999999999</v>
      </c>
      <c r="E6" s="94">
        <v>477741.52</v>
      </c>
      <c r="F6" s="122" t="s">
        <v>43</v>
      </c>
      <c r="G6" s="94">
        <v>140189.389</v>
      </c>
      <c r="H6" s="94" t="s">
        <v>92</v>
      </c>
      <c r="I6" s="174">
        <v>4.7679999999999998</v>
      </c>
      <c r="J6" s="157" t="s">
        <v>43</v>
      </c>
      <c r="K6" s="156">
        <v>0.94299999999999995</v>
      </c>
      <c r="L6" s="156">
        <v>16.495999999999999</v>
      </c>
      <c r="M6" s="157" t="s">
        <v>43</v>
      </c>
      <c r="N6" s="156">
        <v>4.2169999999999996</v>
      </c>
    </row>
    <row r="7" spans="1:14" s="132" customFormat="1" ht="14.1" customHeight="1" x14ac:dyDescent="0.2">
      <c r="A7" s="35" t="s">
        <v>25</v>
      </c>
      <c r="B7" s="94">
        <v>7443.39</v>
      </c>
      <c r="C7" s="122" t="s">
        <v>43</v>
      </c>
      <c r="D7" s="94">
        <v>3134.5680000000002</v>
      </c>
      <c r="E7" s="94">
        <v>51232.1</v>
      </c>
      <c r="F7" s="122" t="s">
        <v>43</v>
      </c>
      <c r="G7" s="94">
        <v>14881.651</v>
      </c>
      <c r="H7" s="94" t="s">
        <v>92</v>
      </c>
      <c r="I7" s="174">
        <v>2.4849999999999999</v>
      </c>
      <c r="J7" s="157" t="s">
        <v>43</v>
      </c>
      <c r="K7" s="156">
        <v>0.995</v>
      </c>
      <c r="L7" s="156">
        <v>1.7689999999999999</v>
      </c>
      <c r="M7" s="157" t="s">
        <v>43</v>
      </c>
      <c r="N7" s="156">
        <v>0.53300000000000003</v>
      </c>
    </row>
    <row r="8" spans="1:14" s="132" customFormat="1" ht="14.1" customHeight="1" x14ac:dyDescent="0.2">
      <c r="A8" s="35" t="s">
        <v>26</v>
      </c>
      <c r="B8" s="94">
        <v>7814.9059999999999</v>
      </c>
      <c r="C8" s="122" t="s">
        <v>43</v>
      </c>
      <c r="D8" s="94">
        <v>2282.9369999999999</v>
      </c>
      <c r="E8" s="94">
        <v>53341.658000000003</v>
      </c>
      <c r="F8" s="122" t="s">
        <v>43</v>
      </c>
      <c r="G8" s="94">
        <v>21598.638999999999</v>
      </c>
      <c r="H8" s="94" t="s">
        <v>92</v>
      </c>
      <c r="I8" s="174">
        <v>2.609</v>
      </c>
      <c r="J8" s="157" t="s">
        <v>43</v>
      </c>
      <c r="K8" s="156">
        <v>0.75700000000000001</v>
      </c>
      <c r="L8" s="156">
        <v>1.8420000000000001</v>
      </c>
      <c r="M8" s="157" t="s">
        <v>43</v>
      </c>
      <c r="N8" s="156">
        <v>0.755</v>
      </c>
    </row>
    <row r="9" spans="1:14" s="132" customFormat="1" ht="14.1" customHeight="1" x14ac:dyDescent="0.2">
      <c r="A9" s="35" t="s">
        <v>27</v>
      </c>
      <c r="B9" s="94">
        <v>12141.382</v>
      </c>
      <c r="C9" s="122" t="s">
        <v>43</v>
      </c>
      <c r="D9" s="94">
        <v>4816.2139999999999</v>
      </c>
      <c r="E9" s="94">
        <v>104007.686</v>
      </c>
      <c r="F9" s="122" t="s">
        <v>43</v>
      </c>
      <c r="G9" s="94">
        <v>21063.742999999999</v>
      </c>
      <c r="H9" s="94" t="s">
        <v>92</v>
      </c>
      <c r="I9" s="174">
        <v>4.0540000000000003</v>
      </c>
      <c r="J9" s="157" t="s">
        <v>43</v>
      </c>
      <c r="K9" s="156">
        <v>1.5189999999999999</v>
      </c>
      <c r="L9" s="156">
        <v>3.5910000000000002</v>
      </c>
      <c r="M9" s="157" t="s">
        <v>43</v>
      </c>
      <c r="N9" s="156">
        <v>0.77500000000000002</v>
      </c>
    </row>
    <row r="10" spans="1:14" s="132" customFormat="1" ht="14.1" customHeight="1" x14ac:dyDescent="0.2">
      <c r="A10" s="35" t="s">
        <v>28</v>
      </c>
      <c r="B10" s="94">
        <v>10369.594999999999</v>
      </c>
      <c r="C10" s="122" t="s">
        <v>43</v>
      </c>
      <c r="D10" s="94">
        <v>1853.7159999999999</v>
      </c>
      <c r="E10" s="94">
        <v>167105.42499999999</v>
      </c>
      <c r="F10" s="122" t="s">
        <v>43</v>
      </c>
      <c r="G10" s="94">
        <v>35930.777999999998</v>
      </c>
      <c r="H10" s="94" t="s">
        <v>92</v>
      </c>
      <c r="I10" s="174">
        <v>3.4620000000000002</v>
      </c>
      <c r="J10" s="157" t="s">
        <v>43</v>
      </c>
      <c r="K10" s="156">
        <v>0.623</v>
      </c>
      <c r="L10" s="156">
        <v>5.77</v>
      </c>
      <c r="M10" s="157" t="s">
        <v>43</v>
      </c>
      <c r="N10" s="156">
        <v>1.28</v>
      </c>
    </row>
    <row r="11" spans="1:14" s="132" customFormat="1" ht="14.1" customHeight="1" x14ac:dyDescent="0.2">
      <c r="A11" s="35" t="s">
        <v>29</v>
      </c>
      <c r="B11" s="94">
        <v>5205.9210000000003</v>
      </c>
      <c r="C11" s="122" t="s">
        <v>43</v>
      </c>
      <c r="D11" s="94">
        <v>1320.8130000000001</v>
      </c>
      <c r="E11" s="94">
        <v>85258.376000000004</v>
      </c>
      <c r="F11" s="122" t="s">
        <v>43</v>
      </c>
      <c r="G11" s="94">
        <v>29766.328000000001</v>
      </c>
      <c r="H11" s="94" t="s">
        <v>92</v>
      </c>
      <c r="I11" s="174">
        <v>1.738</v>
      </c>
      <c r="J11" s="157" t="s">
        <v>43</v>
      </c>
      <c r="K11" s="156">
        <v>0.443</v>
      </c>
      <c r="L11" s="156">
        <v>2.944</v>
      </c>
      <c r="M11" s="157" t="s">
        <v>43</v>
      </c>
      <c r="N11" s="156">
        <v>1.0329999999999999</v>
      </c>
    </row>
    <row r="12" spans="1:14" s="132" customFormat="1" ht="14.1" customHeight="1" x14ac:dyDescent="0.2">
      <c r="A12" s="35" t="s">
        <v>115</v>
      </c>
      <c r="B12" s="94">
        <v>8788.8310000000001</v>
      </c>
      <c r="C12" s="122" t="s">
        <v>43</v>
      </c>
      <c r="D12" s="94">
        <v>1524.703</v>
      </c>
      <c r="E12" s="94">
        <v>80815.73</v>
      </c>
      <c r="F12" s="122" t="s">
        <v>43</v>
      </c>
      <c r="G12" s="94">
        <v>19281.537</v>
      </c>
      <c r="H12" s="94" t="s">
        <v>92</v>
      </c>
      <c r="I12" s="174">
        <v>2.9340000000000002</v>
      </c>
      <c r="J12" s="157" t="s">
        <v>43</v>
      </c>
      <c r="K12" s="156">
        <v>0.51400000000000001</v>
      </c>
      <c r="L12" s="156">
        <v>2.79</v>
      </c>
      <c r="M12" s="157" t="s">
        <v>43</v>
      </c>
      <c r="N12" s="156">
        <v>0.70699999999999996</v>
      </c>
    </row>
    <row r="13" spans="1:14" s="132" customFormat="1" ht="14.1" customHeight="1" x14ac:dyDescent="0.2">
      <c r="A13" s="35" t="s">
        <v>116</v>
      </c>
      <c r="B13" s="94">
        <v>4983.0839999999998</v>
      </c>
      <c r="C13" s="122" t="s">
        <v>43</v>
      </c>
      <c r="D13" s="94">
        <v>3758.08</v>
      </c>
      <c r="E13" s="94">
        <v>4252.152</v>
      </c>
      <c r="F13" s="122" t="s">
        <v>43</v>
      </c>
      <c r="G13" s="94">
        <v>1552.4839999999999</v>
      </c>
      <c r="H13" s="94" t="s">
        <v>92</v>
      </c>
      <c r="I13" s="174">
        <v>1.6639999999999999</v>
      </c>
      <c r="J13" s="157" t="s">
        <v>43</v>
      </c>
      <c r="K13" s="156">
        <v>1.2390000000000001</v>
      </c>
      <c r="L13" s="156">
        <v>0.14699999999999999</v>
      </c>
      <c r="M13" s="157" t="s">
        <v>43</v>
      </c>
      <c r="N13" s="156">
        <v>5.5E-2</v>
      </c>
    </row>
    <row r="14" spans="1:14" s="132" customFormat="1" ht="14.1" customHeight="1" x14ac:dyDescent="0.2">
      <c r="A14" s="35" t="s">
        <v>30</v>
      </c>
      <c r="B14" s="94">
        <v>4951.6480000000001</v>
      </c>
      <c r="C14" s="122" t="s">
        <v>43</v>
      </c>
      <c r="D14" s="94">
        <v>1558.2070000000001</v>
      </c>
      <c r="E14" s="94">
        <v>58194.635000000002</v>
      </c>
      <c r="F14" s="122" t="s">
        <v>43</v>
      </c>
      <c r="G14" s="94">
        <v>27419.654999999999</v>
      </c>
      <c r="H14" s="94" t="s">
        <v>92</v>
      </c>
      <c r="I14" s="174">
        <v>1.653</v>
      </c>
      <c r="J14" s="157" t="s">
        <v>43</v>
      </c>
      <c r="K14" s="156">
        <v>0.51600000000000001</v>
      </c>
      <c r="L14" s="156">
        <v>2.0089999999999999</v>
      </c>
      <c r="M14" s="157" t="s">
        <v>43</v>
      </c>
      <c r="N14" s="156">
        <v>0.94899999999999995</v>
      </c>
    </row>
    <row r="15" spans="1:14" s="132" customFormat="1" ht="14.1" customHeight="1" x14ac:dyDescent="0.2">
      <c r="A15" s="35" t="s">
        <v>31</v>
      </c>
      <c r="B15" s="94">
        <v>32382.843000000001</v>
      </c>
      <c r="C15" s="122" t="s">
        <v>43</v>
      </c>
      <c r="D15" s="94">
        <v>6867.4110000000001</v>
      </c>
      <c r="E15" s="94">
        <v>364554.53700000001</v>
      </c>
      <c r="F15" s="122" t="s">
        <v>43</v>
      </c>
      <c r="G15" s="94">
        <v>69955.813999999998</v>
      </c>
      <c r="H15" s="94" t="s">
        <v>92</v>
      </c>
      <c r="I15" s="174">
        <v>10.811999999999999</v>
      </c>
      <c r="J15" s="157" t="s">
        <v>43</v>
      </c>
      <c r="K15" s="156">
        <v>2.105</v>
      </c>
      <c r="L15" s="156">
        <v>12.587999999999999</v>
      </c>
      <c r="M15" s="157" t="s">
        <v>43</v>
      </c>
      <c r="N15" s="156">
        <v>2.3530000000000002</v>
      </c>
    </row>
    <row r="16" spans="1:14" s="132" customFormat="1" ht="14.1" customHeight="1" x14ac:dyDescent="0.2">
      <c r="A16" s="35" t="s">
        <v>32</v>
      </c>
      <c r="B16" s="94">
        <v>7832.2460000000001</v>
      </c>
      <c r="C16" s="122" t="s">
        <v>43</v>
      </c>
      <c r="D16" s="94">
        <v>2057.9160000000002</v>
      </c>
      <c r="E16" s="94">
        <v>65519</v>
      </c>
      <c r="F16" s="122" t="s">
        <v>43</v>
      </c>
      <c r="G16" s="94">
        <v>13964.021000000001</v>
      </c>
      <c r="H16" s="94" t="s">
        <v>92</v>
      </c>
      <c r="I16" s="174">
        <v>2.6150000000000002</v>
      </c>
      <c r="J16" s="157" t="s">
        <v>43</v>
      </c>
      <c r="K16" s="156">
        <v>0.66500000000000004</v>
      </c>
      <c r="L16" s="156">
        <v>2.262</v>
      </c>
      <c r="M16" s="157" t="s">
        <v>43</v>
      </c>
      <c r="N16" s="156">
        <v>0.52600000000000002</v>
      </c>
    </row>
    <row r="17" spans="1:14" s="132" customFormat="1" ht="14.1" customHeight="1" x14ac:dyDescent="0.2">
      <c r="A17" s="35" t="s">
        <v>33</v>
      </c>
      <c r="B17" s="94">
        <v>50745.071000000004</v>
      </c>
      <c r="C17" s="122" t="s">
        <v>43</v>
      </c>
      <c r="D17" s="94">
        <v>4960.1750000000002</v>
      </c>
      <c r="E17" s="94">
        <v>712607.26800000004</v>
      </c>
      <c r="F17" s="122" t="s">
        <v>43</v>
      </c>
      <c r="G17" s="94">
        <v>168515.73</v>
      </c>
      <c r="H17" s="94" t="s">
        <v>92</v>
      </c>
      <c r="I17" s="174">
        <v>16.942</v>
      </c>
      <c r="J17" s="157" t="s">
        <v>43</v>
      </c>
      <c r="K17" s="156">
        <v>1.583</v>
      </c>
      <c r="L17" s="156">
        <v>24.605</v>
      </c>
      <c r="M17" s="157" t="s">
        <v>43</v>
      </c>
      <c r="N17" s="156">
        <v>4.6970000000000001</v>
      </c>
    </row>
    <row r="18" spans="1:14" s="132" customFormat="1" ht="14.1" customHeight="1" x14ac:dyDescent="0.2">
      <c r="A18" s="35" t="s">
        <v>34</v>
      </c>
      <c r="B18" s="94">
        <v>11777.062</v>
      </c>
      <c r="C18" s="122" t="s">
        <v>43</v>
      </c>
      <c r="D18" s="94">
        <v>1866.9659999999999</v>
      </c>
      <c r="E18" s="94">
        <v>101767.13099999999</v>
      </c>
      <c r="F18" s="122" t="s">
        <v>43</v>
      </c>
      <c r="G18" s="94">
        <v>41592.059000000001</v>
      </c>
      <c r="H18" s="94" t="s">
        <v>92</v>
      </c>
      <c r="I18" s="174">
        <v>3.9319999999999999</v>
      </c>
      <c r="J18" s="157" t="s">
        <v>43</v>
      </c>
      <c r="K18" s="156">
        <v>0.63500000000000001</v>
      </c>
      <c r="L18" s="156">
        <v>3.5139999999999998</v>
      </c>
      <c r="M18" s="157" t="s">
        <v>43</v>
      </c>
      <c r="N18" s="156">
        <v>1.427</v>
      </c>
    </row>
    <row r="19" spans="1:14" s="132" customFormat="1" ht="14.1" customHeight="1" x14ac:dyDescent="0.2">
      <c r="A19" s="35" t="s">
        <v>35</v>
      </c>
      <c r="B19" s="94">
        <v>9572.8459999999995</v>
      </c>
      <c r="C19" s="122" t="s">
        <v>43</v>
      </c>
      <c r="D19" s="94">
        <v>2355.7849999999999</v>
      </c>
      <c r="E19" s="94">
        <v>96276.618000000002</v>
      </c>
      <c r="F19" s="122" t="s">
        <v>43</v>
      </c>
      <c r="G19" s="94">
        <v>21245.537</v>
      </c>
      <c r="H19" s="94" t="s">
        <v>92</v>
      </c>
      <c r="I19" s="174">
        <v>3.1960000000000002</v>
      </c>
      <c r="J19" s="157" t="s">
        <v>43</v>
      </c>
      <c r="K19" s="156">
        <v>0.78400000000000003</v>
      </c>
      <c r="L19" s="156">
        <v>3.3239999999999998</v>
      </c>
      <c r="M19" s="157" t="s">
        <v>43</v>
      </c>
      <c r="N19" s="156">
        <v>0.78200000000000003</v>
      </c>
    </row>
    <row r="20" spans="1:14" s="132" customFormat="1" ht="14.1" customHeight="1" x14ac:dyDescent="0.2">
      <c r="A20" s="35" t="s">
        <v>36</v>
      </c>
      <c r="B20" s="94">
        <v>7951.9139999999998</v>
      </c>
      <c r="C20" s="122" t="s">
        <v>43</v>
      </c>
      <c r="D20" s="94">
        <v>2261.317</v>
      </c>
      <c r="E20" s="94">
        <v>93096.135999999999</v>
      </c>
      <c r="F20" s="122" t="s">
        <v>43</v>
      </c>
      <c r="G20" s="94">
        <v>25388.11</v>
      </c>
      <c r="H20" s="94" t="s">
        <v>92</v>
      </c>
      <c r="I20" s="174">
        <v>2.6549999999999998</v>
      </c>
      <c r="J20" s="157" t="s">
        <v>43</v>
      </c>
      <c r="K20" s="156">
        <v>0.73</v>
      </c>
      <c r="L20" s="156">
        <v>3.214</v>
      </c>
      <c r="M20" s="157" t="s">
        <v>43</v>
      </c>
      <c r="N20" s="156">
        <v>0.876</v>
      </c>
    </row>
    <row r="21" spans="1:14" s="132" customFormat="1" ht="14.1" customHeight="1" x14ac:dyDescent="0.2">
      <c r="A21" s="35" t="s">
        <v>37</v>
      </c>
      <c r="B21" s="94">
        <v>15238.050999999999</v>
      </c>
      <c r="C21" s="122" t="s">
        <v>43</v>
      </c>
      <c r="D21" s="94">
        <v>2208.788</v>
      </c>
      <c r="E21" s="94">
        <v>101684.269</v>
      </c>
      <c r="F21" s="122" t="s">
        <v>43</v>
      </c>
      <c r="G21" s="94">
        <v>27482.58</v>
      </c>
      <c r="H21" s="94" t="s">
        <v>92</v>
      </c>
      <c r="I21" s="174">
        <v>5.0880000000000001</v>
      </c>
      <c r="J21" s="157" t="s">
        <v>43</v>
      </c>
      <c r="K21" s="156">
        <v>0.74299999999999999</v>
      </c>
      <c r="L21" s="156">
        <v>3.5110000000000001</v>
      </c>
      <c r="M21" s="157" t="s">
        <v>43</v>
      </c>
      <c r="N21" s="156">
        <v>0.95799999999999996</v>
      </c>
    </row>
    <row r="22" spans="1:14" s="132" customFormat="1" ht="14.1" customHeight="1" x14ac:dyDescent="0.2">
      <c r="A22" s="35" t="s">
        <v>38</v>
      </c>
      <c r="B22" s="94">
        <v>11185.136</v>
      </c>
      <c r="C22" s="122" t="s">
        <v>43</v>
      </c>
      <c r="D22" s="94">
        <v>1937.77</v>
      </c>
      <c r="E22" s="94">
        <v>62750.805</v>
      </c>
      <c r="F22" s="122" t="s">
        <v>43</v>
      </c>
      <c r="G22" s="94">
        <v>19086.618999999999</v>
      </c>
      <c r="H22" s="94" t="s">
        <v>92</v>
      </c>
      <c r="I22" s="174">
        <v>3.734</v>
      </c>
      <c r="J22" s="157" t="s">
        <v>43</v>
      </c>
      <c r="K22" s="156">
        <v>0.65400000000000003</v>
      </c>
      <c r="L22" s="156">
        <v>2.1669999999999998</v>
      </c>
      <c r="M22" s="157" t="s">
        <v>43</v>
      </c>
      <c r="N22" s="156">
        <v>0.68300000000000005</v>
      </c>
    </row>
    <row r="23" spans="1:14" s="132" customFormat="1" ht="14.1" customHeight="1" x14ac:dyDescent="0.2">
      <c r="A23" s="35" t="s">
        <v>39</v>
      </c>
      <c r="B23" s="94">
        <v>13811.578</v>
      </c>
      <c r="C23" s="122" t="s">
        <v>43</v>
      </c>
      <c r="D23" s="94">
        <v>1772.097</v>
      </c>
      <c r="E23" s="94">
        <v>48165.773000000001</v>
      </c>
      <c r="F23" s="122" t="s">
        <v>43</v>
      </c>
      <c r="G23" s="94">
        <v>10572.936</v>
      </c>
      <c r="H23" s="94" t="s">
        <v>92</v>
      </c>
      <c r="I23" s="174">
        <v>4.6109999999999998</v>
      </c>
      <c r="J23" s="157" t="s">
        <v>43</v>
      </c>
      <c r="K23" s="156">
        <v>0.61199999999999999</v>
      </c>
      <c r="L23" s="156">
        <v>1.663</v>
      </c>
      <c r="M23" s="157" t="s">
        <v>43</v>
      </c>
      <c r="N23" s="156">
        <v>0.39400000000000002</v>
      </c>
    </row>
    <row r="24" spans="1:14" s="132" customFormat="1" ht="14.1" customHeight="1" x14ac:dyDescent="0.2">
      <c r="A24" s="35" t="s">
        <v>117</v>
      </c>
      <c r="B24" s="94">
        <v>8787.1939999999995</v>
      </c>
      <c r="C24" s="122" t="s">
        <v>43</v>
      </c>
      <c r="D24" s="94">
        <v>985.96</v>
      </c>
      <c r="E24" s="94">
        <v>16819.475999999999</v>
      </c>
      <c r="F24" s="122" t="s">
        <v>43</v>
      </c>
      <c r="G24" s="94">
        <v>9609.0949999999993</v>
      </c>
      <c r="H24" s="94" t="s">
        <v>92</v>
      </c>
      <c r="I24" s="174">
        <v>2.9340000000000002</v>
      </c>
      <c r="J24" s="157" t="s">
        <v>43</v>
      </c>
      <c r="K24" s="156">
        <v>0.35399999999999998</v>
      </c>
      <c r="L24" s="156">
        <v>0.58099999999999996</v>
      </c>
      <c r="M24" s="157" t="s">
        <v>43</v>
      </c>
      <c r="N24" s="156">
        <v>0.33500000000000002</v>
      </c>
    </row>
    <row r="25" spans="1:14" s="132" customFormat="1" ht="14.1" customHeight="1" x14ac:dyDescent="0.2">
      <c r="A25" s="35" t="s">
        <v>40</v>
      </c>
      <c r="B25" s="94">
        <v>15238.19</v>
      </c>
      <c r="C25" s="122" t="s">
        <v>43</v>
      </c>
      <c r="D25" s="94">
        <v>3718.3040000000001</v>
      </c>
      <c r="E25" s="94">
        <v>82918.051999999996</v>
      </c>
      <c r="F25" s="122" t="s">
        <v>43</v>
      </c>
      <c r="G25" s="94">
        <v>38199.745000000003</v>
      </c>
      <c r="H25" s="94" t="s">
        <v>92</v>
      </c>
      <c r="I25" s="174">
        <v>5.0880000000000001</v>
      </c>
      <c r="J25" s="157" t="s">
        <v>43</v>
      </c>
      <c r="K25" s="156">
        <v>1.214</v>
      </c>
      <c r="L25" s="156">
        <v>2.863</v>
      </c>
      <c r="M25" s="157" t="s">
        <v>43</v>
      </c>
      <c r="N25" s="156">
        <v>1.3080000000000001</v>
      </c>
    </row>
    <row r="26" spans="1:14" s="132" customFormat="1" ht="14.1" customHeight="1" x14ac:dyDescent="0.2">
      <c r="A26" s="35" t="s">
        <v>41</v>
      </c>
      <c r="B26" s="94">
        <v>39012.218000000001</v>
      </c>
      <c r="C26" s="122" t="s">
        <v>43</v>
      </c>
      <c r="D26" s="94">
        <v>2744.6210000000001</v>
      </c>
      <c r="E26" s="94">
        <v>68047.619000000006</v>
      </c>
      <c r="F26" s="122" t="s">
        <v>43</v>
      </c>
      <c r="G26" s="94">
        <v>10269.242</v>
      </c>
      <c r="H26" s="94" t="s">
        <v>92</v>
      </c>
      <c r="I26" s="174">
        <v>13.025</v>
      </c>
      <c r="J26" s="157" t="s">
        <v>43</v>
      </c>
      <c r="K26" s="156">
        <v>1.034</v>
      </c>
      <c r="L26" s="156">
        <v>2.35</v>
      </c>
      <c r="M26" s="157" t="s">
        <v>43</v>
      </c>
      <c r="N26" s="156">
        <v>0.40699999999999997</v>
      </c>
    </row>
    <row r="27" spans="1:14" s="111" customFormat="1" ht="17.25" customHeight="1" thickBot="1" x14ac:dyDescent="0.25">
      <c r="A27" s="86" t="s">
        <v>0</v>
      </c>
      <c r="B27" s="123">
        <v>299514.14199999999</v>
      </c>
      <c r="C27" s="124" t="s">
        <v>43</v>
      </c>
      <c r="D27" s="123">
        <v>14677.652</v>
      </c>
      <c r="E27" s="123">
        <v>2896155.9670000002</v>
      </c>
      <c r="F27" s="124" t="s">
        <v>43</v>
      </c>
      <c r="G27" s="123">
        <v>246535.174</v>
      </c>
      <c r="H27" s="123" t="s">
        <v>92</v>
      </c>
      <c r="I27" s="93">
        <v>100</v>
      </c>
      <c r="J27" s="152" t="s">
        <v>43</v>
      </c>
      <c r="K27" s="123">
        <v>0</v>
      </c>
      <c r="L27" s="123">
        <v>100</v>
      </c>
      <c r="M27" s="123" t="s">
        <v>43</v>
      </c>
      <c r="N27" s="123">
        <v>0</v>
      </c>
    </row>
    <row r="28" spans="1:14" s="19" customFormat="1" ht="6.75" customHeight="1" x14ac:dyDescent="0.2"/>
    <row r="29" spans="1:14" s="19" customFormat="1" ht="11.25" x14ac:dyDescent="0.2"/>
    <row r="30" spans="1:14" s="19" customFormat="1" ht="11.25" x14ac:dyDescent="0.2"/>
    <row r="31" spans="1:14" s="19" customFormat="1" ht="11.25" x14ac:dyDescent="0.2"/>
  </sheetData>
  <mergeCells count="2">
    <mergeCell ref="C4:D4"/>
    <mergeCell ref="F4:G4"/>
  </mergeCells>
  <hyperlinks>
    <hyperlink ref="L1" location="'Innehåll_ Contents'!Utskriftsområde" display="Till tabellförteckning" xr:uid="{864E5AB2-A3B0-4912-A264-281330F3CE55}"/>
  </hyperlink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N31"/>
  <sheetViews>
    <sheetView workbookViewId="0"/>
  </sheetViews>
  <sheetFormatPr defaultColWidth="9.140625" defaultRowHeight="12.75" x14ac:dyDescent="0.2"/>
  <cols>
    <col min="1" max="1" width="20.425781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85546875" style="1" customWidth="1"/>
    <col min="9" max="9" width="7.85546875" style="1" customWidth="1"/>
    <col min="10" max="10" width="2.28515625" style="1" customWidth="1"/>
    <col min="11" max="11" width="7.140625" style="1" bestFit="1" customWidth="1"/>
    <col min="12" max="12" width="9.42578125" style="1" bestFit="1" customWidth="1"/>
    <col min="13" max="13" width="2.28515625" style="1" customWidth="1"/>
    <col min="14" max="14" width="7.140625" style="1" bestFit="1" customWidth="1"/>
    <col min="15" max="16384" width="9.140625" style="1"/>
  </cols>
  <sheetData>
    <row r="1" spans="1:14" x14ac:dyDescent="0.2">
      <c r="A1" s="20" t="s">
        <v>328</v>
      </c>
      <c r="L1" s="224" t="s">
        <v>255</v>
      </c>
    </row>
    <row r="2" spans="1:14" x14ac:dyDescent="0.2">
      <c r="A2" s="116" t="s">
        <v>329</v>
      </c>
    </row>
    <row r="3" spans="1:14" ht="13.5" thickBot="1" x14ac:dyDescent="0.25"/>
    <row r="4" spans="1:14" s="111" customFormat="1" ht="27" customHeight="1" x14ac:dyDescent="0.2">
      <c r="A4" s="82" t="s">
        <v>23</v>
      </c>
      <c r="B4" s="118" t="s">
        <v>88</v>
      </c>
      <c r="C4" s="292" t="s">
        <v>169</v>
      </c>
      <c r="D4" s="293"/>
      <c r="E4" s="118" t="s">
        <v>89</v>
      </c>
      <c r="F4" s="292" t="s">
        <v>169</v>
      </c>
      <c r="G4" s="293"/>
      <c r="H4" s="118"/>
      <c r="I4" s="118" t="s">
        <v>171</v>
      </c>
      <c r="J4" s="118"/>
      <c r="K4" s="149" t="s">
        <v>169</v>
      </c>
      <c r="L4" s="150" t="s">
        <v>172</v>
      </c>
      <c r="M4" s="118"/>
      <c r="N4" s="149" t="s">
        <v>169</v>
      </c>
    </row>
    <row r="5" spans="1:14" s="111" customFormat="1" ht="27.75" customHeight="1" thickBot="1" x14ac:dyDescent="0.25">
      <c r="A5" s="113" t="s">
        <v>123</v>
      </c>
      <c r="B5" s="110" t="s">
        <v>90</v>
      </c>
      <c r="C5" s="294" t="s">
        <v>168</v>
      </c>
      <c r="D5" s="294"/>
      <c r="E5" s="110" t="s">
        <v>91</v>
      </c>
      <c r="F5" s="294" t="s">
        <v>168</v>
      </c>
      <c r="G5" s="294"/>
      <c r="H5" s="110"/>
      <c r="I5" s="110" t="s">
        <v>173</v>
      </c>
      <c r="J5" s="110"/>
      <c r="K5" s="110" t="s">
        <v>168</v>
      </c>
      <c r="L5" s="110" t="s">
        <v>174</v>
      </c>
      <c r="M5" s="110"/>
      <c r="N5" s="110" t="s">
        <v>168</v>
      </c>
    </row>
    <row r="6" spans="1:14" s="132" customFormat="1" ht="14.1" customHeight="1" x14ac:dyDescent="0.2">
      <c r="A6" s="35" t="s">
        <v>24</v>
      </c>
      <c r="B6" s="94">
        <v>12309.419</v>
      </c>
      <c r="C6" s="122" t="s">
        <v>43</v>
      </c>
      <c r="D6" s="94">
        <v>2781.998</v>
      </c>
      <c r="E6" s="94">
        <v>285401.489</v>
      </c>
      <c r="F6" s="122" t="s">
        <v>43</v>
      </c>
      <c r="G6" s="94">
        <v>65763.519</v>
      </c>
      <c r="H6" s="94" t="s">
        <v>92</v>
      </c>
      <c r="I6" s="174">
        <v>5.6440000000000001</v>
      </c>
      <c r="J6" s="157" t="s">
        <v>43</v>
      </c>
      <c r="K6" s="156">
        <v>1.2509999999999999</v>
      </c>
      <c r="L6" s="156">
        <v>17.762</v>
      </c>
      <c r="M6" s="157" t="s">
        <v>43</v>
      </c>
      <c r="N6" s="156">
        <v>3.4849999999999999</v>
      </c>
    </row>
    <row r="7" spans="1:14" s="132" customFormat="1" ht="14.1" customHeight="1" x14ac:dyDescent="0.2">
      <c r="A7" s="35" t="s">
        <v>25</v>
      </c>
      <c r="B7" s="94">
        <v>6760.3360000000002</v>
      </c>
      <c r="C7" s="122" t="s">
        <v>43</v>
      </c>
      <c r="D7" s="94">
        <v>3074.2370000000001</v>
      </c>
      <c r="E7" s="94">
        <v>26269.635999999999</v>
      </c>
      <c r="F7" s="122" t="s">
        <v>43</v>
      </c>
      <c r="G7" s="94">
        <v>8453.0730000000003</v>
      </c>
      <c r="H7" s="94" t="s">
        <v>92</v>
      </c>
      <c r="I7" s="174">
        <v>3.1</v>
      </c>
      <c r="J7" s="157" t="s">
        <v>43</v>
      </c>
      <c r="K7" s="156">
        <v>1.319</v>
      </c>
      <c r="L7" s="156">
        <v>1.635</v>
      </c>
      <c r="M7" s="157" t="s">
        <v>43</v>
      </c>
      <c r="N7" s="156">
        <v>0.52700000000000002</v>
      </c>
    </row>
    <row r="8" spans="1:14" s="132" customFormat="1" ht="14.1" customHeight="1" x14ac:dyDescent="0.2">
      <c r="A8" s="35" t="s">
        <v>26</v>
      </c>
      <c r="B8" s="94">
        <v>6601.183</v>
      </c>
      <c r="C8" s="122" t="s">
        <v>43</v>
      </c>
      <c r="D8" s="94">
        <v>1571.29</v>
      </c>
      <c r="E8" s="94">
        <v>34387.466999999997</v>
      </c>
      <c r="F8" s="122" t="s">
        <v>43</v>
      </c>
      <c r="G8" s="94">
        <v>11782.200999999999</v>
      </c>
      <c r="H8" s="94" t="s">
        <v>92</v>
      </c>
      <c r="I8" s="174">
        <v>3.0270000000000001</v>
      </c>
      <c r="J8" s="157" t="s">
        <v>43</v>
      </c>
      <c r="K8" s="156">
        <v>0.72599999999999998</v>
      </c>
      <c r="L8" s="156">
        <v>2.14</v>
      </c>
      <c r="M8" s="157" t="s">
        <v>43</v>
      </c>
      <c r="N8" s="156">
        <v>0.747</v>
      </c>
    </row>
    <row r="9" spans="1:14" s="132" customFormat="1" ht="14.1" customHeight="1" x14ac:dyDescent="0.2">
      <c r="A9" s="35" t="s">
        <v>27</v>
      </c>
      <c r="B9" s="94">
        <v>10630.223</v>
      </c>
      <c r="C9" s="122" t="s">
        <v>43</v>
      </c>
      <c r="D9" s="94">
        <v>4744.768</v>
      </c>
      <c r="E9" s="94">
        <v>61898.552000000003</v>
      </c>
      <c r="F9" s="122" t="s">
        <v>43</v>
      </c>
      <c r="G9" s="94">
        <v>12319.973</v>
      </c>
      <c r="H9" s="94" t="s">
        <v>92</v>
      </c>
      <c r="I9" s="174">
        <v>4.8739999999999997</v>
      </c>
      <c r="J9" s="157" t="s">
        <v>43</v>
      </c>
      <c r="K9" s="156">
        <v>2.0259999999999998</v>
      </c>
      <c r="L9" s="156">
        <v>3.8519999999999999</v>
      </c>
      <c r="M9" s="157" t="s">
        <v>43</v>
      </c>
      <c r="N9" s="156">
        <v>0.78600000000000003</v>
      </c>
    </row>
    <row r="10" spans="1:14" s="132" customFormat="1" ht="14.1" customHeight="1" x14ac:dyDescent="0.2">
      <c r="A10" s="35" t="s">
        <v>28</v>
      </c>
      <c r="B10" s="94">
        <v>9427.4050000000007</v>
      </c>
      <c r="C10" s="122" t="s">
        <v>43</v>
      </c>
      <c r="D10" s="94">
        <v>1787.0989999999999</v>
      </c>
      <c r="E10" s="94">
        <v>119576.355</v>
      </c>
      <c r="F10" s="122" t="s">
        <v>43</v>
      </c>
      <c r="G10" s="94">
        <v>29919.026999999998</v>
      </c>
      <c r="H10" s="94" t="s">
        <v>92</v>
      </c>
      <c r="I10" s="174">
        <v>4.3230000000000004</v>
      </c>
      <c r="J10" s="157" t="s">
        <v>43</v>
      </c>
      <c r="K10" s="156">
        <v>0.82899999999999996</v>
      </c>
      <c r="L10" s="156">
        <v>7.4420000000000002</v>
      </c>
      <c r="M10" s="157" t="s">
        <v>43</v>
      </c>
      <c r="N10" s="156">
        <v>1.821</v>
      </c>
    </row>
    <row r="11" spans="1:14" s="132" customFormat="1" ht="14.1" customHeight="1" x14ac:dyDescent="0.2">
      <c r="A11" s="35" t="s">
        <v>29</v>
      </c>
      <c r="B11" s="94">
        <v>4273.5789999999997</v>
      </c>
      <c r="C11" s="122" t="s">
        <v>43</v>
      </c>
      <c r="D11" s="94">
        <v>1195.434</v>
      </c>
      <c r="E11" s="94">
        <v>38959.642</v>
      </c>
      <c r="F11" s="122" t="s">
        <v>43</v>
      </c>
      <c r="G11" s="94">
        <v>11367.64</v>
      </c>
      <c r="H11" s="94" t="s">
        <v>92</v>
      </c>
      <c r="I11" s="174">
        <v>1.96</v>
      </c>
      <c r="J11" s="157" t="s">
        <v>43</v>
      </c>
      <c r="K11" s="156">
        <v>0.55200000000000005</v>
      </c>
      <c r="L11" s="156">
        <v>2.4249999999999998</v>
      </c>
      <c r="M11" s="157" t="s">
        <v>43</v>
      </c>
      <c r="N11" s="156">
        <v>0.71199999999999997</v>
      </c>
    </row>
    <row r="12" spans="1:14" s="132" customFormat="1" ht="14.1" customHeight="1" x14ac:dyDescent="0.2">
      <c r="A12" s="35" t="s">
        <v>115</v>
      </c>
      <c r="B12" s="94">
        <v>6637.3429999999998</v>
      </c>
      <c r="C12" s="122" t="s">
        <v>43</v>
      </c>
      <c r="D12" s="94">
        <v>590.15700000000004</v>
      </c>
      <c r="E12" s="94">
        <v>42365.375999999997</v>
      </c>
      <c r="F12" s="122" t="s">
        <v>43</v>
      </c>
      <c r="G12" s="94">
        <v>9475.5400000000009</v>
      </c>
      <c r="H12" s="94" t="s">
        <v>92</v>
      </c>
      <c r="I12" s="174">
        <v>3.0430000000000001</v>
      </c>
      <c r="J12" s="157" t="s">
        <v>43</v>
      </c>
      <c r="K12" s="156">
        <v>0.315</v>
      </c>
      <c r="L12" s="156">
        <v>2.637</v>
      </c>
      <c r="M12" s="157" t="s">
        <v>43</v>
      </c>
      <c r="N12" s="156">
        <v>0.60699999999999998</v>
      </c>
    </row>
    <row r="13" spans="1:14" s="132" customFormat="1" ht="14.1" customHeight="1" x14ac:dyDescent="0.2">
      <c r="A13" s="35" t="s">
        <v>116</v>
      </c>
      <c r="B13" s="94">
        <v>3057.4690000000001</v>
      </c>
      <c r="C13" s="122" t="s">
        <v>43</v>
      </c>
      <c r="D13" s="94">
        <v>2505.37</v>
      </c>
      <c r="E13" s="94">
        <v>3931.1640000000002</v>
      </c>
      <c r="F13" s="122" t="s">
        <v>43</v>
      </c>
      <c r="G13" s="94">
        <v>1433.54</v>
      </c>
      <c r="H13" s="94" t="s">
        <v>92</v>
      </c>
      <c r="I13" s="174">
        <v>1.4019999999999999</v>
      </c>
      <c r="J13" s="157" t="s">
        <v>43</v>
      </c>
      <c r="K13" s="156">
        <v>1.137</v>
      </c>
      <c r="L13" s="156">
        <v>0.245</v>
      </c>
      <c r="M13" s="157" t="s">
        <v>43</v>
      </c>
      <c r="N13" s="156">
        <v>9.0999999999999998E-2</v>
      </c>
    </row>
    <row r="14" spans="1:14" s="132" customFormat="1" ht="14.1" customHeight="1" x14ac:dyDescent="0.2">
      <c r="A14" s="35" t="s">
        <v>30</v>
      </c>
      <c r="B14" s="94">
        <v>3103.835</v>
      </c>
      <c r="C14" s="122" t="s">
        <v>43</v>
      </c>
      <c r="D14" s="94">
        <v>1232.5029999999999</v>
      </c>
      <c r="E14" s="94">
        <v>18394.64</v>
      </c>
      <c r="F14" s="122" t="s">
        <v>43</v>
      </c>
      <c r="G14" s="94">
        <v>6475.058</v>
      </c>
      <c r="H14" s="94" t="s">
        <v>92</v>
      </c>
      <c r="I14" s="174">
        <v>1.423</v>
      </c>
      <c r="J14" s="157" t="s">
        <v>43</v>
      </c>
      <c r="K14" s="156">
        <v>0.56100000000000005</v>
      </c>
      <c r="L14" s="156">
        <v>1.145</v>
      </c>
      <c r="M14" s="157" t="s">
        <v>43</v>
      </c>
      <c r="N14" s="156">
        <v>0.41299999999999998</v>
      </c>
    </row>
    <row r="15" spans="1:14" s="132" customFormat="1" ht="14.1" customHeight="1" x14ac:dyDescent="0.2">
      <c r="A15" s="35" t="s">
        <v>31</v>
      </c>
      <c r="B15" s="94">
        <v>27087.218000000001</v>
      </c>
      <c r="C15" s="122" t="s">
        <v>43</v>
      </c>
      <c r="D15" s="94">
        <v>6280.0820000000003</v>
      </c>
      <c r="E15" s="94">
        <v>223688.451</v>
      </c>
      <c r="F15" s="122" t="s">
        <v>43</v>
      </c>
      <c r="G15" s="94">
        <v>42532.252999999997</v>
      </c>
      <c r="H15" s="94" t="s">
        <v>92</v>
      </c>
      <c r="I15" s="174">
        <v>12.42</v>
      </c>
      <c r="J15" s="157" t="s">
        <v>43</v>
      </c>
      <c r="K15" s="156">
        <v>2.61</v>
      </c>
      <c r="L15" s="156">
        <v>13.920999999999999</v>
      </c>
      <c r="M15" s="157" t="s">
        <v>43</v>
      </c>
      <c r="N15" s="156">
        <v>2.3839999999999999</v>
      </c>
    </row>
    <row r="16" spans="1:14" s="132" customFormat="1" ht="14.1" customHeight="1" x14ac:dyDescent="0.2">
      <c r="A16" s="35" t="s">
        <v>32</v>
      </c>
      <c r="B16" s="94">
        <v>6744.74</v>
      </c>
      <c r="C16" s="122" t="s">
        <v>43</v>
      </c>
      <c r="D16" s="94">
        <v>1710.508</v>
      </c>
      <c r="E16" s="94">
        <v>49557.432999999997</v>
      </c>
      <c r="F16" s="122" t="s">
        <v>43</v>
      </c>
      <c r="G16" s="94">
        <v>11313.377</v>
      </c>
      <c r="H16" s="94" t="s">
        <v>92</v>
      </c>
      <c r="I16" s="174">
        <v>3.093</v>
      </c>
      <c r="J16" s="157" t="s">
        <v>43</v>
      </c>
      <c r="K16" s="156">
        <v>0.76200000000000001</v>
      </c>
      <c r="L16" s="156">
        <v>3.0840000000000001</v>
      </c>
      <c r="M16" s="157" t="s">
        <v>43</v>
      </c>
      <c r="N16" s="156">
        <v>0.754</v>
      </c>
    </row>
    <row r="17" spans="1:14" s="132" customFormat="1" ht="14.1" customHeight="1" x14ac:dyDescent="0.2">
      <c r="A17" s="35" t="s">
        <v>33</v>
      </c>
      <c r="B17" s="94">
        <v>31093.731</v>
      </c>
      <c r="C17" s="122" t="s">
        <v>43</v>
      </c>
      <c r="D17" s="94">
        <v>4521.0529999999999</v>
      </c>
      <c r="E17" s="94">
        <v>344312.25199999998</v>
      </c>
      <c r="F17" s="122" t="s">
        <v>43</v>
      </c>
      <c r="G17" s="94">
        <v>49467.004000000001</v>
      </c>
      <c r="H17" s="94" t="s">
        <v>92</v>
      </c>
      <c r="I17" s="174">
        <v>14.257999999999999</v>
      </c>
      <c r="J17" s="157" t="s">
        <v>43</v>
      </c>
      <c r="K17" s="156">
        <v>1.95</v>
      </c>
      <c r="L17" s="156">
        <v>21.428000000000001</v>
      </c>
      <c r="M17" s="157" t="s">
        <v>43</v>
      </c>
      <c r="N17" s="156">
        <v>2.7549999999999999</v>
      </c>
    </row>
    <row r="18" spans="1:14" s="132" customFormat="1" ht="14.1" customHeight="1" x14ac:dyDescent="0.2">
      <c r="A18" s="35" t="s">
        <v>34</v>
      </c>
      <c r="B18" s="94">
        <v>10365.425999999999</v>
      </c>
      <c r="C18" s="122" t="s">
        <v>43</v>
      </c>
      <c r="D18" s="94">
        <v>1649.175</v>
      </c>
      <c r="E18" s="94">
        <v>47305.862999999998</v>
      </c>
      <c r="F18" s="122" t="s">
        <v>43</v>
      </c>
      <c r="G18" s="94">
        <v>16192.044</v>
      </c>
      <c r="H18" s="94" t="s">
        <v>92</v>
      </c>
      <c r="I18" s="174">
        <v>4.7530000000000001</v>
      </c>
      <c r="J18" s="157" t="s">
        <v>43</v>
      </c>
      <c r="K18" s="156">
        <v>0.78</v>
      </c>
      <c r="L18" s="156">
        <v>2.944</v>
      </c>
      <c r="M18" s="157" t="s">
        <v>43</v>
      </c>
      <c r="N18" s="156">
        <v>1.01</v>
      </c>
    </row>
    <row r="19" spans="1:14" s="132" customFormat="1" ht="14.1" customHeight="1" x14ac:dyDescent="0.2">
      <c r="A19" s="35" t="s">
        <v>35</v>
      </c>
      <c r="B19" s="94">
        <v>7440.2449999999999</v>
      </c>
      <c r="C19" s="122" t="s">
        <v>43</v>
      </c>
      <c r="D19" s="94">
        <v>1750.249</v>
      </c>
      <c r="E19" s="94">
        <v>48959.163</v>
      </c>
      <c r="F19" s="122" t="s">
        <v>43</v>
      </c>
      <c r="G19" s="94">
        <v>12966.089</v>
      </c>
      <c r="H19" s="94" t="s">
        <v>92</v>
      </c>
      <c r="I19" s="174">
        <v>3.4119999999999999</v>
      </c>
      <c r="J19" s="157" t="s">
        <v>43</v>
      </c>
      <c r="K19" s="156">
        <v>0.80800000000000005</v>
      </c>
      <c r="L19" s="156">
        <v>3.0470000000000002</v>
      </c>
      <c r="M19" s="157" t="s">
        <v>43</v>
      </c>
      <c r="N19" s="156">
        <v>0.83499999999999996</v>
      </c>
    </row>
    <row r="20" spans="1:14" s="132" customFormat="1" ht="14.1" customHeight="1" x14ac:dyDescent="0.2">
      <c r="A20" s="35" t="s">
        <v>36</v>
      </c>
      <c r="B20" s="94">
        <v>6841.9949999999999</v>
      </c>
      <c r="C20" s="122" t="s">
        <v>43</v>
      </c>
      <c r="D20" s="94">
        <v>1831.413</v>
      </c>
      <c r="E20" s="94">
        <v>58003.925999999999</v>
      </c>
      <c r="F20" s="122" t="s">
        <v>43</v>
      </c>
      <c r="G20" s="94">
        <v>21879.401000000002</v>
      </c>
      <c r="H20" s="94" t="s">
        <v>92</v>
      </c>
      <c r="I20" s="174">
        <v>3.137</v>
      </c>
      <c r="J20" s="157" t="s">
        <v>43</v>
      </c>
      <c r="K20" s="156">
        <v>0.80800000000000005</v>
      </c>
      <c r="L20" s="156">
        <v>3.61</v>
      </c>
      <c r="M20" s="157" t="s">
        <v>43</v>
      </c>
      <c r="N20" s="156">
        <v>1.284</v>
      </c>
    </row>
    <row r="21" spans="1:14" s="132" customFormat="1" ht="14.1" customHeight="1" x14ac:dyDescent="0.2">
      <c r="A21" s="35" t="s">
        <v>37</v>
      </c>
      <c r="B21" s="94">
        <v>12288.342000000001</v>
      </c>
      <c r="C21" s="122" t="s">
        <v>43</v>
      </c>
      <c r="D21" s="94">
        <v>1445.2729999999999</v>
      </c>
      <c r="E21" s="94">
        <v>66248.735000000001</v>
      </c>
      <c r="F21" s="122" t="s">
        <v>43</v>
      </c>
      <c r="G21" s="94">
        <v>19357.271000000001</v>
      </c>
      <c r="H21" s="94" t="s">
        <v>92</v>
      </c>
      <c r="I21" s="174">
        <v>5.6349999999999998</v>
      </c>
      <c r="J21" s="157" t="s">
        <v>43</v>
      </c>
      <c r="K21" s="156">
        <v>0.69499999999999995</v>
      </c>
      <c r="L21" s="156">
        <v>4.1230000000000002</v>
      </c>
      <c r="M21" s="157" t="s">
        <v>43</v>
      </c>
      <c r="N21" s="156">
        <v>1.149</v>
      </c>
    </row>
    <row r="22" spans="1:14" s="132" customFormat="1" ht="14.1" customHeight="1" x14ac:dyDescent="0.2">
      <c r="A22" s="35" t="s">
        <v>38</v>
      </c>
      <c r="B22" s="94">
        <v>8429.6209999999992</v>
      </c>
      <c r="C22" s="122" t="s">
        <v>43</v>
      </c>
      <c r="D22" s="94">
        <v>1165.3489999999999</v>
      </c>
      <c r="E22" s="94">
        <v>25342.416000000001</v>
      </c>
      <c r="F22" s="122" t="s">
        <v>43</v>
      </c>
      <c r="G22" s="94">
        <v>6137.0320000000002</v>
      </c>
      <c r="H22" s="94" t="s">
        <v>92</v>
      </c>
      <c r="I22" s="174">
        <v>3.8650000000000002</v>
      </c>
      <c r="J22" s="157" t="s">
        <v>43</v>
      </c>
      <c r="K22" s="156">
        <v>0.56699999999999995</v>
      </c>
      <c r="L22" s="156">
        <v>1.577</v>
      </c>
      <c r="M22" s="157" t="s">
        <v>43</v>
      </c>
      <c r="N22" s="156">
        <v>0.41</v>
      </c>
    </row>
    <row r="23" spans="1:14" s="132" customFormat="1" ht="14.1" customHeight="1" x14ac:dyDescent="0.2">
      <c r="A23" s="35" t="s">
        <v>39</v>
      </c>
      <c r="B23" s="94">
        <v>11544.036</v>
      </c>
      <c r="C23" s="122" t="s">
        <v>43</v>
      </c>
      <c r="D23" s="94">
        <v>1478.556</v>
      </c>
      <c r="E23" s="94">
        <v>23495.972000000002</v>
      </c>
      <c r="F23" s="122" t="s">
        <v>43</v>
      </c>
      <c r="G23" s="94">
        <v>5120.759</v>
      </c>
      <c r="H23" s="94" t="s">
        <v>92</v>
      </c>
      <c r="I23" s="174">
        <v>5.2930000000000001</v>
      </c>
      <c r="J23" s="157" t="s">
        <v>43</v>
      </c>
      <c r="K23" s="156">
        <v>0.72</v>
      </c>
      <c r="L23" s="156">
        <v>1.462</v>
      </c>
      <c r="M23" s="157" t="s">
        <v>43</v>
      </c>
      <c r="N23" s="156">
        <v>0.33400000000000002</v>
      </c>
    </row>
    <row r="24" spans="1:14" s="132" customFormat="1" ht="14.1" customHeight="1" x14ac:dyDescent="0.2">
      <c r="A24" s="35" t="s">
        <v>117</v>
      </c>
      <c r="B24" s="94">
        <v>8477.7219999999998</v>
      </c>
      <c r="C24" s="122" t="s">
        <v>43</v>
      </c>
      <c r="D24" s="94">
        <v>919.52300000000002</v>
      </c>
      <c r="E24" s="94">
        <v>11256.753000000001</v>
      </c>
      <c r="F24" s="122" t="s">
        <v>43</v>
      </c>
      <c r="G24" s="94">
        <v>6714.07</v>
      </c>
      <c r="H24" s="94" t="s">
        <v>92</v>
      </c>
      <c r="I24" s="174">
        <v>3.887</v>
      </c>
      <c r="J24" s="157" t="s">
        <v>43</v>
      </c>
      <c r="K24" s="156">
        <v>0.47499999999999998</v>
      </c>
      <c r="L24" s="156">
        <v>0.70099999999999996</v>
      </c>
      <c r="M24" s="157" t="s">
        <v>43</v>
      </c>
      <c r="N24" s="156">
        <v>0.41899999999999998</v>
      </c>
    </row>
    <row r="25" spans="1:14" s="132" customFormat="1" ht="14.1" customHeight="1" x14ac:dyDescent="0.2">
      <c r="A25" s="35" t="s">
        <v>40</v>
      </c>
      <c r="B25" s="94">
        <v>13054.254000000001</v>
      </c>
      <c r="C25" s="122" t="s">
        <v>43</v>
      </c>
      <c r="D25" s="94">
        <v>3220.768</v>
      </c>
      <c r="E25" s="94">
        <v>55339.502</v>
      </c>
      <c r="F25" s="122" t="s">
        <v>43</v>
      </c>
      <c r="G25" s="94">
        <v>28944.632000000001</v>
      </c>
      <c r="H25" s="94" t="s">
        <v>92</v>
      </c>
      <c r="I25" s="174">
        <v>5.9859999999999998</v>
      </c>
      <c r="J25" s="157" t="s">
        <v>43</v>
      </c>
      <c r="K25" s="156">
        <v>1.4470000000000001</v>
      </c>
      <c r="L25" s="156">
        <v>3.444</v>
      </c>
      <c r="M25" s="157" t="s">
        <v>43</v>
      </c>
      <c r="N25" s="156">
        <v>1.758</v>
      </c>
    </row>
    <row r="26" spans="1:14" s="132" customFormat="1" ht="14.1" customHeight="1" x14ac:dyDescent="0.2">
      <c r="A26" s="35" t="s">
        <v>41</v>
      </c>
      <c r="B26" s="94">
        <v>11917.507</v>
      </c>
      <c r="C26" s="122" t="s">
        <v>43</v>
      </c>
      <c r="D26" s="94">
        <v>2315.049</v>
      </c>
      <c r="E26" s="94">
        <v>22149.527999999998</v>
      </c>
      <c r="F26" s="122" t="s">
        <v>43</v>
      </c>
      <c r="G26" s="94">
        <v>4216.9290000000001</v>
      </c>
      <c r="H26" s="94" t="s">
        <v>92</v>
      </c>
      <c r="I26" s="174">
        <v>5.4649999999999999</v>
      </c>
      <c r="J26" s="157" t="s">
        <v>43</v>
      </c>
      <c r="K26" s="156">
        <v>1.0629999999999999</v>
      </c>
      <c r="L26" s="156">
        <v>1.3779999999999999</v>
      </c>
      <c r="M26" s="157" t="s">
        <v>43</v>
      </c>
      <c r="N26" s="156">
        <v>0.28199999999999997</v>
      </c>
    </row>
    <row r="27" spans="1:14" s="111" customFormat="1" ht="17.25" customHeight="1" thickBot="1" x14ac:dyDescent="0.25">
      <c r="A27" s="86" t="s">
        <v>0</v>
      </c>
      <c r="B27" s="123">
        <v>218085.62899999999</v>
      </c>
      <c r="C27" s="124" t="s">
        <v>43</v>
      </c>
      <c r="D27" s="123">
        <v>13309.177</v>
      </c>
      <c r="E27" s="123">
        <v>1606844.3149999999</v>
      </c>
      <c r="F27" s="124" t="s">
        <v>43</v>
      </c>
      <c r="G27" s="123">
        <v>119784.283</v>
      </c>
      <c r="H27" s="123" t="s">
        <v>92</v>
      </c>
      <c r="I27" s="123">
        <v>100</v>
      </c>
      <c r="J27" s="123" t="s">
        <v>43</v>
      </c>
      <c r="K27" s="123">
        <v>0</v>
      </c>
      <c r="L27" s="123">
        <v>100</v>
      </c>
      <c r="M27" s="123" t="s">
        <v>43</v>
      </c>
      <c r="N27" s="123">
        <v>0</v>
      </c>
    </row>
    <row r="28" spans="1:14" s="19" customFormat="1" ht="6.75" customHeight="1" x14ac:dyDescent="0.2"/>
    <row r="29" spans="1:14" s="19" customFormat="1" ht="11.25" x14ac:dyDescent="0.2"/>
    <row r="30" spans="1:14" s="19" customFormat="1" ht="11.25" x14ac:dyDescent="0.2">
      <c r="B30" s="173"/>
      <c r="C30" s="173"/>
      <c r="D30" s="173"/>
      <c r="E30" s="173"/>
    </row>
    <row r="31" spans="1:14" s="19" customFormat="1" ht="11.25" x14ac:dyDescent="0.2"/>
  </sheetData>
  <mergeCells count="4">
    <mergeCell ref="C4:D4"/>
    <mergeCell ref="F4:G4"/>
    <mergeCell ref="C5:D5"/>
    <mergeCell ref="F5:G5"/>
  </mergeCells>
  <hyperlinks>
    <hyperlink ref="L1" location="'Innehåll_ Contents'!Utskriftsområde" display="Till tabellförteckning" xr:uid="{D4674C05-FF3D-431D-85C2-B2CCF4ABB257}"/>
  </hyperlink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49"/>
  <sheetViews>
    <sheetView workbookViewId="0"/>
  </sheetViews>
  <sheetFormatPr defaultColWidth="9.140625" defaultRowHeight="12.75" x14ac:dyDescent="0.2"/>
  <cols>
    <col min="1" max="16384" width="9.140625" style="7"/>
  </cols>
  <sheetData>
    <row r="2" spans="1:1" ht="18" x14ac:dyDescent="0.25">
      <c r="A2" s="3" t="s">
        <v>56</v>
      </c>
    </row>
    <row r="3" spans="1:1" ht="18.75" x14ac:dyDescent="0.3">
      <c r="A3" s="4" t="s">
        <v>57</v>
      </c>
    </row>
    <row r="6" spans="1:1" x14ac:dyDescent="0.2">
      <c r="A6" s="27" t="s">
        <v>59</v>
      </c>
    </row>
    <row r="7" spans="1:1" x14ac:dyDescent="0.2">
      <c r="A7" s="27" t="s">
        <v>60</v>
      </c>
    </row>
    <row r="9" spans="1:1" x14ac:dyDescent="0.2">
      <c r="A9" s="27" t="s">
        <v>61</v>
      </c>
    </row>
    <row r="10" spans="1:1" x14ac:dyDescent="0.2">
      <c r="A10" s="27" t="s">
        <v>62</v>
      </c>
    </row>
    <row r="11" spans="1:1" x14ac:dyDescent="0.2">
      <c r="A11" s="5"/>
    </row>
    <row r="12" spans="1:1" x14ac:dyDescent="0.2">
      <c r="A12" s="27" t="s">
        <v>63</v>
      </c>
    </row>
    <row r="13" spans="1:1" x14ac:dyDescent="0.2">
      <c r="A13" s="27" t="s">
        <v>64</v>
      </c>
    </row>
    <row r="14" spans="1:1" x14ac:dyDescent="0.2">
      <c r="A14" s="5"/>
    </row>
    <row r="15" spans="1:1" x14ac:dyDescent="0.2">
      <c r="A15" s="27" t="s">
        <v>65</v>
      </c>
    </row>
    <row r="16" spans="1:1" x14ac:dyDescent="0.2">
      <c r="A16" s="27" t="s">
        <v>66</v>
      </c>
    </row>
    <row r="17" spans="1:1" x14ac:dyDescent="0.2">
      <c r="A17" s="5"/>
    </row>
    <row r="18" spans="1:1" x14ac:dyDescent="0.2">
      <c r="A18" s="27" t="s">
        <v>67</v>
      </c>
    </row>
    <row r="19" spans="1:1" x14ac:dyDescent="0.2">
      <c r="A19" s="27" t="s">
        <v>68</v>
      </c>
    </row>
    <row r="20" spans="1:1" x14ac:dyDescent="0.2">
      <c r="A20" s="5"/>
    </row>
    <row r="21" spans="1:1" x14ac:dyDescent="0.2">
      <c r="A21" s="27" t="s">
        <v>69</v>
      </c>
    </row>
    <row r="22" spans="1:1" x14ac:dyDescent="0.2">
      <c r="A22" s="27" t="s">
        <v>70</v>
      </c>
    </row>
    <row r="23" spans="1:1" x14ac:dyDescent="0.2">
      <c r="A23" s="5"/>
    </row>
    <row r="24" spans="1:1" x14ac:dyDescent="0.2">
      <c r="A24" s="27" t="s">
        <v>71</v>
      </c>
    </row>
    <row r="25" spans="1:1" x14ac:dyDescent="0.2">
      <c r="A25" s="27" t="s">
        <v>72</v>
      </c>
    </row>
    <row r="26" spans="1:1" x14ac:dyDescent="0.2">
      <c r="A26" s="5"/>
    </row>
    <row r="27" spans="1:1" x14ac:dyDescent="0.2">
      <c r="A27" s="27" t="s">
        <v>73</v>
      </c>
    </row>
    <row r="28" spans="1:1" x14ac:dyDescent="0.2">
      <c r="A28" s="27" t="s">
        <v>74</v>
      </c>
    </row>
    <row r="29" spans="1:1" x14ac:dyDescent="0.2">
      <c r="A29" s="5"/>
    </row>
    <row r="30" spans="1:1" x14ac:dyDescent="0.2">
      <c r="A30" s="27" t="s">
        <v>75</v>
      </c>
    </row>
    <row r="31" spans="1:1" x14ac:dyDescent="0.2">
      <c r="A31" s="27" t="s">
        <v>76</v>
      </c>
    </row>
    <row r="32" spans="1:1" x14ac:dyDescent="0.2">
      <c r="A32" s="5"/>
    </row>
    <row r="33" spans="1:2" x14ac:dyDescent="0.2">
      <c r="A33" s="27" t="s">
        <v>77</v>
      </c>
    </row>
    <row r="34" spans="1:2" x14ac:dyDescent="0.2">
      <c r="A34" s="27" t="s">
        <v>58</v>
      </c>
      <c r="B34" s="6"/>
    </row>
    <row r="35" spans="1:2" x14ac:dyDescent="0.2">
      <c r="A35" s="5"/>
    </row>
    <row r="36" spans="1:2" x14ac:dyDescent="0.2">
      <c r="A36" s="27" t="s">
        <v>78</v>
      </c>
    </row>
    <row r="37" spans="1:2" x14ac:dyDescent="0.2">
      <c r="A37" s="27" t="s">
        <v>79</v>
      </c>
    </row>
    <row r="38" spans="1:2" x14ac:dyDescent="0.2">
      <c r="A38" s="5"/>
    </row>
    <row r="39" spans="1:2" x14ac:dyDescent="0.2">
      <c r="A39" s="27" t="s">
        <v>80</v>
      </c>
    </row>
    <row r="40" spans="1:2" x14ac:dyDescent="0.2">
      <c r="A40" s="27" t="s">
        <v>81</v>
      </c>
    </row>
    <row r="41" spans="1:2" x14ac:dyDescent="0.2">
      <c r="A41" s="5"/>
    </row>
    <row r="42" spans="1:2" x14ac:dyDescent="0.2">
      <c r="A42" s="27" t="s">
        <v>82</v>
      </c>
    </row>
    <row r="43" spans="1:2" x14ac:dyDescent="0.2">
      <c r="A43" s="27" t="s">
        <v>83</v>
      </c>
    </row>
    <row r="44" spans="1:2" x14ac:dyDescent="0.2">
      <c r="A44" s="5"/>
    </row>
    <row r="45" spans="1:2" x14ac:dyDescent="0.2">
      <c r="A45" s="27" t="s">
        <v>84</v>
      </c>
    </row>
    <row r="46" spans="1:2" x14ac:dyDescent="0.2">
      <c r="A46" s="27" t="s">
        <v>85</v>
      </c>
    </row>
    <row r="47" spans="1:2" x14ac:dyDescent="0.2">
      <c r="A47" s="5"/>
    </row>
    <row r="48" spans="1:2" x14ac:dyDescent="0.2">
      <c r="A48" s="27" t="s">
        <v>86</v>
      </c>
    </row>
    <row r="49" spans="1:1" x14ac:dyDescent="0.2">
      <c r="A49" s="27" t="s">
        <v>87</v>
      </c>
    </row>
  </sheetData>
  <hyperlinks>
    <hyperlink ref="A9:A10" location="'Tabell 1'!A1" display="1. Avgående sändningar 2009 efter avsändarens branschtillhörighet." xr:uid="{00000000-0004-0000-0200-000000000000}"/>
    <hyperlink ref="A12:A13" location="'Tabell 2'!A1" display="2. Ankommande sändningar från utlandet 2009 efter mottagarens branschtillhörighet." xr:uid="{00000000-0004-0000-0200-000001000000}"/>
    <hyperlink ref="A15:A16" location="'Tabell 3'!A1" display="3. Avgående sändningar 2009 efter varugrupper." xr:uid="{00000000-0004-0000-0200-000002000000}"/>
    <hyperlink ref="A18:A19" location="'Tabell 4'!A1" display="4. Ankommande sändningar från utlandet 2009 efter varugrupper." xr:uid="{00000000-0004-0000-0200-000003000000}"/>
    <hyperlink ref="A21:A22" location="'Tabell 5'!A1" display="5. Avgående sändningar 2009 efter lasttyp." xr:uid="{00000000-0004-0000-0200-000004000000}"/>
    <hyperlink ref="A24:A25" location="'Tabell 6'!A1" display="6. Ankommande sändningar från utlandet 2009 efter lasttyp." xr:uid="{00000000-0004-0000-0200-000005000000}"/>
    <hyperlink ref="A27:A28" location="'Tabell 7'!A1" display="7. Avgående sändningar 2009 efter vägregioner." xr:uid="{00000000-0004-0000-0200-000006000000}"/>
    <hyperlink ref="A30:A31" location="'Tabell 8'!A1" display="8. Ankommande sändningar från utlandet 2009 efter vägregioner." xr:uid="{00000000-0004-0000-0200-000007000000}"/>
    <hyperlink ref="A33:A34" location="'Tabell 9'!A1" display="9. Avgående sändningar 2009 efter riksområden (NUTS II) och mottagare." xr:uid="{00000000-0004-0000-0200-000008000000}"/>
    <hyperlink ref="A36:A37" location="'Tabell 10'!A1" display="10. Ankommande sändningar från utlandet 2009 efter riksområden (NUTS II)." xr:uid="{00000000-0004-0000-0200-000009000000}"/>
    <hyperlink ref="A39:A40" location="'Tabell 11'!A1" display="11. Avgående sändningar 2009 efter län." xr:uid="{00000000-0004-0000-0200-00000A000000}"/>
    <hyperlink ref="A42:A43" location="'Tabell 12'!A1" display="12. Ankommande sändningar från utlandet 2009 efter län." xr:uid="{00000000-0004-0000-0200-00000B000000}"/>
    <hyperlink ref="A45:A46" location="'Tabell 13'!A1" display="13. Avgående sändningar 2009 efter mottagarland eller region." xr:uid="{00000000-0004-0000-0200-00000C000000}"/>
    <hyperlink ref="A48:A49" location="'Tabell 14'!A1" display="14. Ankommande sändningar 2009 efter avsändarland eller region." xr:uid="{00000000-0004-0000-0200-00000D000000}"/>
    <hyperlink ref="A6:A7" location="Trafikslag!A1" display="Avgående och ankommande sändningar 2009. Vikt och värde fördelat på trafikslag." xr:uid="{00000000-0004-0000-0200-00000E000000}"/>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sheetPr>
  <dimension ref="A1:N31"/>
  <sheetViews>
    <sheetView workbookViewId="0"/>
  </sheetViews>
  <sheetFormatPr defaultColWidth="9.140625" defaultRowHeight="12.75" x14ac:dyDescent="0.2"/>
  <cols>
    <col min="1" max="1" width="20.425781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85546875" style="1" customWidth="1"/>
    <col min="9" max="9" width="7.28515625" style="1" customWidth="1"/>
    <col min="10" max="10" width="2.28515625" style="1" customWidth="1"/>
    <col min="11" max="11" width="7.140625" style="1" bestFit="1" customWidth="1"/>
    <col min="12" max="12" width="9" style="1" customWidth="1"/>
    <col min="13" max="13" width="2.28515625" style="1" customWidth="1"/>
    <col min="14" max="14" width="7.140625" style="1" bestFit="1" customWidth="1"/>
    <col min="15" max="16384" width="9.140625" style="1"/>
  </cols>
  <sheetData>
    <row r="1" spans="1:14" x14ac:dyDescent="0.2">
      <c r="A1" s="20" t="s">
        <v>330</v>
      </c>
      <c r="L1" s="224" t="s">
        <v>255</v>
      </c>
    </row>
    <row r="2" spans="1:14" x14ac:dyDescent="0.2">
      <c r="A2" s="116" t="s">
        <v>331</v>
      </c>
    </row>
    <row r="3" spans="1:14" ht="13.5" thickBot="1" x14ac:dyDescent="0.25"/>
    <row r="4" spans="1:14" s="111" customFormat="1" ht="27" customHeight="1" x14ac:dyDescent="0.2">
      <c r="A4" s="82" t="s">
        <v>23</v>
      </c>
      <c r="B4" s="118" t="s">
        <v>88</v>
      </c>
      <c r="C4" s="292" t="s">
        <v>169</v>
      </c>
      <c r="D4" s="293"/>
      <c r="E4" s="118" t="s">
        <v>89</v>
      </c>
      <c r="F4" s="292" t="s">
        <v>169</v>
      </c>
      <c r="G4" s="293"/>
      <c r="H4" s="118"/>
      <c r="I4" s="118" t="s">
        <v>171</v>
      </c>
      <c r="J4" s="118"/>
      <c r="K4" s="149" t="s">
        <v>169</v>
      </c>
      <c r="L4" s="150" t="s">
        <v>172</v>
      </c>
      <c r="M4" s="118"/>
      <c r="N4" s="149" t="s">
        <v>169</v>
      </c>
    </row>
    <row r="5" spans="1:14" s="111" customFormat="1" ht="27.75" customHeight="1" thickBot="1" x14ac:dyDescent="0.25">
      <c r="A5" s="113" t="s">
        <v>123</v>
      </c>
      <c r="B5" s="110" t="s">
        <v>90</v>
      </c>
      <c r="C5" s="294" t="s">
        <v>168</v>
      </c>
      <c r="D5" s="294"/>
      <c r="E5" s="110" t="s">
        <v>91</v>
      </c>
      <c r="F5" s="294" t="s">
        <v>168</v>
      </c>
      <c r="G5" s="294"/>
      <c r="H5" s="110"/>
      <c r="I5" s="110" t="s">
        <v>173</v>
      </c>
      <c r="J5" s="110"/>
      <c r="K5" s="110" t="s">
        <v>168</v>
      </c>
      <c r="L5" s="110" t="s">
        <v>174</v>
      </c>
      <c r="M5" s="110"/>
      <c r="N5" s="110" t="s">
        <v>168</v>
      </c>
    </row>
    <row r="6" spans="1:14" s="132" customFormat="1" ht="14.1" customHeight="1" x14ac:dyDescent="0.2">
      <c r="A6" s="35" t="s">
        <v>24</v>
      </c>
      <c r="B6" s="94">
        <v>1971.615</v>
      </c>
      <c r="C6" s="122" t="s">
        <v>43</v>
      </c>
      <c r="D6" s="94">
        <v>589.05899999999997</v>
      </c>
      <c r="E6" s="94">
        <v>192340.03099999999</v>
      </c>
      <c r="F6" s="122" t="s">
        <v>43</v>
      </c>
      <c r="G6" s="94">
        <v>121952.261</v>
      </c>
      <c r="H6" s="94" t="s">
        <v>92</v>
      </c>
      <c r="I6" s="174">
        <v>2.4209999999999998</v>
      </c>
      <c r="J6" s="157" t="s">
        <v>43</v>
      </c>
      <c r="K6" s="156">
        <v>0.71699999999999997</v>
      </c>
      <c r="L6" s="156">
        <v>14.917999999999999</v>
      </c>
      <c r="M6" s="157" t="s">
        <v>43</v>
      </c>
      <c r="N6" s="156">
        <v>8.282</v>
      </c>
    </row>
    <row r="7" spans="1:14" s="132" customFormat="1" ht="14.1" customHeight="1" x14ac:dyDescent="0.2">
      <c r="A7" s="35" t="s">
        <v>25</v>
      </c>
      <c r="B7" s="94">
        <v>683.05399999999997</v>
      </c>
      <c r="C7" s="122" t="s">
        <v>43</v>
      </c>
      <c r="D7" s="94">
        <v>442.274</v>
      </c>
      <c r="E7" s="94">
        <v>24962.464</v>
      </c>
      <c r="F7" s="122" t="s">
        <v>43</v>
      </c>
      <c r="G7" s="94">
        <v>10726.808000000001</v>
      </c>
      <c r="H7" s="94" t="s">
        <v>92</v>
      </c>
      <c r="I7" s="174">
        <v>0.83899999999999997</v>
      </c>
      <c r="J7" s="157" t="s">
        <v>43</v>
      </c>
      <c r="K7" s="156">
        <v>0.54300000000000004</v>
      </c>
      <c r="L7" s="156">
        <v>1.9359999999999999</v>
      </c>
      <c r="M7" s="157" t="s">
        <v>43</v>
      </c>
      <c r="N7" s="156">
        <v>0.88600000000000001</v>
      </c>
    </row>
    <row r="8" spans="1:14" s="132" customFormat="1" ht="14.1" customHeight="1" x14ac:dyDescent="0.2">
      <c r="A8" s="35" t="s">
        <v>26</v>
      </c>
      <c r="B8" s="94">
        <v>1213.723</v>
      </c>
      <c r="C8" s="122" t="s">
        <v>43</v>
      </c>
      <c r="D8" s="94">
        <v>1036.652</v>
      </c>
      <c r="E8" s="94">
        <v>18954.191999999999</v>
      </c>
      <c r="F8" s="122" t="s">
        <v>43</v>
      </c>
      <c r="G8" s="94">
        <v>11817.602000000001</v>
      </c>
      <c r="H8" s="94" t="s">
        <v>92</v>
      </c>
      <c r="I8" s="174">
        <v>1.4910000000000001</v>
      </c>
      <c r="J8" s="157" t="s">
        <v>43</v>
      </c>
      <c r="K8" s="156">
        <v>1.26</v>
      </c>
      <c r="L8" s="156">
        <v>1.47</v>
      </c>
      <c r="M8" s="157" t="s">
        <v>43</v>
      </c>
      <c r="N8" s="156">
        <v>0.93799999999999994</v>
      </c>
    </row>
    <row r="9" spans="1:14" s="132" customFormat="1" ht="14.1" customHeight="1" x14ac:dyDescent="0.2">
      <c r="A9" s="35" t="s">
        <v>27</v>
      </c>
      <c r="B9" s="94">
        <v>1511.1590000000001</v>
      </c>
      <c r="C9" s="122" t="s">
        <v>43</v>
      </c>
      <c r="D9" s="94">
        <v>645.94500000000005</v>
      </c>
      <c r="E9" s="94">
        <v>42109.133999999998</v>
      </c>
      <c r="F9" s="122" t="s">
        <v>43</v>
      </c>
      <c r="G9" s="94">
        <v>14800.846</v>
      </c>
      <c r="H9" s="94" t="s">
        <v>92</v>
      </c>
      <c r="I9" s="174">
        <v>1.8560000000000001</v>
      </c>
      <c r="J9" s="157" t="s">
        <v>43</v>
      </c>
      <c r="K9" s="156">
        <v>0.79100000000000004</v>
      </c>
      <c r="L9" s="156">
        <v>3.266</v>
      </c>
      <c r="M9" s="157" t="s">
        <v>43</v>
      </c>
      <c r="N9" s="156">
        <v>1.238</v>
      </c>
    </row>
    <row r="10" spans="1:14" s="132" customFormat="1" ht="14.1" customHeight="1" x14ac:dyDescent="0.2">
      <c r="A10" s="35" t="s">
        <v>28</v>
      </c>
      <c r="B10" s="94">
        <v>942.19</v>
      </c>
      <c r="C10" s="122" t="s">
        <v>43</v>
      </c>
      <c r="D10" s="94">
        <v>318.20800000000003</v>
      </c>
      <c r="E10" s="94">
        <v>47529.07</v>
      </c>
      <c r="F10" s="122" t="s">
        <v>43</v>
      </c>
      <c r="G10" s="94">
        <v>13782.48</v>
      </c>
      <c r="H10" s="94" t="s">
        <v>92</v>
      </c>
      <c r="I10" s="174">
        <v>1.157</v>
      </c>
      <c r="J10" s="157" t="s">
        <v>43</v>
      </c>
      <c r="K10" s="156">
        <v>0.39200000000000002</v>
      </c>
      <c r="L10" s="156">
        <v>3.6859999999999999</v>
      </c>
      <c r="M10" s="157" t="s">
        <v>43</v>
      </c>
      <c r="N10" s="156">
        <v>1.19</v>
      </c>
    </row>
    <row r="11" spans="1:14" s="132" customFormat="1" ht="14.1" customHeight="1" x14ac:dyDescent="0.2">
      <c r="A11" s="35" t="s">
        <v>29</v>
      </c>
      <c r="B11" s="94">
        <v>932.34199999999998</v>
      </c>
      <c r="C11" s="122" t="s">
        <v>43</v>
      </c>
      <c r="D11" s="94">
        <v>417.34</v>
      </c>
      <c r="E11" s="94">
        <v>46298.733999999997</v>
      </c>
      <c r="F11" s="122" t="s">
        <v>43</v>
      </c>
      <c r="G11" s="94">
        <v>23108.598999999998</v>
      </c>
      <c r="H11" s="94" t="s">
        <v>92</v>
      </c>
      <c r="I11" s="174">
        <v>1.145</v>
      </c>
      <c r="J11" s="157" t="s">
        <v>43</v>
      </c>
      <c r="K11" s="156">
        <v>0.51300000000000001</v>
      </c>
      <c r="L11" s="156">
        <v>3.5910000000000002</v>
      </c>
      <c r="M11" s="157" t="s">
        <v>43</v>
      </c>
      <c r="N11" s="156">
        <v>1.825</v>
      </c>
    </row>
    <row r="12" spans="1:14" s="132" customFormat="1" ht="14.1" customHeight="1" x14ac:dyDescent="0.2">
      <c r="A12" s="35" t="s">
        <v>115</v>
      </c>
      <c r="B12" s="94">
        <v>2151.4879999999998</v>
      </c>
      <c r="C12" s="122" t="s">
        <v>43</v>
      </c>
      <c r="D12" s="94">
        <v>1136.5350000000001</v>
      </c>
      <c r="E12" s="94">
        <v>38450.353999999999</v>
      </c>
      <c r="F12" s="122" t="s">
        <v>43</v>
      </c>
      <c r="G12" s="94">
        <v>14066.464</v>
      </c>
      <c r="H12" s="94" t="s">
        <v>92</v>
      </c>
      <c r="I12" s="174">
        <v>2.6419999999999999</v>
      </c>
      <c r="J12" s="157" t="s">
        <v>43</v>
      </c>
      <c r="K12" s="156">
        <v>1.379</v>
      </c>
      <c r="L12" s="156">
        <v>2.9820000000000002</v>
      </c>
      <c r="M12" s="157" t="s">
        <v>43</v>
      </c>
      <c r="N12" s="156">
        <v>1.1930000000000001</v>
      </c>
    </row>
    <row r="13" spans="1:14" s="132" customFormat="1" ht="14.1" customHeight="1" x14ac:dyDescent="0.2">
      <c r="A13" s="35" t="s">
        <v>116</v>
      </c>
      <c r="B13" s="94">
        <v>1925.615</v>
      </c>
      <c r="C13" s="122" t="s">
        <v>43</v>
      </c>
      <c r="D13" s="94">
        <v>2126.4940000000001</v>
      </c>
      <c r="E13" s="94">
        <v>320.988</v>
      </c>
      <c r="F13" s="122" t="s">
        <v>43</v>
      </c>
      <c r="G13" s="94">
        <v>263.62</v>
      </c>
      <c r="H13" s="94" t="s">
        <v>92</v>
      </c>
      <c r="I13" s="174">
        <v>2.3650000000000002</v>
      </c>
      <c r="J13" s="157" t="s">
        <v>43</v>
      </c>
      <c r="K13" s="156">
        <v>2.5539999999999998</v>
      </c>
      <c r="L13" s="156">
        <v>2.5000000000000001E-2</v>
      </c>
      <c r="M13" s="157" t="s">
        <v>43</v>
      </c>
      <c r="N13" s="156">
        <v>2.1000000000000001E-2</v>
      </c>
    </row>
    <row r="14" spans="1:14" s="132" customFormat="1" ht="14.1" customHeight="1" x14ac:dyDescent="0.2">
      <c r="A14" s="35" t="s">
        <v>30</v>
      </c>
      <c r="B14" s="94">
        <v>1847.8130000000001</v>
      </c>
      <c r="C14" s="122" t="s">
        <v>43</v>
      </c>
      <c r="D14" s="94">
        <v>615.33600000000001</v>
      </c>
      <c r="E14" s="94">
        <v>39799.995000000003</v>
      </c>
      <c r="F14" s="122" t="s">
        <v>43</v>
      </c>
      <c r="G14" s="94">
        <v>25117.522000000001</v>
      </c>
      <c r="H14" s="94" t="s">
        <v>92</v>
      </c>
      <c r="I14" s="174">
        <v>2.2690000000000001</v>
      </c>
      <c r="J14" s="157" t="s">
        <v>43</v>
      </c>
      <c r="K14" s="156">
        <v>0.753</v>
      </c>
      <c r="L14" s="156">
        <v>3.0870000000000002</v>
      </c>
      <c r="M14" s="157" t="s">
        <v>43</v>
      </c>
      <c r="N14" s="156">
        <v>1.956</v>
      </c>
    </row>
    <row r="15" spans="1:14" s="132" customFormat="1" ht="14.1" customHeight="1" x14ac:dyDescent="0.2">
      <c r="A15" s="35" t="s">
        <v>31</v>
      </c>
      <c r="B15" s="94">
        <v>5295.625</v>
      </c>
      <c r="C15" s="122" t="s">
        <v>43</v>
      </c>
      <c r="D15" s="94">
        <v>1844.0709999999999</v>
      </c>
      <c r="E15" s="94">
        <v>140866.08600000001</v>
      </c>
      <c r="F15" s="122" t="s">
        <v>43</v>
      </c>
      <c r="G15" s="94">
        <v>46526.47</v>
      </c>
      <c r="H15" s="94" t="s">
        <v>92</v>
      </c>
      <c r="I15" s="174">
        <v>6.5030000000000001</v>
      </c>
      <c r="J15" s="157" t="s">
        <v>43</v>
      </c>
      <c r="K15" s="156">
        <v>2.1579999999999999</v>
      </c>
      <c r="L15" s="156">
        <v>10.926</v>
      </c>
      <c r="M15" s="157" t="s">
        <v>43</v>
      </c>
      <c r="N15" s="156">
        <v>3.657</v>
      </c>
    </row>
    <row r="16" spans="1:14" s="132" customFormat="1" ht="14.1" customHeight="1" x14ac:dyDescent="0.2">
      <c r="A16" s="35" t="s">
        <v>32</v>
      </c>
      <c r="B16" s="94">
        <v>1087.5060000000001</v>
      </c>
      <c r="C16" s="122" t="s">
        <v>43</v>
      </c>
      <c r="D16" s="94">
        <v>504.71899999999999</v>
      </c>
      <c r="E16" s="94">
        <v>15961.567999999999</v>
      </c>
      <c r="F16" s="122" t="s">
        <v>43</v>
      </c>
      <c r="G16" s="94">
        <v>5717.4679999999998</v>
      </c>
      <c r="H16" s="94" t="s">
        <v>92</v>
      </c>
      <c r="I16" s="174">
        <v>1.3360000000000001</v>
      </c>
      <c r="J16" s="157" t="s">
        <v>43</v>
      </c>
      <c r="K16" s="156">
        <v>0.61499999999999999</v>
      </c>
      <c r="L16" s="156">
        <v>1.238</v>
      </c>
      <c r="M16" s="157" t="s">
        <v>43</v>
      </c>
      <c r="N16" s="156">
        <v>0.49299999999999999</v>
      </c>
    </row>
    <row r="17" spans="1:14" s="132" customFormat="1" ht="14.1" customHeight="1" x14ac:dyDescent="0.2">
      <c r="A17" s="35" t="s">
        <v>33</v>
      </c>
      <c r="B17" s="94">
        <v>19651.34</v>
      </c>
      <c r="C17" s="122" t="s">
        <v>43</v>
      </c>
      <c r="D17" s="94">
        <v>1372.7460000000001</v>
      </c>
      <c r="E17" s="94">
        <v>368295.016</v>
      </c>
      <c r="F17" s="122" t="s">
        <v>43</v>
      </c>
      <c r="G17" s="94">
        <v>142358.78</v>
      </c>
      <c r="H17" s="94" t="s">
        <v>92</v>
      </c>
      <c r="I17" s="174">
        <v>24.132999999999999</v>
      </c>
      <c r="J17" s="157" t="s">
        <v>43</v>
      </c>
      <c r="K17" s="156">
        <v>1.8660000000000001</v>
      </c>
      <c r="L17" s="156">
        <v>28.565000000000001</v>
      </c>
      <c r="M17" s="157" t="s">
        <v>43</v>
      </c>
      <c r="N17" s="156">
        <v>8.5809999999999995</v>
      </c>
    </row>
    <row r="18" spans="1:14" s="132" customFormat="1" ht="14.1" customHeight="1" x14ac:dyDescent="0.2">
      <c r="A18" s="35" t="s">
        <v>34</v>
      </c>
      <c r="B18" s="94">
        <v>1411.636</v>
      </c>
      <c r="C18" s="122" t="s">
        <v>43</v>
      </c>
      <c r="D18" s="94">
        <v>588.92700000000002</v>
      </c>
      <c r="E18" s="94">
        <v>54461.267999999996</v>
      </c>
      <c r="F18" s="122" t="s">
        <v>43</v>
      </c>
      <c r="G18" s="94">
        <v>36344.192000000003</v>
      </c>
      <c r="H18" s="94" t="s">
        <v>92</v>
      </c>
      <c r="I18" s="174">
        <v>1.734</v>
      </c>
      <c r="J18" s="157" t="s">
        <v>43</v>
      </c>
      <c r="K18" s="156">
        <v>0.72299999999999998</v>
      </c>
      <c r="L18" s="156">
        <v>4.2240000000000002</v>
      </c>
      <c r="M18" s="157" t="s">
        <v>43</v>
      </c>
      <c r="N18" s="156">
        <v>2.7919999999999998</v>
      </c>
    </row>
    <row r="19" spans="1:14" s="132" customFormat="1" ht="14.1" customHeight="1" x14ac:dyDescent="0.2">
      <c r="A19" s="35" t="s">
        <v>35</v>
      </c>
      <c r="B19" s="94">
        <v>2132.6010000000001</v>
      </c>
      <c r="C19" s="122" t="s">
        <v>43</v>
      </c>
      <c r="D19" s="94">
        <v>969.84799999999996</v>
      </c>
      <c r="E19" s="94">
        <v>47317.455000000002</v>
      </c>
      <c r="F19" s="122" t="s">
        <v>43</v>
      </c>
      <c r="G19" s="94">
        <v>14833.912</v>
      </c>
      <c r="H19" s="94" t="s">
        <v>92</v>
      </c>
      <c r="I19" s="174">
        <v>2.6190000000000002</v>
      </c>
      <c r="J19" s="157" t="s">
        <v>43</v>
      </c>
      <c r="K19" s="156">
        <v>1.1779999999999999</v>
      </c>
      <c r="L19" s="156">
        <v>3.67</v>
      </c>
      <c r="M19" s="157" t="s">
        <v>43</v>
      </c>
      <c r="N19" s="156">
        <v>1.2669999999999999</v>
      </c>
    </row>
    <row r="20" spans="1:14" s="132" customFormat="1" ht="14.1" customHeight="1" x14ac:dyDescent="0.2">
      <c r="A20" s="35" t="s">
        <v>36</v>
      </c>
      <c r="B20" s="94">
        <v>1109.9190000000001</v>
      </c>
      <c r="C20" s="122" t="s">
        <v>43</v>
      </c>
      <c r="D20" s="94">
        <v>976.40800000000002</v>
      </c>
      <c r="E20" s="94">
        <v>35092.21</v>
      </c>
      <c r="F20" s="122" t="s">
        <v>43</v>
      </c>
      <c r="G20" s="94">
        <v>11097.064</v>
      </c>
      <c r="H20" s="94" t="s">
        <v>92</v>
      </c>
      <c r="I20" s="174">
        <v>1.363</v>
      </c>
      <c r="J20" s="157" t="s">
        <v>43</v>
      </c>
      <c r="K20" s="156">
        <v>1.19</v>
      </c>
      <c r="L20" s="156">
        <v>2.722</v>
      </c>
      <c r="M20" s="157" t="s">
        <v>43</v>
      </c>
      <c r="N20" s="156">
        <v>0.95899999999999996</v>
      </c>
    </row>
    <row r="21" spans="1:14" s="132" customFormat="1" ht="14.1" customHeight="1" x14ac:dyDescent="0.2">
      <c r="A21" s="35" t="s">
        <v>37</v>
      </c>
      <c r="B21" s="94">
        <v>2949.7089999999998</v>
      </c>
      <c r="C21" s="122" t="s">
        <v>43</v>
      </c>
      <c r="D21" s="94">
        <v>1271.56</v>
      </c>
      <c r="E21" s="94">
        <v>35435.534</v>
      </c>
      <c r="F21" s="122" t="s">
        <v>43</v>
      </c>
      <c r="G21" s="94">
        <v>13151.004000000001</v>
      </c>
      <c r="H21" s="94" t="s">
        <v>92</v>
      </c>
      <c r="I21" s="174">
        <v>3.6219999999999999</v>
      </c>
      <c r="J21" s="157" t="s">
        <v>43</v>
      </c>
      <c r="K21" s="156">
        <v>1.5329999999999999</v>
      </c>
      <c r="L21" s="156">
        <v>2.7480000000000002</v>
      </c>
      <c r="M21" s="157" t="s">
        <v>43</v>
      </c>
      <c r="N21" s="156">
        <v>1.1000000000000001</v>
      </c>
    </row>
    <row r="22" spans="1:14" s="132" customFormat="1" ht="14.1" customHeight="1" x14ac:dyDescent="0.2">
      <c r="A22" s="35" t="s">
        <v>38</v>
      </c>
      <c r="B22" s="94">
        <v>2755.5149999999999</v>
      </c>
      <c r="C22" s="122" t="s">
        <v>43</v>
      </c>
      <c r="D22" s="94">
        <v>1113.271</v>
      </c>
      <c r="E22" s="94">
        <v>37408.389000000003</v>
      </c>
      <c r="F22" s="122" t="s">
        <v>43</v>
      </c>
      <c r="G22" s="94">
        <v>16299.767</v>
      </c>
      <c r="H22" s="94" t="s">
        <v>92</v>
      </c>
      <c r="I22" s="174">
        <v>3.3839999999999999</v>
      </c>
      <c r="J22" s="157" t="s">
        <v>43</v>
      </c>
      <c r="K22" s="156">
        <v>1.345</v>
      </c>
      <c r="L22" s="156">
        <v>2.9009999999999998</v>
      </c>
      <c r="M22" s="157" t="s">
        <v>43</v>
      </c>
      <c r="N22" s="156">
        <v>1.329</v>
      </c>
    </row>
    <row r="23" spans="1:14" s="132" customFormat="1" ht="14.1" customHeight="1" x14ac:dyDescent="0.2">
      <c r="A23" s="35" t="s">
        <v>39</v>
      </c>
      <c r="B23" s="94">
        <v>2267.5419999999999</v>
      </c>
      <c r="C23" s="122" t="s">
        <v>43</v>
      </c>
      <c r="D23" s="94">
        <v>916.48</v>
      </c>
      <c r="E23" s="94">
        <v>24669.800999999999</v>
      </c>
      <c r="F23" s="122" t="s">
        <v>43</v>
      </c>
      <c r="G23" s="94">
        <v>8681.9660000000003</v>
      </c>
      <c r="H23" s="94" t="s">
        <v>92</v>
      </c>
      <c r="I23" s="174">
        <v>2.7850000000000001</v>
      </c>
      <c r="J23" s="157" t="s">
        <v>43</v>
      </c>
      <c r="K23" s="156">
        <v>1.115</v>
      </c>
      <c r="L23" s="156">
        <v>1.913</v>
      </c>
      <c r="M23" s="157" t="s">
        <v>43</v>
      </c>
      <c r="N23" s="156">
        <v>0.73899999999999999</v>
      </c>
    </row>
    <row r="24" spans="1:14" s="132" customFormat="1" ht="14.1" customHeight="1" x14ac:dyDescent="0.2">
      <c r="A24" s="35" t="s">
        <v>117</v>
      </c>
      <c r="B24" s="94">
        <v>309.47300000000001</v>
      </c>
      <c r="C24" s="122" t="s">
        <v>43</v>
      </c>
      <c r="D24" s="94">
        <v>144.91300000000001</v>
      </c>
      <c r="E24" s="94">
        <v>5562.7219999999998</v>
      </c>
      <c r="F24" s="122" t="s">
        <v>43</v>
      </c>
      <c r="G24" s="94">
        <v>5033.0690000000004</v>
      </c>
      <c r="H24" s="94" t="s">
        <v>92</v>
      </c>
      <c r="I24" s="174">
        <v>0.38</v>
      </c>
      <c r="J24" s="157" t="s">
        <v>43</v>
      </c>
      <c r="K24" s="156">
        <v>0.17899999999999999</v>
      </c>
      <c r="L24" s="156">
        <v>0.43099999999999999</v>
      </c>
      <c r="M24" s="157" t="s">
        <v>43</v>
      </c>
      <c r="N24" s="156">
        <v>0.39800000000000002</v>
      </c>
    </row>
    <row r="25" spans="1:14" s="132" customFormat="1" ht="14.1" customHeight="1" x14ac:dyDescent="0.2">
      <c r="A25" s="35" t="s">
        <v>40</v>
      </c>
      <c r="B25" s="94">
        <v>2183.9369999999999</v>
      </c>
      <c r="C25" s="122" t="s">
        <v>43</v>
      </c>
      <c r="D25" s="94">
        <v>1394.7929999999999</v>
      </c>
      <c r="E25" s="94">
        <v>27578.55</v>
      </c>
      <c r="F25" s="122" t="s">
        <v>43</v>
      </c>
      <c r="G25" s="94">
        <v>12983.85</v>
      </c>
      <c r="H25" s="94" t="s">
        <v>92</v>
      </c>
      <c r="I25" s="174">
        <v>2.6819999999999999</v>
      </c>
      <c r="J25" s="157" t="s">
        <v>43</v>
      </c>
      <c r="K25" s="156">
        <v>1.679</v>
      </c>
      <c r="L25" s="156">
        <v>2.1389999999999998</v>
      </c>
      <c r="M25" s="157" t="s">
        <v>43</v>
      </c>
      <c r="N25" s="156">
        <v>1.0469999999999999</v>
      </c>
    </row>
    <row r="26" spans="1:14" s="132" customFormat="1" ht="14.1" customHeight="1" x14ac:dyDescent="0.2">
      <c r="A26" s="35" t="s">
        <v>41</v>
      </c>
      <c r="B26" s="94">
        <v>27094.710999999999</v>
      </c>
      <c r="C26" s="122" t="s">
        <v>43</v>
      </c>
      <c r="D26" s="94">
        <v>1224.6610000000001</v>
      </c>
      <c r="E26" s="94">
        <v>45898.091</v>
      </c>
      <c r="F26" s="122" t="s">
        <v>43</v>
      </c>
      <c r="G26" s="94">
        <v>8121.7430000000004</v>
      </c>
      <c r="H26" s="94" t="s">
        <v>92</v>
      </c>
      <c r="I26" s="174">
        <v>33.274000000000001</v>
      </c>
      <c r="J26" s="157" t="s">
        <v>43</v>
      </c>
      <c r="K26" s="156">
        <v>2.1139999999999999</v>
      </c>
      <c r="L26" s="156">
        <v>3.56</v>
      </c>
      <c r="M26" s="157" t="s">
        <v>43</v>
      </c>
      <c r="N26" s="156">
        <v>0.83499999999999996</v>
      </c>
    </row>
    <row r="27" spans="1:14" s="111" customFormat="1" ht="17.25" customHeight="1" thickBot="1" x14ac:dyDescent="0.25">
      <c r="A27" s="86" t="s">
        <v>0</v>
      </c>
      <c r="B27" s="123">
        <v>81428.513000000006</v>
      </c>
      <c r="C27" s="124" t="s">
        <v>43</v>
      </c>
      <c r="D27" s="123">
        <v>4486.424</v>
      </c>
      <c r="E27" s="123">
        <v>1289311.652</v>
      </c>
      <c r="F27" s="124" t="s">
        <v>43</v>
      </c>
      <c r="G27" s="123">
        <v>199308.326</v>
      </c>
      <c r="H27" s="123" t="s">
        <v>92</v>
      </c>
      <c r="I27" s="123">
        <v>100</v>
      </c>
      <c r="J27" s="152" t="s">
        <v>43</v>
      </c>
      <c r="K27" s="123">
        <v>0</v>
      </c>
      <c r="L27" s="123">
        <v>100</v>
      </c>
      <c r="M27" s="123" t="s">
        <v>43</v>
      </c>
      <c r="N27" s="123">
        <v>0</v>
      </c>
    </row>
    <row r="28" spans="1:14" s="19" customFormat="1" ht="6.75" customHeight="1" x14ac:dyDescent="0.2"/>
    <row r="29" spans="1:14" s="19" customFormat="1" ht="11.25" x14ac:dyDescent="0.2"/>
    <row r="30" spans="1:14" s="19" customFormat="1" ht="11.25" x14ac:dyDescent="0.2">
      <c r="B30" s="173"/>
      <c r="C30" s="173"/>
      <c r="D30" s="173"/>
      <c r="E30" s="173"/>
    </row>
    <row r="31" spans="1:14" s="19" customFormat="1" ht="11.25" x14ac:dyDescent="0.2"/>
  </sheetData>
  <mergeCells count="4">
    <mergeCell ref="C4:D4"/>
    <mergeCell ref="F4:G4"/>
    <mergeCell ref="C5:D5"/>
    <mergeCell ref="F5:G5"/>
  </mergeCells>
  <hyperlinks>
    <hyperlink ref="L1" location="'Innehåll_ Contents'!Utskriftsområde" display="Till tabellförteckning" xr:uid="{153069CD-2860-4F2E-A1B0-8907F1383F74}"/>
  </hyperlink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N31"/>
  <sheetViews>
    <sheetView workbookViewId="0"/>
  </sheetViews>
  <sheetFormatPr defaultColWidth="9.140625" defaultRowHeight="12.75" x14ac:dyDescent="0.2"/>
  <cols>
    <col min="1" max="1" width="20.425781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85546875" style="1" customWidth="1"/>
    <col min="9" max="9" width="6.28515625" style="1" bestFit="1" customWidth="1"/>
    <col min="10" max="10" width="2.28515625" style="1" customWidth="1"/>
    <col min="11" max="11" width="7.140625" style="1" bestFit="1" customWidth="1"/>
    <col min="12" max="12" width="8" style="1" bestFit="1" customWidth="1"/>
    <col min="13" max="13" width="2.28515625" style="1" customWidth="1"/>
    <col min="14" max="14" width="7.140625" style="1" bestFit="1" customWidth="1"/>
    <col min="15" max="16384" width="9.140625" style="1"/>
  </cols>
  <sheetData>
    <row r="1" spans="1:14" x14ac:dyDescent="0.2">
      <c r="A1" s="20" t="s">
        <v>334</v>
      </c>
      <c r="L1" s="224" t="s">
        <v>255</v>
      </c>
    </row>
    <row r="2" spans="1:14" x14ac:dyDescent="0.2">
      <c r="A2" s="116" t="s">
        <v>332</v>
      </c>
    </row>
    <row r="3" spans="1:14" ht="13.5" thickBot="1" x14ac:dyDescent="0.25"/>
    <row r="4" spans="1:14" s="111" customFormat="1" ht="27" customHeight="1" x14ac:dyDescent="0.2">
      <c r="A4" s="82" t="s">
        <v>23</v>
      </c>
      <c r="B4" s="118" t="s">
        <v>88</v>
      </c>
      <c r="C4" s="292" t="s">
        <v>169</v>
      </c>
      <c r="D4" s="293"/>
      <c r="E4" s="118" t="s">
        <v>89</v>
      </c>
      <c r="F4" s="292" t="s">
        <v>169</v>
      </c>
      <c r="G4" s="293"/>
      <c r="H4" s="118"/>
      <c r="I4" s="118" t="s">
        <v>171</v>
      </c>
      <c r="J4" s="118"/>
      <c r="K4" s="149" t="s">
        <v>169</v>
      </c>
      <c r="L4" s="150" t="s">
        <v>172</v>
      </c>
      <c r="M4" s="118"/>
      <c r="N4" s="149" t="s">
        <v>169</v>
      </c>
    </row>
    <row r="5" spans="1:14" s="111" customFormat="1" ht="27.75" customHeight="1" thickBot="1" x14ac:dyDescent="0.25">
      <c r="A5" s="113" t="s">
        <v>123</v>
      </c>
      <c r="B5" s="110" t="s">
        <v>90</v>
      </c>
      <c r="C5" s="294" t="s">
        <v>168</v>
      </c>
      <c r="D5" s="294"/>
      <c r="E5" s="110" t="s">
        <v>91</v>
      </c>
      <c r="F5" s="294" t="s">
        <v>168</v>
      </c>
      <c r="G5" s="294"/>
      <c r="H5" s="110"/>
      <c r="I5" s="110" t="s">
        <v>173</v>
      </c>
      <c r="J5" s="110"/>
      <c r="K5" s="110" t="s">
        <v>168</v>
      </c>
      <c r="L5" s="110" t="s">
        <v>174</v>
      </c>
      <c r="M5" s="110"/>
      <c r="N5" s="110" t="s">
        <v>168</v>
      </c>
    </row>
    <row r="6" spans="1:14" s="132" customFormat="1" ht="14.1" customHeight="1" x14ac:dyDescent="0.2">
      <c r="A6" s="35" t="s">
        <v>24</v>
      </c>
      <c r="B6" s="94">
        <v>4795.2150000000001</v>
      </c>
      <c r="C6" s="122" t="s">
        <v>43</v>
      </c>
      <c r="D6" s="94">
        <v>1706.4459999999999</v>
      </c>
      <c r="E6" s="94">
        <v>165767.921</v>
      </c>
      <c r="F6" s="122" t="s">
        <v>43</v>
      </c>
      <c r="G6" s="94">
        <v>49712.432000000001</v>
      </c>
      <c r="H6" s="94" t="s">
        <v>92</v>
      </c>
      <c r="I6" s="174">
        <v>8.2629999999999999</v>
      </c>
      <c r="J6" s="157" t="s">
        <v>43</v>
      </c>
      <c r="K6" s="156">
        <v>2.6709999999999998</v>
      </c>
      <c r="L6" s="156">
        <v>20.21</v>
      </c>
      <c r="M6" s="157" t="s">
        <v>43</v>
      </c>
      <c r="N6" s="156">
        <v>5.2350000000000003</v>
      </c>
    </row>
    <row r="7" spans="1:14" s="132" customFormat="1" ht="14.1" customHeight="1" x14ac:dyDescent="0.2">
      <c r="A7" s="35" t="s">
        <v>25</v>
      </c>
      <c r="B7" s="94">
        <v>368.42099999999999</v>
      </c>
      <c r="C7" s="122" t="s">
        <v>43</v>
      </c>
      <c r="D7" s="94">
        <v>62.195999999999998</v>
      </c>
      <c r="E7" s="94">
        <v>4494.2479999999996</v>
      </c>
      <c r="F7" s="122" t="s">
        <v>43</v>
      </c>
      <c r="G7" s="94">
        <v>2138.0790000000002</v>
      </c>
      <c r="H7" s="94" t="s">
        <v>92</v>
      </c>
      <c r="I7" s="174">
        <v>0.63500000000000001</v>
      </c>
      <c r="J7" s="157" t="s">
        <v>43</v>
      </c>
      <c r="K7" s="156">
        <v>0.121</v>
      </c>
      <c r="L7" s="156">
        <v>0.54800000000000004</v>
      </c>
      <c r="M7" s="157" t="s">
        <v>43</v>
      </c>
      <c r="N7" s="156">
        <v>0.26800000000000002</v>
      </c>
    </row>
    <row r="8" spans="1:14" s="132" customFormat="1" ht="14.1" customHeight="1" x14ac:dyDescent="0.2">
      <c r="A8" s="35" t="s">
        <v>26</v>
      </c>
      <c r="B8" s="94">
        <v>2654.9749999999999</v>
      </c>
      <c r="C8" s="122" t="s">
        <v>43</v>
      </c>
      <c r="D8" s="94">
        <v>2912.9740000000002</v>
      </c>
      <c r="E8" s="94">
        <v>17261.452000000001</v>
      </c>
      <c r="F8" s="122" t="s">
        <v>43</v>
      </c>
      <c r="G8" s="94">
        <v>11522.2</v>
      </c>
      <c r="H8" s="94" t="s">
        <v>92</v>
      </c>
      <c r="I8" s="174">
        <v>4.5750000000000002</v>
      </c>
      <c r="J8" s="157" t="s">
        <v>43</v>
      </c>
      <c r="K8" s="156">
        <v>4.806</v>
      </c>
      <c r="L8" s="156">
        <v>2.1040000000000001</v>
      </c>
      <c r="M8" s="157" t="s">
        <v>43</v>
      </c>
      <c r="N8" s="156">
        <v>1.397</v>
      </c>
    </row>
    <row r="9" spans="1:14" s="132" customFormat="1" ht="14.1" customHeight="1" x14ac:dyDescent="0.2">
      <c r="A9" s="35" t="s">
        <v>27</v>
      </c>
      <c r="B9" s="94">
        <v>867.06700000000001</v>
      </c>
      <c r="C9" s="122" t="s">
        <v>43</v>
      </c>
      <c r="D9" s="94">
        <v>257.27499999999998</v>
      </c>
      <c r="E9" s="94">
        <v>46069.792999999998</v>
      </c>
      <c r="F9" s="122" t="s">
        <v>43</v>
      </c>
      <c r="G9" s="94">
        <v>25846.458999999999</v>
      </c>
      <c r="H9" s="94" t="s">
        <v>92</v>
      </c>
      <c r="I9" s="174">
        <v>1.494</v>
      </c>
      <c r="J9" s="157" t="s">
        <v>43</v>
      </c>
      <c r="K9" s="156">
        <v>0.45700000000000002</v>
      </c>
      <c r="L9" s="156">
        <v>5.617</v>
      </c>
      <c r="M9" s="157" t="s">
        <v>43</v>
      </c>
      <c r="N9" s="156">
        <v>3.169</v>
      </c>
    </row>
    <row r="10" spans="1:14" s="132" customFormat="1" ht="14.1" customHeight="1" x14ac:dyDescent="0.2">
      <c r="A10" s="35" t="s">
        <v>28</v>
      </c>
      <c r="B10" s="94">
        <v>1192.8869999999999</v>
      </c>
      <c r="C10" s="122" t="s">
        <v>43</v>
      </c>
      <c r="D10" s="94">
        <v>398.536</v>
      </c>
      <c r="E10" s="94">
        <v>43622.96</v>
      </c>
      <c r="F10" s="122" t="s">
        <v>43</v>
      </c>
      <c r="G10" s="94">
        <v>14356.877</v>
      </c>
      <c r="H10" s="94" t="s">
        <v>92</v>
      </c>
      <c r="I10" s="174">
        <v>2.056</v>
      </c>
      <c r="J10" s="157" t="s">
        <v>43</v>
      </c>
      <c r="K10" s="156">
        <v>0.69699999999999995</v>
      </c>
      <c r="L10" s="156">
        <v>5.3179999999999996</v>
      </c>
      <c r="M10" s="157" t="s">
        <v>43</v>
      </c>
      <c r="N10" s="156">
        <v>1.7609999999999999</v>
      </c>
    </row>
    <row r="11" spans="1:14" s="132" customFormat="1" ht="14.1" customHeight="1" x14ac:dyDescent="0.2">
      <c r="A11" s="35" t="s">
        <v>29</v>
      </c>
      <c r="B11" s="94">
        <v>562.84799999999996</v>
      </c>
      <c r="C11" s="122" t="s">
        <v>43</v>
      </c>
      <c r="D11" s="94">
        <v>271.07600000000002</v>
      </c>
      <c r="E11" s="94">
        <v>27708.452000000001</v>
      </c>
      <c r="F11" s="122" t="s">
        <v>43</v>
      </c>
      <c r="G11" s="94">
        <v>15459.772000000001</v>
      </c>
      <c r="H11" s="94" t="s">
        <v>92</v>
      </c>
      <c r="I11" s="174">
        <v>0.97</v>
      </c>
      <c r="J11" s="157" t="s">
        <v>43</v>
      </c>
      <c r="K11" s="156">
        <v>0.47099999999999997</v>
      </c>
      <c r="L11" s="156">
        <v>3.3780000000000001</v>
      </c>
      <c r="M11" s="157" t="s">
        <v>43</v>
      </c>
      <c r="N11" s="156">
        <v>1.867</v>
      </c>
    </row>
    <row r="12" spans="1:14" s="132" customFormat="1" ht="14.1" customHeight="1" x14ac:dyDescent="0.2">
      <c r="A12" s="35" t="s">
        <v>115</v>
      </c>
      <c r="B12" s="94">
        <v>922.79300000000001</v>
      </c>
      <c r="C12" s="122" t="s">
        <v>43</v>
      </c>
      <c r="D12" s="94">
        <v>497.04599999999999</v>
      </c>
      <c r="E12" s="94">
        <v>9951.9580000000005</v>
      </c>
      <c r="F12" s="122" t="s">
        <v>43</v>
      </c>
      <c r="G12" s="94">
        <v>3592.3609999999999</v>
      </c>
      <c r="H12" s="94" t="s">
        <v>92</v>
      </c>
      <c r="I12" s="174">
        <v>1.59</v>
      </c>
      <c r="J12" s="157" t="s">
        <v>43</v>
      </c>
      <c r="K12" s="156">
        <v>0.85699999999999998</v>
      </c>
      <c r="L12" s="156">
        <v>1.2130000000000001</v>
      </c>
      <c r="M12" s="157" t="s">
        <v>43</v>
      </c>
      <c r="N12" s="156">
        <v>0.45900000000000002</v>
      </c>
    </row>
    <row r="13" spans="1:14" s="132" customFormat="1" ht="14.1" customHeight="1" x14ac:dyDescent="0.2">
      <c r="A13" s="35" t="s">
        <v>116</v>
      </c>
      <c r="B13" s="94">
        <v>619.32600000000002</v>
      </c>
      <c r="C13" s="122" t="s">
        <v>43</v>
      </c>
      <c r="D13" s="94">
        <v>681.18799999999999</v>
      </c>
      <c r="E13" s="94">
        <v>408.47399999999999</v>
      </c>
      <c r="F13" s="122" t="s">
        <v>43</v>
      </c>
      <c r="G13" s="94">
        <v>318.858</v>
      </c>
      <c r="H13" s="94" t="s">
        <v>92</v>
      </c>
      <c r="I13" s="174">
        <v>1.0669999999999999</v>
      </c>
      <c r="J13" s="157" t="s">
        <v>43</v>
      </c>
      <c r="K13" s="156">
        <v>1.1659999999999999</v>
      </c>
      <c r="L13" s="156">
        <v>0.05</v>
      </c>
      <c r="M13" s="157" t="s">
        <v>43</v>
      </c>
      <c r="N13" s="156">
        <v>3.9E-2</v>
      </c>
    </row>
    <row r="14" spans="1:14" s="132" customFormat="1" ht="14.1" customHeight="1" x14ac:dyDescent="0.2">
      <c r="A14" s="35" t="s">
        <v>30</v>
      </c>
      <c r="B14" s="94">
        <v>1231.6099999999999</v>
      </c>
      <c r="C14" s="122" t="s">
        <v>43</v>
      </c>
      <c r="D14" s="94">
        <v>532.32399999999996</v>
      </c>
      <c r="E14" s="94">
        <v>15368.71</v>
      </c>
      <c r="F14" s="122" t="s">
        <v>43</v>
      </c>
      <c r="G14" s="94">
        <v>7133.33</v>
      </c>
      <c r="H14" s="94" t="s">
        <v>92</v>
      </c>
      <c r="I14" s="174">
        <v>2.1219999999999999</v>
      </c>
      <c r="J14" s="157" t="s">
        <v>43</v>
      </c>
      <c r="K14" s="156">
        <v>0.91700000000000004</v>
      </c>
      <c r="L14" s="156">
        <v>1.8740000000000001</v>
      </c>
      <c r="M14" s="157" t="s">
        <v>43</v>
      </c>
      <c r="N14" s="156">
        <v>0.88200000000000001</v>
      </c>
    </row>
    <row r="15" spans="1:14" s="132" customFormat="1" ht="14.1" customHeight="1" x14ac:dyDescent="0.2">
      <c r="A15" s="35" t="s">
        <v>31</v>
      </c>
      <c r="B15" s="94">
        <v>4558.1660000000002</v>
      </c>
      <c r="C15" s="122" t="s">
        <v>43</v>
      </c>
      <c r="D15" s="94">
        <v>857.72699999999998</v>
      </c>
      <c r="E15" s="94">
        <v>106236.753</v>
      </c>
      <c r="F15" s="122" t="s">
        <v>43</v>
      </c>
      <c r="G15" s="94">
        <v>22941.82</v>
      </c>
      <c r="H15" s="94" t="s">
        <v>92</v>
      </c>
      <c r="I15" s="174">
        <v>7.8550000000000004</v>
      </c>
      <c r="J15" s="157" t="s">
        <v>43</v>
      </c>
      <c r="K15" s="156">
        <v>1.526</v>
      </c>
      <c r="L15" s="156">
        <v>12.952</v>
      </c>
      <c r="M15" s="157" t="s">
        <v>43</v>
      </c>
      <c r="N15" s="156">
        <v>2.83</v>
      </c>
    </row>
    <row r="16" spans="1:14" s="132" customFormat="1" ht="14.1" customHeight="1" x14ac:dyDescent="0.2">
      <c r="A16" s="35" t="s">
        <v>32</v>
      </c>
      <c r="B16" s="94">
        <v>873.83699999999999</v>
      </c>
      <c r="C16" s="122" t="s">
        <v>43</v>
      </c>
      <c r="D16" s="94">
        <v>216.10400000000001</v>
      </c>
      <c r="E16" s="94">
        <v>13512.752</v>
      </c>
      <c r="F16" s="122" t="s">
        <v>43</v>
      </c>
      <c r="G16" s="94">
        <v>4056.09</v>
      </c>
      <c r="H16" s="94" t="s">
        <v>92</v>
      </c>
      <c r="I16" s="174">
        <v>1.506</v>
      </c>
      <c r="J16" s="157" t="s">
        <v>43</v>
      </c>
      <c r="K16" s="156">
        <v>0.39100000000000001</v>
      </c>
      <c r="L16" s="156">
        <v>1.647</v>
      </c>
      <c r="M16" s="157" t="s">
        <v>43</v>
      </c>
      <c r="N16" s="156">
        <v>0.52900000000000003</v>
      </c>
    </row>
    <row r="17" spans="1:14" s="132" customFormat="1" ht="14.1" customHeight="1" x14ac:dyDescent="0.2">
      <c r="A17" s="35" t="s">
        <v>33</v>
      </c>
      <c r="B17" s="94">
        <v>25604.093000000001</v>
      </c>
      <c r="C17" s="122" t="s">
        <v>43</v>
      </c>
      <c r="D17" s="94">
        <v>2066.538</v>
      </c>
      <c r="E17" s="94">
        <v>253367.07699999999</v>
      </c>
      <c r="F17" s="122" t="s">
        <v>43</v>
      </c>
      <c r="G17" s="94">
        <v>59912.51</v>
      </c>
      <c r="H17" s="94" t="s">
        <v>92</v>
      </c>
      <c r="I17" s="174">
        <v>44.121000000000002</v>
      </c>
      <c r="J17" s="157" t="s">
        <v>43</v>
      </c>
      <c r="K17" s="156">
        <v>4.0830000000000002</v>
      </c>
      <c r="L17" s="156">
        <v>30.888999999999999</v>
      </c>
      <c r="M17" s="157" t="s">
        <v>43</v>
      </c>
      <c r="N17" s="156">
        <v>5.7859999999999996</v>
      </c>
    </row>
    <row r="18" spans="1:14" s="132" customFormat="1" ht="14.1" customHeight="1" x14ac:dyDescent="0.2">
      <c r="A18" s="35" t="s">
        <v>34</v>
      </c>
      <c r="B18" s="94">
        <v>2810.8110000000001</v>
      </c>
      <c r="C18" s="122" t="s">
        <v>43</v>
      </c>
      <c r="D18" s="94">
        <v>962.04600000000005</v>
      </c>
      <c r="E18" s="94">
        <v>5822.0339999999997</v>
      </c>
      <c r="F18" s="122" t="s">
        <v>43</v>
      </c>
      <c r="G18" s="94">
        <v>2197.7550000000001</v>
      </c>
      <c r="H18" s="94" t="s">
        <v>92</v>
      </c>
      <c r="I18" s="174">
        <v>4.8440000000000003</v>
      </c>
      <c r="J18" s="157" t="s">
        <v>43</v>
      </c>
      <c r="K18" s="156">
        <v>1.639</v>
      </c>
      <c r="L18" s="156">
        <v>0.71</v>
      </c>
      <c r="M18" s="157" t="s">
        <v>43</v>
      </c>
      <c r="N18" s="156">
        <v>0.28000000000000003</v>
      </c>
    </row>
    <row r="19" spans="1:14" s="132" customFormat="1" ht="14.1" customHeight="1" x14ac:dyDescent="0.2">
      <c r="A19" s="35" t="s">
        <v>35</v>
      </c>
      <c r="B19" s="94">
        <v>925.75</v>
      </c>
      <c r="C19" s="122" t="s">
        <v>43</v>
      </c>
      <c r="D19" s="94">
        <v>383.24599999999998</v>
      </c>
      <c r="E19" s="94">
        <v>22296.175999999999</v>
      </c>
      <c r="F19" s="122" t="s">
        <v>43</v>
      </c>
      <c r="G19" s="94">
        <v>9793.4670000000006</v>
      </c>
      <c r="H19" s="94" t="s">
        <v>92</v>
      </c>
      <c r="I19" s="174">
        <v>1.595</v>
      </c>
      <c r="J19" s="157" t="s">
        <v>43</v>
      </c>
      <c r="K19" s="156">
        <v>0.66900000000000004</v>
      </c>
      <c r="L19" s="156">
        <v>2.718</v>
      </c>
      <c r="M19" s="157" t="s">
        <v>43</v>
      </c>
      <c r="N19" s="156">
        <v>1.212</v>
      </c>
    </row>
    <row r="20" spans="1:14" s="132" customFormat="1" ht="14.1" customHeight="1" x14ac:dyDescent="0.2">
      <c r="A20" s="35" t="s">
        <v>36</v>
      </c>
      <c r="B20" s="94">
        <v>2009.616</v>
      </c>
      <c r="C20" s="122" t="s">
        <v>43</v>
      </c>
      <c r="D20" s="94">
        <v>1198.979</v>
      </c>
      <c r="E20" s="94">
        <v>18785.951000000001</v>
      </c>
      <c r="F20" s="122" t="s">
        <v>43</v>
      </c>
      <c r="G20" s="94">
        <v>5926.3980000000001</v>
      </c>
      <c r="H20" s="94" t="s">
        <v>92</v>
      </c>
      <c r="I20" s="174">
        <v>3.4630000000000001</v>
      </c>
      <c r="J20" s="157" t="s">
        <v>43</v>
      </c>
      <c r="K20" s="156">
        <v>1.9490000000000001</v>
      </c>
      <c r="L20" s="156">
        <v>2.29</v>
      </c>
      <c r="M20" s="157" t="s">
        <v>43</v>
      </c>
      <c r="N20" s="156">
        <v>0.752</v>
      </c>
    </row>
    <row r="21" spans="1:14" s="132" customFormat="1" ht="14.1" customHeight="1" x14ac:dyDescent="0.2">
      <c r="A21" s="35" t="s">
        <v>37</v>
      </c>
      <c r="B21" s="94">
        <v>507.09899999999999</v>
      </c>
      <c r="C21" s="122" t="s">
        <v>43</v>
      </c>
      <c r="D21" s="94">
        <v>243.68899999999999</v>
      </c>
      <c r="E21" s="94">
        <v>9933.16</v>
      </c>
      <c r="F21" s="122" t="s">
        <v>43</v>
      </c>
      <c r="G21" s="94">
        <v>3745.5970000000002</v>
      </c>
      <c r="H21" s="94" t="s">
        <v>92</v>
      </c>
      <c r="I21" s="174">
        <v>0.874</v>
      </c>
      <c r="J21" s="157" t="s">
        <v>43</v>
      </c>
      <c r="K21" s="156">
        <v>0.42299999999999999</v>
      </c>
      <c r="L21" s="156">
        <v>1.2110000000000001</v>
      </c>
      <c r="M21" s="157" t="s">
        <v>43</v>
      </c>
      <c r="N21" s="156">
        <v>0.47</v>
      </c>
    </row>
    <row r="22" spans="1:14" s="132" customFormat="1" ht="14.1" customHeight="1" x14ac:dyDescent="0.2">
      <c r="A22" s="35" t="s">
        <v>38</v>
      </c>
      <c r="B22" s="94">
        <v>1313.614</v>
      </c>
      <c r="C22" s="122" t="s">
        <v>43</v>
      </c>
      <c r="D22" s="94">
        <v>702.03599999999994</v>
      </c>
      <c r="E22" s="94">
        <v>8340.6810000000005</v>
      </c>
      <c r="F22" s="122" t="s">
        <v>43</v>
      </c>
      <c r="G22" s="94">
        <v>4601.7719999999999</v>
      </c>
      <c r="H22" s="94" t="s">
        <v>92</v>
      </c>
      <c r="I22" s="174">
        <v>2.2639999999999998</v>
      </c>
      <c r="J22" s="157" t="s">
        <v>43</v>
      </c>
      <c r="K22" s="156">
        <v>1.2010000000000001</v>
      </c>
      <c r="L22" s="156">
        <v>1.0169999999999999</v>
      </c>
      <c r="M22" s="157" t="s">
        <v>43</v>
      </c>
      <c r="N22" s="156">
        <v>0.56899999999999995</v>
      </c>
    </row>
    <row r="23" spans="1:14" s="132" customFormat="1" ht="14.1" customHeight="1" x14ac:dyDescent="0.2">
      <c r="A23" s="35" t="s">
        <v>39</v>
      </c>
      <c r="B23" s="94">
        <v>2306.4540000000002</v>
      </c>
      <c r="C23" s="122" t="s">
        <v>43</v>
      </c>
      <c r="D23" s="94">
        <v>1436.134</v>
      </c>
      <c r="E23" s="94">
        <v>10026</v>
      </c>
      <c r="F23" s="122" t="s">
        <v>43</v>
      </c>
      <c r="G23" s="94">
        <v>4405.9579999999996</v>
      </c>
      <c r="H23" s="94" t="s">
        <v>92</v>
      </c>
      <c r="I23" s="174">
        <v>3.9750000000000001</v>
      </c>
      <c r="J23" s="157" t="s">
        <v>43</v>
      </c>
      <c r="K23" s="156">
        <v>2.407</v>
      </c>
      <c r="L23" s="156">
        <v>1.222</v>
      </c>
      <c r="M23" s="157" t="s">
        <v>43</v>
      </c>
      <c r="N23" s="156">
        <v>0.55300000000000005</v>
      </c>
    </row>
    <row r="24" spans="1:14" s="132" customFormat="1" ht="14.1" customHeight="1" x14ac:dyDescent="0.2">
      <c r="A24" s="35" t="s">
        <v>117</v>
      </c>
      <c r="B24" s="94">
        <v>14.619</v>
      </c>
      <c r="C24" s="122" t="s">
        <v>43</v>
      </c>
      <c r="D24" s="94">
        <v>13.804</v>
      </c>
      <c r="E24" s="94">
        <v>1346.0650000000001</v>
      </c>
      <c r="F24" s="122" t="s">
        <v>43</v>
      </c>
      <c r="G24" s="94">
        <v>1563.32</v>
      </c>
      <c r="H24" s="94" t="s">
        <v>92</v>
      </c>
      <c r="I24" s="174">
        <v>2.5000000000000001E-2</v>
      </c>
      <c r="J24" s="157" t="s">
        <v>43</v>
      </c>
      <c r="K24" s="156">
        <v>2.4E-2</v>
      </c>
      <c r="L24" s="156">
        <v>0.16400000000000001</v>
      </c>
      <c r="M24" s="157" t="s">
        <v>43</v>
      </c>
      <c r="N24" s="156">
        <v>0.191</v>
      </c>
    </row>
    <row r="25" spans="1:14" s="132" customFormat="1" ht="14.1" customHeight="1" x14ac:dyDescent="0.2">
      <c r="A25" s="35" t="s">
        <v>40</v>
      </c>
      <c r="B25" s="94">
        <v>1381.201</v>
      </c>
      <c r="C25" s="122" t="s">
        <v>43</v>
      </c>
      <c r="D25" s="94">
        <v>852.92700000000002</v>
      </c>
      <c r="E25" s="94">
        <v>35809.69</v>
      </c>
      <c r="F25" s="122" t="s">
        <v>43</v>
      </c>
      <c r="G25" s="94">
        <v>26764.845000000001</v>
      </c>
      <c r="H25" s="94" t="s">
        <v>92</v>
      </c>
      <c r="I25" s="174">
        <v>2.38</v>
      </c>
      <c r="J25" s="157" t="s">
        <v>43</v>
      </c>
      <c r="K25" s="156">
        <v>1.454</v>
      </c>
      <c r="L25" s="156">
        <v>4.3659999999999997</v>
      </c>
      <c r="M25" s="157" t="s">
        <v>43</v>
      </c>
      <c r="N25" s="156">
        <v>3.1629999999999998</v>
      </c>
    </row>
    <row r="26" spans="1:14" s="132" customFormat="1" ht="14.1" customHeight="1" x14ac:dyDescent="0.2">
      <c r="A26" s="35" t="s">
        <v>41</v>
      </c>
      <c r="B26" s="94">
        <v>2510.75</v>
      </c>
      <c r="C26" s="122" t="s">
        <v>43</v>
      </c>
      <c r="D26" s="94">
        <v>630.82100000000003</v>
      </c>
      <c r="E26" s="94">
        <v>4107.4539999999997</v>
      </c>
      <c r="F26" s="122" t="s">
        <v>43</v>
      </c>
      <c r="G26" s="94">
        <v>1444.308</v>
      </c>
      <c r="H26" s="94" t="s">
        <v>92</v>
      </c>
      <c r="I26" s="174">
        <v>4.327</v>
      </c>
      <c r="J26" s="157" t="s">
        <v>43</v>
      </c>
      <c r="K26" s="156">
        <v>1.107</v>
      </c>
      <c r="L26" s="156">
        <v>0.501</v>
      </c>
      <c r="M26" s="157" t="s">
        <v>43</v>
      </c>
      <c r="N26" s="156">
        <v>0.185</v>
      </c>
    </row>
    <row r="27" spans="1:14" s="111" customFormat="1" ht="14.1" customHeight="1" thickBot="1" x14ac:dyDescent="0.25">
      <c r="A27" s="86" t="s">
        <v>0</v>
      </c>
      <c r="B27" s="123">
        <v>58031.148999999998</v>
      </c>
      <c r="C27" s="124" t="s">
        <v>43</v>
      </c>
      <c r="D27" s="123">
        <v>5063.6059999999998</v>
      </c>
      <c r="E27" s="123">
        <v>820237.76100000006</v>
      </c>
      <c r="F27" s="124" t="s">
        <v>43</v>
      </c>
      <c r="G27" s="123">
        <v>92611.327000000005</v>
      </c>
      <c r="H27" s="123" t="s">
        <v>92</v>
      </c>
      <c r="I27" s="123">
        <v>100</v>
      </c>
      <c r="J27" s="123" t="s">
        <v>43</v>
      </c>
      <c r="K27" s="123">
        <v>0</v>
      </c>
      <c r="L27" s="123">
        <v>100</v>
      </c>
      <c r="M27" s="123" t="s">
        <v>43</v>
      </c>
      <c r="N27" s="123">
        <v>0</v>
      </c>
    </row>
    <row r="28" spans="1:14" s="19" customFormat="1" ht="6.75" customHeight="1" x14ac:dyDescent="0.2"/>
    <row r="29" spans="1:14" s="19" customFormat="1" ht="11.25" x14ac:dyDescent="0.2"/>
    <row r="30" spans="1:14" s="19" customFormat="1" ht="11.25" x14ac:dyDescent="0.2">
      <c r="B30" s="173"/>
      <c r="C30" s="173"/>
      <c r="D30" s="173"/>
      <c r="E30" s="173"/>
    </row>
    <row r="31" spans="1:14" s="19" customFormat="1" ht="11.25" x14ac:dyDescent="0.2"/>
  </sheetData>
  <mergeCells count="4">
    <mergeCell ref="C4:D4"/>
    <mergeCell ref="F4:G4"/>
    <mergeCell ref="C5:D5"/>
    <mergeCell ref="F5:G5"/>
  </mergeCells>
  <hyperlinks>
    <hyperlink ref="L1" location="'Innehåll_ Contents'!Utskriftsområde" display="Till tabellförteckning" xr:uid="{DC9F0F61-F286-4767-95B3-03F35D3FE59B}"/>
  </hyperlink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4.9989318521683403E-2"/>
  </sheetPr>
  <dimension ref="A1:N38"/>
  <sheetViews>
    <sheetView workbookViewId="0"/>
  </sheetViews>
  <sheetFormatPr defaultColWidth="9.140625" defaultRowHeight="12.75" x14ac:dyDescent="0.2"/>
  <cols>
    <col min="1" max="1" width="16.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335</v>
      </c>
      <c r="L1" s="224" t="s">
        <v>255</v>
      </c>
      <c r="M1" s="224"/>
    </row>
    <row r="2" spans="1:14" x14ac:dyDescent="0.2">
      <c r="A2" s="116" t="s">
        <v>336</v>
      </c>
    </row>
    <row r="3" spans="1:14" ht="13.5" thickBot="1" x14ac:dyDescent="0.25"/>
    <row r="4" spans="1:14" s="111" customFormat="1" ht="27" customHeight="1" x14ac:dyDescent="0.2">
      <c r="A4" s="82" t="s">
        <v>125</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124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20</v>
      </c>
      <c r="B6" s="94">
        <v>14281.034</v>
      </c>
      <c r="C6" s="122" t="s">
        <v>43</v>
      </c>
      <c r="D6" s="94">
        <v>2885.2649999999999</v>
      </c>
      <c r="E6" s="94">
        <v>477741.52</v>
      </c>
      <c r="F6" s="122" t="s">
        <v>43</v>
      </c>
      <c r="G6" s="94">
        <v>140189.389</v>
      </c>
      <c r="H6" s="127" t="s">
        <v>92</v>
      </c>
      <c r="I6" s="174">
        <v>4.7679999999999998</v>
      </c>
      <c r="J6" s="157" t="s">
        <v>43</v>
      </c>
      <c r="K6" s="156">
        <v>0.94299999999999995</v>
      </c>
      <c r="L6" s="156">
        <v>16.495999999999999</v>
      </c>
      <c r="M6" s="157" t="s">
        <v>43</v>
      </c>
      <c r="N6" s="156">
        <v>4.2169999999999996</v>
      </c>
    </row>
    <row r="7" spans="1:14" s="132" customFormat="1" ht="17.25" customHeight="1" x14ac:dyDescent="0.2">
      <c r="A7" s="35" t="s">
        <v>151</v>
      </c>
      <c r="B7" s="94">
        <v>44924.438999999998</v>
      </c>
      <c r="C7" s="122" t="s">
        <v>43</v>
      </c>
      <c r="D7" s="94">
        <v>8577.2819999999992</v>
      </c>
      <c r="E7" s="94">
        <v>397954.19900000002</v>
      </c>
      <c r="F7" s="122" t="s">
        <v>43</v>
      </c>
      <c r="G7" s="94">
        <v>46671.144</v>
      </c>
      <c r="H7" s="127" t="s">
        <v>92</v>
      </c>
      <c r="I7" s="174">
        <v>14.999000000000001</v>
      </c>
      <c r="J7" s="157" t="s">
        <v>43</v>
      </c>
      <c r="K7" s="156">
        <v>2.4980000000000002</v>
      </c>
      <c r="L7" s="156">
        <v>13.741</v>
      </c>
      <c r="M7" s="157" t="s">
        <v>43</v>
      </c>
      <c r="N7" s="156">
        <v>1.819</v>
      </c>
    </row>
    <row r="8" spans="1:14" s="132" customFormat="1" ht="17.25" customHeight="1" x14ac:dyDescent="0.2">
      <c r="A8" s="35" t="s">
        <v>152</v>
      </c>
      <c r="B8" s="94">
        <v>29347.432000000001</v>
      </c>
      <c r="C8" s="122" t="s">
        <v>43</v>
      </c>
      <c r="D8" s="94">
        <v>4595.1009999999997</v>
      </c>
      <c r="E8" s="94">
        <v>337431.68400000001</v>
      </c>
      <c r="F8" s="122" t="s">
        <v>43</v>
      </c>
      <c r="G8" s="94">
        <v>49980.658000000003</v>
      </c>
      <c r="H8" s="94" t="s">
        <v>92</v>
      </c>
      <c r="I8" s="174">
        <v>9.798</v>
      </c>
      <c r="J8" s="157" t="s">
        <v>43</v>
      </c>
      <c r="K8" s="156">
        <v>1.47</v>
      </c>
      <c r="L8" s="156">
        <v>11.651</v>
      </c>
      <c r="M8" s="157" t="s">
        <v>43</v>
      </c>
      <c r="N8" s="156">
        <v>1.8420000000000001</v>
      </c>
    </row>
    <row r="9" spans="1:14" s="132" customFormat="1" ht="17.25" customHeight="1" x14ac:dyDescent="0.2">
      <c r="A9" s="35" t="s">
        <v>153</v>
      </c>
      <c r="B9" s="94">
        <v>37334.491000000002</v>
      </c>
      <c r="C9" s="122" t="s">
        <v>43</v>
      </c>
      <c r="D9" s="94">
        <v>7030.19</v>
      </c>
      <c r="E9" s="94">
        <v>422749.17200000002</v>
      </c>
      <c r="F9" s="122" t="s">
        <v>43</v>
      </c>
      <c r="G9" s="94">
        <v>74958.960000000006</v>
      </c>
      <c r="H9" s="94" t="s">
        <v>92</v>
      </c>
      <c r="I9" s="174">
        <v>12.465</v>
      </c>
      <c r="J9" s="157" t="s">
        <v>43</v>
      </c>
      <c r="K9" s="156">
        <v>2.1269999999999998</v>
      </c>
      <c r="L9" s="156">
        <v>14.597</v>
      </c>
      <c r="M9" s="157" t="s">
        <v>43</v>
      </c>
      <c r="N9" s="156">
        <v>2.5209999999999999</v>
      </c>
    </row>
    <row r="10" spans="1:14" s="132" customFormat="1" ht="17.25" customHeight="1" x14ac:dyDescent="0.2">
      <c r="A10" s="35" t="s">
        <v>154</v>
      </c>
      <c r="B10" s="94">
        <v>58577.317000000003</v>
      </c>
      <c r="C10" s="122" t="s">
        <v>43</v>
      </c>
      <c r="D10" s="94">
        <v>5468.8450000000003</v>
      </c>
      <c r="E10" s="94">
        <v>778126.26800000004</v>
      </c>
      <c r="F10" s="122" t="s">
        <v>43</v>
      </c>
      <c r="G10" s="94">
        <v>168746.003</v>
      </c>
      <c r="H10" s="94" t="s">
        <v>92</v>
      </c>
      <c r="I10" s="174">
        <v>19.556999999999999</v>
      </c>
      <c r="J10" s="157" t="s">
        <v>43</v>
      </c>
      <c r="K10" s="156">
        <v>1.6850000000000001</v>
      </c>
      <c r="L10" s="156">
        <v>26.867999999999999</v>
      </c>
      <c r="M10" s="157" t="s">
        <v>43</v>
      </c>
      <c r="N10" s="156">
        <v>4.6399999999999997</v>
      </c>
    </row>
    <row r="11" spans="1:14" s="132" customFormat="1" ht="17.25" customHeight="1" x14ac:dyDescent="0.2">
      <c r="A11" s="35" t="s">
        <v>155</v>
      </c>
      <c r="B11" s="94">
        <v>38200.248</v>
      </c>
      <c r="C11" s="122" t="s">
        <v>43</v>
      </c>
      <c r="D11" s="94">
        <v>3434.431</v>
      </c>
      <c r="E11" s="94">
        <v>266202.20500000002</v>
      </c>
      <c r="F11" s="122" t="s">
        <v>43</v>
      </c>
      <c r="G11" s="94">
        <v>52448.33</v>
      </c>
      <c r="H11" s="94" t="s">
        <v>92</v>
      </c>
      <c r="I11" s="174">
        <v>12.754</v>
      </c>
      <c r="J11" s="157" t="s">
        <v>43</v>
      </c>
      <c r="K11" s="156">
        <v>1.1879999999999999</v>
      </c>
      <c r="L11" s="156">
        <v>9.1920000000000002</v>
      </c>
      <c r="M11" s="157" t="s">
        <v>43</v>
      </c>
      <c r="N11" s="156">
        <v>1.825</v>
      </c>
    </row>
    <row r="12" spans="1:14" s="132" customFormat="1" ht="17.25" customHeight="1" x14ac:dyDescent="0.2">
      <c r="A12" s="35" t="s">
        <v>156</v>
      </c>
      <c r="B12" s="94">
        <v>22598.773000000001</v>
      </c>
      <c r="C12" s="122" t="s">
        <v>43</v>
      </c>
      <c r="D12" s="94">
        <v>2009.559</v>
      </c>
      <c r="E12" s="94">
        <v>64985.248</v>
      </c>
      <c r="F12" s="122" t="s">
        <v>43</v>
      </c>
      <c r="G12" s="94">
        <v>14272.347</v>
      </c>
      <c r="H12" s="94" t="s">
        <v>92</v>
      </c>
      <c r="I12" s="174">
        <v>7.5449999999999999</v>
      </c>
      <c r="J12" s="157" t="s">
        <v>43</v>
      </c>
      <c r="K12" s="156">
        <v>0.73099999999999998</v>
      </c>
      <c r="L12" s="156">
        <v>2.2440000000000002</v>
      </c>
      <c r="M12" s="157" t="s">
        <v>43</v>
      </c>
      <c r="N12" s="156">
        <v>0.52700000000000002</v>
      </c>
    </row>
    <row r="13" spans="1:14" s="132" customFormat="1" ht="17.25" customHeight="1" x14ac:dyDescent="0.2">
      <c r="A13" s="35" t="s">
        <v>157</v>
      </c>
      <c r="B13" s="94">
        <v>54250.409</v>
      </c>
      <c r="C13" s="122" t="s">
        <v>43</v>
      </c>
      <c r="D13" s="94">
        <v>4594.0609999999997</v>
      </c>
      <c r="E13" s="94">
        <v>150965.671</v>
      </c>
      <c r="F13" s="122" t="s">
        <v>43</v>
      </c>
      <c r="G13" s="94">
        <v>39433.972999999998</v>
      </c>
      <c r="H13" s="132" t="s">
        <v>92</v>
      </c>
      <c r="I13" s="174">
        <v>18.113</v>
      </c>
      <c r="J13" s="157" t="s">
        <v>43</v>
      </c>
      <c r="K13" s="156">
        <v>1.5589999999999999</v>
      </c>
      <c r="L13" s="156">
        <v>5.2130000000000001</v>
      </c>
      <c r="M13" s="157" t="s">
        <v>43</v>
      </c>
      <c r="N13" s="175">
        <v>1.375</v>
      </c>
    </row>
    <row r="14" spans="1:14" s="111" customFormat="1" ht="17.25" customHeight="1" thickBot="1" x14ac:dyDescent="0.25">
      <c r="A14" s="86" t="s">
        <v>0</v>
      </c>
      <c r="B14" s="123">
        <v>299514.14199999999</v>
      </c>
      <c r="C14" s="124" t="s">
        <v>43</v>
      </c>
      <c r="D14" s="123">
        <v>14677.652</v>
      </c>
      <c r="E14" s="123">
        <v>2896155.9670000002</v>
      </c>
      <c r="F14" s="124" t="s">
        <v>43</v>
      </c>
      <c r="G14" s="123">
        <v>246535.174</v>
      </c>
      <c r="H14" s="123" t="s">
        <v>92</v>
      </c>
      <c r="I14" s="123">
        <v>100</v>
      </c>
      <c r="J14" s="124" t="s">
        <v>43</v>
      </c>
      <c r="K14" s="123">
        <v>0</v>
      </c>
      <c r="L14" s="123">
        <v>100</v>
      </c>
      <c r="M14" s="124" t="s">
        <v>43</v>
      </c>
      <c r="N14" s="123">
        <v>0</v>
      </c>
    </row>
    <row r="15" spans="1:14" s="19" customFormat="1" ht="6.75" customHeight="1" x14ac:dyDescent="0.2"/>
    <row r="16" spans="1:14" s="19" customFormat="1" ht="11.25" x14ac:dyDescent="0.2"/>
    <row r="17" spans="8:14" s="19" customFormat="1" ht="11.25" x14ac:dyDescent="0.2"/>
    <row r="18" spans="8:14" s="19" customFormat="1" ht="11.25" x14ac:dyDescent="0.2"/>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6">
    <mergeCell ref="M4:N4"/>
    <mergeCell ref="C4:D4"/>
    <mergeCell ref="F4:G4"/>
    <mergeCell ref="C5:D5"/>
    <mergeCell ref="F5:G5"/>
    <mergeCell ref="J4:K4"/>
  </mergeCells>
  <hyperlinks>
    <hyperlink ref="L1" location="'Innehåll_ Contents'!Utskriftsområde" display="Till tabellförteckning" xr:uid="{767652E9-3AFA-49EB-A89E-620E8FFB8A26}"/>
  </hyperlink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4.9989318521683403E-2"/>
  </sheetPr>
  <dimension ref="A1:N38"/>
  <sheetViews>
    <sheetView workbookViewId="0"/>
  </sheetViews>
  <sheetFormatPr defaultColWidth="9.140625" defaultRowHeight="12.75" x14ac:dyDescent="0.2"/>
  <cols>
    <col min="1" max="1" width="16.7109375" style="1" customWidth="1"/>
    <col min="2" max="2" width="22.42578125" style="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337</v>
      </c>
      <c r="L1" s="224" t="s">
        <v>255</v>
      </c>
      <c r="M1" s="224"/>
    </row>
    <row r="2" spans="1:14" x14ac:dyDescent="0.2">
      <c r="A2" s="116" t="s">
        <v>338</v>
      </c>
    </row>
    <row r="3" spans="1:14" ht="13.5" thickBot="1" x14ac:dyDescent="0.25"/>
    <row r="4" spans="1:14" s="111" customFormat="1" ht="27" customHeight="1" x14ac:dyDescent="0.2">
      <c r="A4" s="82" t="s">
        <v>125</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124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20</v>
      </c>
      <c r="B6" s="94">
        <v>12309.419</v>
      </c>
      <c r="C6" s="122" t="s">
        <v>43</v>
      </c>
      <c r="D6" s="94">
        <v>2781.998</v>
      </c>
      <c r="E6" s="94">
        <v>285401.489</v>
      </c>
      <c r="F6" s="122" t="s">
        <v>43</v>
      </c>
      <c r="G6" s="94">
        <v>65763.519</v>
      </c>
      <c r="H6" s="127" t="s">
        <v>92</v>
      </c>
      <c r="I6" s="174">
        <v>5.6440000000000001</v>
      </c>
      <c r="J6" s="174" t="s">
        <v>43</v>
      </c>
      <c r="K6" s="174">
        <v>1.2509999999999999</v>
      </c>
      <c r="L6" s="174">
        <v>17.762</v>
      </c>
      <c r="M6" s="174" t="s">
        <v>43</v>
      </c>
      <c r="N6" s="174">
        <v>3.4849999999999999</v>
      </c>
    </row>
    <row r="7" spans="1:14" s="132" customFormat="1" ht="17.25" customHeight="1" x14ac:dyDescent="0.2">
      <c r="A7" s="35" t="s">
        <v>151</v>
      </c>
      <c r="B7" s="94">
        <v>38273.983</v>
      </c>
      <c r="C7" s="122" t="s">
        <v>43</v>
      </c>
      <c r="D7" s="94">
        <v>8109.6059999999998</v>
      </c>
      <c r="E7" s="94">
        <v>229518.745</v>
      </c>
      <c r="F7" s="122" t="s">
        <v>43</v>
      </c>
      <c r="G7" s="94">
        <v>32269.293000000001</v>
      </c>
      <c r="H7" s="127" t="s">
        <v>92</v>
      </c>
      <c r="I7" s="174">
        <v>17.55</v>
      </c>
      <c r="J7" s="174" t="s">
        <v>43</v>
      </c>
      <c r="K7" s="174">
        <v>3.153</v>
      </c>
      <c r="L7" s="174">
        <v>14.284000000000001</v>
      </c>
      <c r="M7" s="174" t="s">
        <v>43</v>
      </c>
      <c r="N7" s="174">
        <v>1.863</v>
      </c>
    </row>
    <row r="8" spans="1:14" s="132" customFormat="1" ht="17.25" customHeight="1" x14ac:dyDescent="0.2">
      <c r="A8" s="35" t="s">
        <v>152</v>
      </c>
      <c r="B8" s="94">
        <v>23395.795999999998</v>
      </c>
      <c r="C8" s="122" t="s">
        <v>43</v>
      </c>
      <c r="D8" s="94">
        <v>3335.127</v>
      </c>
      <c r="E8" s="94">
        <v>204832.53700000001</v>
      </c>
      <c r="F8" s="122" t="s">
        <v>43</v>
      </c>
      <c r="G8" s="94">
        <v>33240.267</v>
      </c>
      <c r="H8" s="94" t="s">
        <v>92</v>
      </c>
      <c r="I8" s="174">
        <v>10.728</v>
      </c>
      <c r="J8" s="174" t="s">
        <v>43</v>
      </c>
      <c r="K8" s="174">
        <v>1.5089999999999999</v>
      </c>
      <c r="L8" s="174">
        <v>12.747999999999999</v>
      </c>
      <c r="M8" s="174" t="s">
        <v>43</v>
      </c>
      <c r="N8" s="174">
        <v>2.0270000000000001</v>
      </c>
    </row>
    <row r="9" spans="1:14" s="132" customFormat="1" ht="17.25" customHeight="1" x14ac:dyDescent="0.2">
      <c r="A9" s="35" t="s">
        <v>153</v>
      </c>
      <c r="B9" s="94">
        <v>30191.053</v>
      </c>
      <c r="C9" s="122" t="s">
        <v>43</v>
      </c>
      <c r="D9" s="94">
        <v>6392.2370000000001</v>
      </c>
      <c r="E9" s="94">
        <v>242083.09099999999</v>
      </c>
      <c r="F9" s="122" t="s">
        <v>43</v>
      </c>
      <c r="G9" s="94">
        <v>43004.171999999999</v>
      </c>
      <c r="H9" s="94" t="s">
        <v>92</v>
      </c>
      <c r="I9" s="174">
        <v>13.843999999999999</v>
      </c>
      <c r="J9" s="174" t="s">
        <v>43</v>
      </c>
      <c r="K9" s="174">
        <v>2.6259999999999999</v>
      </c>
      <c r="L9" s="174">
        <v>15.066000000000001</v>
      </c>
      <c r="M9" s="174" t="s">
        <v>43</v>
      </c>
      <c r="N9" s="174">
        <v>2.407</v>
      </c>
    </row>
    <row r="10" spans="1:14" s="132" customFormat="1" ht="17.25" customHeight="1" x14ac:dyDescent="0.2">
      <c r="A10" s="35" t="s">
        <v>154</v>
      </c>
      <c r="B10" s="94">
        <v>37838.470999999998</v>
      </c>
      <c r="C10" s="122" t="s">
        <v>43</v>
      </c>
      <c r="D10" s="94">
        <v>4917.3419999999996</v>
      </c>
      <c r="E10" s="94">
        <v>393869.685</v>
      </c>
      <c r="F10" s="122" t="s">
        <v>43</v>
      </c>
      <c r="G10" s="94">
        <v>50052.521000000001</v>
      </c>
      <c r="H10" s="94" t="s">
        <v>92</v>
      </c>
      <c r="I10" s="174">
        <v>17.350000000000001</v>
      </c>
      <c r="J10" s="174" t="s">
        <v>43</v>
      </c>
      <c r="K10" s="174">
        <v>2.0720000000000001</v>
      </c>
      <c r="L10" s="174">
        <v>24.512</v>
      </c>
      <c r="M10" s="174" t="s">
        <v>43</v>
      </c>
      <c r="N10" s="174">
        <v>2.8279999999999998</v>
      </c>
    </row>
    <row r="11" spans="1:14" s="132" customFormat="1" ht="17.25" customHeight="1" x14ac:dyDescent="0.2">
      <c r="A11" s="35" t="s">
        <v>155</v>
      </c>
      <c r="B11" s="94">
        <v>31083.387999999999</v>
      </c>
      <c r="C11" s="122" t="s">
        <v>43</v>
      </c>
      <c r="D11" s="94">
        <v>2503.357</v>
      </c>
      <c r="E11" s="94">
        <v>138897.014</v>
      </c>
      <c r="F11" s="122" t="s">
        <v>43</v>
      </c>
      <c r="G11" s="94">
        <v>25745.578000000001</v>
      </c>
      <c r="H11" s="94" t="s">
        <v>92</v>
      </c>
      <c r="I11" s="174">
        <v>14.253</v>
      </c>
      <c r="J11" s="174" t="s">
        <v>43</v>
      </c>
      <c r="K11" s="174">
        <v>1.292</v>
      </c>
      <c r="L11" s="174">
        <v>8.6440000000000001</v>
      </c>
      <c r="M11" s="174" t="s">
        <v>43</v>
      </c>
      <c r="N11" s="174">
        <v>1.518</v>
      </c>
    </row>
    <row r="12" spans="1:14" s="132" customFormat="1" ht="17.25" customHeight="1" x14ac:dyDescent="0.2">
      <c r="A12" s="35" t="s">
        <v>156</v>
      </c>
      <c r="B12" s="94">
        <v>20021.758000000002</v>
      </c>
      <c r="C12" s="122" t="s">
        <v>43</v>
      </c>
      <c r="D12" s="94">
        <v>1719.66</v>
      </c>
      <c r="E12" s="94">
        <v>34752.724999999999</v>
      </c>
      <c r="F12" s="122" t="s">
        <v>43</v>
      </c>
      <c r="G12" s="94">
        <v>8437.7530000000006</v>
      </c>
      <c r="H12" s="94" t="s">
        <v>92</v>
      </c>
      <c r="I12" s="174">
        <v>9.1809999999999992</v>
      </c>
      <c r="J12" s="174" t="s">
        <v>43</v>
      </c>
      <c r="K12" s="174">
        <v>0.91600000000000004</v>
      </c>
      <c r="L12" s="174">
        <v>2.1629999999999998</v>
      </c>
      <c r="M12" s="174" t="s">
        <v>43</v>
      </c>
      <c r="N12" s="174">
        <v>0.54100000000000004</v>
      </c>
    </row>
    <row r="13" spans="1:14" s="132" customFormat="1" ht="17.25" customHeight="1" x14ac:dyDescent="0.2">
      <c r="A13" s="35" t="s">
        <v>157</v>
      </c>
      <c r="B13" s="94">
        <v>24971.760999999999</v>
      </c>
      <c r="C13" s="122" t="s">
        <v>43</v>
      </c>
      <c r="D13" s="94">
        <v>3951.3519999999999</v>
      </c>
      <c r="E13" s="94">
        <v>77489.03</v>
      </c>
      <c r="F13" s="122" t="s">
        <v>43</v>
      </c>
      <c r="G13" s="94">
        <v>29222.694</v>
      </c>
      <c r="H13" s="132" t="s">
        <v>92</v>
      </c>
      <c r="I13" s="174">
        <v>11.45</v>
      </c>
      <c r="J13" s="174" t="s">
        <v>43</v>
      </c>
      <c r="K13" s="174">
        <v>1.7669999999999999</v>
      </c>
      <c r="L13" s="174">
        <v>4.8220000000000001</v>
      </c>
      <c r="M13" s="174" t="s">
        <v>43</v>
      </c>
      <c r="N13" s="176">
        <v>1.768</v>
      </c>
    </row>
    <row r="14" spans="1:14" s="111" customFormat="1" ht="17.25" customHeight="1" thickBot="1" x14ac:dyDescent="0.25">
      <c r="A14" s="86" t="s">
        <v>0</v>
      </c>
      <c r="B14" s="123">
        <v>218085.62899999999</v>
      </c>
      <c r="C14" s="124" t="s">
        <v>43</v>
      </c>
      <c r="D14" s="123">
        <v>13309.177</v>
      </c>
      <c r="E14" s="123">
        <v>1606844.3149999999</v>
      </c>
      <c r="F14" s="124" t="s">
        <v>43</v>
      </c>
      <c r="G14" s="123">
        <v>119784.283</v>
      </c>
      <c r="H14" s="123" t="s">
        <v>92</v>
      </c>
      <c r="I14" s="123">
        <v>100</v>
      </c>
      <c r="J14" s="124" t="s">
        <v>43</v>
      </c>
      <c r="K14" s="123">
        <v>0</v>
      </c>
      <c r="L14" s="123">
        <v>100</v>
      </c>
      <c r="M14" s="124" t="s">
        <v>43</v>
      </c>
      <c r="N14" s="123">
        <v>0</v>
      </c>
    </row>
    <row r="15" spans="1:14" s="19" customFormat="1" ht="6.75" customHeight="1" x14ac:dyDescent="0.2"/>
    <row r="16" spans="1:14" s="19" customFormat="1" ht="11.25" x14ac:dyDescent="0.2"/>
    <row r="17" spans="8:14" s="19" customFormat="1" ht="11.25" x14ac:dyDescent="0.2"/>
    <row r="18" spans="8:14" s="19" customFormat="1" ht="11.25" x14ac:dyDescent="0.2"/>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6">
    <mergeCell ref="M4:N4"/>
    <mergeCell ref="C4:D4"/>
    <mergeCell ref="F4:G4"/>
    <mergeCell ref="C5:D5"/>
    <mergeCell ref="F5:G5"/>
    <mergeCell ref="J4:K4"/>
  </mergeCells>
  <hyperlinks>
    <hyperlink ref="L1" location="'Innehåll_ Contents'!Utskriftsområde" display="Till tabellförteckning" xr:uid="{040B1C65-5069-4DDA-8263-F4861D0C3FDC}"/>
  </hyperlink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4.9989318521683403E-2"/>
  </sheetPr>
  <dimension ref="A1:N38"/>
  <sheetViews>
    <sheetView workbookViewId="0"/>
  </sheetViews>
  <sheetFormatPr defaultColWidth="9.140625" defaultRowHeight="12.75" x14ac:dyDescent="0.2"/>
  <cols>
    <col min="1" max="1" width="16.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339</v>
      </c>
      <c r="L1" s="224" t="s">
        <v>255</v>
      </c>
      <c r="M1" s="224"/>
    </row>
    <row r="2" spans="1:14" x14ac:dyDescent="0.2">
      <c r="A2" s="116" t="s">
        <v>340</v>
      </c>
    </row>
    <row r="3" spans="1:14" ht="13.5" thickBot="1" x14ac:dyDescent="0.25"/>
    <row r="4" spans="1:14" s="111" customFormat="1" ht="27" customHeight="1" x14ac:dyDescent="0.2">
      <c r="A4" s="82" t="s">
        <v>125</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124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20</v>
      </c>
      <c r="B6" s="94">
        <v>1971.615</v>
      </c>
      <c r="C6" s="122" t="s">
        <v>43</v>
      </c>
      <c r="D6" s="94">
        <v>589.05899999999997</v>
      </c>
      <c r="E6" s="94">
        <v>192340.03099999999</v>
      </c>
      <c r="F6" s="122" t="s">
        <v>43</v>
      </c>
      <c r="G6" s="94">
        <v>121952.261</v>
      </c>
      <c r="H6" s="127" t="s">
        <v>92</v>
      </c>
      <c r="I6" s="174">
        <v>2.4209999999999998</v>
      </c>
      <c r="J6" s="174" t="s">
        <v>43</v>
      </c>
      <c r="K6" s="174">
        <v>0.71699999999999997</v>
      </c>
      <c r="L6" s="174">
        <v>14.917999999999999</v>
      </c>
      <c r="M6" s="174" t="s">
        <v>43</v>
      </c>
      <c r="N6" s="174">
        <v>8.282</v>
      </c>
    </row>
    <row r="7" spans="1:14" s="132" customFormat="1" ht="17.25" customHeight="1" x14ac:dyDescent="0.2">
      <c r="A7" s="35" t="s">
        <v>151</v>
      </c>
      <c r="B7" s="94">
        <v>6650.4560000000001</v>
      </c>
      <c r="C7" s="122" t="s">
        <v>43</v>
      </c>
      <c r="D7" s="94">
        <v>1863.134</v>
      </c>
      <c r="E7" s="94">
        <v>168435.454</v>
      </c>
      <c r="F7" s="122" t="s">
        <v>43</v>
      </c>
      <c r="G7" s="94">
        <v>27827.825000000001</v>
      </c>
      <c r="H7" s="127" t="s">
        <v>92</v>
      </c>
      <c r="I7" s="174">
        <v>8.1669999999999998</v>
      </c>
      <c r="J7" s="174" t="s">
        <v>43</v>
      </c>
      <c r="K7" s="174">
        <v>2.1779999999999999</v>
      </c>
      <c r="L7" s="174">
        <v>13.064</v>
      </c>
      <c r="M7" s="174" t="s">
        <v>43</v>
      </c>
      <c r="N7" s="174">
        <v>2.843</v>
      </c>
    </row>
    <row r="8" spans="1:14" s="132" customFormat="1" ht="17.25" customHeight="1" x14ac:dyDescent="0.2">
      <c r="A8" s="35" t="s">
        <v>152</v>
      </c>
      <c r="B8" s="94">
        <v>5951.6350000000002</v>
      </c>
      <c r="C8" s="122" t="s">
        <v>43</v>
      </c>
      <c r="D8" s="94">
        <v>2464.1329999999998</v>
      </c>
      <c r="E8" s="94">
        <v>132599.147</v>
      </c>
      <c r="F8" s="122" t="s">
        <v>43</v>
      </c>
      <c r="G8" s="94">
        <v>30093.537</v>
      </c>
      <c r="H8" s="94" t="s">
        <v>92</v>
      </c>
      <c r="I8" s="174">
        <v>7.3090000000000002</v>
      </c>
      <c r="J8" s="174" t="s">
        <v>43</v>
      </c>
      <c r="K8" s="174">
        <v>2.839</v>
      </c>
      <c r="L8" s="174">
        <v>10.284000000000001</v>
      </c>
      <c r="M8" s="174" t="s">
        <v>43</v>
      </c>
      <c r="N8" s="174">
        <v>2.669</v>
      </c>
    </row>
    <row r="9" spans="1:14" s="132" customFormat="1" ht="17.25" customHeight="1" x14ac:dyDescent="0.2">
      <c r="A9" s="35" t="s">
        <v>153</v>
      </c>
      <c r="B9" s="94">
        <v>7143.4369999999999</v>
      </c>
      <c r="C9" s="122" t="s">
        <v>43</v>
      </c>
      <c r="D9" s="94">
        <v>1938.828</v>
      </c>
      <c r="E9" s="94">
        <v>180666.08100000001</v>
      </c>
      <c r="F9" s="122" t="s">
        <v>43</v>
      </c>
      <c r="G9" s="94">
        <v>52755.930999999997</v>
      </c>
      <c r="H9" s="94" t="s">
        <v>92</v>
      </c>
      <c r="I9" s="174">
        <v>8.7729999999999997</v>
      </c>
      <c r="J9" s="174" t="s">
        <v>43</v>
      </c>
      <c r="K9" s="174">
        <v>2.2400000000000002</v>
      </c>
      <c r="L9" s="174">
        <v>14.013</v>
      </c>
      <c r="M9" s="174" t="s">
        <v>43</v>
      </c>
      <c r="N9" s="174">
        <v>4.1539999999999999</v>
      </c>
    </row>
    <row r="10" spans="1:14" s="132" customFormat="1" ht="17.25" customHeight="1" x14ac:dyDescent="0.2">
      <c r="A10" s="35" t="s">
        <v>154</v>
      </c>
      <c r="B10" s="94">
        <v>20738.846000000001</v>
      </c>
      <c r="C10" s="122" t="s">
        <v>43</v>
      </c>
      <c r="D10" s="94">
        <v>1459.5260000000001</v>
      </c>
      <c r="E10" s="94">
        <v>384256.58299999998</v>
      </c>
      <c r="F10" s="122" t="s">
        <v>43</v>
      </c>
      <c r="G10" s="94">
        <v>142409.603</v>
      </c>
      <c r="H10" s="94" t="s">
        <v>92</v>
      </c>
      <c r="I10" s="174">
        <v>25.469000000000001</v>
      </c>
      <c r="J10" s="174" t="s">
        <v>43</v>
      </c>
      <c r="K10" s="174">
        <v>1.9370000000000001</v>
      </c>
      <c r="L10" s="174">
        <v>29.803000000000001</v>
      </c>
      <c r="M10" s="174" t="s">
        <v>43</v>
      </c>
      <c r="N10" s="174">
        <v>8.5139999999999993</v>
      </c>
    </row>
    <row r="11" spans="1:14" s="132" customFormat="1" ht="17.25" customHeight="1" x14ac:dyDescent="0.2">
      <c r="A11" s="35" t="s">
        <v>155</v>
      </c>
      <c r="B11" s="94">
        <v>7116.86</v>
      </c>
      <c r="C11" s="122" t="s">
        <v>43</v>
      </c>
      <c r="D11" s="94">
        <v>1747.3820000000001</v>
      </c>
      <c r="E11" s="94">
        <v>127305.19100000001</v>
      </c>
      <c r="F11" s="122" t="s">
        <v>43</v>
      </c>
      <c r="G11" s="94">
        <v>41239.887999999999</v>
      </c>
      <c r="H11" s="94" t="s">
        <v>92</v>
      </c>
      <c r="I11" s="174">
        <v>8.74</v>
      </c>
      <c r="J11" s="174" t="s">
        <v>43</v>
      </c>
      <c r="K11" s="174">
        <v>2.0539999999999998</v>
      </c>
      <c r="L11" s="174">
        <v>9.8740000000000006</v>
      </c>
      <c r="M11" s="174" t="s">
        <v>43</v>
      </c>
      <c r="N11" s="174">
        <v>3.302</v>
      </c>
    </row>
    <row r="12" spans="1:14" s="132" customFormat="1" ht="17.25" customHeight="1" x14ac:dyDescent="0.2">
      <c r="A12" s="35" t="s">
        <v>156</v>
      </c>
      <c r="B12" s="94">
        <v>2577.0149999999999</v>
      </c>
      <c r="C12" s="122" t="s">
        <v>43</v>
      </c>
      <c r="D12" s="94">
        <v>927.86500000000001</v>
      </c>
      <c r="E12" s="94">
        <v>30232.524000000001</v>
      </c>
      <c r="F12" s="122" t="s">
        <v>43</v>
      </c>
      <c r="G12" s="94">
        <v>10027.177</v>
      </c>
      <c r="H12" s="94" t="s">
        <v>92</v>
      </c>
      <c r="I12" s="174">
        <v>3.165</v>
      </c>
      <c r="J12" s="174" t="s">
        <v>43</v>
      </c>
      <c r="K12" s="174">
        <v>1.129</v>
      </c>
      <c r="L12" s="174">
        <v>2.3450000000000002</v>
      </c>
      <c r="M12" s="174" t="s">
        <v>43</v>
      </c>
      <c r="N12" s="174">
        <v>0.86</v>
      </c>
    </row>
    <row r="13" spans="1:14" s="132" customFormat="1" ht="17.25" customHeight="1" x14ac:dyDescent="0.2">
      <c r="A13" s="35" t="s">
        <v>157</v>
      </c>
      <c r="B13" s="94">
        <v>29278.648000000001</v>
      </c>
      <c r="C13" s="122" t="s">
        <v>43</v>
      </c>
      <c r="D13" s="94">
        <v>1840.97</v>
      </c>
      <c r="E13" s="94">
        <v>73476.639999999999</v>
      </c>
      <c r="F13" s="122" t="s">
        <v>43</v>
      </c>
      <c r="G13" s="94">
        <v>15207.376</v>
      </c>
      <c r="H13" s="132" t="s">
        <v>92</v>
      </c>
      <c r="I13" s="174">
        <v>35.956000000000003</v>
      </c>
      <c r="J13" s="174" t="s">
        <v>43</v>
      </c>
      <c r="K13" s="174">
        <v>2.4380000000000002</v>
      </c>
      <c r="L13" s="174">
        <v>5.6989999999999998</v>
      </c>
      <c r="M13" s="174" t="s">
        <v>43</v>
      </c>
      <c r="N13" s="176">
        <v>1.444</v>
      </c>
    </row>
    <row r="14" spans="1:14" s="111" customFormat="1" ht="17.25" customHeight="1" thickBot="1" x14ac:dyDescent="0.25">
      <c r="A14" s="86" t="s">
        <v>0</v>
      </c>
      <c r="B14" s="123">
        <v>81428.513000000006</v>
      </c>
      <c r="C14" s="124" t="s">
        <v>43</v>
      </c>
      <c r="D14" s="123">
        <v>4486.424</v>
      </c>
      <c r="E14" s="123">
        <v>1289311.652</v>
      </c>
      <c r="F14" s="124" t="s">
        <v>43</v>
      </c>
      <c r="G14" s="123">
        <v>199308.326</v>
      </c>
      <c r="H14" s="123" t="s">
        <v>92</v>
      </c>
      <c r="I14" s="123">
        <v>100</v>
      </c>
      <c r="J14" s="124" t="s">
        <v>43</v>
      </c>
      <c r="K14" s="123">
        <v>0</v>
      </c>
      <c r="L14" s="123">
        <v>100</v>
      </c>
      <c r="M14" s="124" t="s">
        <v>43</v>
      </c>
      <c r="N14" s="123">
        <v>0</v>
      </c>
    </row>
    <row r="15" spans="1:14" s="19" customFormat="1" ht="6.75" customHeight="1" x14ac:dyDescent="0.2"/>
    <row r="16" spans="1:14" s="19" customFormat="1" ht="11.25" x14ac:dyDescent="0.2"/>
    <row r="17" spans="8:14" s="19" customFormat="1" ht="11.25" x14ac:dyDescent="0.2"/>
    <row r="18" spans="8:14" s="19" customFormat="1" ht="11.25" x14ac:dyDescent="0.2"/>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6">
    <mergeCell ref="M4:N4"/>
    <mergeCell ref="C4:D4"/>
    <mergeCell ref="F4:G4"/>
    <mergeCell ref="C5:D5"/>
    <mergeCell ref="F5:G5"/>
    <mergeCell ref="J4:K4"/>
  </mergeCells>
  <hyperlinks>
    <hyperlink ref="L1" location="'Innehåll_ Contents'!Utskriftsområde" display="Till tabellförteckning" xr:uid="{8E4FD423-7544-4AC8-9F44-9D97D111EB5D}"/>
  </hyperlink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tint="4.9989318521683403E-2"/>
  </sheetPr>
  <dimension ref="A1:N38"/>
  <sheetViews>
    <sheetView workbookViewId="0"/>
  </sheetViews>
  <sheetFormatPr defaultColWidth="9.140625" defaultRowHeight="12.75" x14ac:dyDescent="0.2"/>
  <cols>
    <col min="1" max="1" width="16.710937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 style="7" customWidth="1"/>
    <col min="10" max="10" width="2.28515625" style="7" customWidth="1"/>
    <col min="11" max="11" width="7.85546875" style="7" customWidth="1"/>
    <col min="12" max="12" width="8" style="7" bestFit="1" customWidth="1"/>
    <col min="13" max="13" width="2.28515625" style="7" customWidth="1"/>
    <col min="14" max="14" width="7.140625" style="7" bestFit="1" customWidth="1"/>
    <col min="15" max="16384" width="9.140625" style="1"/>
  </cols>
  <sheetData>
    <row r="1" spans="1:14" x14ac:dyDescent="0.2">
      <c r="A1" s="20" t="s">
        <v>341</v>
      </c>
      <c r="L1" s="1"/>
      <c r="M1" s="224" t="s">
        <v>255</v>
      </c>
    </row>
    <row r="2" spans="1:14" x14ac:dyDescent="0.2">
      <c r="A2" s="6" t="s">
        <v>342</v>
      </c>
    </row>
    <row r="3" spans="1:14" ht="13.5" thickBot="1" x14ac:dyDescent="0.25"/>
    <row r="4" spans="1:14" s="111" customFormat="1" ht="27" customHeight="1" x14ac:dyDescent="0.2">
      <c r="A4" s="82" t="s">
        <v>125</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124</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20</v>
      </c>
      <c r="B6" s="94">
        <v>4795.2150000000001</v>
      </c>
      <c r="C6" s="122" t="s">
        <v>43</v>
      </c>
      <c r="D6" s="94">
        <v>1706.4459999999999</v>
      </c>
      <c r="E6" s="94">
        <v>165767.921</v>
      </c>
      <c r="F6" s="122" t="s">
        <v>43</v>
      </c>
      <c r="G6" s="94">
        <v>49712.432000000001</v>
      </c>
      <c r="H6" s="127" t="s">
        <v>92</v>
      </c>
      <c r="I6" s="174">
        <v>8.2629999999999999</v>
      </c>
      <c r="J6" s="174" t="s">
        <v>43</v>
      </c>
      <c r="K6" s="174">
        <v>2.6709999999999998</v>
      </c>
      <c r="L6" s="174">
        <v>20.21</v>
      </c>
      <c r="M6" s="174" t="s">
        <v>43</v>
      </c>
      <c r="N6" s="174">
        <v>5.2350000000000003</v>
      </c>
    </row>
    <row r="7" spans="1:14" s="132" customFormat="1" ht="17.25" customHeight="1" x14ac:dyDescent="0.2">
      <c r="A7" s="35" t="s">
        <v>151</v>
      </c>
      <c r="B7" s="94">
        <v>6825.8289999999997</v>
      </c>
      <c r="C7" s="122" t="s">
        <v>43</v>
      </c>
      <c r="D7" s="94">
        <v>3181.2280000000001</v>
      </c>
      <c r="E7" s="94">
        <v>108907.61900000001</v>
      </c>
      <c r="F7" s="122" t="s">
        <v>43</v>
      </c>
      <c r="G7" s="94">
        <v>30515.5</v>
      </c>
      <c r="H7" s="127" t="s">
        <v>92</v>
      </c>
      <c r="I7" s="174">
        <v>11.762</v>
      </c>
      <c r="J7" s="174" t="s">
        <v>43</v>
      </c>
      <c r="K7" s="174">
        <v>4.8259999999999996</v>
      </c>
      <c r="L7" s="174">
        <v>13.278</v>
      </c>
      <c r="M7" s="174" t="s">
        <v>43</v>
      </c>
      <c r="N7" s="174">
        <v>3.6419999999999999</v>
      </c>
    </row>
    <row r="8" spans="1:14" s="132" customFormat="1" ht="17.25" customHeight="1" x14ac:dyDescent="0.2">
      <c r="A8" s="35" t="s">
        <v>152</v>
      </c>
      <c r="B8" s="94">
        <v>3297.8539999999998</v>
      </c>
      <c r="C8" s="122" t="s">
        <v>43</v>
      </c>
      <c r="D8" s="94">
        <v>968.81899999999996</v>
      </c>
      <c r="E8" s="94">
        <v>81691.845000000001</v>
      </c>
      <c r="F8" s="122" t="s">
        <v>43</v>
      </c>
      <c r="G8" s="94">
        <v>21345.22</v>
      </c>
      <c r="H8" s="94" t="s">
        <v>92</v>
      </c>
      <c r="I8" s="174">
        <v>5.6829999999999998</v>
      </c>
      <c r="J8" s="174" t="s">
        <v>43</v>
      </c>
      <c r="K8" s="174">
        <v>1.657</v>
      </c>
      <c r="L8" s="174">
        <v>9.9600000000000009</v>
      </c>
      <c r="M8" s="174" t="s">
        <v>43</v>
      </c>
      <c r="N8" s="174">
        <v>2.6019999999999999</v>
      </c>
    </row>
    <row r="9" spans="1:14" s="132" customFormat="1" ht="17.25" customHeight="1" x14ac:dyDescent="0.2">
      <c r="A9" s="35" t="s">
        <v>153</v>
      </c>
      <c r="B9" s="94">
        <v>5789.7759999999998</v>
      </c>
      <c r="C9" s="122" t="s">
        <v>43</v>
      </c>
      <c r="D9" s="94">
        <v>1006.298</v>
      </c>
      <c r="E9" s="94">
        <v>121605.463</v>
      </c>
      <c r="F9" s="122" t="s">
        <v>43</v>
      </c>
      <c r="G9" s="94">
        <v>23993.151000000002</v>
      </c>
      <c r="H9" s="94" t="s">
        <v>92</v>
      </c>
      <c r="I9" s="174">
        <v>9.9770000000000003</v>
      </c>
      <c r="J9" s="174" t="s">
        <v>43</v>
      </c>
      <c r="K9" s="174">
        <v>1.7849999999999999</v>
      </c>
      <c r="L9" s="174">
        <v>14.826000000000001</v>
      </c>
      <c r="M9" s="174" t="s">
        <v>43</v>
      </c>
      <c r="N9" s="174">
        <v>2.988</v>
      </c>
    </row>
    <row r="10" spans="1:14" s="132" customFormat="1" ht="17.25" customHeight="1" x14ac:dyDescent="0.2">
      <c r="A10" s="35" t="s">
        <v>154</v>
      </c>
      <c r="B10" s="94">
        <v>26477.929</v>
      </c>
      <c r="C10" s="122" t="s">
        <v>43</v>
      </c>
      <c r="D10" s="94">
        <v>2075.2759999999998</v>
      </c>
      <c r="E10" s="94">
        <v>266879.82900000003</v>
      </c>
      <c r="F10" s="122" t="s">
        <v>43</v>
      </c>
      <c r="G10" s="94">
        <v>59961.279000000002</v>
      </c>
      <c r="H10" s="94" t="s">
        <v>92</v>
      </c>
      <c r="I10" s="174">
        <v>45.627000000000002</v>
      </c>
      <c r="J10" s="174" t="s">
        <v>43</v>
      </c>
      <c r="K10" s="174">
        <v>4.1630000000000003</v>
      </c>
      <c r="L10" s="174">
        <v>32.536999999999999</v>
      </c>
      <c r="M10" s="174" t="s">
        <v>43</v>
      </c>
      <c r="N10" s="174">
        <v>5.7560000000000002</v>
      </c>
    </row>
    <row r="11" spans="1:14" s="132" customFormat="1" ht="17.25" customHeight="1" x14ac:dyDescent="0.2">
      <c r="A11" s="35" t="s">
        <v>155</v>
      </c>
      <c r="B11" s="94">
        <v>4631.5230000000001</v>
      </c>
      <c r="C11" s="122" t="s">
        <v>43</v>
      </c>
      <c r="D11" s="94">
        <v>1205.9349999999999</v>
      </c>
      <c r="E11" s="94">
        <v>24095.875</v>
      </c>
      <c r="F11" s="122" t="s">
        <v>43</v>
      </c>
      <c r="G11" s="94">
        <v>6288.3689999999997</v>
      </c>
      <c r="H11" s="94" t="s">
        <v>92</v>
      </c>
      <c r="I11" s="174">
        <v>7.9809999999999999</v>
      </c>
      <c r="J11" s="174" t="s">
        <v>43</v>
      </c>
      <c r="K11" s="174">
        <v>2.04</v>
      </c>
      <c r="L11" s="174">
        <v>2.9380000000000002</v>
      </c>
      <c r="M11" s="174" t="s">
        <v>43</v>
      </c>
      <c r="N11" s="174">
        <v>0.81899999999999995</v>
      </c>
    </row>
    <row r="12" spans="1:14" s="132" customFormat="1" ht="17.25" customHeight="1" x14ac:dyDescent="0.2">
      <c r="A12" s="35" t="s">
        <v>156</v>
      </c>
      <c r="B12" s="94">
        <v>2321.0720000000001</v>
      </c>
      <c r="C12" s="122" t="s">
        <v>43</v>
      </c>
      <c r="D12" s="94">
        <v>1436.1990000000001</v>
      </c>
      <c r="E12" s="94">
        <v>11372.066000000001</v>
      </c>
      <c r="F12" s="122" t="s">
        <v>43</v>
      </c>
      <c r="G12" s="94">
        <v>4670.0829999999996</v>
      </c>
      <c r="H12" s="94" t="s">
        <v>92</v>
      </c>
      <c r="I12" s="174">
        <v>4</v>
      </c>
      <c r="J12" s="174" t="s">
        <v>43</v>
      </c>
      <c r="K12" s="174">
        <v>2.407</v>
      </c>
      <c r="L12" s="174">
        <v>1.3859999999999999</v>
      </c>
      <c r="M12" s="174" t="s">
        <v>43</v>
      </c>
      <c r="N12" s="174">
        <v>0.58799999999999997</v>
      </c>
    </row>
    <row r="13" spans="1:14" s="132" customFormat="1" ht="17.25" customHeight="1" x14ac:dyDescent="0.2">
      <c r="A13" s="35" t="s">
        <v>157</v>
      </c>
      <c r="B13" s="94">
        <v>3891.951</v>
      </c>
      <c r="C13" s="122" t="s">
        <v>43</v>
      </c>
      <c r="D13" s="94">
        <v>1060.289</v>
      </c>
      <c r="E13" s="94">
        <v>39917.144</v>
      </c>
      <c r="F13" s="122" t="s">
        <v>43</v>
      </c>
      <c r="G13" s="94">
        <v>26797.58</v>
      </c>
      <c r="H13" s="132" t="s">
        <v>92</v>
      </c>
      <c r="I13" s="174">
        <v>6.7069999999999999</v>
      </c>
      <c r="J13" s="174" t="s">
        <v>43</v>
      </c>
      <c r="K13" s="174">
        <v>1.8089999999999999</v>
      </c>
      <c r="L13" s="174">
        <v>4.867</v>
      </c>
      <c r="M13" s="174" t="s">
        <v>43</v>
      </c>
      <c r="N13" s="176">
        <v>3.161</v>
      </c>
    </row>
    <row r="14" spans="1:14" s="111" customFormat="1" ht="17.25" customHeight="1" thickBot="1" x14ac:dyDescent="0.25">
      <c r="A14" s="86" t="s">
        <v>0</v>
      </c>
      <c r="B14" s="123">
        <v>58031.148999999998</v>
      </c>
      <c r="C14" s="124" t="s">
        <v>43</v>
      </c>
      <c r="D14" s="123">
        <v>5063.6059999999998</v>
      </c>
      <c r="E14" s="123">
        <v>820237.76100000006</v>
      </c>
      <c r="F14" s="124" t="s">
        <v>43</v>
      </c>
      <c r="G14" s="123">
        <v>92611.327000000005</v>
      </c>
      <c r="H14" s="123" t="s">
        <v>92</v>
      </c>
      <c r="I14" s="123">
        <v>100</v>
      </c>
      <c r="J14" s="124" t="s">
        <v>43</v>
      </c>
      <c r="K14" s="123">
        <v>0</v>
      </c>
      <c r="L14" s="123">
        <v>100</v>
      </c>
      <c r="M14" s="124" t="s">
        <v>43</v>
      </c>
      <c r="N14" s="123">
        <v>0</v>
      </c>
    </row>
    <row r="15" spans="1:14" s="19" customFormat="1" ht="6.75" customHeight="1" x14ac:dyDescent="0.2"/>
    <row r="16" spans="1:14" s="19" customFormat="1" ht="11.25" x14ac:dyDescent="0.2"/>
    <row r="17" spans="8:14" s="19" customFormat="1" ht="11.25" x14ac:dyDescent="0.2"/>
    <row r="18" spans="8:14" s="19" customFormat="1" ht="11.25" x14ac:dyDescent="0.2"/>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6">
    <mergeCell ref="M4:N4"/>
    <mergeCell ref="C4:D4"/>
    <mergeCell ref="F4:G4"/>
    <mergeCell ref="C5:D5"/>
    <mergeCell ref="F5:G5"/>
    <mergeCell ref="J4:K4"/>
  </mergeCells>
  <hyperlinks>
    <hyperlink ref="M1" location="'Innehåll_ Contents'!Utskriftsområde" display="Till tabellförteckning" xr:uid="{98A0FAE6-35BA-4239-A7A5-10A921BD3B82}"/>
  </hyperlink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249977111117893"/>
  </sheetPr>
  <dimension ref="A1:O39"/>
  <sheetViews>
    <sheetView workbookViewId="0"/>
  </sheetViews>
  <sheetFormatPr defaultColWidth="9.140625" defaultRowHeight="12.75" x14ac:dyDescent="0.2"/>
  <cols>
    <col min="1" max="1" width="47"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7109375" style="1" customWidth="1"/>
    <col min="8" max="8" width="1.5703125" style="7" customWidth="1"/>
    <col min="9" max="9" width="6.42578125" style="7" customWidth="1"/>
    <col min="10" max="10" width="2" style="7" customWidth="1"/>
    <col min="11" max="11" width="6.42578125" style="7" customWidth="1"/>
    <col min="12" max="12" width="8.28515625" style="7" customWidth="1"/>
    <col min="13" max="13" width="2" style="7" customWidth="1"/>
    <col min="14" max="14" width="6.42578125" style="7" customWidth="1"/>
    <col min="15" max="15" width="7.85546875" style="1" customWidth="1"/>
    <col min="16" max="16384" width="9.140625" style="1"/>
  </cols>
  <sheetData>
    <row r="1" spans="1:15" ht="12.75" customHeight="1" x14ac:dyDescent="0.2">
      <c r="A1" s="20" t="s">
        <v>343</v>
      </c>
      <c r="B1" s="7"/>
      <c r="C1" s="7"/>
      <c r="D1" s="7"/>
      <c r="E1" s="7"/>
      <c r="F1" s="7"/>
      <c r="G1" s="7"/>
      <c r="L1" s="224" t="s">
        <v>255</v>
      </c>
      <c r="O1" s="7"/>
    </row>
    <row r="2" spans="1:15" x14ac:dyDescent="0.2">
      <c r="A2" s="116" t="s">
        <v>344</v>
      </c>
      <c r="B2" s="7"/>
      <c r="C2" s="7"/>
      <c r="D2" s="7"/>
      <c r="E2" s="7"/>
      <c r="F2" s="7"/>
      <c r="G2" s="7"/>
      <c r="O2" s="7"/>
    </row>
    <row r="3" spans="1:15" ht="13.5" thickBot="1" x14ac:dyDescent="0.25">
      <c r="A3" s="7"/>
      <c r="B3" s="7"/>
      <c r="C3" s="7"/>
      <c r="D3" s="7"/>
      <c r="E3" s="7"/>
      <c r="F3" s="7"/>
      <c r="G3" s="7"/>
      <c r="O3" s="7"/>
    </row>
    <row r="4" spans="1:15" s="111" customFormat="1" ht="27" customHeight="1" x14ac:dyDescent="0.2">
      <c r="A4" s="82" t="s">
        <v>213</v>
      </c>
      <c r="B4" s="118" t="s">
        <v>88</v>
      </c>
      <c r="C4" s="292" t="s">
        <v>169</v>
      </c>
      <c r="D4" s="293"/>
      <c r="E4" s="118" t="s">
        <v>89</v>
      </c>
      <c r="F4" s="292" t="s">
        <v>169</v>
      </c>
      <c r="G4" s="293"/>
      <c r="H4" s="119"/>
      <c r="I4" s="118" t="s">
        <v>171</v>
      </c>
      <c r="J4" s="292" t="s">
        <v>169</v>
      </c>
      <c r="K4" s="292"/>
      <c r="L4" s="118" t="s">
        <v>172</v>
      </c>
      <c r="M4" s="292" t="s">
        <v>169</v>
      </c>
      <c r="N4" s="292"/>
      <c r="O4" s="120"/>
    </row>
    <row r="5" spans="1:15" s="111" customFormat="1" ht="27.75" customHeight="1" thickBot="1" x14ac:dyDescent="0.25">
      <c r="A5" s="113" t="s">
        <v>214</v>
      </c>
      <c r="B5" s="110" t="s">
        <v>90</v>
      </c>
      <c r="C5" s="294" t="s">
        <v>168</v>
      </c>
      <c r="D5" s="294"/>
      <c r="E5" s="110" t="s">
        <v>91</v>
      </c>
      <c r="F5" s="294" t="s">
        <v>168</v>
      </c>
      <c r="G5" s="294"/>
      <c r="H5" s="110"/>
      <c r="I5" s="110" t="s">
        <v>173</v>
      </c>
      <c r="J5" s="294" t="s">
        <v>168</v>
      </c>
      <c r="K5" s="294"/>
      <c r="L5" s="110" t="s">
        <v>174</v>
      </c>
      <c r="M5" s="294" t="s">
        <v>168</v>
      </c>
      <c r="N5" s="294"/>
      <c r="O5" s="121"/>
    </row>
    <row r="6" spans="1:15" s="128" customFormat="1" ht="12.95" customHeight="1" x14ac:dyDescent="0.2">
      <c r="A6" s="35" t="s">
        <v>195</v>
      </c>
      <c r="B6" s="126">
        <v>98477.27</v>
      </c>
      <c r="C6" s="122" t="s">
        <v>43</v>
      </c>
      <c r="D6" s="126">
        <v>7645.13</v>
      </c>
      <c r="E6" s="126">
        <v>92155.553</v>
      </c>
      <c r="F6" s="122" t="s">
        <v>43</v>
      </c>
      <c r="G6" s="126">
        <v>8044.62</v>
      </c>
      <c r="H6" s="127" t="s">
        <v>92</v>
      </c>
      <c r="I6" s="174">
        <v>32.878999999999998</v>
      </c>
      <c r="J6" s="157" t="s">
        <v>43</v>
      </c>
      <c r="K6" s="156">
        <v>2.202</v>
      </c>
      <c r="L6" s="156">
        <v>3.1819999999999999</v>
      </c>
      <c r="M6" s="157" t="s">
        <v>43</v>
      </c>
      <c r="N6" s="156">
        <v>0.38700000000000001</v>
      </c>
      <c r="O6" s="126"/>
    </row>
    <row r="7" spans="1:15" s="131" customFormat="1" ht="12.95" customHeight="1" x14ac:dyDescent="0.2">
      <c r="A7" s="129" t="s">
        <v>196</v>
      </c>
      <c r="B7" s="130">
        <v>78855.070000000007</v>
      </c>
      <c r="C7" s="163" t="s">
        <v>43</v>
      </c>
      <c r="D7" s="130">
        <v>1700.752</v>
      </c>
      <c r="E7" s="130">
        <v>32272.534</v>
      </c>
      <c r="F7" s="163" t="s">
        <v>43</v>
      </c>
      <c r="G7" s="130">
        <v>1130.2170000000001</v>
      </c>
      <c r="H7" s="164" t="s">
        <v>92</v>
      </c>
      <c r="I7" s="181">
        <v>26.327999999999999</v>
      </c>
      <c r="J7" s="169" t="s">
        <v>43</v>
      </c>
      <c r="K7" s="168">
        <v>1.349</v>
      </c>
      <c r="L7" s="168">
        <v>1.1140000000000001</v>
      </c>
      <c r="M7" s="169" t="s">
        <v>43</v>
      </c>
      <c r="N7" s="168">
        <v>0.104</v>
      </c>
      <c r="O7" s="130"/>
    </row>
    <row r="8" spans="1:15" s="128" customFormat="1" ht="12.95" customHeight="1" x14ac:dyDescent="0.2">
      <c r="A8" s="35" t="s">
        <v>197</v>
      </c>
      <c r="B8" s="126">
        <v>1219.3620000000001</v>
      </c>
      <c r="C8" s="122" t="s">
        <v>43</v>
      </c>
      <c r="D8" s="126">
        <v>337.90899999999999</v>
      </c>
      <c r="E8" s="126">
        <v>5695.4639999999999</v>
      </c>
      <c r="F8" s="122" t="s">
        <v>43</v>
      </c>
      <c r="G8" s="126">
        <v>1851.356</v>
      </c>
      <c r="H8" s="94" t="s">
        <v>92</v>
      </c>
      <c r="I8" s="174">
        <v>0.40699999999999997</v>
      </c>
      <c r="J8" s="157" t="s">
        <v>43</v>
      </c>
      <c r="K8" s="156">
        <v>0.114</v>
      </c>
      <c r="L8" s="156">
        <v>0.19700000000000001</v>
      </c>
      <c r="M8" s="157" t="s">
        <v>43</v>
      </c>
      <c r="N8" s="156">
        <v>6.6000000000000003E-2</v>
      </c>
      <c r="O8" s="126"/>
    </row>
    <row r="9" spans="1:15" s="282" customFormat="1" ht="12.95" customHeight="1" x14ac:dyDescent="0.2">
      <c r="A9" s="275" t="s">
        <v>198</v>
      </c>
      <c r="B9" s="276">
        <v>59434.777000000002</v>
      </c>
      <c r="C9" s="277" t="s">
        <v>43</v>
      </c>
      <c r="D9" s="276">
        <v>8037.38</v>
      </c>
      <c r="E9" s="276">
        <v>60395.167000000001</v>
      </c>
      <c r="F9" s="277" t="s">
        <v>43</v>
      </c>
      <c r="G9" s="276">
        <v>11232.285</v>
      </c>
      <c r="H9" s="278" t="s">
        <v>92</v>
      </c>
      <c r="I9" s="279">
        <v>19.844000000000001</v>
      </c>
      <c r="J9" s="280" t="s">
        <v>43</v>
      </c>
      <c r="K9" s="281">
        <v>2.3220000000000001</v>
      </c>
      <c r="L9" s="281">
        <v>2.085</v>
      </c>
      <c r="M9" s="280" t="s">
        <v>43</v>
      </c>
      <c r="N9" s="281">
        <v>0.43099999999999999</v>
      </c>
      <c r="O9" s="276"/>
    </row>
    <row r="10" spans="1:15" s="131" customFormat="1" ht="12.95" customHeight="1" x14ac:dyDescent="0.2">
      <c r="A10" s="129" t="s">
        <v>392</v>
      </c>
      <c r="B10" s="130">
        <v>26252.866999999998</v>
      </c>
      <c r="C10" s="163" t="s">
        <v>43</v>
      </c>
      <c r="D10" s="130">
        <v>7865.2690000000002</v>
      </c>
      <c r="E10" s="130">
        <v>5947.491</v>
      </c>
      <c r="F10" s="163" t="s">
        <v>43</v>
      </c>
      <c r="G10" s="130">
        <v>1992.845</v>
      </c>
      <c r="H10" s="162" t="s">
        <v>92</v>
      </c>
      <c r="I10" s="181">
        <v>8.7650000000000006</v>
      </c>
      <c r="J10" s="169" t="s">
        <v>43</v>
      </c>
      <c r="K10" s="168">
        <v>2.4329999999999998</v>
      </c>
      <c r="L10" s="168">
        <v>0.20499999999999999</v>
      </c>
      <c r="M10" s="169" t="s">
        <v>43</v>
      </c>
      <c r="N10" s="168">
        <v>7.0999999999999994E-2</v>
      </c>
      <c r="O10" s="130"/>
    </row>
    <row r="11" spans="1:15" s="128" customFormat="1" ht="12.95" customHeight="1" x14ac:dyDescent="0.2">
      <c r="A11" s="35" t="s">
        <v>199</v>
      </c>
      <c r="B11" s="126">
        <v>14986.726000000001</v>
      </c>
      <c r="C11" s="122" t="s">
        <v>43</v>
      </c>
      <c r="D11" s="126">
        <v>2637.7269999999999</v>
      </c>
      <c r="E11" s="126">
        <v>356966.03499999997</v>
      </c>
      <c r="F11" s="122" t="s">
        <v>43</v>
      </c>
      <c r="G11" s="126">
        <v>58096.961000000003</v>
      </c>
      <c r="H11" s="94" t="s">
        <v>92</v>
      </c>
      <c r="I11" s="174">
        <v>5.0039999999999996</v>
      </c>
      <c r="J11" s="157" t="s">
        <v>43</v>
      </c>
      <c r="K11" s="156">
        <v>0.88700000000000001</v>
      </c>
      <c r="L11" s="156">
        <v>12.326000000000001</v>
      </c>
      <c r="M11" s="157" t="s">
        <v>43</v>
      </c>
      <c r="N11" s="156">
        <v>2.13</v>
      </c>
      <c r="O11" s="126"/>
    </row>
    <row r="12" spans="1:15" s="128" customFormat="1" ht="12.95" customHeight="1" x14ac:dyDescent="0.2">
      <c r="A12" s="35" t="s">
        <v>200</v>
      </c>
      <c r="B12" s="126">
        <v>164.214</v>
      </c>
      <c r="C12" s="122" t="s">
        <v>43</v>
      </c>
      <c r="D12" s="126">
        <v>68.953000000000003</v>
      </c>
      <c r="E12" s="126">
        <v>71576.792000000001</v>
      </c>
      <c r="F12" s="122" t="s">
        <v>43</v>
      </c>
      <c r="G12" s="126">
        <v>32048.073</v>
      </c>
      <c r="H12" s="94" t="s">
        <v>92</v>
      </c>
      <c r="I12" s="174">
        <v>5.5E-2</v>
      </c>
      <c r="J12" s="157" t="s">
        <v>43</v>
      </c>
      <c r="K12" s="156">
        <v>2.3E-2</v>
      </c>
      <c r="L12" s="156">
        <v>2.4710000000000001</v>
      </c>
      <c r="M12" s="157" t="s">
        <v>43</v>
      </c>
      <c r="N12" s="156">
        <v>1.105</v>
      </c>
      <c r="O12" s="126"/>
    </row>
    <row r="13" spans="1:15" s="128" customFormat="1" ht="22.5" x14ac:dyDescent="0.2">
      <c r="A13" s="35" t="s">
        <v>201</v>
      </c>
      <c r="B13" s="126">
        <v>34497.938999999998</v>
      </c>
      <c r="C13" s="122" t="s">
        <v>43</v>
      </c>
      <c r="D13" s="126">
        <v>4367.8689999999997</v>
      </c>
      <c r="E13" s="126">
        <v>296196.82699999999</v>
      </c>
      <c r="F13" s="122" t="s">
        <v>43</v>
      </c>
      <c r="G13" s="126">
        <v>42723.607000000004</v>
      </c>
      <c r="H13" s="132" t="s">
        <v>92</v>
      </c>
      <c r="I13" s="174">
        <v>11.518000000000001</v>
      </c>
      <c r="J13" s="157" t="s">
        <v>43</v>
      </c>
      <c r="K13" s="175">
        <v>1.4239999999999999</v>
      </c>
      <c r="L13" s="175">
        <v>10.227</v>
      </c>
      <c r="M13" s="157" t="s">
        <v>43</v>
      </c>
      <c r="N13" s="175">
        <v>1.619</v>
      </c>
      <c r="O13" s="126"/>
    </row>
    <row r="14" spans="1:15" s="131" customFormat="1" ht="12.95" customHeight="1" x14ac:dyDescent="0.2">
      <c r="A14" s="129" t="s">
        <v>118</v>
      </c>
      <c r="B14" s="130">
        <v>10734.723</v>
      </c>
      <c r="C14" s="163" t="s">
        <v>43</v>
      </c>
      <c r="D14" s="130">
        <v>1615.4390000000001</v>
      </c>
      <c r="E14" s="130">
        <v>83407.600999999995</v>
      </c>
      <c r="F14" s="163" t="s">
        <v>43</v>
      </c>
      <c r="G14" s="130">
        <v>11502.486999999999</v>
      </c>
      <c r="H14" s="131" t="s">
        <v>92</v>
      </c>
      <c r="I14" s="181">
        <v>3.5840000000000001</v>
      </c>
      <c r="J14" s="169" t="s">
        <v>43</v>
      </c>
      <c r="K14" s="179">
        <v>0.54600000000000004</v>
      </c>
      <c r="L14" s="179">
        <v>2.88</v>
      </c>
      <c r="M14" s="169" t="s">
        <v>43</v>
      </c>
      <c r="N14" s="179">
        <v>0.46</v>
      </c>
      <c r="O14" s="130"/>
    </row>
    <row r="15" spans="1:15" s="131" customFormat="1" ht="12.95" customHeight="1" x14ac:dyDescent="0.2">
      <c r="A15" s="129" t="s">
        <v>119</v>
      </c>
      <c r="B15" s="130">
        <v>4280.6890000000003</v>
      </c>
      <c r="C15" s="163" t="s">
        <v>43</v>
      </c>
      <c r="D15" s="130">
        <v>2036.7650000000001</v>
      </c>
      <c r="E15" s="130">
        <v>5373.692</v>
      </c>
      <c r="F15" s="163" t="s">
        <v>43</v>
      </c>
      <c r="G15" s="130">
        <v>3042.1170000000002</v>
      </c>
      <c r="H15" s="177" t="s">
        <v>92</v>
      </c>
      <c r="I15" s="181">
        <v>1.429</v>
      </c>
      <c r="J15" s="169" t="s">
        <v>43</v>
      </c>
      <c r="K15" s="168">
        <v>0.67300000000000004</v>
      </c>
      <c r="L15" s="178">
        <v>0.186</v>
      </c>
      <c r="M15" s="169" t="s">
        <v>43</v>
      </c>
      <c r="N15" s="168">
        <v>0.106</v>
      </c>
      <c r="O15" s="130"/>
    </row>
    <row r="16" spans="1:15" s="131" customFormat="1" ht="12.95" customHeight="1" x14ac:dyDescent="0.2">
      <c r="A16" s="129" t="s">
        <v>202</v>
      </c>
      <c r="B16" s="130">
        <v>12725.183000000001</v>
      </c>
      <c r="C16" s="163" t="s">
        <v>43</v>
      </c>
      <c r="D16" s="130">
        <v>2779.4839999999999</v>
      </c>
      <c r="E16" s="130">
        <v>146535.75599999999</v>
      </c>
      <c r="F16" s="163" t="s">
        <v>43</v>
      </c>
      <c r="G16" s="130">
        <v>38919.292999999998</v>
      </c>
      <c r="H16" s="177" t="s">
        <v>92</v>
      </c>
      <c r="I16" s="181">
        <v>4.2489999999999997</v>
      </c>
      <c r="J16" s="169" t="s">
        <v>43</v>
      </c>
      <c r="K16" s="168">
        <v>0.92400000000000004</v>
      </c>
      <c r="L16" s="178">
        <v>5.0599999999999996</v>
      </c>
      <c r="M16" s="169" t="s">
        <v>43</v>
      </c>
      <c r="N16" s="168">
        <v>1.3640000000000001</v>
      </c>
      <c r="O16" s="130"/>
    </row>
    <row r="17" spans="1:15" s="128" customFormat="1" ht="12.95" customHeight="1" x14ac:dyDescent="0.2">
      <c r="A17" s="35" t="s">
        <v>203</v>
      </c>
      <c r="B17" s="126">
        <v>30991.787</v>
      </c>
      <c r="C17" s="122" t="s">
        <v>43</v>
      </c>
      <c r="D17" s="126">
        <v>1070.2260000000001</v>
      </c>
      <c r="E17" s="126">
        <v>227758.86600000001</v>
      </c>
      <c r="F17" s="122" t="s">
        <v>43</v>
      </c>
      <c r="G17" s="126">
        <v>8019.9639999999999</v>
      </c>
      <c r="H17" s="19" t="s">
        <v>92</v>
      </c>
      <c r="I17" s="174">
        <v>10.347</v>
      </c>
      <c r="J17" s="157" t="s">
        <v>43</v>
      </c>
      <c r="K17" s="156">
        <v>0.6</v>
      </c>
      <c r="L17" s="158">
        <v>7.8639999999999999</v>
      </c>
      <c r="M17" s="157" t="s">
        <v>43</v>
      </c>
      <c r="N17" s="156">
        <v>0.72899999999999998</v>
      </c>
      <c r="O17" s="126"/>
    </row>
    <row r="18" spans="1:15" s="131" customFormat="1" ht="12.95" customHeight="1" x14ac:dyDescent="0.2">
      <c r="A18" s="129" t="s">
        <v>120</v>
      </c>
      <c r="B18" s="130">
        <v>30199.378000000001</v>
      </c>
      <c r="C18" s="163" t="s">
        <v>43</v>
      </c>
      <c r="D18" s="130">
        <v>866.23599999999999</v>
      </c>
      <c r="E18" s="130">
        <v>218892.93400000001</v>
      </c>
      <c r="F18" s="163" t="s">
        <v>43</v>
      </c>
      <c r="G18" s="130">
        <v>6757.3770000000004</v>
      </c>
      <c r="H18" s="177" t="s">
        <v>92</v>
      </c>
      <c r="I18" s="181">
        <v>10.083</v>
      </c>
      <c r="J18" s="169" t="s">
        <v>43</v>
      </c>
      <c r="K18" s="168">
        <v>0.55900000000000005</v>
      </c>
      <c r="L18" s="178">
        <v>7.5579999999999998</v>
      </c>
      <c r="M18" s="169" t="s">
        <v>43</v>
      </c>
      <c r="N18" s="168">
        <v>0.69099999999999995</v>
      </c>
      <c r="O18" s="130"/>
    </row>
    <row r="19" spans="1:15" s="128" customFormat="1" ht="25.5" customHeight="1" x14ac:dyDescent="0.2">
      <c r="A19" s="35" t="s">
        <v>204</v>
      </c>
      <c r="B19" s="126">
        <v>8871.1209999999992</v>
      </c>
      <c r="C19" s="122" t="s">
        <v>43</v>
      </c>
      <c r="D19" s="126">
        <v>2238.7750000000001</v>
      </c>
      <c r="E19" s="126">
        <v>364670.85800000001</v>
      </c>
      <c r="F19" s="122" t="s">
        <v>43</v>
      </c>
      <c r="G19" s="126">
        <v>131417.462</v>
      </c>
      <c r="H19" s="19" t="s">
        <v>92</v>
      </c>
      <c r="I19" s="174">
        <v>2.9620000000000002</v>
      </c>
      <c r="J19" s="157" t="s">
        <v>43</v>
      </c>
      <c r="K19" s="156">
        <v>0.74199999999999999</v>
      </c>
      <c r="L19" s="158">
        <v>12.592000000000001</v>
      </c>
      <c r="M19" s="157" t="s">
        <v>43</v>
      </c>
      <c r="N19" s="156">
        <v>4.0910000000000002</v>
      </c>
      <c r="O19" s="126"/>
    </row>
    <row r="20" spans="1:15" s="128" customFormat="1" ht="12.95" customHeight="1" x14ac:dyDescent="0.2">
      <c r="A20" s="35" t="s">
        <v>205</v>
      </c>
      <c r="B20" s="133">
        <v>20828.978999999999</v>
      </c>
      <c r="C20" s="122" t="s">
        <v>43</v>
      </c>
      <c r="D20" s="133">
        <v>5182.7740000000003</v>
      </c>
      <c r="E20" s="133">
        <v>61402.409</v>
      </c>
      <c r="F20" s="122" t="s">
        <v>43</v>
      </c>
      <c r="G20" s="133">
        <v>12871.485000000001</v>
      </c>
      <c r="H20" s="19" t="s">
        <v>92</v>
      </c>
      <c r="I20" s="174">
        <v>6.9539999999999997</v>
      </c>
      <c r="J20" s="157" t="s">
        <v>43</v>
      </c>
      <c r="K20" s="156">
        <v>1.6539999999999999</v>
      </c>
      <c r="L20" s="158">
        <v>2.12</v>
      </c>
      <c r="M20" s="157" t="s">
        <v>43</v>
      </c>
      <c r="N20" s="156">
        <v>0.47799999999999998</v>
      </c>
      <c r="O20" s="133"/>
    </row>
    <row r="21" spans="1:15" s="128" customFormat="1" ht="12.95" customHeight="1" x14ac:dyDescent="0.2">
      <c r="A21" s="35" t="s">
        <v>206</v>
      </c>
      <c r="B21" s="126">
        <v>13160.108</v>
      </c>
      <c r="C21" s="122" t="s">
        <v>43</v>
      </c>
      <c r="D21" s="126">
        <v>5491.1270000000004</v>
      </c>
      <c r="E21" s="126">
        <v>309899.96100000001</v>
      </c>
      <c r="F21" s="122" t="s">
        <v>43</v>
      </c>
      <c r="G21" s="126">
        <v>52646.17</v>
      </c>
      <c r="H21" s="19" t="s">
        <v>92</v>
      </c>
      <c r="I21" s="174">
        <v>4.3940000000000001</v>
      </c>
      <c r="J21" s="157" t="s">
        <v>43</v>
      </c>
      <c r="K21" s="156">
        <v>1.768</v>
      </c>
      <c r="L21" s="158">
        <v>10.7</v>
      </c>
      <c r="M21" s="157" t="s">
        <v>43</v>
      </c>
      <c r="N21" s="156">
        <v>1.899</v>
      </c>
      <c r="O21" s="126"/>
    </row>
    <row r="22" spans="1:15" s="128" customFormat="1" ht="12.95" customHeight="1" x14ac:dyDescent="0.2">
      <c r="A22" s="35" t="s">
        <v>207</v>
      </c>
      <c r="B22" s="126">
        <v>1616.357</v>
      </c>
      <c r="C22" s="122" t="s">
        <v>43</v>
      </c>
      <c r="D22" s="126">
        <v>767.20299999999997</v>
      </c>
      <c r="E22" s="126">
        <v>292031.10100000002</v>
      </c>
      <c r="F22" s="122" t="s">
        <v>43</v>
      </c>
      <c r="G22" s="126">
        <v>61854.758999999998</v>
      </c>
      <c r="H22" s="19" t="s">
        <v>92</v>
      </c>
      <c r="I22" s="174">
        <v>0.54</v>
      </c>
      <c r="J22" s="157" t="s">
        <v>43</v>
      </c>
      <c r="K22" s="156">
        <v>0.25600000000000001</v>
      </c>
      <c r="L22" s="158">
        <v>10.083</v>
      </c>
      <c r="M22" s="157" t="s">
        <v>43</v>
      </c>
      <c r="N22" s="156">
        <v>2.1309999999999998</v>
      </c>
      <c r="O22" s="126"/>
    </row>
    <row r="23" spans="1:15" s="128" customFormat="1" ht="12.95" customHeight="1" x14ac:dyDescent="0.2">
      <c r="A23" s="35" t="s">
        <v>208</v>
      </c>
      <c r="B23" s="126">
        <v>2720.1329999999998</v>
      </c>
      <c r="C23" s="122" t="s">
        <v>43</v>
      </c>
      <c r="D23" s="126">
        <v>985.88</v>
      </c>
      <c r="E23" s="126">
        <v>342109.79399999999</v>
      </c>
      <c r="F23" s="122" t="s">
        <v>43</v>
      </c>
      <c r="G23" s="126">
        <v>169878.17600000001</v>
      </c>
      <c r="H23" s="19" t="s">
        <v>92</v>
      </c>
      <c r="I23" s="174">
        <v>0.90800000000000003</v>
      </c>
      <c r="J23" s="157" t="s">
        <v>43</v>
      </c>
      <c r="K23" s="156">
        <v>0.33100000000000002</v>
      </c>
      <c r="L23" s="158">
        <v>11.813000000000001</v>
      </c>
      <c r="M23" s="157" t="s">
        <v>43</v>
      </c>
      <c r="N23" s="156">
        <v>5.2439999999999998</v>
      </c>
      <c r="O23" s="126"/>
    </row>
    <row r="24" spans="1:15" s="128" customFormat="1" ht="12.95" customHeight="1" x14ac:dyDescent="0.2">
      <c r="A24" s="35" t="s">
        <v>209</v>
      </c>
      <c r="B24" s="133">
        <v>1019.114</v>
      </c>
      <c r="C24" s="122" t="s">
        <v>43</v>
      </c>
      <c r="D24" s="133">
        <v>333.89</v>
      </c>
      <c r="E24" s="133">
        <v>71960.535999999993</v>
      </c>
      <c r="F24" s="122" t="s">
        <v>43</v>
      </c>
      <c r="G24" s="133">
        <v>22703.751</v>
      </c>
      <c r="H24" s="19" t="s">
        <v>92</v>
      </c>
      <c r="I24" s="174">
        <v>0.34</v>
      </c>
      <c r="J24" s="157" t="s">
        <v>43</v>
      </c>
      <c r="K24" s="156">
        <v>0.112</v>
      </c>
      <c r="L24" s="158">
        <v>2.4849999999999999</v>
      </c>
      <c r="M24" s="157" t="s">
        <v>43</v>
      </c>
      <c r="N24" s="156">
        <v>0.79600000000000004</v>
      </c>
      <c r="O24" s="133"/>
    </row>
    <row r="25" spans="1:15" s="128" customFormat="1" ht="12.95" customHeight="1" x14ac:dyDescent="0.2">
      <c r="A25" s="35" t="s">
        <v>210</v>
      </c>
      <c r="B25" s="126">
        <v>652.31200000000001</v>
      </c>
      <c r="C25" s="122" t="s">
        <v>43</v>
      </c>
      <c r="D25" s="126">
        <v>488.57299999999998</v>
      </c>
      <c r="E25" s="126">
        <v>1647.2639999999999</v>
      </c>
      <c r="F25" s="122" t="s">
        <v>43</v>
      </c>
      <c r="G25" s="126">
        <v>1261.614</v>
      </c>
      <c r="H25" s="19" t="s">
        <v>92</v>
      </c>
      <c r="I25" s="174">
        <v>0.218</v>
      </c>
      <c r="J25" s="157" t="s">
        <v>43</v>
      </c>
      <c r="K25" s="156">
        <v>0.16300000000000001</v>
      </c>
      <c r="L25" s="158">
        <v>5.7000000000000002E-2</v>
      </c>
      <c r="M25" s="157" t="s">
        <v>43</v>
      </c>
      <c r="N25" s="156">
        <v>4.3999999999999997E-2</v>
      </c>
      <c r="O25" s="126"/>
    </row>
    <row r="26" spans="1:15" s="128" customFormat="1" ht="12.95" customHeight="1" x14ac:dyDescent="0.2">
      <c r="A26" s="35" t="s">
        <v>211</v>
      </c>
      <c r="B26" s="126">
        <v>920.03800000000001</v>
      </c>
      <c r="C26" s="122" t="s">
        <v>43</v>
      </c>
      <c r="D26" s="126">
        <v>430.74900000000002</v>
      </c>
      <c r="E26" s="126">
        <v>9755.5910000000003</v>
      </c>
      <c r="F26" s="122" t="s">
        <v>43</v>
      </c>
      <c r="G26" s="126">
        <v>4619.232</v>
      </c>
      <c r="H26" s="19" t="s">
        <v>92</v>
      </c>
      <c r="I26" s="174">
        <v>0.307</v>
      </c>
      <c r="J26" s="157" t="s">
        <v>43</v>
      </c>
      <c r="K26" s="156">
        <v>0.14399999999999999</v>
      </c>
      <c r="L26" s="158">
        <v>0.33700000000000002</v>
      </c>
      <c r="M26" s="157" t="s">
        <v>43</v>
      </c>
      <c r="N26" s="156">
        <v>0.156</v>
      </c>
      <c r="O26" s="126"/>
    </row>
    <row r="27" spans="1:15" s="128" customFormat="1" ht="12.95" customHeight="1" x14ac:dyDescent="0.2">
      <c r="A27" s="35" t="s">
        <v>391</v>
      </c>
      <c r="B27" s="126">
        <v>5456.3590000000004</v>
      </c>
      <c r="C27" s="122" t="s">
        <v>43</v>
      </c>
      <c r="D27" s="126">
        <v>3594.8539999999998</v>
      </c>
      <c r="E27" s="126">
        <v>116379.371</v>
      </c>
      <c r="F27" s="122" t="s">
        <v>43</v>
      </c>
      <c r="G27" s="126">
        <v>69390.126000000004</v>
      </c>
      <c r="H27" s="19" t="s">
        <v>92</v>
      </c>
      <c r="I27" s="174">
        <v>1.8220000000000001</v>
      </c>
      <c r="J27" s="157" t="s">
        <v>43</v>
      </c>
      <c r="K27" s="156">
        <v>1.1859999999999999</v>
      </c>
      <c r="L27" s="158">
        <v>4.0179999999999998</v>
      </c>
      <c r="M27" s="157" t="s">
        <v>43</v>
      </c>
      <c r="N27" s="156">
        <v>2.35</v>
      </c>
      <c r="O27" s="126"/>
    </row>
    <row r="28" spans="1:15" s="131" customFormat="1" ht="12.95" customHeight="1" x14ac:dyDescent="0.2">
      <c r="A28" s="129" t="s">
        <v>414</v>
      </c>
      <c r="B28" s="130">
        <v>5195.585</v>
      </c>
      <c r="C28" s="163" t="s">
        <v>43</v>
      </c>
      <c r="D28" s="130">
        <v>3575.7910000000002</v>
      </c>
      <c r="E28" s="130">
        <v>111335.567</v>
      </c>
      <c r="F28" s="163" t="s">
        <v>43</v>
      </c>
      <c r="G28" s="130">
        <v>69303.210000000006</v>
      </c>
      <c r="H28" s="177" t="s">
        <v>92</v>
      </c>
      <c r="I28" s="181">
        <v>1.7350000000000001</v>
      </c>
      <c r="J28" s="169" t="s">
        <v>43</v>
      </c>
      <c r="K28" s="168">
        <v>1.18</v>
      </c>
      <c r="L28" s="178">
        <v>3.8439999999999999</v>
      </c>
      <c r="M28" s="169" t="s">
        <v>43</v>
      </c>
      <c r="N28" s="168">
        <v>2.347</v>
      </c>
      <c r="O28" s="130"/>
    </row>
    <row r="29" spans="1:15" s="128" customFormat="1" ht="12.95" customHeight="1" x14ac:dyDescent="0.2">
      <c r="A29" s="35" t="s">
        <v>212</v>
      </c>
      <c r="B29" s="126">
        <v>4497.5420000000004</v>
      </c>
      <c r="C29" s="122" t="s">
        <v>43</v>
      </c>
      <c r="D29" s="126">
        <v>1787.6869999999999</v>
      </c>
      <c r="E29" s="126">
        <v>215554.37700000001</v>
      </c>
      <c r="F29" s="122" t="s">
        <v>43</v>
      </c>
      <c r="G29" s="126">
        <v>45548.813999999998</v>
      </c>
      <c r="H29" s="19" t="s">
        <v>92</v>
      </c>
      <c r="I29" s="174">
        <v>1.502</v>
      </c>
      <c r="J29" s="157" t="s">
        <v>43</v>
      </c>
      <c r="K29" s="156">
        <v>0.59399999999999997</v>
      </c>
      <c r="L29" s="158">
        <v>7.4429999999999996</v>
      </c>
      <c r="M29" s="157" t="s">
        <v>43</v>
      </c>
      <c r="N29" s="156">
        <v>1.613</v>
      </c>
      <c r="O29" s="126"/>
    </row>
    <row r="30" spans="1:15" s="138" customFormat="1" ht="15" customHeight="1" thickBot="1" x14ac:dyDescent="0.25">
      <c r="A30" s="134" t="s">
        <v>0</v>
      </c>
      <c r="B30" s="135">
        <v>299514.14199999999</v>
      </c>
      <c r="C30" s="136" t="s">
        <v>43</v>
      </c>
      <c r="D30" s="135">
        <v>14677.652</v>
      </c>
      <c r="E30" s="135">
        <v>2896155.9670000002</v>
      </c>
      <c r="F30" s="136" t="s">
        <v>43</v>
      </c>
      <c r="G30" s="135">
        <v>246535.174</v>
      </c>
      <c r="H30" s="123" t="s">
        <v>92</v>
      </c>
      <c r="I30" s="123">
        <v>100</v>
      </c>
      <c r="J30" s="136" t="s">
        <v>43</v>
      </c>
      <c r="K30" s="161">
        <v>0</v>
      </c>
      <c r="L30" s="123">
        <v>100</v>
      </c>
      <c r="M30" s="136" t="s">
        <v>43</v>
      </c>
      <c r="N30" s="161">
        <v>0</v>
      </c>
      <c r="O30" s="137"/>
    </row>
    <row r="31" spans="1:15" s="19" customFormat="1" ht="6.75" customHeight="1" x14ac:dyDescent="0.2"/>
    <row r="32" spans="1:15" s="19" customFormat="1" ht="11.25" x14ac:dyDescent="0.2"/>
    <row r="33" spans="2:14" s="19" customFormat="1" ht="11.25" x14ac:dyDescent="0.2">
      <c r="B33" s="160"/>
      <c r="E33" s="160"/>
      <c r="I33" s="160"/>
      <c r="L33" s="160"/>
    </row>
    <row r="34" spans="2:14" s="19" customFormat="1" ht="11.25" x14ac:dyDescent="0.2"/>
    <row r="35" spans="2:14" s="111" customFormat="1" ht="11.25" x14ac:dyDescent="0.2">
      <c r="H35" s="19"/>
      <c r="I35" s="19"/>
      <c r="J35" s="19"/>
      <c r="K35" s="19"/>
      <c r="L35" s="19"/>
      <c r="M35" s="19"/>
      <c r="N35" s="19"/>
    </row>
    <row r="36" spans="2:14" s="111" customFormat="1" ht="11.25" x14ac:dyDescent="0.2">
      <c r="H36" s="19"/>
      <c r="I36" s="19"/>
      <c r="J36" s="19"/>
      <c r="K36" s="19"/>
      <c r="L36" s="19"/>
      <c r="M36" s="19"/>
      <c r="N36" s="19"/>
    </row>
    <row r="37" spans="2:14" s="111" customFormat="1" ht="11.25" x14ac:dyDescent="0.2">
      <c r="H37" s="19"/>
      <c r="I37" s="19"/>
      <c r="J37" s="19"/>
      <c r="K37" s="19"/>
      <c r="L37" s="19"/>
      <c r="M37" s="19"/>
      <c r="N37" s="19"/>
    </row>
    <row r="38" spans="2:14" s="111" customFormat="1" ht="11.25" x14ac:dyDescent="0.2">
      <c r="H38" s="19"/>
      <c r="I38" s="19"/>
      <c r="J38" s="19"/>
      <c r="K38" s="19"/>
      <c r="L38" s="19"/>
      <c r="M38" s="19"/>
      <c r="N38" s="19"/>
    </row>
    <row r="39" spans="2:14" s="111" customFormat="1" ht="11.25" x14ac:dyDescent="0.2">
      <c r="H39" s="19"/>
      <c r="I39" s="19"/>
      <c r="J39" s="19"/>
      <c r="K39" s="19"/>
      <c r="L39" s="19"/>
      <c r="M39" s="19"/>
      <c r="N39" s="19"/>
    </row>
  </sheetData>
  <mergeCells count="8">
    <mergeCell ref="M5:N5"/>
    <mergeCell ref="M4:N4"/>
    <mergeCell ref="C4:D4"/>
    <mergeCell ref="C5:D5"/>
    <mergeCell ref="F4:G4"/>
    <mergeCell ref="F5:G5"/>
    <mergeCell ref="J4:K4"/>
    <mergeCell ref="J5:K5"/>
  </mergeCells>
  <hyperlinks>
    <hyperlink ref="L1" location="'Innehåll_ Contents'!Utskriftsområde" display="Till tabellförteckning" xr:uid="{7B2A249F-1746-4CBF-9500-61C8FFFA5093}"/>
  </hyperlinks>
  <pageMargins left="0.70866141732283472" right="0.56000000000000005" top="0.4" bottom="0.46"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249977111117893"/>
  </sheetPr>
  <dimension ref="A1:O39"/>
  <sheetViews>
    <sheetView workbookViewId="0"/>
  </sheetViews>
  <sheetFormatPr defaultColWidth="9.140625" defaultRowHeight="12.75" x14ac:dyDescent="0.2"/>
  <cols>
    <col min="1" max="1" width="47"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6.5703125" style="1" bestFit="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5" x14ac:dyDescent="0.2">
      <c r="A1" s="20" t="s">
        <v>345</v>
      </c>
      <c r="B1" s="7"/>
      <c r="C1" s="7"/>
      <c r="D1" s="7"/>
      <c r="E1" s="7"/>
      <c r="F1" s="7"/>
      <c r="G1" s="7"/>
      <c r="L1" s="224" t="s">
        <v>255</v>
      </c>
    </row>
    <row r="2" spans="1:15" x14ac:dyDescent="0.2">
      <c r="A2" s="116" t="s">
        <v>346</v>
      </c>
      <c r="B2" s="7"/>
      <c r="C2" s="7"/>
      <c r="D2" s="7"/>
      <c r="E2" s="7"/>
      <c r="F2" s="7"/>
      <c r="G2" s="7"/>
    </row>
    <row r="3" spans="1:15" ht="13.5" thickBot="1" x14ac:dyDescent="0.25">
      <c r="A3" s="7"/>
      <c r="B3" s="7"/>
      <c r="C3" s="7"/>
      <c r="D3" s="7"/>
      <c r="E3" s="7"/>
      <c r="F3" s="7"/>
      <c r="G3" s="7"/>
    </row>
    <row r="4" spans="1:15" s="111" customFormat="1" ht="27" customHeight="1" x14ac:dyDescent="0.2">
      <c r="A4" s="82" t="s">
        <v>213</v>
      </c>
      <c r="B4" s="118" t="s">
        <v>88</v>
      </c>
      <c r="C4" s="292" t="s">
        <v>169</v>
      </c>
      <c r="D4" s="293"/>
      <c r="E4" s="118" t="s">
        <v>89</v>
      </c>
      <c r="F4" s="292" t="s">
        <v>169</v>
      </c>
      <c r="G4" s="293"/>
      <c r="H4" s="119"/>
      <c r="I4" s="118" t="s">
        <v>171</v>
      </c>
      <c r="J4" s="292" t="s">
        <v>169</v>
      </c>
      <c r="K4" s="293"/>
      <c r="L4" s="118" t="s">
        <v>172</v>
      </c>
      <c r="M4" s="292" t="s">
        <v>169</v>
      </c>
      <c r="N4" s="293"/>
    </row>
    <row r="5" spans="1:15" s="111" customFormat="1" ht="27.75" customHeight="1" thickBot="1" x14ac:dyDescent="0.25">
      <c r="A5" s="113" t="s">
        <v>214</v>
      </c>
      <c r="B5" s="110" t="s">
        <v>90</v>
      </c>
      <c r="C5" s="294" t="s">
        <v>168</v>
      </c>
      <c r="D5" s="294"/>
      <c r="E5" s="110" t="s">
        <v>91</v>
      </c>
      <c r="F5" s="294" t="s">
        <v>168</v>
      </c>
      <c r="G5" s="294"/>
      <c r="H5" s="110"/>
      <c r="I5" s="110" t="s">
        <v>173</v>
      </c>
      <c r="J5" s="110"/>
      <c r="K5" s="110" t="s">
        <v>168</v>
      </c>
      <c r="L5" s="110" t="s">
        <v>174</v>
      </c>
      <c r="M5" s="110"/>
      <c r="N5" s="110" t="s">
        <v>168</v>
      </c>
    </row>
    <row r="6" spans="1:15" s="128" customFormat="1" ht="12.95" customHeight="1" x14ac:dyDescent="0.2">
      <c r="A6" s="35" t="s">
        <v>195</v>
      </c>
      <c r="B6" s="126">
        <v>97848.914999999994</v>
      </c>
      <c r="C6" s="122" t="s">
        <v>43</v>
      </c>
      <c r="D6" s="126">
        <v>7621.4530000000004</v>
      </c>
      <c r="E6" s="126">
        <v>91100.245999999999</v>
      </c>
      <c r="F6" s="122" t="s">
        <v>43</v>
      </c>
      <c r="G6" s="126">
        <v>7795.951</v>
      </c>
      <c r="H6" s="127" t="s">
        <v>92</v>
      </c>
      <c r="I6" s="174">
        <v>44.866999999999997</v>
      </c>
      <c r="J6" s="157" t="s">
        <v>43</v>
      </c>
      <c r="K6" s="156">
        <v>2.9660000000000002</v>
      </c>
      <c r="L6" s="156">
        <v>5.67</v>
      </c>
      <c r="M6" s="157" t="s">
        <v>43</v>
      </c>
      <c r="N6" s="156">
        <v>0.64200000000000002</v>
      </c>
      <c r="O6" s="126"/>
    </row>
    <row r="7" spans="1:15" s="131" customFormat="1" ht="12.95" customHeight="1" x14ac:dyDescent="0.2">
      <c r="A7" s="129" t="s">
        <v>196</v>
      </c>
      <c r="B7" s="130">
        <v>78452.846999999994</v>
      </c>
      <c r="C7" s="163" t="s">
        <v>43</v>
      </c>
      <c r="D7" s="130">
        <v>1700.752</v>
      </c>
      <c r="E7" s="130">
        <v>32115.911</v>
      </c>
      <c r="F7" s="163" t="s">
        <v>43</v>
      </c>
      <c r="G7" s="130">
        <v>1130.1130000000001</v>
      </c>
      <c r="H7" s="164" t="s">
        <v>92</v>
      </c>
      <c r="I7" s="181">
        <v>35.972999999999999</v>
      </c>
      <c r="J7" s="169" t="s">
        <v>43</v>
      </c>
      <c r="K7" s="168">
        <v>2.2349999999999999</v>
      </c>
      <c r="L7" s="168">
        <v>1.9990000000000001</v>
      </c>
      <c r="M7" s="169" t="s">
        <v>43</v>
      </c>
      <c r="N7" s="168">
        <v>0.17199999999999999</v>
      </c>
      <c r="O7" s="130"/>
    </row>
    <row r="8" spans="1:15" s="128" customFormat="1" ht="12.95" customHeight="1" x14ac:dyDescent="0.2">
      <c r="A8" s="35" t="s">
        <v>197</v>
      </c>
      <c r="B8" s="126">
        <v>289.67899999999997</v>
      </c>
      <c r="C8" s="122" t="s">
        <v>43</v>
      </c>
      <c r="D8" s="126">
        <v>332.41</v>
      </c>
      <c r="E8" s="126">
        <v>1557.249</v>
      </c>
      <c r="F8" s="122" t="s">
        <v>43</v>
      </c>
      <c r="G8" s="126">
        <v>1536.857</v>
      </c>
      <c r="H8" s="94" t="s">
        <v>92</v>
      </c>
      <c r="I8" s="174">
        <v>0.13300000000000001</v>
      </c>
      <c r="J8" s="157" t="s">
        <v>43</v>
      </c>
      <c r="K8" s="156">
        <v>0.152</v>
      </c>
      <c r="L8" s="156">
        <v>9.7000000000000003E-2</v>
      </c>
      <c r="M8" s="157" t="s">
        <v>43</v>
      </c>
      <c r="N8" s="156">
        <v>9.6000000000000002E-2</v>
      </c>
      <c r="O8" s="126"/>
    </row>
    <row r="9" spans="1:15" s="128" customFormat="1" ht="12.95" customHeight="1" x14ac:dyDescent="0.2">
      <c r="A9" s="35" t="s">
        <v>198</v>
      </c>
      <c r="B9" s="126">
        <v>32893.485000000001</v>
      </c>
      <c r="C9" s="122" t="s">
        <v>43</v>
      </c>
      <c r="D9" s="126">
        <v>7668.5119999999997</v>
      </c>
      <c r="E9" s="126">
        <v>27252.455000000002</v>
      </c>
      <c r="F9" s="122" t="s">
        <v>43</v>
      </c>
      <c r="G9" s="126">
        <v>9624.7980000000007</v>
      </c>
      <c r="H9" s="94" t="s">
        <v>92</v>
      </c>
      <c r="I9" s="174">
        <v>15.083</v>
      </c>
      <c r="J9" s="157" t="s">
        <v>43</v>
      </c>
      <c r="K9" s="156">
        <v>3.089</v>
      </c>
      <c r="L9" s="156">
        <v>1.696</v>
      </c>
      <c r="M9" s="157" t="s">
        <v>43</v>
      </c>
      <c r="N9" s="156">
        <v>0.623</v>
      </c>
      <c r="O9" s="126"/>
    </row>
    <row r="10" spans="1:15" s="131" customFormat="1" ht="12.95" customHeight="1" x14ac:dyDescent="0.2">
      <c r="A10" s="129" t="s">
        <v>392</v>
      </c>
      <c r="B10" s="130">
        <v>25045.598999999998</v>
      </c>
      <c r="C10" s="163" t="s">
        <v>43</v>
      </c>
      <c r="D10" s="130">
        <v>7499.2610000000004</v>
      </c>
      <c r="E10" s="130">
        <v>5641.1409999999996</v>
      </c>
      <c r="F10" s="163" t="s">
        <v>43</v>
      </c>
      <c r="G10" s="130">
        <v>1979.3779999999999</v>
      </c>
      <c r="H10" s="162" t="s">
        <v>92</v>
      </c>
      <c r="I10" s="181">
        <v>11.484</v>
      </c>
      <c r="J10" s="169" t="s">
        <v>43</v>
      </c>
      <c r="K10" s="168">
        <v>3.1110000000000002</v>
      </c>
      <c r="L10" s="168">
        <v>0.35099999999999998</v>
      </c>
      <c r="M10" s="169" t="s">
        <v>43</v>
      </c>
      <c r="N10" s="168">
        <v>0.126</v>
      </c>
      <c r="O10" s="130"/>
    </row>
    <row r="11" spans="1:15" s="128" customFormat="1" ht="12.95" customHeight="1" x14ac:dyDescent="0.2">
      <c r="A11" s="35" t="s">
        <v>199</v>
      </c>
      <c r="B11" s="126">
        <v>12958.29</v>
      </c>
      <c r="C11" s="122" t="s">
        <v>43</v>
      </c>
      <c r="D11" s="126">
        <v>2453.4009999999998</v>
      </c>
      <c r="E11" s="126">
        <v>305103.21500000003</v>
      </c>
      <c r="F11" s="122" t="s">
        <v>43</v>
      </c>
      <c r="G11" s="126">
        <v>53573.188999999998</v>
      </c>
      <c r="H11" s="94" t="s">
        <v>92</v>
      </c>
      <c r="I11" s="174">
        <v>5.9420000000000002</v>
      </c>
      <c r="J11" s="157" t="s">
        <v>43</v>
      </c>
      <c r="K11" s="156">
        <v>1.139</v>
      </c>
      <c r="L11" s="156">
        <v>18.988</v>
      </c>
      <c r="M11" s="157" t="s">
        <v>43</v>
      </c>
      <c r="N11" s="156">
        <v>3.2370000000000001</v>
      </c>
      <c r="O11" s="126"/>
    </row>
    <row r="12" spans="1:15" s="128" customFormat="1" ht="12.95" customHeight="1" x14ac:dyDescent="0.2">
      <c r="A12" s="35" t="s">
        <v>200</v>
      </c>
      <c r="B12" s="126">
        <v>80.808999999999997</v>
      </c>
      <c r="C12" s="122" t="s">
        <v>43</v>
      </c>
      <c r="D12" s="126">
        <v>39.386000000000003</v>
      </c>
      <c r="E12" s="126">
        <v>36607.873</v>
      </c>
      <c r="F12" s="122" t="s">
        <v>43</v>
      </c>
      <c r="G12" s="126">
        <v>16397.95</v>
      </c>
      <c r="H12" s="94" t="s">
        <v>92</v>
      </c>
      <c r="I12" s="174">
        <v>3.6999999999999998E-2</v>
      </c>
      <c r="J12" s="157" t="s">
        <v>43</v>
      </c>
      <c r="K12" s="156">
        <v>1.7999999999999999E-2</v>
      </c>
      <c r="L12" s="156">
        <v>2.278</v>
      </c>
      <c r="M12" s="157" t="s">
        <v>43</v>
      </c>
      <c r="N12" s="156">
        <v>1.016</v>
      </c>
      <c r="O12" s="126"/>
    </row>
    <row r="13" spans="1:15" s="128" customFormat="1" ht="22.5" x14ac:dyDescent="0.2">
      <c r="A13" s="35" t="s">
        <v>201</v>
      </c>
      <c r="B13" s="126">
        <v>16949.412</v>
      </c>
      <c r="C13" s="122" t="s">
        <v>43</v>
      </c>
      <c r="D13" s="126">
        <v>2879.2240000000002</v>
      </c>
      <c r="E13" s="126">
        <v>123805.06600000001</v>
      </c>
      <c r="F13" s="122" t="s">
        <v>43</v>
      </c>
      <c r="G13" s="126">
        <v>16792.251</v>
      </c>
      <c r="H13" s="132" t="s">
        <v>92</v>
      </c>
      <c r="I13" s="174">
        <v>7.7720000000000002</v>
      </c>
      <c r="J13" s="157" t="s">
        <v>43</v>
      </c>
      <c r="K13" s="156">
        <v>1.3089999999999999</v>
      </c>
      <c r="L13" s="156">
        <v>7.7050000000000001</v>
      </c>
      <c r="M13" s="157" t="s">
        <v>43</v>
      </c>
      <c r="N13" s="156">
        <v>1.139</v>
      </c>
      <c r="O13" s="126"/>
    </row>
    <row r="14" spans="1:15" s="131" customFormat="1" ht="12.95" customHeight="1" x14ac:dyDescent="0.2">
      <c r="A14" s="129" t="s">
        <v>118</v>
      </c>
      <c r="B14" s="130">
        <v>5822.2790000000005</v>
      </c>
      <c r="C14" s="163" t="s">
        <v>43</v>
      </c>
      <c r="D14" s="130">
        <v>1133.777</v>
      </c>
      <c r="E14" s="130">
        <v>43063.959000000003</v>
      </c>
      <c r="F14" s="163" t="s">
        <v>43</v>
      </c>
      <c r="G14" s="130">
        <v>7901.8559999999998</v>
      </c>
      <c r="H14" s="131" t="s">
        <v>92</v>
      </c>
      <c r="I14" s="181">
        <v>2.67</v>
      </c>
      <c r="J14" s="169" t="s">
        <v>43</v>
      </c>
      <c r="K14" s="179">
        <v>0.53300000000000003</v>
      </c>
      <c r="L14" s="179">
        <v>2.68</v>
      </c>
      <c r="M14" s="169" t="s">
        <v>43</v>
      </c>
      <c r="N14" s="179">
        <v>0.52200000000000002</v>
      </c>
      <c r="O14" s="130"/>
    </row>
    <row r="15" spans="1:15" s="131" customFormat="1" ht="12.95" customHeight="1" x14ac:dyDescent="0.2">
      <c r="A15" s="129" t="s">
        <v>119</v>
      </c>
      <c r="B15" s="130">
        <v>4130.9040000000005</v>
      </c>
      <c r="C15" s="163" t="s">
        <v>43</v>
      </c>
      <c r="D15" s="130">
        <v>2012.9480000000001</v>
      </c>
      <c r="E15" s="130">
        <v>5013.3419999999996</v>
      </c>
      <c r="F15" s="163" t="s">
        <v>43</v>
      </c>
      <c r="G15" s="130">
        <v>2953.7260000000001</v>
      </c>
      <c r="H15" s="177" t="s">
        <v>92</v>
      </c>
      <c r="I15" s="181">
        <v>1.8939999999999999</v>
      </c>
      <c r="J15" s="169" t="s">
        <v>43</v>
      </c>
      <c r="K15" s="168">
        <v>0.91300000000000003</v>
      </c>
      <c r="L15" s="178">
        <v>0.312</v>
      </c>
      <c r="M15" s="169" t="s">
        <v>43</v>
      </c>
      <c r="N15" s="168">
        <v>0.185</v>
      </c>
      <c r="O15" s="130"/>
    </row>
    <row r="16" spans="1:15" s="131" customFormat="1" ht="12.95" customHeight="1" x14ac:dyDescent="0.2">
      <c r="A16" s="129" t="s">
        <v>202</v>
      </c>
      <c r="B16" s="130">
        <v>3620.9580000000001</v>
      </c>
      <c r="C16" s="163" t="s">
        <v>43</v>
      </c>
      <c r="D16" s="130">
        <v>1415.6679999999999</v>
      </c>
      <c r="E16" s="130">
        <v>39350.017999999996</v>
      </c>
      <c r="F16" s="163" t="s">
        <v>43</v>
      </c>
      <c r="G16" s="130">
        <v>11746.504000000001</v>
      </c>
      <c r="H16" s="177" t="s">
        <v>92</v>
      </c>
      <c r="I16" s="181">
        <v>1.66</v>
      </c>
      <c r="J16" s="169" t="s">
        <v>43</v>
      </c>
      <c r="K16" s="168">
        <v>0.64900000000000002</v>
      </c>
      <c r="L16" s="178">
        <v>2.4489999999999998</v>
      </c>
      <c r="M16" s="169" t="s">
        <v>43</v>
      </c>
      <c r="N16" s="168">
        <v>0.74299999999999999</v>
      </c>
      <c r="O16" s="130"/>
    </row>
    <row r="17" spans="1:15" s="128" customFormat="1" ht="12.95" customHeight="1" x14ac:dyDescent="0.2">
      <c r="A17" s="35" t="s">
        <v>203</v>
      </c>
      <c r="B17" s="126">
        <v>13887.614</v>
      </c>
      <c r="C17" s="122" t="s">
        <v>43</v>
      </c>
      <c r="D17" s="126">
        <v>885.03899999999999</v>
      </c>
      <c r="E17" s="126">
        <v>116517.03</v>
      </c>
      <c r="F17" s="122" t="s">
        <v>43</v>
      </c>
      <c r="G17" s="126">
        <v>5590.1509999999998</v>
      </c>
      <c r="H17" s="19" t="s">
        <v>92</v>
      </c>
      <c r="I17" s="174">
        <v>6.3680000000000003</v>
      </c>
      <c r="J17" s="157" t="s">
        <v>43</v>
      </c>
      <c r="K17" s="156">
        <v>0.54400000000000004</v>
      </c>
      <c r="L17" s="158">
        <v>7.2510000000000003</v>
      </c>
      <c r="M17" s="157" t="s">
        <v>43</v>
      </c>
      <c r="N17" s="156">
        <v>0.65500000000000003</v>
      </c>
      <c r="O17" s="126"/>
    </row>
    <row r="18" spans="1:15" s="131" customFormat="1" ht="12.95" customHeight="1" x14ac:dyDescent="0.2">
      <c r="A18" s="129" t="s">
        <v>120</v>
      </c>
      <c r="B18" s="130">
        <v>13309.665000000001</v>
      </c>
      <c r="C18" s="163" t="s">
        <v>43</v>
      </c>
      <c r="D18" s="130">
        <v>814.84299999999996</v>
      </c>
      <c r="E18" s="130">
        <v>109249.16899999999</v>
      </c>
      <c r="F18" s="163" t="s">
        <v>43</v>
      </c>
      <c r="G18" s="130">
        <v>4997.1949999999997</v>
      </c>
      <c r="H18" s="177" t="s">
        <v>92</v>
      </c>
      <c r="I18" s="181">
        <v>6.1029999999999998</v>
      </c>
      <c r="J18" s="169" t="s">
        <v>43</v>
      </c>
      <c r="K18" s="168">
        <v>0.51200000000000001</v>
      </c>
      <c r="L18" s="178">
        <v>6.7990000000000004</v>
      </c>
      <c r="M18" s="169" t="s">
        <v>43</v>
      </c>
      <c r="N18" s="168">
        <v>0.60899999999999999</v>
      </c>
      <c r="O18" s="130"/>
    </row>
    <row r="19" spans="1:15" s="128" customFormat="1" ht="25.5" customHeight="1" x14ac:dyDescent="0.2">
      <c r="A19" s="35" t="s">
        <v>204</v>
      </c>
      <c r="B19" s="126">
        <v>4692.3280000000004</v>
      </c>
      <c r="C19" s="122" t="s">
        <v>43</v>
      </c>
      <c r="D19" s="126">
        <v>1176.4000000000001</v>
      </c>
      <c r="E19" s="126">
        <v>140936.54399999999</v>
      </c>
      <c r="F19" s="122" t="s">
        <v>43</v>
      </c>
      <c r="G19" s="126">
        <v>37899.591</v>
      </c>
      <c r="H19" s="19" t="s">
        <v>92</v>
      </c>
      <c r="I19" s="174">
        <v>2.1520000000000001</v>
      </c>
      <c r="J19" s="157" t="s">
        <v>43</v>
      </c>
      <c r="K19" s="156">
        <v>0.54500000000000004</v>
      </c>
      <c r="L19" s="156">
        <v>8.7710000000000008</v>
      </c>
      <c r="M19" s="157" t="s">
        <v>43</v>
      </c>
      <c r="N19" s="156">
        <v>2.2490000000000001</v>
      </c>
      <c r="O19" s="126"/>
    </row>
    <row r="20" spans="1:15" s="128" customFormat="1" ht="12.95" customHeight="1" x14ac:dyDescent="0.2">
      <c r="A20" s="35" t="s">
        <v>205</v>
      </c>
      <c r="B20" s="133">
        <v>18046.098999999998</v>
      </c>
      <c r="C20" s="122" t="s">
        <v>43</v>
      </c>
      <c r="D20" s="133">
        <v>4217.643</v>
      </c>
      <c r="E20" s="133">
        <v>52394.620999999999</v>
      </c>
      <c r="F20" s="122" t="s">
        <v>43</v>
      </c>
      <c r="G20" s="133">
        <v>11302.607</v>
      </c>
      <c r="H20" s="19" t="s">
        <v>92</v>
      </c>
      <c r="I20" s="174">
        <v>8.2750000000000004</v>
      </c>
      <c r="J20" s="157" t="s">
        <v>43</v>
      </c>
      <c r="K20" s="156">
        <v>1.8480000000000001</v>
      </c>
      <c r="L20" s="158">
        <v>3.2610000000000001</v>
      </c>
      <c r="M20" s="157" t="s">
        <v>43</v>
      </c>
      <c r="N20" s="156">
        <v>0.72799999999999998</v>
      </c>
      <c r="O20" s="133"/>
    </row>
    <row r="21" spans="1:15" s="128" customFormat="1" ht="12.95" customHeight="1" x14ac:dyDescent="0.2">
      <c r="A21" s="35" t="s">
        <v>206</v>
      </c>
      <c r="B21" s="126">
        <v>7619.4589999999998</v>
      </c>
      <c r="C21" s="122" t="s">
        <v>43</v>
      </c>
      <c r="D21" s="126">
        <v>4125.7910000000002</v>
      </c>
      <c r="E21" s="126">
        <v>161917.114</v>
      </c>
      <c r="F21" s="122" t="s">
        <v>43</v>
      </c>
      <c r="G21" s="126">
        <v>34661.33</v>
      </c>
      <c r="H21" s="19" t="s">
        <v>92</v>
      </c>
      <c r="I21" s="174">
        <v>3.4940000000000002</v>
      </c>
      <c r="J21" s="157" t="s">
        <v>43</v>
      </c>
      <c r="K21" s="156">
        <v>1.8380000000000001</v>
      </c>
      <c r="L21" s="158">
        <v>10.077</v>
      </c>
      <c r="M21" s="157" t="s">
        <v>43</v>
      </c>
      <c r="N21" s="156">
        <v>2.0910000000000002</v>
      </c>
      <c r="O21" s="126"/>
    </row>
    <row r="22" spans="1:15" s="128" customFormat="1" ht="12.95" customHeight="1" x14ac:dyDescent="0.2">
      <c r="A22" s="35" t="s">
        <v>207</v>
      </c>
      <c r="B22" s="126">
        <v>557.25599999999997</v>
      </c>
      <c r="C22" s="122" t="s">
        <v>43</v>
      </c>
      <c r="D22" s="126">
        <v>182.03399999999999</v>
      </c>
      <c r="E22" s="126">
        <v>118813.19500000001</v>
      </c>
      <c r="F22" s="122" t="s">
        <v>43</v>
      </c>
      <c r="G22" s="126">
        <v>32571.323</v>
      </c>
      <c r="H22" s="19" t="s">
        <v>92</v>
      </c>
      <c r="I22" s="174">
        <v>0.25600000000000001</v>
      </c>
      <c r="J22" s="157" t="s">
        <v>43</v>
      </c>
      <c r="K22" s="156">
        <v>8.5000000000000006E-2</v>
      </c>
      <c r="L22" s="158">
        <v>7.3940000000000001</v>
      </c>
      <c r="M22" s="157" t="s">
        <v>43</v>
      </c>
      <c r="N22" s="156">
        <v>1.9810000000000001</v>
      </c>
      <c r="O22" s="126"/>
    </row>
    <row r="23" spans="1:15" s="128" customFormat="1" ht="12.95" customHeight="1" x14ac:dyDescent="0.2">
      <c r="A23" s="35" t="s">
        <v>208</v>
      </c>
      <c r="B23" s="126">
        <v>1173.3610000000001</v>
      </c>
      <c r="C23" s="122" t="s">
        <v>43</v>
      </c>
      <c r="D23" s="126">
        <v>453.34</v>
      </c>
      <c r="E23" s="126">
        <v>132416.10800000001</v>
      </c>
      <c r="F23" s="122" t="s">
        <v>43</v>
      </c>
      <c r="G23" s="126">
        <v>58710.127999999997</v>
      </c>
      <c r="H23" s="19" t="s">
        <v>92</v>
      </c>
      <c r="I23" s="174">
        <v>0.53800000000000003</v>
      </c>
      <c r="J23" s="157" t="s">
        <v>43</v>
      </c>
      <c r="K23" s="156">
        <v>0.21</v>
      </c>
      <c r="L23" s="158">
        <v>8.2409999999999997</v>
      </c>
      <c r="M23" s="157" t="s">
        <v>43</v>
      </c>
      <c r="N23" s="156">
        <v>3.4060000000000001</v>
      </c>
      <c r="O23" s="126"/>
    </row>
    <row r="24" spans="1:15" s="128" customFormat="1" ht="12.95" customHeight="1" x14ac:dyDescent="0.2">
      <c r="A24" s="35" t="s">
        <v>209</v>
      </c>
      <c r="B24" s="133">
        <v>623.505</v>
      </c>
      <c r="C24" s="122" t="s">
        <v>43</v>
      </c>
      <c r="D24" s="133">
        <v>187.05600000000001</v>
      </c>
      <c r="E24" s="133">
        <v>50503.902999999998</v>
      </c>
      <c r="F24" s="122" t="s">
        <v>43</v>
      </c>
      <c r="G24" s="133">
        <v>17434.932000000001</v>
      </c>
      <c r="H24" s="19" t="s">
        <v>92</v>
      </c>
      <c r="I24" s="174">
        <v>0.28599999999999998</v>
      </c>
      <c r="J24" s="157" t="s">
        <v>43</v>
      </c>
      <c r="K24" s="156">
        <v>8.6999999999999994E-2</v>
      </c>
      <c r="L24" s="158">
        <v>3.1429999999999998</v>
      </c>
      <c r="M24" s="157" t="s">
        <v>43</v>
      </c>
      <c r="N24" s="156">
        <v>1.0820000000000001</v>
      </c>
      <c r="O24" s="133"/>
    </row>
    <row r="25" spans="1:15" s="128" customFormat="1" ht="12.95" customHeight="1" x14ac:dyDescent="0.2">
      <c r="A25" s="35" t="s">
        <v>210</v>
      </c>
      <c r="B25" s="126">
        <v>502.71300000000002</v>
      </c>
      <c r="C25" s="122" t="s">
        <v>43</v>
      </c>
      <c r="D25" s="126">
        <v>371.40199999999999</v>
      </c>
      <c r="E25" s="126">
        <v>1390.7739999999999</v>
      </c>
      <c r="F25" s="122" t="s">
        <v>43</v>
      </c>
      <c r="G25" s="126">
        <v>1159.2940000000001</v>
      </c>
      <c r="H25" s="19" t="s">
        <v>92</v>
      </c>
      <c r="I25" s="174">
        <v>0.23100000000000001</v>
      </c>
      <c r="J25" s="157" t="s">
        <v>43</v>
      </c>
      <c r="K25" s="156">
        <v>0.17</v>
      </c>
      <c r="L25" s="158">
        <v>8.6999999999999994E-2</v>
      </c>
      <c r="M25" s="157" t="s">
        <v>43</v>
      </c>
      <c r="N25" s="156">
        <v>7.2999999999999995E-2</v>
      </c>
      <c r="O25" s="126"/>
    </row>
    <row r="26" spans="1:15" s="128" customFormat="1" ht="12.95" customHeight="1" x14ac:dyDescent="0.2">
      <c r="A26" s="35" t="s">
        <v>211</v>
      </c>
      <c r="B26" s="126">
        <v>768.755</v>
      </c>
      <c r="C26" s="122" t="s">
        <v>43</v>
      </c>
      <c r="D26" s="126">
        <v>360.79399999999998</v>
      </c>
      <c r="E26" s="126">
        <v>8234.1669999999995</v>
      </c>
      <c r="F26" s="122" t="s">
        <v>43</v>
      </c>
      <c r="G26" s="126">
        <v>4112.1459999999997</v>
      </c>
      <c r="H26" s="19" t="s">
        <v>92</v>
      </c>
      <c r="I26" s="174">
        <v>0.35299999999999998</v>
      </c>
      <c r="J26" s="157" t="s">
        <v>43</v>
      </c>
      <c r="K26" s="156">
        <v>0.16600000000000001</v>
      </c>
      <c r="L26" s="158">
        <v>0.51200000000000001</v>
      </c>
      <c r="M26" s="157" t="s">
        <v>43</v>
      </c>
      <c r="N26" s="156">
        <v>0.252</v>
      </c>
      <c r="O26" s="126"/>
    </row>
    <row r="27" spans="1:15" s="128" customFormat="1" ht="12.95" customHeight="1" x14ac:dyDescent="0.2">
      <c r="A27" s="35" t="s">
        <v>391</v>
      </c>
      <c r="B27" s="126">
        <v>5357.5280000000002</v>
      </c>
      <c r="C27" s="122" t="s">
        <v>43</v>
      </c>
      <c r="D27" s="126">
        <v>3593.3939999999998</v>
      </c>
      <c r="E27" s="126">
        <v>110246.879</v>
      </c>
      <c r="F27" s="122" t="s">
        <v>43</v>
      </c>
      <c r="G27" s="126">
        <v>69236.129000000001</v>
      </c>
      <c r="H27" s="19" t="s">
        <v>92</v>
      </c>
      <c r="I27" s="174">
        <v>2.4569999999999999</v>
      </c>
      <c r="J27" s="157" t="s">
        <v>43</v>
      </c>
      <c r="K27" s="156">
        <v>1.6220000000000001</v>
      </c>
      <c r="L27" s="158">
        <v>6.8609999999999998</v>
      </c>
      <c r="M27" s="157" t="s">
        <v>43</v>
      </c>
      <c r="N27" s="156">
        <v>4.117</v>
      </c>
      <c r="O27" s="126"/>
    </row>
    <row r="28" spans="1:15" s="131" customFormat="1" ht="12.95" customHeight="1" x14ac:dyDescent="0.2">
      <c r="A28" s="129" t="s">
        <v>414</v>
      </c>
      <c r="B28" s="130">
        <v>5141.0360000000001</v>
      </c>
      <c r="C28" s="163" t="s">
        <v>43</v>
      </c>
      <c r="D28" s="130">
        <v>3574.788</v>
      </c>
      <c r="E28" s="130">
        <v>108651.75900000001</v>
      </c>
      <c r="F28" s="163" t="s">
        <v>43</v>
      </c>
      <c r="G28" s="130">
        <v>69224.281000000003</v>
      </c>
      <c r="H28" s="177" t="s">
        <v>92</v>
      </c>
      <c r="I28" s="181">
        <v>2.3570000000000002</v>
      </c>
      <c r="J28" s="169" t="s">
        <v>43</v>
      </c>
      <c r="K28" s="168">
        <v>1.6140000000000001</v>
      </c>
      <c r="L28" s="178">
        <v>6.7619999999999996</v>
      </c>
      <c r="M28" s="169" t="s">
        <v>43</v>
      </c>
      <c r="N28" s="168">
        <v>4.1189999999999998</v>
      </c>
      <c r="O28" s="130"/>
    </row>
    <row r="29" spans="1:15" s="128" customFormat="1" ht="12.95" customHeight="1" x14ac:dyDescent="0.2">
      <c r="A29" s="35" t="s">
        <v>212</v>
      </c>
      <c r="B29" s="126">
        <v>3836.42</v>
      </c>
      <c r="C29" s="122" t="s">
        <v>43</v>
      </c>
      <c r="D29" s="126">
        <v>1763.75</v>
      </c>
      <c r="E29" s="126">
        <v>128047.875</v>
      </c>
      <c r="F29" s="122" t="s">
        <v>43</v>
      </c>
      <c r="G29" s="126">
        <v>34041.962</v>
      </c>
      <c r="H29" s="19" t="s">
        <v>92</v>
      </c>
      <c r="I29" s="174">
        <v>1.7589999999999999</v>
      </c>
      <c r="J29" s="157" t="s">
        <v>43</v>
      </c>
      <c r="K29" s="156">
        <v>0.80300000000000005</v>
      </c>
      <c r="L29" s="158">
        <v>7.9690000000000003</v>
      </c>
      <c r="M29" s="157" t="s">
        <v>43</v>
      </c>
      <c r="N29" s="156">
        <v>2.0659999999999998</v>
      </c>
      <c r="O29" s="126"/>
    </row>
    <row r="30" spans="1:15" s="138" customFormat="1" ht="15" customHeight="1" thickBot="1" x14ac:dyDescent="0.25">
      <c r="A30" s="134" t="s">
        <v>0</v>
      </c>
      <c r="B30" s="135">
        <v>218085.62899999999</v>
      </c>
      <c r="C30" s="136" t="s">
        <v>43</v>
      </c>
      <c r="D30" s="135">
        <v>13309.177</v>
      </c>
      <c r="E30" s="135">
        <v>1606844.3149999999</v>
      </c>
      <c r="F30" s="136" t="s">
        <v>43</v>
      </c>
      <c r="G30" s="135">
        <v>119784.283</v>
      </c>
      <c r="H30" s="123" t="s">
        <v>92</v>
      </c>
      <c r="I30" s="123">
        <v>100</v>
      </c>
      <c r="J30" s="136" t="s">
        <v>43</v>
      </c>
      <c r="K30" s="161">
        <v>0</v>
      </c>
      <c r="L30" s="123">
        <v>100</v>
      </c>
      <c r="M30" s="136" t="s">
        <v>43</v>
      </c>
      <c r="N30" s="161">
        <v>0</v>
      </c>
      <c r="O30" s="137"/>
    </row>
    <row r="31" spans="1:15" s="19" customFormat="1" ht="6.75" customHeight="1" x14ac:dyDescent="0.2"/>
    <row r="32" spans="1:15" s="19" customFormat="1" ht="11.25" x14ac:dyDescent="0.2"/>
    <row r="33" spans="2:14" s="19" customFormat="1" ht="11.25" x14ac:dyDescent="0.2">
      <c r="B33" s="160"/>
      <c r="E33" s="160"/>
      <c r="I33" s="158"/>
      <c r="J33" s="158"/>
      <c r="K33" s="158"/>
      <c r="L33" s="158"/>
    </row>
    <row r="34" spans="2:14" s="19" customFormat="1" ht="11.25" x14ac:dyDescent="0.2"/>
    <row r="35" spans="2:14" s="111" customFormat="1" ht="11.25" x14ac:dyDescent="0.2">
      <c r="H35" s="19"/>
      <c r="I35" s="19"/>
      <c r="J35" s="19"/>
      <c r="K35" s="19"/>
      <c r="L35" s="19"/>
      <c r="M35" s="19"/>
      <c r="N35" s="19"/>
    </row>
    <row r="36" spans="2:14" s="111" customFormat="1" ht="11.25" x14ac:dyDescent="0.2">
      <c r="H36" s="19"/>
      <c r="I36" s="19"/>
      <c r="J36" s="19"/>
      <c r="K36" s="19"/>
      <c r="L36" s="19"/>
      <c r="M36" s="19"/>
      <c r="N36" s="19"/>
    </row>
    <row r="37" spans="2:14" s="111" customFormat="1" ht="11.25" x14ac:dyDescent="0.2">
      <c r="H37" s="19"/>
      <c r="I37" s="19"/>
      <c r="J37" s="19"/>
      <c r="K37" s="19"/>
      <c r="L37" s="19"/>
      <c r="M37" s="19"/>
      <c r="N37" s="19"/>
    </row>
    <row r="38" spans="2:14" s="111" customFormat="1" ht="11.25" x14ac:dyDescent="0.2">
      <c r="H38" s="19"/>
      <c r="I38" s="19"/>
      <c r="J38" s="19"/>
      <c r="K38" s="19"/>
      <c r="L38" s="19"/>
      <c r="M38" s="19"/>
      <c r="N38" s="19"/>
    </row>
    <row r="39" spans="2:14" s="111" customFormat="1" ht="11.25" x14ac:dyDescent="0.2">
      <c r="H39" s="19"/>
      <c r="I39" s="19"/>
      <c r="J39" s="19"/>
      <c r="K39" s="19"/>
      <c r="L39" s="19"/>
      <c r="M39" s="19"/>
      <c r="N39" s="19"/>
    </row>
  </sheetData>
  <mergeCells count="6">
    <mergeCell ref="M4:N4"/>
    <mergeCell ref="C4:D4"/>
    <mergeCell ref="F4:G4"/>
    <mergeCell ref="C5:D5"/>
    <mergeCell ref="F5:G5"/>
    <mergeCell ref="J4:K4"/>
  </mergeCells>
  <hyperlinks>
    <hyperlink ref="L1" location="'Innehåll_ Contents'!Utskriftsområde" display="Till tabellförteckning" xr:uid="{7EB05681-0C1B-444D-B4BA-26A06C11ACBA}"/>
  </hyperlinks>
  <pageMargins left="0.70866141732283472" right="0.52" top="0.42" bottom="0.47"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249977111117893"/>
  </sheetPr>
  <dimension ref="A1:O39"/>
  <sheetViews>
    <sheetView zoomScaleNormal="100" workbookViewId="0"/>
  </sheetViews>
  <sheetFormatPr defaultColWidth="9.140625" defaultRowHeight="12.75" x14ac:dyDescent="0.2"/>
  <cols>
    <col min="1" max="1" width="47"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6.5703125" style="1" bestFit="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5" x14ac:dyDescent="0.2">
      <c r="A1" s="20" t="s">
        <v>347</v>
      </c>
      <c r="B1" s="7"/>
      <c r="C1" s="7"/>
      <c r="D1" s="7"/>
      <c r="E1" s="7"/>
      <c r="F1" s="7"/>
      <c r="G1" s="7"/>
      <c r="L1" s="224" t="s">
        <v>255</v>
      </c>
    </row>
    <row r="2" spans="1:15" x14ac:dyDescent="0.2">
      <c r="A2" s="116" t="s">
        <v>348</v>
      </c>
      <c r="B2" s="7"/>
      <c r="C2" s="7"/>
      <c r="D2" s="7"/>
      <c r="E2" s="7"/>
      <c r="F2" s="7"/>
      <c r="G2" s="7"/>
    </row>
    <row r="3" spans="1:15" ht="13.5" thickBot="1" x14ac:dyDescent="0.25">
      <c r="A3" s="7"/>
      <c r="B3" s="7"/>
      <c r="C3" s="7"/>
      <c r="D3" s="7"/>
      <c r="E3" s="7"/>
      <c r="F3" s="7"/>
      <c r="G3" s="7"/>
    </row>
    <row r="4" spans="1:15" s="111" customFormat="1" ht="27" customHeight="1" x14ac:dyDescent="0.2">
      <c r="A4" s="82" t="s">
        <v>213</v>
      </c>
      <c r="B4" s="118" t="s">
        <v>88</v>
      </c>
      <c r="C4" s="292" t="s">
        <v>169</v>
      </c>
      <c r="D4" s="293"/>
      <c r="E4" s="118" t="s">
        <v>89</v>
      </c>
      <c r="F4" s="292" t="s">
        <v>169</v>
      </c>
      <c r="G4" s="293"/>
      <c r="H4" s="119"/>
      <c r="I4" s="118" t="s">
        <v>171</v>
      </c>
      <c r="J4" s="292" t="s">
        <v>169</v>
      </c>
      <c r="K4" s="293"/>
      <c r="L4" s="118" t="s">
        <v>172</v>
      </c>
      <c r="M4" s="292" t="s">
        <v>169</v>
      </c>
      <c r="N4" s="293"/>
    </row>
    <row r="5" spans="1:15" s="111" customFormat="1" ht="27.75" customHeight="1" thickBot="1" x14ac:dyDescent="0.25">
      <c r="A5" s="113" t="s">
        <v>214</v>
      </c>
      <c r="B5" s="110" t="s">
        <v>90</v>
      </c>
      <c r="C5" s="294" t="s">
        <v>168</v>
      </c>
      <c r="D5" s="294"/>
      <c r="E5" s="110" t="s">
        <v>91</v>
      </c>
      <c r="F5" s="294" t="s">
        <v>168</v>
      </c>
      <c r="G5" s="294"/>
      <c r="H5" s="110"/>
      <c r="I5" s="110" t="s">
        <v>173</v>
      </c>
      <c r="J5" s="110"/>
      <c r="K5" s="110" t="s">
        <v>168</v>
      </c>
      <c r="L5" s="110" t="s">
        <v>174</v>
      </c>
      <c r="M5" s="110"/>
      <c r="N5" s="110" t="s">
        <v>168</v>
      </c>
    </row>
    <row r="6" spans="1:15" s="128" customFormat="1" ht="12.95" customHeight="1" x14ac:dyDescent="0.2">
      <c r="A6" s="35" t="s">
        <v>195</v>
      </c>
      <c r="B6" s="126">
        <v>628.35599999999999</v>
      </c>
      <c r="C6" s="122" t="s">
        <v>43</v>
      </c>
      <c r="D6" s="126">
        <v>185.22499999999999</v>
      </c>
      <c r="E6" s="126">
        <v>1055.307</v>
      </c>
      <c r="F6" s="122" t="s">
        <v>43</v>
      </c>
      <c r="G6" s="126">
        <v>607.79200000000003</v>
      </c>
      <c r="H6" s="127" t="s">
        <v>92</v>
      </c>
      <c r="I6" s="174">
        <v>0.77200000000000002</v>
      </c>
      <c r="J6" s="157" t="s">
        <v>43</v>
      </c>
      <c r="K6" s="156">
        <v>0.23</v>
      </c>
      <c r="L6" s="156">
        <v>8.2000000000000003E-2</v>
      </c>
      <c r="M6" s="157" t="s">
        <v>43</v>
      </c>
      <c r="N6" s="156">
        <v>4.9000000000000002E-2</v>
      </c>
      <c r="O6" s="126"/>
    </row>
    <row r="7" spans="1:15" s="131" customFormat="1" ht="12.95" customHeight="1" x14ac:dyDescent="0.2">
      <c r="A7" s="129" t="s">
        <v>196</v>
      </c>
      <c r="B7" s="130">
        <v>402.22199999999998</v>
      </c>
      <c r="C7" s="163" t="s">
        <v>43</v>
      </c>
      <c r="D7" s="130">
        <v>0.26100000000000001</v>
      </c>
      <c r="E7" s="130">
        <v>156.624</v>
      </c>
      <c r="F7" s="163" t="s">
        <v>43</v>
      </c>
      <c r="G7" s="130">
        <v>15.332000000000001</v>
      </c>
      <c r="H7" s="164" t="s">
        <v>92</v>
      </c>
      <c r="I7" s="181">
        <v>0.49399999999999999</v>
      </c>
      <c r="J7" s="169" t="s">
        <v>43</v>
      </c>
      <c r="K7" s="168">
        <v>2.7E-2</v>
      </c>
      <c r="L7" s="168">
        <v>1.2E-2</v>
      </c>
      <c r="M7" s="169" t="s">
        <v>43</v>
      </c>
      <c r="N7" s="168">
        <v>2E-3</v>
      </c>
      <c r="O7" s="130"/>
    </row>
    <row r="8" spans="1:15" s="128" customFormat="1" ht="12.95" customHeight="1" x14ac:dyDescent="0.2">
      <c r="A8" s="35" t="s">
        <v>197</v>
      </c>
      <c r="B8" s="126">
        <v>929.68299999999999</v>
      </c>
      <c r="C8" s="122" t="s">
        <v>43</v>
      </c>
      <c r="D8" s="126">
        <v>29.068999999999999</v>
      </c>
      <c r="E8" s="126">
        <v>4138.2150000000001</v>
      </c>
      <c r="F8" s="122" t="s">
        <v>43</v>
      </c>
      <c r="G8" s="126">
        <v>549.11800000000005</v>
      </c>
      <c r="H8" s="94" t="s">
        <v>92</v>
      </c>
      <c r="I8" s="174">
        <v>1.1419999999999999</v>
      </c>
      <c r="J8" s="157" t="s">
        <v>43</v>
      </c>
      <c r="K8" s="156">
        <v>7.1999999999999995E-2</v>
      </c>
      <c r="L8" s="156">
        <v>0.32100000000000001</v>
      </c>
      <c r="M8" s="157" t="s">
        <v>43</v>
      </c>
      <c r="N8" s="156">
        <v>6.6000000000000003E-2</v>
      </c>
      <c r="O8" s="126"/>
    </row>
    <row r="9" spans="1:15" s="128" customFormat="1" ht="12.95" customHeight="1" x14ac:dyDescent="0.2">
      <c r="A9" s="35" t="s">
        <v>198</v>
      </c>
      <c r="B9" s="126">
        <v>26541.292000000001</v>
      </c>
      <c r="C9" s="122" t="s">
        <v>43</v>
      </c>
      <c r="D9" s="126">
        <v>1537.758</v>
      </c>
      <c r="E9" s="126">
        <v>33142.712</v>
      </c>
      <c r="F9" s="122" t="s">
        <v>43</v>
      </c>
      <c r="G9" s="126">
        <v>2990.6460000000002</v>
      </c>
      <c r="H9" s="94" t="s">
        <v>92</v>
      </c>
      <c r="I9" s="174">
        <v>32.594999999999999</v>
      </c>
      <c r="J9" s="157" t="s">
        <v>43</v>
      </c>
      <c r="K9" s="156">
        <v>2.141</v>
      </c>
      <c r="L9" s="156">
        <v>2.5710000000000002</v>
      </c>
      <c r="M9" s="157" t="s">
        <v>43</v>
      </c>
      <c r="N9" s="156">
        <v>0.46600000000000003</v>
      </c>
      <c r="O9" s="126"/>
    </row>
    <row r="10" spans="1:15" s="131" customFormat="1" ht="12.95" customHeight="1" x14ac:dyDescent="0.2">
      <c r="A10" s="129" t="s">
        <v>392</v>
      </c>
      <c r="B10" s="130">
        <v>1207.268</v>
      </c>
      <c r="C10" s="163" t="s">
        <v>43</v>
      </c>
      <c r="D10" s="130">
        <v>1505.328</v>
      </c>
      <c r="E10" s="130">
        <v>306.35000000000002</v>
      </c>
      <c r="F10" s="163" t="s">
        <v>43</v>
      </c>
      <c r="G10" s="130">
        <v>195.83</v>
      </c>
      <c r="H10" s="162" t="s">
        <v>92</v>
      </c>
      <c r="I10" s="181">
        <v>1.4830000000000001</v>
      </c>
      <c r="J10" s="169" t="s">
        <v>43</v>
      </c>
      <c r="K10" s="168">
        <v>1.8240000000000001</v>
      </c>
      <c r="L10" s="168">
        <v>2.4E-2</v>
      </c>
      <c r="M10" s="169" t="s">
        <v>43</v>
      </c>
      <c r="N10" s="168">
        <v>1.6E-2</v>
      </c>
      <c r="O10" s="130"/>
    </row>
    <row r="11" spans="1:15" s="128" customFormat="1" ht="12.95" customHeight="1" x14ac:dyDescent="0.2">
      <c r="A11" s="35" t="s">
        <v>199</v>
      </c>
      <c r="B11" s="126">
        <v>2028.4349999999999</v>
      </c>
      <c r="C11" s="122" t="s">
        <v>43</v>
      </c>
      <c r="D11" s="126">
        <v>733.87099999999998</v>
      </c>
      <c r="E11" s="126">
        <v>51862.82</v>
      </c>
      <c r="F11" s="122" t="s">
        <v>43</v>
      </c>
      <c r="G11" s="126">
        <v>19413.567999999999</v>
      </c>
      <c r="H11" s="94" t="s">
        <v>92</v>
      </c>
      <c r="I11" s="174">
        <v>2.4910000000000001</v>
      </c>
      <c r="J11" s="157" t="s">
        <v>43</v>
      </c>
      <c r="K11" s="156">
        <v>0.89300000000000002</v>
      </c>
      <c r="L11" s="156">
        <v>4.0229999999999997</v>
      </c>
      <c r="M11" s="157" t="s">
        <v>43</v>
      </c>
      <c r="N11" s="156">
        <v>1.5860000000000001</v>
      </c>
      <c r="O11" s="126"/>
    </row>
    <row r="12" spans="1:15" s="128" customFormat="1" ht="12.95" customHeight="1" x14ac:dyDescent="0.2">
      <c r="A12" s="35" t="s">
        <v>200</v>
      </c>
      <c r="B12" s="126">
        <v>83.406000000000006</v>
      </c>
      <c r="C12" s="122" t="s">
        <v>43</v>
      </c>
      <c r="D12" s="126">
        <v>44.750999999999998</v>
      </c>
      <c r="E12" s="126">
        <v>34968.919000000002</v>
      </c>
      <c r="F12" s="122" t="s">
        <v>43</v>
      </c>
      <c r="G12" s="126">
        <v>19348.448</v>
      </c>
      <c r="H12" s="94" t="s">
        <v>92</v>
      </c>
      <c r="I12" s="174">
        <v>0.10199999999999999</v>
      </c>
      <c r="J12" s="157" t="s">
        <v>43</v>
      </c>
      <c r="K12" s="156">
        <v>5.5E-2</v>
      </c>
      <c r="L12" s="156">
        <v>2.7120000000000002</v>
      </c>
      <c r="M12" s="157" t="s">
        <v>43</v>
      </c>
      <c r="N12" s="156">
        <v>1.528</v>
      </c>
      <c r="O12" s="126"/>
    </row>
    <row r="13" spans="1:15" s="128" customFormat="1" ht="22.5" x14ac:dyDescent="0.2">
      <c r="A13" s="35" t="s">
        <v>201</v>
      </c>
      <c r="B13" s="126">
        <v>17548.526999999998</v>
      </c>
      <c r="C13" s="122" t="s">
        <v>43</v>
      </c>
      <c r="D13" s="126">
        <v>2748.7150000000001</v>
      </c>
      <c r="E13" s="126">
        <v>172391.761</v>
      </c>
      <c r="F13" s="122" t="s">
        <v>43</v>
      </c>
      <c r="G13" s="126">
        <v>38314.218000000001</v>
      </c>
      <c r="H13" s="132" t="s">
        <v>92</v>
      </c>
      <c r="I13" s="174">
        <v>21.550999999999998</v>
      </c>
      <c r="J13" s="157" t="s">
        <v>43</v>
      </c>
      <c r="K13" s="156">
        <v>2.907</v>
      </c>
      <c r="L13" s="156">
        <v>13.371</v>
      </c>
      <c r="M13" s="157" t="s">
        <v>43</v>
      </c>
      <c r="N13" s="156">
        <v>3.3420000000000001</v>
      </c>
      <c r="O13" s="126"/>
    </row>
    <row r="14" spans="1:15" s="131" customFormat="1" ht="12.95" customHeight="1" x14ac:dyDescent="0.2">
      <c r="A14" s="129" t="s">
        <v>118</v>
      </c>
      <c r="B14" s="130">
        <v>4912.4440000000004</v>
      </c>
      <c r="C14" s="163" t="s">
        <v>43</v>
      </c>
      <c r="D14" s="130">
        <v>1015.353</v>
      </c>
      <c r="E14" s="130">
        <v>40343.642</v>
      </c>
      <c r="F14" s="163" t="s">
        <v>43</v>
      </c>
      <c r="G14" s="130">
        <v>8093.7849999999999</v>
      </c>
      <c r="H14" s="131" t="s">
        <v>92</v>
      </c>
      <c r="I14" s="181">
        <v>6.0330000000000004</v>
      </c>
      <c r="J14" s="169" t="s">
        <v>43</v>
      </c>
      <c r="K14" s="179">
        <v>1.216</v>
      </c>
      <c r="L14" s="179">
        <v>3.129</v>
      </c>
      <c r="M14" s="169" t="s">
        <v>43</v>
      </c>
      <c r="N14" s="179">
        <v>0.78100000000000003</v>
      </c>
      <c r="O14" s="130"/>
    </row>
    <row r="15" spans="1:15" s="131" customFormat="1" ht="12.95" customHeight="1" x14ac:dyDescent="0.2">
      <c r="A15" s="129" t="s">
        <v>119</v>
      </c>
      <c r="B15" s="130">
        <v>149.785</v>
      </c>
      <c r="C15" s="163" t="s">
        <v>43</v>
      </c>
      <c r="D15" s="130">
        <v>129.74299999999999</v>
      </c>
      <c r="E15" s="130">
        <v>360.35</v>
      </c>
      <c r="F15" s="163" t="s">
        <v>43</v>
      </c>
      <c r="G15" s="130">
        <v>280.78199999999998</v>
      </c>
      <c r="H15" s="177" t="s">
        <v>92</v>
      </c>
      <c r="I15" s="181">
        <v>0.184</v>
      </c>
      <c r="J15" s="169" t="s">
        <v>43</v>
      </c>
      <c r="K15" s="168">
        <v>0.159</v>
      </c>
      <c r="L15" s="178">
        <v>2.8000000000000001E-2</v>
      </c>
      <c r="M15" s="169" t="s">
        <v>43</v>
      </c>
      <c r="N15" s="168">
        <v>2.1999999999999999E-2</v>
      </c>
      <c r="O15" s="130"/>
    </row>
    <row r="16" spans="1:15" s="131" customFormat="1" ht="12.95" customHeight="1" x14ac:dyDescent="0.2">
      <c r="A16" s="129" t="s">
        <v>202</v>
      </c>
      <c r="B16" s="130">
        <v>9104.2250000000004</v>
      </c>
      <c r="C16" s="163" t="s">
        <v>43</v>
      </c>
      <c r="D16" s="130">
        <v>2191.5070000000001</v>
      </c>
      <c r="E16" s="130">
        <v>107185.73699999999</v>
      </c>
      <c r="F16" s="163" t="s">
        <v>43</v>
      </c>
      <c r="G16" s="130">
        <v>36583.148000000001</v>
      </c>
      <c r="H16" s="177" t="s">
        <v>92</v>
      </c>
      <c r="I16" s="181">
        <v>11.180999999999999</v>
      </c>
      <c r="J16" s="169" t="s">
        <v>43</v>
      </c>
      <c r="K16" s="168">
        <v>2.5</v>
      </c>
      <c r="L16" s="178">
        <v>8.3130000000000006</v>
      </c>
      <c r="M16" s="169" t="s">
        <v>43</v>
      </c>
      <c r="N16" s="168">
        <v>2.9289999999999998</v>
      </c>
      <c r="O16" s="130"/>
    </row>
    <row r="17" spans="1:15" s="128" customFormat="1" ht="12.95" customHeight="1" x14ac:dyDescent="0.2">
      <c r="A17" s="35" t="s">
        <v>203</v>
      </c>
      <c r="B17" s="126">
        <v>17104.172999999999</v>
      </c>
      <c r="C17" s="122" t="s">
        <v>43</v>
      </c>
      <c r="D17" s="126">
        <v>355.346</v>
      </c>
      <c r="E17" s="126">
        <v>111241.836</v>
      </c>
      <c r="F17" s="122" t="s">
        <v>43</v>
      </c>
      <c r="G17" s="126">
        <v>4107.6809999999996</v>
      </c>
      <c r="H17" s="19" t="s">
        <v>92</v>
      </c>
      <c r="I17" s="174">
        <v>21.004999999999999</v>
      </c>
      <c r="J17" s="157" t="s">
        <v>43</v>
      </c>
      <c r="K17" s="156">
        <v>1.208</v>
      </c>
      <c r="L17" s="158">
        <v>8.6280000000000001</v>
      </c>
      <c r="M17" s="157" t="s">
        <v>43</v>
      </c>
      <c r="N17" s="156">
        <v>1.381</v>
      </c>
      <c r="O17" s="126"/>
    </row>
    <row r="18" spans="1:15" s="131" customFormat="1" ht="12.95" customHeight="1" x14ac:dyDescent="0.2">
      <c r="A18" s="129" t="s">
        <v>120</v>
      </c>
      <c r="B18" s="130">
        <v>16889.713</v>
      </c>
      <c r="C18" s="163" t="s">
        <v>43</v>
      </c>
      <c r="D18" s="130">
        <v>214.4</v>
      </c>
      <c r="E18" s="130">
        <v>109643.765</v>
      </c>
      <c r="F18" s="163" t="s">
        <v>43</v>
      </c>
      <c r="G18" s="130">
        <v>3659.4110000000001</v>
      </c>
      <c r="H18" s="177" t="s">
        <v>92</v>
      </c>
      <c r="I18" s="181">
        <v>20.742000000000001</v>
      </c>
      <c r="J18" s="169" t="s">
        <v>43</v>
      </c>
      <c r="K18" s="168">
        <v>1.1639999999999999</v>
      </c>
      <c r="L18" s="178">
        <v>8.5039999999999996</v>
      </c>
      <c r="M18" s="169" t="s">
        <v>43</v>
      </c>
      <c r="N18" s="168">
        <v>1.3560000000000001</v>
      </c>
      <c r="O18" s="130"/>
    </row>
    <row r="19" spans="1:15" s="128" customFormat="1" ht="25.5" customHeight="1" x14ac:dyDescent="0.2">
      <c r="A19" s="35" t="s">
        <v>204</v>
      </c>
      <c r="B19" s="126">
        <v>4178.7929999999997</v>
      </c>
      <c r="C19" s="122" t="s">
        <v>43</v>
      </c>
      <c r="D19" s="126">
        <v>1430.1579999999999</v>
      </c>
      <c r="E19" s="126">
        <v>223734.31400000001</v>
      </c>
      <c r="F19" s="122" t="s">
        <v>43</v>
      </c>
      <c r="G19" s="126">
        <v>121739.59</v>
      </c>
      <c r="H19" s="19" t="s">
        <v>92</v>
      </c>
      <c r="I19" s="174">
        <v>5.1319999999999997</v>
      </c>
      <c r="J19" s="157" t="s">
        <v>43</v>
      </c>
      <c r="K19" s="156">
        <v>1.6950000000000001</v>
      </c>
      <c r="L19" s="156">
        <v>17.353000000000002</v>
      </c>
      <c r="M19" s="157" t="s">
        <v>43</v>
      </c>
      <c r="N19" s="156">
        <v>8.1219999999999999</v>
      </c>
      <c r="O19" s="126"/>
    </row>
    <row r="20" spans="1:15" s="128" customFormat="1" ht="12.95" customHeight="1" x14ac:dyDescent="0.2">
      <c r="A20" s="35" t="s">
        <v>205</v>
      </c>
      <c r="B20" s="133">
        <v>2782.88</v>
      </c>
      <c r="C20" s="122" t="s">
        <v>43</v>
      </c>
      <c r="D20" s="133">
        <v>2178.4009999999998</v>
      </c>
      <c r="E20" s="133">
        <v>9007.7880000000005</v>
      </c>
      <c r="F20" s="122" t="s">
        <v>43</v>
      </c>
      <c r="G20" s="133">
        <v>3517.19</v>
      </c>
      <c r="H20" s="19" t="s">
        <v>92</v>
      </c>
      <c r="I20" s="174">
        <v>3.4180000000000001</v>
      </c>
      <c r="J20" s="157" t="s">
        <v>43</v>
      </c>
      <c r="K20" s="156">
        <v>2.5920000000000001</v>
      </c>
      <c r="L20" s="158">
        <v>0.69899999999999995</v>
      </c>
      <c r="M20" s="157" t="s">
        <v>43</v>
      </c>
      <c r="N20" s="156">
        <v>0.315</v>
      </c>
      <c r="O20" s="133"/>
    </row>
    <row r="21" spans="1:15" s="128" customFormat="1" ht="12.95" customHeight="1" x14ac:dyDescent="0.2">
      <c r="A21" s="35" t="s">
        <v>206</v>
      </c>
      <c r="B21" s="126">
        <v>5540.6490000000003</v>
      </c>
      <c r="C21" s="122" t="s">
        <v>43</v>
      </c>
      <c r="D21" s="126">
        <v>1815.558</v>
      </c>
      <c r="E21" s="126">
        <v>147982.84700000001</v>
      </c>
      <c r="F21" s="122" t="s">
        <v>43</v>
      </c>
      <c r="G21" s="126">
        <v>27637.044000000002</v>
      </c>
      <c r="H21" s="19" t="s">
        <v>92</v>
      </c>
      <c r="I21" s="174">
        <v>6.8040000000000003</v>
      </c>
      <c r="J21" s="157" t="s">
        <v>43</v>
      </c>
      <c r="K21" s="156">
        <v>2.13</v>
      </c>
      <c r="L21" s="158">
        <v>11.478</v>
      </c>
      <c r="M21" s="157" t="s">
        <v>43</v>
      </c>
      <c r="N21" s="156">
        <v>2.669</v>
      </c>
      <c r="O21" s="126"/>
    </row>
    <row r="22" spans="1:15" s="128" customFormat="1" ht="12.95" customHeight="1" x14ac:dyDescent="0.2">
      <c r="A22" s="35" t="s">
        <v>207</v>
      </c>
      <c r="B22" s="126">
        <v>1059.1010000000001</v>
      </c>
      <c r="C22" s="122" t="s">
        <v>43</v>
      </c>
      <c r="D22" s="126">
        <v>719.10599999999999</v>
      </c>
      <c r="E22" s="126">
        <v>173217.90599999999</v>
      </c>
      <c r="F22" s="122" t="s">
        <v>43</v>
      </c>
      <c r="G22" s="126">
        <v>45851.108</v>
      </c>
      <c r="H22" s="19" t="s">
        <v>92</v>
      </c>
      <c r="I22" s="174">
        <v>1.3009999999999999</v>
      </c>
      <c r="J22" s="157" t="s">
        <v>43</v>
      </c>
      <c r="K22" s="156">
        <v>0.875</v>
      </c>
      <c r="L22" s="158">
        <v>13.435</v>
      </c>
      <c r="M22" s="157" t="s">
        <v>43</v>
      </c>
      <c r="N22" s="156">
        <v>3.7280000000000002</v>
      </c>
      <c r="O22" s="126"/>
    </row>
    <row r="23" spans="1:15" s="128" customFormat="1" ht="12.95" customHeight="1" x14ac:dyDescent="0.2">
      <c r="A23" s="35" t="s">
        <v>208</v>
      </c>
      <c r="B23" s="126">
        <v>1546.7719999999999</v>
      </c>
      <c r="C23" s="122" t="s">
        <v>43</v>
      </c>
      <c r="D23" s="126">
        <v>683.97500000000002</v>
      </c>
      <c r="E23" s="126">
        <v>209693.68599999999</v>
      </c>
      <c r="F23" s="122" t="s">
        <v>43</v>
      </c>
      <c r="G23" s="126">
        <v>142353.76500000001</v>
      </c>
      <c r="H23" s="19" t="s">
        <v>92</v>
      </c>
      <c r="I23" s="174">
        <v>1.9</v>
      </c>
      <c r="J23" s="157" t="s">
        <v>43</v>
      </c>
      <c r="K23" s="156">
        <v>0.83699999999999997</v>
      </c>
      <c r="L23" s="158">
        <v>16.263999999999999</v>
      </c>
      <c r="M23" s="157" t="s">
        <v>43</v>
      </c>
      <c r="N23" s="156">
        <v>9.452</v>
      </c>
      <c r="O23" s="126"/>
    </row>
    <row r="24" spans="1:15" s="128" customFormat="1" ht="12.95" customHeight="1" x14ac:dyDescent="0.2">
      <c r="A24" s="35" t="s">
        <v>209</v>
      </c>
      <c r="B24" s="133">
        <v>395.60899999999998</v>
      </c>
      <c r="C24" s="122" t="s">
        <v>43</v>
      </c>
      <c r="D24" s="133">
        <v>256.834</v>
      </c>
      <c r="E24" s="133">
        <v>21456.633000000002</v>
      </c>
      <c r="F24" s="122" t="s">
        <v>43</v>
      </c>
      <c r="G24" s="133">
        <v>13269.522999999999</v>
      </c>
      <c r="H24" s="19" t="s">
        <v>92</v>
      </c>
      <c r="I24" s="174">
        <v>0.48599999999999999</v>
      </c>
      <c r="J24" s="157" t="s">
        <v>43</v>
      </c>
      <c r="K24" s="156">
        <v>0.315</v>
      </c>
      <c r="L24" s="158">
        <v>1.6639999999999999</v>
      </c>
      <c r="M24" s="157" t="s">
        <v>43</v>
      </c>
      <c r="N24" s="156">
        <v>1.044</v>
      </c>
      <c r="O24" s="133"/>
    </row>
    <row r="25" spans="1:15" s="128" customFormat="1" ht="12.95" customHeight="1" x14ac:dyDescent="0.2">
      <c r="A25" s="35" t="s">
        <v>210</v>
      </c>
      <c r="B25" s="126">
        <v>149.6</v>
      </c>
      <c r="C25" s="122" t="s">
        <v>43</v>
      </c>
      <c r="D25" s="126">
        <v>218.268</v>
      </c>
      <c r="E25" s="126">
        <v>256.49</v>
      </c>
      <c r="F25" s="122" t="s">
        <v>43</v>
      </c>
      <c r="G25" s="126">
        <v>186.54599999999999</v>
      </c>
      <c r="H25" s="19" t="s">
        <v>92</v>
      </c>
      <c r="I25" s="174">
        <v>0.184</v>
      </c>
      <c r="J25" s="157" t="s">
        <v>43</v>
      </c>
      <c r="K25" s="156">
        <v>0.26600000000000001</v>
      </c>
      <c r="L25" s="158">
        <v>0.02</v>
      </c>
      <c r="M25" s="157" t="s">
        <v>43</v>
      </c>
      <c r="N25" s="156">
        <v>1.6E-2</v>
      </c>
      <c r="O25" s="126"/>
    </row>
    <row r="26" spans="1:15" s="128" customFormat="1" ht="12.95" customHeight="1" x14ac:dyDescent="0.2">
      <c r="A26" s="35" t="s">
        <v>211</v>
      </c>
      <c r="B26" s="126">
        <v>151.28399999999999</v>
      </c>
      <c r="C26" s="122" t="s">
        <v>43</v>
      </c>
      <c r="D26" s="126">
        <v>112.53400000000001</v>
      </c>
      <c r="E26" s="126">
        <v>1521.424</v>
      </c>
      <c r="F26" s="122" t="s">
        <v>43</v>
      </c>
      <c r="G26" s="126">
        <v>1102.635</v>
      </c>
      <c r="H26" s="19" t="s">
        <v>92</v>
      </c>
      <c r="I26" s="174">
        <v>0.186</v>
      </c>
      <c r="J26" s="157" t="s">
        <v>43</v>
      </c>
      <c r="K26" s="156">
        <v>0.13800000000000001</v>
      </c>
      <c r="L26" s="158">
        <v>0.11799999999999999</v>
      </c>
      <c r="M26" s="157" t="s">
        <v>43</v>
      </c>
      <c r="N26" s="156">
        <v>8.5999999999999993E-2</v>
      </c>
      <c r="O26" s="126"/>
    </row>
    <row r="27" spans="1:15" s="128" customFormat="1" ht="12.95" customHeight="1" x14ac:dyDescent="0.2">
      <c r="A27" s="35" t="s">
        <v>391</v>
      </c>
      <c r="B27" s="126">
        <v>98.831000000000003</v>
      </c>
      <c r="C27" s="122" t="s">
        <v>43</v>
      </c>
      <c r="D27" s="126">
        <v>80.531999999999996</v>
      </c>
      <c r="E27" s="126">
        <v>6132.4920000000002</v>
      </c>
      <c r="F27" s="122" t="s">
        <v>43</v>
      </c>
      <c r="G27" s="126">
        <v>3844.826</v>
      </c>
      <c r="H27" s="19" t="s">
        <v>92</v>
      </c>
      <c r="I27" s="174">
        <v>0.121</v>
      </c>
      <c r="J27" s="157" t="s">
        <v>43</v>
      </c>
      <c r="K27" s="156">
        <v>9.9000000000000005E-2</v>
      </c>
      <c r="L27" s="158">
        <v>0.47599999999999998</v>
      </c>
      <c r="M27" s="157" t="s">
        <v>43</v>
      </c>
      <c r="N27" s="156">
        <v>0.31</v>
      </c>
      <c r="O27" s="126"/>
    </row>
    <row r="28" spans="1:15" s="131" customFormat="1" ht="12.95" customHeight="1" x14ac:dyDescent="0.2">
      <c r="A28" s="129" t="s">
        <v>414</v>
      </c>
      <c r="B28" s="130">
        <v>54.548999999999999</v>
      </c>
      <c r="C28" s="163" t="s">
        <v>43</v>
      </c>
      <c r="D28" s="130">
        <v>57.034999999999997</v>
      </c>
      <c r="E28" s="130">
        <v>2683.808</v>
      </c>
      <c r="F28" s="163" t="s">
        <v>43</v>
      </c>
      <c r="G28" s="130">
        <v>2342.1219999999998</v>
      </c>
      <c r="H28" s="177" t="s">
        <v>92</v>
      </c>
      <c r="I28" s="181">
        <v>6.7000000000000004E-2</v>
      </c>
      <c r="J28" s="169" t="s">
        <v>43</v>
      </c>
      <c r="K28" s="168">
        <v>7.0000000000000007E-2</v>
      </c>
      <c r="L28" s="178">
        <v>0.20799999999999999</v>
      </c>
      <c r="M28" s="169" t="s">
        <v>43</v>
      </c>
      <c r="N28" s="168">
        <v>0.188</v>
      </c>
      <c r="O28" s="130"/>
    </row>
    <row r="29" spans="1:15" s="128" customFormat="1" ht="12.95" customHeight="1" x14ac:dyDescent="0.2">
      <c r="A29" s="35" t="s">
        <v>212</v>
      </c>
      <c r="B29" s="126">
        <v>661.12199999999996</v>
      </c>
      <c r="C29" s="122" t="s">
        <v>43</v>
      </c>
      <c r="D29" s="126">
        <v>231.12</v>
      </c>
      <c r="E29" s="126">
        <v>87506.501999999993</v>
      </c>
      <c r="F29" s="122" t="s">
        <v>43</v>
      </c>
      <c r="G29" s="126">
        <v>27819.023000000001</v>
      </c>
      <c r="H29" s="19" t="s">
        <v>92</v>
      </c>
      <c r="I29" s="174">
        <v>0.81200000000000006</v>
      </c>
      <c r="J29" s="157" t="s">
        <v>43</v>
      </c>
      <c r="K29" s="156">
        <v>0.28599999999999998</v>
      </c>
      <c r="L29" s="158">
        <v>6.7869999999999999</v>
      </c>
      <c r="M29" s="157" t="s">
        <v>43</v>
      </c>
      <c r="N29" s="156">
        <v>2.2879999999999998</v>
      </c>
      <c r="O29" s="126"/>
    </row>
    <row r="30" spans="1:15" s="138" customFormat="1" ht="15" customHeight="1" thickBot="1" x14ac:dyDescent="0.25">
      <c r="A30" s="134" t="s">
        <v>0</v>
      </c>
      <c r="B30" s="135">
        <v>81428.513000000006</v>
      </c>
      <c r="C30" s="136" t="s">
        <v>43</v>
      </c>
      <c r="D30" s="135">
        <v>4486.424</v>
      </c>
      <c r="E30" s="135">
        <v>1289311.652</v>
      </c>
      <c r="F30" s="136" t="s">
        <v>43</v>
      </c>
      <c r="G30" s="135">
        <v>199308.326</v>
      </c>
      <c r="H30" s="123" t="s">
        <v>92</v>
      </c>
      <c r="I30" s="123">
        <v>100</v>
      </c>
      <c r="J30" s="136" t="s">
        <v>43</v>
      </c>
      <c r="K30" s="161">
        <v>0</v>
      </c>
      <c r="L30" s="123">
        <v>100</v>
      </c>
      <c r="M30" s="136" t="s">
        <v>43</v>
      </c>
      <c r="N30" s="161">
        <v>0</v>
      </c>
      <c r="O30" s="137"/>
    </row>
    <row r="31" spans="1:15" s="19" customFormat="1" ht="6.75" customHeight="1" x14ac:dyDescent="0.2"/>
    <row r="32" spans="1:15" s="19" customFormat="1" ht="11.25" x14ac:dyDescent="0.2"/>
    <row r="33" spans="2:14" s="19" customFormat="1" ht="11.25" x14ac:dyDescent="0.2">
      <c r="B33" s="160"/>
      <c r="E33" s="160"/>
      <c r="I33" s="158"/>
      <c r="J33" s="158"/>
      <c r="K33" s="158"/>
      <c r="L33" s="158"/>
    </row>
    <row r="34" spans="2:14" s="19" customFormat="1" ht="11.25" x14ac:dyDescent="0.2"/>
    <row r="35" spans="2:14" s="111" customFormat="1" ht="11.25" x14ac:dyDescent="0.2">
      <c r="H35" s="19"/>
      <c r="I35" s="19"/>
      <c r="J35" s="19"/>
      <c r="K35" s="19"/>
      <c r="L35" s="19"/>
      <c r="M35" s="19"/>
      <c r="N35" s="19"/>
    </row>
    <row r="36" spans="2:14" s="111" customFormat="1" ht="11.25" x14ac:dyDescent="0.2">
      <c r="H36" s="19"/>
      <c r="I36" s="19"/>
      <c r="J36" s="19"/>
      <c r="K36" s="19"/>
      <c r="L36" s="19"/>
      <c r="M36" s="19"/>
      <c r="N36" s="19"/>
    </row>
    <row r="37" spans="2:14" s="111" customFormat="1" ht="11.25" x14ac:dyDescent="0.2">
      <c r="H37" s="19"/>
      <c r="I37" s="19"/>
      <c r="J37" s="19"/>
      <c r="K37" s="19"/>
      <c r="L37" s="19"/>
      <c r="M37" s="19"/>
      <c r="N37" s="19"/>
    </row>
    <row r="38" spans="2:14" s="111" customFormat="1" ht="11.25" x14ac:dyDescent="0.2">
      <c r="H38" s="19"/>
      <c r="I38" s="19"/>
      <c r="J38" s="19"/>
      <c r="K38" s="19"/>
      <c r="L38" s="19"/>
      <c r="M38" s="19"/>
      <c r="N38" s="19"/>
    </row>
    <row r="39" spans="2:14" s="111" customFormat="1" ht="11.25" x14ac:dyDescent="0.2">
      <c r="H39" s="19"/>
      <c r="I39" s="19"/>
      <c r="J39" s="19"/>
      <c r="K39" s="19"/>
      <c r="L39" s="19"/>
      <c r="M39" s="19"/>
      <c r="N39" s="19"/>
    </row>
  </sheetData>
  <mergeCells count="6">
    <mergeCell ref="M4:N4"/>
    <mergeCell ref="C4:D4"/>
    <mergeCell ref="F4:G4"/>
    <mergeCell ref="C5:D5"/>
    <mergeCell ref="F5:G5"/>
    <mergeCell ref="J4:K4"/>
  </mergeCells>
  <hyperlinks>
    <hyperlink ref="L1" location="'Innehåll_ Contents'!Utskriftsområde" display="Till tabellförteckning" xr:uid="{9242C4B5-9ECB-4901-B5CE-DDC6133BA82B}"/>
  </hyperlinks>
  <pageMargins left="0.70866141732283472" right="0.48" top="0.41" bottom="0.4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249977111117893"/>
  </sheetPr>
  <dimension ref="A1:O39"/>
  <sheetViews>
    <sheetView workbookViewId="0"/>
  </sheetViews>
  <sheetFormatPr defaultColWidth="9.140625" defaultRowHeight="12.75" x14ac:dyDescent="0.2"/>
  <cols>
    <col min="1" max="1" width="41.1406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6.5703125" style="1" bestFit="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5" ht="12.75" customHeight="1" x14ac:dyDescent="0.2">
      <c r="A1" s="20" t="s">
        <v>349</v>
      </c>
      <c r="B1" s="7"/>
      <c r="C1" s="7"/>
      <c r="D1" s="7"/>
      <c r="E1" s="7"/>
      <c r="F1" s="7"/>
      <c r="G1" s="7"/>
      <c r="L1" s="224" t="s">
        <v>255</v>
      </c>
    </row>
    <row r="2" spans="1:15" x14ac:dyDescent="0.2">
      <c r="A2" s="116" t="s">
        <v>350</v>
      </c>
      <c r="B2" s="7"/>
      <c r="C2" s="7"/>
      <c r="D2" s="7"/>
      <c r="E2" s="7"/>
      <c r="F2" s="7"/>
      <c r="G2" s="7"/>
    </row>
    <row r="3" spans="1:15" ht="13.5" thickBot="1" x14ac:dyDescent="0.25">
      <c r="A3" s="7"/>
      <c r="B3" s="7"/>
      <c r="C3" s="7"/>
      <c r="D3" s="7"/>
      <c r="E3" s="7"/>
      <c r="F3" s="7"/>
      <c r="G3" s="7"/>
    </row>
    <row r="4" spans="1:15" s="111" customFormat="1" ht="27" customHeight="1" x14ac:dyDescent="0.2">
      <c r="A4" s="82" t="s">
        <v>213</v>
      </c>
      <c r="B4" s="118" t="s">
        <v>88</v>
      </c>
      <c r="C4" s="292" t="s">
        <v>169</v>
      </c>
      <c r="D4" s="293"/>
      <c r="E4" s="118" t="s">
        <v>89</v>
      </c>
      <c r="F4" s="292" t="s">
        <v>169</v>
      </c>
      <c r="G4" s="293"/>
      <c r="H4" s="119"/>
      <c r="I4" s="118" t="s">
        <v>171</v>
      </c>
      <c r="J4" s="292" t="s">
        <v>169</v>
      </c>
      <c r="K4" s="293"/>
      <c r="L4" s="118" t="s">
        <v>172</v>
      </c>
      <c r="M4" s="292" t="s">
        <v>169</v>
      </c>
      <c r="N4" s="293"/>
    </row>
    <row r="5" spans="1:15" s="111" customFormat="1" ht="27.75" customHeight="1" thickBot="1" x14ac:dyDescent="0.25">
      <c r="A5" s="113" t="s">
        <v>214</v>
      </c>
      <c r="B5" s="110" t="s">
        <v>90</v>
      </c>
      <c r="C5" s="294" t="s">
        <v>168</v>
      </c>
      <c r="D5" s="294"/>
      <c r="E5" s="110" t="s">
        <v>91</v>
      </c>
      <c r="F5" s="294" t="s">
        <v>168</v>
      </c>
      <c r="G5" s="294"/>
      <c r="H5" s="110"/>
      <c r="I5" s="110" t="s">
        <v>173</v>
      </c>
      <c r="J5" s="110"/>
      <c r="K5" s="110" t="s">
        <v>168</v>
      </c>
      <c r="L5" s="110" t="s">
        <v>174</v>
      </c>
      <c r="M5" s="110"/>
      <c r="N5" s="110" t="s">
        <v>168</v>
      </c>
    </row>
    <row r="6" spans="1:15" s="128" customFormat="1" ht="12.95" customHeight="1" x14ac:dyDescent="0.2">
      <c r="A6" s="35" t="s">
        <v>195</v>
      </c>
      <c r="B6" s="126">
        <v>6583.9880000000003</v>
      </c>
      <c r="C6" s="122" t="s">
        <v>43</v>
      </c>
      <c r="D6" s="126">
        <v>1311.8050000000001</v>
      </c>
      <c r="E6" s="126">
        <v>15730.171</v>
      </c>
      <c r="F6" s="122" t="s">
        <v>43</v>
      </c>
      <c r="G6" s="126">
        <v>4758.66</v>
      </c>
      <c r="H6" s="127" t="s">
        <v>92</v>
      </c>
      <c r="I6" s="174">
        <v>11.346</v>
      </c>
      <c r="J6" s="157" t="s">
        <v>43</v>
      </c>
      <c r="K6" s="156">
        <v>2.157</v>
      </c>
      <c r="L6" s="156">
        <v>1.9179999999999999</v>
      </c>
      <c r="M6" s="157" t="s">
        <v>43</v>
      </c>
      <c r="N6" s="156">
        <v>0.60299999999999998</v>
      </c>
      <c r="O6" s="126"/>
    </row>
    <row r="7" spans="1:15" s="131" customFormat="1" ht="12.95" customHeight="1" x14ac:dyDescent="0.2">
      <c r="A7" s="129" t="s">
        <v>196</v>
      </c>
      <c r="B7" s="130">
        <v>5793.741</v>
      </c>
      <c r="C7" s="163" t="s">
        <v>43</v>
      </c>
      <c r="D7" s="130">
        <v>1281.1010000000001</v>
      </c>
      <c r="E7" s="130">
        <v>2353.3449999999998</v>
      </c>
      <c r="F7" s="163" t="s">
        <v>43</v>
      </c>
      <c r="G7" s="130">
        <v>691.88499999999999</v>
      </c>
      <c r="H7" s="164" t="s">
        <v>92</v>
      </c>
      <c r="I7" s="181">
        <v>9.984</v>
      </c>
      <c r="J7" s="169" t="s">
        <v>43</v>
      </c>
      <c r="K7" s="168">
        <v>2.1080000000000001</v>
      </c>
      <c r="L7" s="168">
        <v>0.28699999999999998</v>
      </c>
      <c r="M7" s="169" t="s">
        <v>43</v>
      </c>
      <c r="N7" s="168">
        <v>9.0999999999999998E-2</v>
      </c>
      <c r="O7" s="130"/>
    </row>
    <row r="8" spans="1:15" s="128" customFormat="1" ht="12.95" customHeight="1" x14ac:dyDescent="0.2">
      <c r="A8" s="35" t="s">
        <v>197</v>
      </c>
      <c r="B8" s="126">
        <v>19238.454000000002</v>
      </c>
      <c r="C8" s="122" t="s">
        <v>43</v>
      </c>
      <c r="D8" s="126">
        <v>2862.76</v>
      </c>
      <c r="E8" s="126">
        <v>74232.198000000004</v>
      </c>
      <c r="F8" s="122" t="s">
        <v>43</v>
      </c>
      <c r="G8" s="126">
        <v>3437.9679999999998</v>
      </c>
      <c r="H8" s="94" t="s">
        <v>92</v>
      </c>
      <c r="I8" s="174">
        <v>33.152000000000001</v>
      </c>
      <c r="J8" s="157" t="s">
        <v>43</v>
      </c>
      <c r="K8" s="156">
        <v>4.0810000000000004</v>
      </c>
      <c r="L8" s="156">
        <v>9.0500000000000007</v>
      </c>
      <c r="M8" s="157" t="s">
        <v>43</v>
      </c>
      <c r="N8" s="156">
        <v>1.133</v>
      </c>
      <c r="O8" s="126"/>
    </row>
    <row r="9" spans="1:15" s="128" customFormat="1" ht="12.95" customHeight="1" x14ac:dyDescent="0.2">
      <c r="A9" s="35" t="s">
        <v>198</v>
      </c>
      <c r="B9" s="126">
        <v>1359.68</v>
      </c>
      <c r="C9" s="122" t="s">
        <v>43</v>
      </c>
      <c r="D9" s="126">
        <v>200.733</v>
      </c>
      <c r="E9" s="126">
        <v>1665.902</v>
      </c>
      <c r="F9" s="122" t="s">
        <v>43</v>
      </c>
      <c r="G9" s="126">
        <v>1018.398</v>
      </c>
      <c r="H9" s="94" t="s">
        <v>92</v>
      </c>
      <c r="I9" s="174">
        <v>2.343</v>
      </c>
      <c r="J9" s="157" t="s">
        <v>43</v>
      </c>
      <c r="K9" s="156">
        <v>0.38900000000000001</v>
      </c>
      <c r="L9" s="156">
        <v>0.20300000000000001</v>
      </c>
      <c r="M9" s="157" t="s">
        <v>43</v>
      </c>
      <c r="N9" s="156">
        <v>0.126</v>
      </c>
      <c r="O9" s="126"/>
    </row>
    <row r="10" spans="1:15" s="131" customFormat="1" ht="12.95" customHeight="1" x14ac:dyDescent="0.2">
      <c r="A10" s="129" t="s">
        <v>392</v>
      </c>
      <c r="B10" s="130">
        <v>1228.0239999999999</v>
      </c>
      <c r="C10" s="163" t="s">
        <v>43</v>
      </c>
      <c r="D10" s="130">
        <v>140.31</v>
      </c>
      <c r="E10" s="130">
        <v>924.005</v>
      </c>
      <c r="F10" s="163" t="s">
        <v>43</v>
      </c>
      <c r="G10" s="130">
        <v>853.53099999999995</v>
      </c>
      <c r="H10" s="162" t="s">
        <v>92</v>
      </c>
      <c r="I10" s="181">
        <v>2.1160000000000001</v>
      </c>
      <c r="J10" s="169" t="s">
        <v>43</v>
      </c>
      <c r="K10" s="168">
        <v>0.29699999999999999</v>
      </c>
      <c r="L10" s="168">
        <v>0.113</v>
      </c>
      <c r="M10" s="169" t="s">
        <v>43</v>
      </c>
      <c r="N10" s="168">
        <v>0.105</v>
      </c>
      <c r="O10" s="130"/>
    </row>
    <row r="11" spans="1:15" s="128" customFormat="1" ht="12.95" customHeight="1" x14ac:dyDescent="0.2">
      <c r="A11" s="35" t="s">
        <v>199</v>
      </c>
      <c r="B11" s="126">
        <v>2969.7510000000002</v>
      </c>
      <c r="C11" s="122" t="s">
        <v>43</v>
      </c>
      <c r="D11" s="126">
        <v>666.54</v>
      </c>
      <c r="E11" s="126">
        <v>64609.81</v>
      </c>
      <c r="F11" s="122" t="s">
        <v>43</v>
      </c>
      <c r="G11" s="126">
        <v>15089.788</v>
      </c>
      <c r="H11" s="94" t="s">
        <v>92</v>
      </c>
      <c r="I11" s="174">
        <v>5.1180000000000003</v>
      </c>
      <c r="J11" s="157" t="s">
        <v>43</v>
      </c>
      <c r="K11" s="156">
        <v>1.1719999999999999</v>
      </c>
      <c r="L11" s="156">
        <v>7.8769999999999998</v>
      </c>
      <c r="M11" s="157" t="s">
        <v>43</v>
      </c>
      <c r="N11" s="156">
        <v>1.9</v>
      </c>
      <c r="O11" s="126"/>
    </row>
    <row r="12" spans="1:15" s="128" customFormat="1" ht="12.95" customHeight="1" x14ac:dyDescent="0.2">
      <c r="A12" s="35" t="s">
        <v>200</v>
      </c>
      <c r="B12" s="126">
        <v>139.89500000000001</v>
      </c>
      <c r="C12" s="122" t="s">
        <v>43</v>
      </c>
      <c r="D12" s="126">
        <v>80.266999999999996</v>
      </c>
      <c r="E12" s="126">
        <v>14518.028</v>
      </c>
      <c r="F12" s="122" t="s">
        <v>43</v>
      </c>
      <c r="G12" s="126">
        <v>6502.4170000000004</v>
      </c>
      <c r="H12" s="94" t="s">
        <v>92</v>
      </c>
      <c r="I12" s="174">
        <v>0.24099999999999999</v>
      </c>
      <c r="J12" s="157" t="s">
        <v>43</v>
      </c>
      <c r="K12" s="156">
        <v>0.14000000000000001</v>
      </c>
      <c r="L12" s="156">
        <v>1.77</v>
      </c>
      <c r="M12" s="157" t="s">
        <v>43</v>
      </c>
      <c r="N12" s="156">
        <v>0.80600000000000005</v>
      </c>
      <c r="O12" s="126"/>
    </row>
    <row r="13" spans="1:15" s="128" customFormat="1" ht="22.5" x14ac:dyDescent="0.2">
      <c r="A13" s="35" t="s">
        <v>201</v>
      </c>
      <c r="B13" s="126">
        <v>2115.6779999999999</v>
      </c>
      <c r="C13" s="122" t="s">
        <v>43</v>
      </c>
      <c r="D13" s="126">
        <v>707.47799999999995</v>
      </c>
      <c r="E13" s="126">
        <v>25009.687999999998</v>
      </c>
      <c r="F13" s="122" t="s">
        <v>43</v>
      </c>
      <c r="G13" s="126">
        <v>12979.487999999999</v>
      </c>
      <c r="H13" s="132" t="s">
        <v>92</v>
      </c>
      <c r="I13" s="174">
        <v>3.6459999999999999</v>
      </c>
      <c r="J13" s="157" t="s">
        <v>43</v>
      </c>
      <c r="K13" s="156">
        <v>1.1859999999999999</v>
      </c>
      <c r="L13" s="156">
        <v>3.0489999999999999</v>
      </c>
      <c r="M13" s="157" t="s">
        <v>43</v>
      </c>
      <c r="N13" s="156">
        <v>1.5720000000000001</v>
      </c>
      <c r="O13" s="126"/>
    </row>
    <row r="14" spans="1:15" s="131" customFormat="1" ht="12.95" customHeight="1" x14ac:dyDescent="0.2">
      <c r="A14" s="129" t="s">
        <v>118</v>
      </c>
      <c r="B14" s="130">
        <v>535.78</v>
      </c>
      <c r="C14" s="163" t="s">
        <v>43</v>
      </c>
      <c r="D14" s="130">
        <v>471.48099999999999</v>
      </c>
      <c r="E14" s="130">
        <v>12055.040999999999</v>
      </c>
      <c r="F14" s="163" t="s">
        <v>43</v>
      </c>
      <c r="G14" s="130">
        <v>12511.181</v>
      </c>
      <c r="H14" s="131" t="s">
        <v>92</v>
      </c>
      <c r="I14" s="181">
        <v>0.92300000000000004</v>
      </c>
      <c r="J14" s="169" t="s">
        <v>43</v>
      </c>
      <c r="K14" s="179">
        <v>0.80900000000000005</v>
      </c>
      <c r="L14" s="179">
        <v>1.47</v>
      </c>
      <c r="M14" s="169" t="s">
        <v>43</v>
      </c>
      <c r="N14" s="179">
        <v>1.5129999999999999</v>
      </c>
      <c r="O14" s="130"/>
    </row>
    <row r="15" spans="1:15" s="131" customFormat="1" ht="12.95" customHeight="1" x14ac:dyDescent="0.2">
      <c r="A15" s="129" t="s">
        <v>119</v>
      </c>
      <c r="B15" s="130">
        <v>548.84299999999996</v>
      </c>
      <c r="C15" s="163" t="s">
        <v>43</v>
      </c>
      <c r="D15" s="130">
        <v>404.238</v>
      </c>
      <c r="E15" s="130">
        <v>629.35299999999995</v>
      </c>
      <c r="F15" s="163" t="s">
        <v>43</v>
      </c>
      <c r="G15" s="130">
        <v>586.58600000000001</v>
      </c>
      <c r="H15" s="177" t="s">
        <v>92</v>
      </c>
      <c r="I15" s="181">
        <v>0.94599999999999995</v>
      </c>
      <c r="J15" s="169" t="s">
        <v>43</v>
      </c>
      <c r="K15" s="168">
        <v>0.68100000000000005</v>
      </c>
      <c r="L15" s="178">
        <v>7.6999999999999999E-2</v>
      </c>
      <c r="M15" s="169" t="s">
        <v>43</v>
      </c>
      <c r="N15" s="168">
        <v>7.1999999999999995E-2</v>
      </c>
      <c r="O15" s="130"/>
    </row>
    <row r="16" spans="1:15" s="131" customFormat="1" ht="12.95" customHeight="1" x14ac:dyDescent="0.2">
      <c r="A16" s="129" t="s">
        <v>202</v>
      </c>
      <c r="B16" s="130">
        <v>531.32799999999997</v>
      </c>
      <c r="C16" s="163" t="s">
        <v>43</v>
      </c>
      <c r="D16" s="130">
        <v>179.34299999999999</v>
      </c>
      <c r="E16" s="130">
        <v>8140.9129999999996</v>
      </c>
      <c r="F16" s="163" t="s">
        <v>43</v>
      </c>
      <c r="G16" s="130">
        <v>2717.114</v>
      </c>
      <c r="H16" s="177" t="s">
        <v>92</v>
      </c>
      <c r="I16" s="181">
        <v>0.91600000000000004</v>
      </c>
      <c r="J16" s="169" t="s">
        <v>43</v>
      </c>
      <c r="K16" s="168">
        <v>0.316</v>
      </c>
      <c r="L16" s="178">
        <v>0.99299999999999999</v>
      </c>
      <c r="M16" s="169" t="s">
        <v>43</v>
      </c>
      <c r="N16" s="168">
        <v>0.34499999999999997</v>
      </c>
      <c r="O16" s="130"/>
    </row>
    <row r="17" spans="1:15" s="128" customFormat="1" ht="12.95" customHeight="1" x14ac:dyDescent="0.2">
      <c r="A17" s="35" t="s">
        <v>203</v>
      </c>
      <c r="B17" s="126">
        <v>9922.4110000000001</v>
      </c>
      <c r="C17" s="122" t="s">
        <v>43</v>
      </c>
      <c r="D17" s="126">
        <v>275.99299999999999</v>
      </c>
      <c r="E17" s="126">
        <v>64567.904000000002</v>
      </c>
      <c r="F17" s="122" t="s">
        <v>43</v>
      </c>
      <c r="G17" s="126">
        <v>2572.748</v>
      </c>
      <c r="H17" s="19" t="s">
        <v>92</v>
      </c>
      <c r="I17" s="174">
        <v>17.097999999999999</v>
      </c>
      <c r="J17" s="157" t="s">
        <v>43</v>
      </c>
      <c r="K17" s="156">
        <v>1.5009999999999999</v>
      </c>
      <c r="L17" s="158">
        <v>7.8719999999999999</v>
      </c>
      <c r="M17" s="157" t="s">
        <v>43</v>
      </c>
      <c r="N17" s="156">
        <v>0.96499999999999997</v>
      </c>
      <c r="O17" s="126"/>
    </row>
    <row r="18" spans="1:15" s="131" customFormat="1" ht="12.95" customHeight="1" x14ac:dyDescent="0.2">
      <c r="A18" s="129" t="s">
        <v>120</v>
      </c>
      <c r="B18" s="130">
        <v>9771.6059999999998</v>
      </c>
      <c r="C18" s="163" t="s">
        <v>43</v>
      </c>
      <c r="D18" s="130">
        <v>140.80799999999999</v>
      </c>
      <c r="E18" s="130">
        <v>63770.832999999999</v>
      </c>
      <c r="F18" s="163" t="s">
        <v>43</v>
      </c>
      <c r="G18" s="130">
        <v>2164.8580000000002</v>
      </c>
      <c r="H18" s="177" t="s">
        <v>92</v>
      </c>
      <c r="I18" s="181">
        <v>16.838999999999999</v>
      </c>
      <c r="J18" s="169" t="s">
        <v>43</v>
      </c>
      <c r="K18" s="168">
        <v>1.4730000000000001</v>
      </c>
      <c r="L18" s="178">
        <v>7.7750000000000004</v>
      </c>
      <c r="M18" s="169" t="s">
        <v>43</v>
      </c>
      <c r="N18" s="168">
        <v>0.94099999999999995</v>
      </c>
      <c r="O18" s="130"/>
    </row>
    <row r="19" spans="1:15" s="128" customFormat="1" ht="25.5" customHeight="1" x14ac:dyDescent="0.2">
      <c r="A19" s="35" t="s">
        <v>204</v>
      </c>
      <c r="B19" s="126">
        <v>3710.2080000000001</v>
      </c>
      <c r="C19" s="122" t="s">
        <v>43</v>
      </c>
      <c r="D19" s="126">
        <v>1057.3589999999999</v>
      </c>
      <c r="E19" s="126">
        <v>94974.514999999999</v>
      </c>
      <c r="F19" s="122" t="s">
        <v>43</v>
      </c>
      <c r="G19" s="126">
        <v>25368.106</v>
      </c>
      <c r="H19" s="19" t="s">
        <v>92</v>
      </c>
      <c r="I19" s="174">
        <v>6.3929999999999998</v>
      </c>
      <c r="J19" s="157" t="s">
        <v>43</v>
      </c>
      <c r="K19" s="156">
        <v>1.764</v>
      </c>
      <c r="L19" s="156">
        <v>11.579000000000001</v>
      </c>
      <c r="M19" s="157" t="s">
        <v>43</v>
      </c>
      <c r="N19" s="156">
        <v>3.0329999999999999</v>
      </c>
      <c r="O19" s="126"/>
    </row>
    <row r="20" spans="1:15" s="128" customFormat="1" ht="12.95" customHeight="1" x14ac:dyDescent="0.2">
      <c r="A20" s="35" t="s">
        <v>205</v>
      </c>
      <c r="B20" s="133">
        <v>1699.35</v>
      </c>
      <c r="C20" s="122" t="s">
        <v>43</v>
      </c>
      <c r="D20" s="133">
        <v>1020.051</v>
      </c>
      <c r="E20" s="133">
        <v>10703.259</v>
      </c>
      <c r="F20" s="122" t="s">
        <v>43</v>
      </c>
      <c r="G20" s="133">
        <v>3856.6869999999999</v>
      </c>
      <c r="H20" s="19" t="s">
        <v>92</v>
      </c>
      <c r="I20" s="174">
        <v>2.9279999999999999</v>
      </c>
      <c r="J20" s="157" t="s">
        <v>43</v>
      </c>
      <c r="K20" s="156">
        <v>1.7170000000000001</v>
      </c>
      <c r="L20" s="158">
        <v>1.3049999999999999</v>
      </c>
      <c r="M20" s="157" t="s">
        <v>43</v>
      </c>
      <c r="N20" s="156">
        <v>0.48499999999999999</v>
      </c>
      <c r="O20" s="133"/>
    </row>
    <row r="21" spans="1:15" s="128" customFormat="1" ht="12.95" customHeight="1" x14ac:dyDescent="0.2">
      <c r="A21" s="35" t="s">
        <v>206</v>
      </c>
      <c r="B21" s="126">
        <v>3887.4920000000002</v>
      </c>
      <c r="C21" s="122" t="s">
        <v>43</v>
      </c>
      <c r="D21" s="126">
        <v>1058.9839999999999</v>
      </c>
      <c r="E21" s="126">
        <v>105930.421</v>
      </c>
      <c r="F21" s="122" t="s">
        <v>43</v>
      </c>
      <c r="G21" s="126">
        <v>28859.899000000001</v>
      </c>
      <c r="H21" s="19" t="s">
        <v>92</v>
      </c>
      <c r="I21" s="174">
        <v>6.6989999999999998</v>
      </c>
      <c r="J21" s="157" t="s">
        <v>43</v>
      </c>
      <c r="K21" s="156">
        <v>1.7989999999999999</v>
      </c>
      <c r="L21" s="158">
        <v>12.914999999999999</v>
      </c>
      <c r="M21" s="157" t="s">
        <v>43</v>
      </c>
      <c r="N21" s="156">
        <v>3.3679999999999999</v>
      </c>
      <c r="O21" s="126"/>
    </row>
    <row r="22" spans="1:15" s="128" customFormat="1" ht="12.95" customHeight="1" x14ac:dyDescent="0.2">
      <c r="A22" s="35" t="s">
        <v>207</v>
      </c>
      <c r="B22" s="126">
        <v>471.608</v>
      </c>
      <c r="C22" s="122" t="s">
        <v>43</v>
      </c>
      <c r="D22" s="126">
        <v>180.74700000000001</v>
      </c>
      <c r="E22" s="126">
        <v>90562.297999999995</v>
      </c>
      <c r="F22" s="122" t="s">
        <v>43</v>
      </c>
      <c r="G22" s="126">
        <v>29794.161</v>
      </c>
      <c r="H22" s="19" t="s">
        <v>92</v>
      </c>
      <c r="I22" s="174">
        <v>0.81299999999999994</v>
      </c>
      <c r="J22" s="157" t="s">
        <v>43</v>
      </c>
      <c r="K22" s="156">
        <v>0.317</v>
      </c>
      <c r="L22" s="158">
        <v>11.041</v>
      </c>
      <c r="M22" s="157" t="s">
        <v>43</v>
      </c>
      <c r="N22" s="156">
        <v>3.4689999999999999</v>
      </c>
      <c r="O22" s="126"/>
    </row>
    <row r="23" spans="1:15" s="128" customFormat="1" ht="12.95" customHeight="1" x14ac:dyDescent="0.2">
      <c r="A23" s="35" t="s">
        <v>208</v>
      </c>
      <c r="B23" s="126">
        <v>3029.76</v>
      </c>
      <c r="C23" s="122" t="s">
        <v>43</v>
      </c>
      <c r="D23" s="126">
        <v>2085.038</v>
      </c>
      <c r="E23" s="126">
        <v>142595.359</v>
      </c>
      <c r="F23" s="122" t="s">
        <v>43</v>
      </c>
      <c r="G23" s="126">
        <v>69827.331000000006</v>
      </c>
      <c r="H23" s="19" t="s">
        <v>92</v>
      </c>
      <c r="I23" s="174">
        <v>5.2210000000000001</v>
      </c>
      <c r="J23" s="157" t="s">
        <v>43</v>
      </c>
      <c r="K23" s="156">
        <v>3.44</v>
      </c>
      <c r="L23" s="158">
        <v>17.385000000000002</v>
      </c>
      <c r="M23" s="157" t="s">
        <v>43</v>
      </c>
      <c r="N23" s="156">
        <v>7.1829999999999998</v>
      </c>
      <c r="O23" s="126"/>
    </row>
    <row r="24" spans="1:15" s="128" customFormat="1" ht="12.95" customHeight="1" x14ac:dyDescent="0.2">
      <c r="A24" s="35" t="s">
        <v>209</v>
      </c>
      <c r="B24" s="133">
        <v>244.53399999999999</v>
      </c>
      <c r="C24" s="122" t="s">
        <v>43</v>
      </c>
      <c r="D24" s="133">
        <v>140.16800000000001</v>
      </c>
      <c r="E24" s="133">
        <v>17121.996999999999</v>
      </c>
      <c r="F24" s="122" t="s">
        <v>43</v>
      </c>
      <c r="G24" s="133">
        <v>11369.245999999999</v>
      </c>
      <c r="H24" s="19" t="s">
        <v>92</v>
      </c>
      <c r="I24" s="174">
        <v>0.42099999999999999</v>
      </c>
      <c r="J24" s="157" t="s">
        <v>43</v>
      </c>
      <c r="K24" s="156">
        <v>0.24299999999999999</v>
      </c>
      <c r="L24" s="158">
        <v>2.0870000000000002</v>
      </c>
      <c r="M24" s="157" t="s">
        <v>43</v>
      </c>
      <c r="N24" s="156">
        <v>1.3779999999999999</v>
      </c>
      <c r="O24" s="133"/>
    </row>
    <row r="25" spans="1:15" s="128" customFormat="1" ht="12.95" customHeight="1" x14ac:dyDescent="0.2">
      <c r="A25" s="35" t="s">
        <v>210</v>
      </c>
      <c r="B25" s="126">
        <v>1350.231</v>
      </c>
      <c r="C25" s="122" t="s">
        <v>43</v>
      </c>
      <c r="D25" s="126">
        <v>2387.9349999999999</v>
      </c>
      <c r="E25" s="126">
        <v>2397.8649999999998</v>
      </c>
      <c r="F25" s="122" t="s">
        <v>43</v>
      </c>
      <c r="G25" s="126">
        <v>3623.2890000000002</v>
      </c>
      <c r="H25" s="19" t="s">
        <v>92</v>
      </c>
      <c r="I25" s="174">
        <v>2.327</v>
      </c>
      <c r="J25" s="157" t="s">
        <v>43</v>
      </c>
      <c r="K25" s="156">
        <v>4.0220000000000002</v>
      </c>
      <c r="L25" s="158">
        <v>0.29199999999999998</v>
      </c>
      <c r="M25" s="157" t="s">
        <v>43</v>
      </c>
      <c r="N25" s="156">
        <v>0.438</v>
      </c>
      <c r="O25" s="126"/>
    </row>
    <row r="26" spans="1:15" s="128" customFormat="1" ht="12.95" customHeight="1" x14ac:dyDescent="0.2">
      <c r="A26" s="35" t="s">
        <v>211</v>
      </c>
      <c r="B26" s="126">
        <v>68.83</v>
      </c>
      <c r="C26" s="122" t="s">
        <v>43</v>
      </c>
      <c r="D26" s="126">
        <v>51.058999999999997</v>
      </c>
      <c r="E26" s="126">
        <v>670.56299999999999</v>
      </c>
      <c r="F26" s="122" t="s">
        <v>43</v>
      </c>
      <c r="G26" s="126">
        <v>317.66300000000001</v>
      </c>
      <c r="H26" s="19" t="s">
        <v>92</v>
      </c>
      <c r="I26" s="174">
        <v>0.11899999999999999</v>
      </c>
      <c r="J26" s="157" t="s">
        <v>43</v>
      </c>
      <c r="K26" s="156">
        <v>8.7999999999999995E-2</v>
      </c>
      <c r="L26" s="158">
        <v>8.2000000000000003E-2</v>
      </c>
      <c r="M26" s="157" t="s">
        <v>43</v>
      </c>
      <c r="N26" s="156">
        <v>0.04</v>
      </c>
      <c r="O26" s="126"/>
    </row>
    <row r="27" spans="1:15" s="128" customFormat="1" ht="12.95" customHeight="1" x14ac:dyDescent="0.2">
      <c r="A27" s="35" t="s">
        <v>391</v>
      </c>
      <c r="B27" s="126">
        <v>225.99799999999999</v>
      </c>
      <c r="C27" s="122" t="s">
        <v>43</v>
      </c>
      <c r="D27" s="126">
        <v>138.53</v>
      </c>
      <c r="E27" s="126">
        <v>8434.0130000000008</v>
      </c>
      <c r="F27" s="122" t="s">
        <v>43</v>
      </c>
      <c r="G27" s="126">
        <v>4670.0789999999997</v>
      </c>
      <c r="H27" s="19" t="s">
        <v>92</v>
      </c>
      <c r="I27" s="174">
        <v>0.38900000000000001</v>
      </c>
      <c r="J27" s="157" t="s">
        <v>43</v>
      </c>
      <c r="K27" s="156">
        <v>0.24099999999999999</v>
      </c>
      <c r="L27" s="158">
        <v>1.028</v>
      </c>
      <c r="M27" s="157" t="s">
        <v>43</v>
      </c>
      <c r="N27" s="156">
        <v>0.57899999999999996</v>
      </c>
      <c r="O27" s="126"/>
    </row>
    <row r="28" spans="1:15" s="131" customFormat="1" ht="12.95" customHeight="1" x14ac:dyDescent="0.2">
      <c r="A28" s="129" t="s">
        <v>414</v>
      </c>
      <c r="B28" s="130">
        <v>175.64</v>
      </c>
      <c r="C28" s="163" t="s">
        <v>43</v>
      </c>
      <c r="D28" s="130">
        <v>127.06699999999999</v>
      </c>
      <c r="E28" s="130">
        <v>6478.9269999999997</v>
      </c>
      <c r="F28" s="163" t="s">
        <v>43</v>
      </c>
      <c r="G28" s="130">
        <v>4399.1270000000004</v>
      </c>
      <c r="H28" s="177" t="s">
        <v>92</v>
      </c>
      <c r="I28" s="181">
        <v>0.30299999999999999</v>
      </c>
      <c r="J28" s="169" t="s">
        <v>43</v>
      </c>
      <c r="K28" s="168">
        <v>0.221</v>
      </c>
      <c r="L28" s="178">
        <v>0.79</v>
      </c>
      <c r="M28" s="169" t="s">
        <v>43</v>
      </c>
      <c r="N28" s="168">
        <v>0.54300000000000004</v>
      </c>
      <c r="O28" s="130"/>
    </row>
    <row r="29" spans="1:15" s="128" customFormat="1" ht="12.95" customHeight="1" x14ac:dyDescent="0.2">
      <c r="A29" s="35" t="s">
        <v>212</v>
      </c>
      <c r="B29" s="126">
        <v>1013.279</v>
      </c>
      <c r="C29" s="122" t="s">
        <v>43</v>
      </c>
      <c r="D29" s="126">
        <v>368.70800000000003</v>
      </c>
      <c r="E29" s="126">
        <v>86513.773000000001</v>
      </c>
      <c r="F29" s="122" t="s">
        <v>43</v>
      </c>
      <c r="G29" s="126">
        <v>28818.940999999999</v>
      </c>
      <c r="H29" s="19" t="s">
        <v>92</v>
      </c>
      <c r="I29" s="174">
        <v>1.746</v>
      </c>
      <c r="J29" s="157" t="s">
        <v>43</v>
      </c>
      <c r="K29" s="156">
        <v>0.64200000000000002</v>
      </c>
      <c r="L29" s="158">
        <v>10.547000000000001</v>
      </c>
      <c r="M29" s="157" t="s">
        <v>43</v>
      </c>
      <c r="N29" s="156">
        <v>3.484</v>
      </c>
      <c r="O29" s="126"/>
    </row>
    <row r="30" spans="1:15" s="138" customFormat="1" ht="15" customHeight="1" thickBot="1" x14ac:dyDescent="0.25">
      <c r="A30" s="134" t="s">
        <v>0</v>
      </c>
      <c r="B30" s="135">
        <v>58031.148999999998</v>
      </c>
      <c r="C30" s="136" t="s">
        <v>43</v>
      </c>
      <c r="D30" s="135">
        <v>5063.6059999999998</v>
      </c>
      <c r="E30" s="135">
        <v>820237.76100000006</v>
      </c>
      <c r="F30" s="136" t="s">
        <v>43</v>
      </c>
      <c r="G30" s="135">
        <v>92611.327000000005</v>
      </c>
      <c r="H30" s="123" t="s">
        <v>92</v>
      </c>
      <c r="I30" s="123">
        <v>100</v>
      </c>
      <c r="J30" s="136" t="s">
        <v>43</v>
      </c>
      <c r="K30" s="161">
        <v>0</v>
      </c>
      <c r="L30" s="123">
        <v>100</v>
      </c>
      <c r="M30" s="136" t="s">
        <v>43</v>
      </c>
      <c r="N30" s="161">
        <v>0</v>
      </c>
      <c r="O30" s="137"/>
    </row>
    <row r="31" spans="1:15" s="19" customFormat="1" ht="6.75" customHeight="1" x14ac:dyDescent="0.2"/>
    <row r="32" spans="1:15" s="19" customFormat="1" ht="11.25" x14ac:dyDescent="0.2"/>
    <row r="33" spans="2:14" s="19" customFormat="1" ht="11.25" x14ac:dyDescent="0.2">
      <c r="B33" s="160"/>
      <c r="E33" s="160"/>
      <c r="I33" s="158"/>
      <c r="J33" s="158"/>
      <c r="K33" s="158"/>
      <c r="L33" s="158"/>
    </row>
    <row r="34" spans="2:14" s="19" customFormat="1" ht="11.25" x14ac:dyDescent="0.2"/>
    <row r="35" spans="2:14" s="111" customFormat="1" ht="11.25" x14ac:dyDescent="0.2">
      <c r="H35" s="19"/>
      <c r="I35" s="19"/>
      <c r="J35" s="19"/>
      <c r="K35" s="19"/>
      <c r="L35" s="19"/>
      <c r="M35" s="19"/>
      <c r="N35" s="19"/>
    </row>
    <row r="36" spans="2:14" s="111" customFormat="1" ht="11.25" x14ac:dyDescent="0.2">
      <c r="H36" s="19"/>
      <c r="I36" s="19"/>
      <c r="J36" s="19"/>
      <c r="K36" s="19"/>
      <c r="L36" s="19"/>
      <c r="M36" s="19"/>
      <c r="N36" s="19"/>
    </row>
    <row r="37" spans="2:14" s="111" customFormat="1" ht="11.25" x14ac:dyDescent="0.2">
      <c r="H37" s="19"/>
      <c r="I37" s="19"/>
      <c r="J37" s="19"/>
      <c r="K37" s="19"/>
      <c r="L37" s="19"/>
      <c r="M37" s="19"/>
      <c r="N37" s="19"/>
    </row>
    <row r="38" spans="2:14" s="111" customFormat="1" ht="11.25" x14ac:dyDescent="0.2">
      <c r="H38" s="19"/>
      <c r="I38" s="19"/>
      <c r="J38" s="19"/>
      <c r="K38" s="19"/>
      <c r="L38" s="19"/>
      <c r="M38" s="19"/>
      <c r="N38" s="19"/>
    </row>
    <row r="39" spans="2:14" s="111" customFormat="1" ht="11.25" x14ac:dyDescent="0.2">
      <c r="H39" s="19"/>
      <c r="I39" s="19"/>
      <c r="J39" s="19"/>
      <c r="K39" s="19"/>
      <c r="L39" s="19"/>
      <c r="M39" s="19"/>
      <c r="N39" s="19"/>
    </row>
  </sheetData>
  <mergeCells count="6">
    <mergeCell ref="M4:N4"/>
    <mergeCell ref="C4:D4"/>
    <mergeCell ref="F4:G4"/>
    <mergeCell ref="C5:D5"/>
    <mergeCell ref="F5:G5"/>
    <mergeCell ref="J4:K4"/>
  </mergeCells>
  <hyperlinks>
    <hyperlink ref="L1" location="'Innehåll_ Contents'!Utskriftsområde" display="Till tabellförteckning" xr:uid="{084F2C79-C6A5-466C-9793-935AF5E07A0F}"/>
  </hyperlinks>
  <pageMargins left="0.70866141732283472" right="0.51" top="0.43" bottom="0.4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workbookViewId="0">
      <selection activeCell="A5" sqref="A5:A10"/>
    </sheetView>
  </sheetViews>
  <sheetFormatPr defaultColWidth="9.140625" defaultRowHeight="12.75" x14ac:dyDescent="0.2"/>
  <cols>
    <col min="1" max="1" width="27.5703125" style="7" customWidth="1"/>
    <col min="2" max="3" width="6.140625" style="7" customWidth="1"/>
    <col min="4" max="4" width="9.140625" style="7"/>
    <col min="5" max="5" width="27.5703125" style="7" customWidth="1"/>
    <col min="6" max="7" width="6.140625" style="7" customWidth="1"/>
    <col min="8" max="16384" width="9.140625" style="7"/>
  </cols>
  <sheetData>
    <row r="1" spans="1:11" x14ac:dyDescent="0.2">
      <c r="A1" s="20" t="s">
        <v>107</v>
      </c>
    </row>
    <row r="2" spans="1:11" x14ac:dyDescent="0.2">
      <c r="A2" s="20" t="s">
        <v>102</v>
      </c>
      <c r="E2" s="20" t="s">
        <v>106</v>
      </c>
    </row>
    <row r="3" spans="1:11" x14ac:dyDescent="0.2">
      <c r="A3" s="7" t="s">
        <v>101</v>
      </c>
      <c r="E3" s="7" t="s">
        <v>105</v>
      </c>
    </row>
    <row r="4" spans="1:11" ht="25.5" customHeight="1" x14ac:dyDescent="0.2">
      <c r="A4" s="30" t="s">
        <v>47</v>
      </c>
      <c r="B4" s="31" t="s">
        <v>48</v>
      </c>
      <c r="C4" s="31" t="s">
        <v>49</v>
      </c>
      <c r="E4" s="30" t="s">
        <v>47</v>
      </c>
      <c r="F4" s="31" t="s">
        <v>48</v>
      </c>
      <c r="G4" s="31" t="s">
        <v>49</v>
      </c>
      <c r="K4" s="7" t="s">
        <v>137</v>
      </c>
    </row>
    <row r="5" spans="1:11" x14ac:dyDescent="0.2">
      <c r="A5" s="8" t="s">
        <v>50</v>
      </c>
      <c r="B5" s="9"/>
      <c r="C5" s="9"/>
      <c r="E5" s="8" t="s">
        <v>50</v>
      </c>
      <c r="F5" s="10"/>
      <c r="G5" s="10"/>
    </row>
    <row r="6" spans="1:11" x14ac:dyDescent="0.2">
      <c r="A6" s="11" t="s">
        <v>51</v>
      </c>
      <c r="B6" s="12"/>
      <c r="C6" s="12"/>
      <c r="E6" s="11" t="s">
        <v>51</v>
      </c>
      <c r="F6" s="13"/>
      <c r="G6" s="13"/>
    </row>
    <row r="7" spans="1:11" ht="25.5" customHeight="1" x14ac:dyDescent="0.2">
      <c r="A7" s="14" t="s">
        <v>52</v>
      </c>
      <c r="B7" s="12"/>
      <c r="C7" s="12"/>
      <c r="E7" s="14" t="s">
        <v>52</v>
      </c>
      <c r="F7" s="13"/>
      <c r="G7" s="13"/>
    </row>
    <row r="8" spans="1:11" ht="25.5" customHeight="1" x14ac:dyDescent="0.2">
      <c r="A8" s="14" t="s">
        <v>53</v>
      </c>
      <c r="B8" s="12"/>
      <c r="C8" s="12"/>
      <c r="E8" s="14" t="s">
        <v>53</v>
      </c>
      <c r="F8" s="13"/>
      <c r="G8" s="13"/>
    </row>
    <row r="9" spans="1:11" x14ac:dyDescent="0.2">
      <c r="A9" s="11" t="s">
        <v>54</v>
      </c>
      <c r="B9" s="12"/>
      <c r="C9" s="12"/>
      <c r="E9" s="11" t="s">
        <v>54</v>
      </c>
      <c r="F9" s="13"/>
      <c r="G9" s="13"/>
    </row>
    <row r="10" spans="1:11" x14ac:dyDescent="0.2">
      <c r="A10" s="15" t="s">
        <v>17</v>
      </c>
      <c r="B10" s="16"/>
      <c r="C10" s="16"/>
      <c r="E10" s="15" t="s">
        <v>17</v>
      </c>
      <c r="F10" s="17"/>
      <c r="G10" s="17"/>
    </row>
    <row r="11" spans="1:11" ht="17.25" customHeight="1" x14ac:dyDescent="0.2">
      <c r="B11" s="18">
        <v>1</v>
      </c>
      <c r="C11" s="18">
        <v>1</v>
      </c>
      <c r="E11" s="19"/>
      <c r="F11" s="18">
        <v>1</v>
      </c>
      <c r="G11" s="18">
        <v>1</v>
      </c>
    </row>
    <row r="13" spans="1:11" x14ac:dyDescent="0.2">
      <c r="A13" s="20" t="s">
        <v>103</v>
      </c>
    </row>
    <row r="14" spans="1:11" x14ac:dyDescent="0.2">
      <c r="A14" s="7" t="s">
        <v>22</v>
      </c>
    </row>
    <row r="15" spans="1:11" ht="24" x14ac:dyDescent="0.2">
      <c r="A15" s="30" t="s">
        <v>47</v>
      </c>
      <c r="B15" s="31" t="s">
        <v>48</v>
      </c>
      <c r="C15" s="31" t="s">
        <v>49</v>
      </c>
    </row>
    <row r="16" spans="1:11" x14ac:dyDescent="0.2">
      <c r="A16" s="8" t="s">
        <v>50</v>
      </c>
      <c r="B16" s="9"/>
      <c r="C16" s="9"/>
    </row>
    <row r="17" spans="1:3" x14ac:dyDescent="0.2">
      <c r="A17" s="11" t="s">
        <v>51</v>
      </c>
      <c r="B17" s="12"/>
      <c r="C17" s="12"/>
    </row>
    <row r="18" spans="1:3" ht="22.5" x14ac:dyDescent="0.2">
      <c r="A18" s="14" t="s">
        <v>52</v>
      </c>
      <c r="B18" s="12"/>
      <c r="C18" s="12"/>
    </row>
    <row r="19" spans="1:3" ht="22.5" x14ac:dyDescent="0.2">
      <c r="A19" s="14" t="s">
        <v>53</v>
      </c>
      <c r="B19" s="12"/>
      <c r="C19" s="12"/>
    </row>
    <row r="20" spans="1:3" x14ac:dyDescent="0.2">
      <c r="A20" s="11" t="s">
        <v>54</v>
      </c>
      <c r="B20" s="12"/>
      <c r="C20" s="12"/>
    </row>
    <row r="21" spans="1:3" x14ac:dyDescent="0.2">
      <c r="A21" s="15" t="s">
        <v>17</v>
      </c>
      <c r="B21" s="16"/>
      <c r="C21" s="16"/>
    </row>
    <row r="22" spans="1:3" x14ac:dyDescent="0.2">
      <c r="B22" s="18">
        <v>1</v>
      </c>
      <c r="C22" s="18">
        <v>1</v>
      </c>
    </row>
    <row r="24" spans="1:3" x14ac:dyDescent="0.2">
      <c r="A24" s="20" t="s">
        <v>104</v>
      </c>
    </row>
    <row r="25" spans="1:3" x14ac:dyDescent="0.2">
      <c r="A25" s="7" t="s">
        <v>0</v>
      </c>
    </row>
    <row r="26" spans="1:3" ht="24" x14ac:dyDescent="0.2">
      <c r="A26" s="30" t="s">
        <v>47</v>
      </c>
      <c r="B26" s="31" t="s">
        <v>48</v>
      </c>
      <c r="C26" s="31" t="s">
        <v>49</v>
      </c>
    </row>
    <row r="27" spans="1:3" x14ac:dyDescent="0.2">
      <c r="A27" s="8" t="s">
        <v>50</v>
      </c>
      <c r="B27" s="9"/>
      <c r="C27" s="9"/>
    </row>
    <row r="28" spans="1:3" x14ac:dyDescent="0.2">
      <c r="A28" s="11" t="s">
        <v>51</v>
      </c>
      <c r="B28" s="12"/>
      <c r="C28" s="12"/>
    </row>
    <row r="29" spans="1:3" ht="22.5" x14ac:dyDescent="0.2">
      <c r="A29" s="14" t="s">
        <v>52</v>
      </c>
      <c r="B29" s="12"/>
      <c r="C29" s="12"/>
    </row>
    <row r="30" spans="1:3" ht="22.5" x14ac:dyDescent="0.2">
      <c r="A30" s="14" t="s">
        <v>53</v>
      </c>
      <c r="B30" s="12"/>
      <c r="C30" s="12"/>
    </row>
    <row r="31" spans="1:3" x14ac:dyDescent="0.2">
      <c r="A31" s="11" t="s">
        <v>54</v>
      </c>
      <c r="B31" s="12"/>
      <c r="C31" s="12"/>
    </row>
    <row r="32" spans="1:3" x14ac:dyDescent="0.2">
      <c r="A32" s="15" t="s">
        <v>17</v>
      </c>
      <c r="B32" s="16"/>
      <c r="C32" s="16"/>
    </row>
    <row r="33" spans="2:3" x14ac:dyDescent="0.2">
      <c r="B33" s="18">
        <v>1</v>
      </c>
      <c r="C33" s="18">
        <v>1</v>
      </c>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14999847407452621"/>
  </sheetPr>
  <dimension ref="A1:O36"/>
  <sheetViews>
    <sheetView workbookViewId="0"/>
  </sheetViews>
  <sheetFormatPr defaultColWidth="9.140625" defaultRowHeight="12.75" x14ac:dyDescent="0.2"/>
  <cols>
    <col min="1" max="1" width="32.7109375" style="1" customWidth="1"/>
    <col min="2" max="2" width="10.5703125" style="1" bestFit="1" customWidth="1"/>
    <col min="3" max="3" width="2.28515625" style="1" customWidth="1"/>
    <col min="4" max="4" width="5.7109375" style="1" bestFit="1" customWidth="1"/>
    <col min="5" max="5" width="11.28515625" style="1" bestFit="1" customWidth="1"/>
    <col min="6" max="6" width="1.5703125" style="7" customWidth="1"/>
    <col min="7" max="7" width="6.5703125" style="7" bestFit="1" customWidth="1"/>
    <col min="8" max="8" width="1.42578125" style="7" bestFit="1" customWidth="1"/>
    <col min="9" max="9" width="6.28515625" style="1" bestFit="1" customWidth="1"/>
    <col min="10" max="10" width="2.42578125" style="1" bestFit="1" customWidth="1"/>
    <col min="11" max="11" width="7.140625" style="7" bestFit="1" customWidth="1"/>
    <col min="12" max="12" width="8" style="7" bestFit="1" customWidth="1"/>
    <col min="13" max="13" width="1.85546875" style="7" bestFit="1" customWidth="1"/>
    <col min="14" max="14" width="7.140625" style="1" bestFit="1" customWidth="1"/>
    <col min="15" max="16384" width="9.140625" style="1"/>
  </cols>
  <sheetData>
    <row r="1" spans="1:15" x14ac:dyDescent="0.2">
      <c r="A1" s="20" t="s">
        <v>351</v>
      </c>
      <c r="B1" s="7"/>
      <c r="C1" s="7"/>
      <c r="D1" s="7"/>
      <c r="E1" s="7"/>
      <c r="L1" s="224" t="s">
        <v>255</v>
      </c>
    </row>
    <row r="2" spans="1:15" x14ac:dyDescent="0.2">
      <c r="A2" s="116" t="s">
        <v>352</v>
      </c>
      <c r="B2" s="7"/>
      <c r="C2" s="7"/>
      <c r="D2" s="7"/>
      <c r="E2" s="7"/>
    </row>
    <row r="3" spans="1:15" ht="13.5" thickBot="1" x14ac:dyDescent="0.25">
      <c r="A3" s="7"/>
      <c r="B3" s="7"/>
      <c r="C3" s="7"/>
      <c r="D3" s="7"/>
      <c r="E3" s="7"/>
    </row>
    <row r="4" spans="1:15" s="111" customFormat="1" ht="27" customHeight="1" x14ac:dyDescent="0.2">
      <c r="A4" s="82" t="s">
        <v>16</v>
      </c>
      <c r="B4" s="118" t="s">
        <v>88</v>
      </c>
      <c r="C4" s="292" t="s">
        <v>169</v>
      </c>
      <c r="D4" s="293"/>
      <c r="E4" s="118" t="s">
        <v>89</v>
      </c>
      <c r="F4" s="119"/>
      <c r="G4" s="118" t="s">
        <v>171</v>
      </c>
      <c r="H4" s="149"/>
      <c r="I4" s="118" t="s">
        <v>171</v>
      </c>
      <c r="J4" s="292" t="s">
        <v>169</v>
      </c>
      <c r="K4" s="293"/>
      <c r="L4" s="118" t="s">
        <v>172</v>
      </c>
      <c r="M4" s="292" t="s">
        <v>169</v>
      </c>
      <c r="N4" s="293"/>
    </row>
    <row r="5" spans="1:15" s="111" customFormat="1" ht="27.75" customHeight="1" thickBot="1" x14ac:dyDescent="0.25">
      <c r="A5" s="113" t="s">
        <v>223</v>
      </c>
      <c r="B5" s="110" t="s">
        <v>90</v>
      </c>
      <c r="C5" s="294" t="s">
        <v>168</v>
      </c>
      <c r="D5" s="294"/>
      <c r="E5" s="110" t="s">
        <v>91</v>
      </c>
      <c r="F5" s="110"/>
      <c r="G5" s="110" t="s">
        <v>173</v>
      </c>
      <c r="H5" s="110"/>
      <c r="I5" s="110" t="s">
        <v>173</v>
      </c>
      <c r="J5" s="110"/>
      <c r="K5" s="110" t="s">
        <v>168</v>
      </c>
      <c r="L5" s="110" t="s">
        <v>174</v>
      </c>
      <c r="M5" s="110"/>
      <c r="N5" s="110" t="s">
        <v>168</v>
      </c>
    </row>
    <row r="6" spans="1:15" s="128" customFormat="1" ht="15" customHeight="1" x14ac:dyDescent="0.2">
      <c r="A6" s="35" t="s">
        <v>175</v>
      </c>
      <c r="B6" s="126">
        <v>40154.347999999998</v>
      </c>
      <c r="C6" s="122" t="s">
        <v>43</v>
      </c>
      <c r="D6" s="126">
        <v>2114.8339999999998</v>
      </c>
      <c r="E6" s="126">
        <v>262719.23200000002</v>
      </c>
      <c r="F6" s="127" t="s">
        <v>43</v>
      </c>
      <c r="G6" s="94">
        <v>11212.248</v>
      </c>
      <c r="H6" s="122" t="s">
        <v>92</v>
      </c>
      <c r="I6" s="182">
        <v>13.406000000000001</v>
      </c>
      <c r="J6" s="156" t="s">
        <v>43</v>
      </c>
      <c r="K6" s="157">
        <v>0.88600000000000001</v>
      </c>
      <c r="L6" s="156">
        <v>9.0709999999999997</v>
      </c>
      <c r="M6" s="180" t="s">
        <v>43</v>
      </c>
      <c r="N6" s="180">
        <v>0.86</v>
      </c>
      <c r="O6" s="180"/>
    </row>
    <row r="7" spans="1:15" s="128" customFormat="1" ht="15" customHeight="1" x14ac:dyDescent="0.2">
      <c r="A7" s="35" t="s">
        <v>176</v>
      </c>
      <c r="B7" s="126">
        <v>154916.764</v>
      </c>
      <c r="C7" s="122" t="s">
        <v>43</v>
      </c>
      <c r="D7" s="126">
        <v>11903.495000000001</v>
      </c>
      <c r="E7" s="126">
        <v>146678.53200000001</v>
      </c>
      <c r="F7" s="127" t="s">
        <v>43</v>
      </c>
      <c r="G7" s="94">
        <v>17569.598000000002</v>
      </c>
      <c r="H7" s="122" t="s">
        <v>92</v>
      </c>
      <c r="I7" s="182">
        <v>51.722999999999999</v>
      </c>
      <c r="J7" s="156" t="s">
        <v>43</v>
      </c>
      <c r="K7" s="157">
        <v>2.52</v>
      </c>
      <c r="L7" s="156">
        <v>5.0650000000000004</v>
      </c>
      <c r="M7" s="180" t="s">
        <v>43</v>
      </c>
      <c r="N7" s="180">
        <v>0.73899999999999999</v>
      </c>
      <c r="O7" s="180"/>
    </row>
    <row r="8" spans="1:15" s="128" customFormat="1" ht="15" customHeight="1" x14ac:dyDescent="0.2">
      <c r="A8" s="35" t="s">
        <v>380</v>
      </c>
      <c r="B8" s="126">
        <v>4916.7879999999996</v>
      </c>
      <c r="C8" s="122" t="s">
        <v>43</v>
      </c>
      <c r="D8" s="126">
        <v>1380.222</v>
      </c>
      <c r="E8" s="126">
        <v>113177.827</v>
      </c>
      <c r="F8" s="94" t="s">
        <v>43</v>
      </c>
      <c r="G8" s="94">
        <v>39274.387999999999</v>
      </c>
      <c r="H8" s="122" t="s">
        <v>92</v>
      </c>
      <c r="I8" s="182">
        <v>1.6419999999999999</v>
      </c>
      <c r="J8" s="156" t="s">
        <v>43</v>
      </c>
      <c r="K8" s="157">
        <v>0.44900000000000001</v>
      </c>
      <c r="L8" s="156">
        <v>3.9079999999999999</v>
      </c>
      <c r="M8" s="180" t="s">
        <v>43</v>
      </c>
      <c r="N8" s="180">
        <v>1.3520000000000001</v>
      </c>
      <c r="O8" s="180"/>
    </row>
    <row r="9" spans="1:15" s="128" customFormat="1" ht="26.25" customHeight="1" x14ac:dyDescent="0.2">
      <c r="A9" s="35" t="s">
        <v>381</v>
      </c>
      <c r="B9" s="126">
        <v>10671.056</v>
      </c>
      <c r="C9" s="122" t="s">
        <v>43</v>
      </c>
      <c r="D9" s="126">
        <v>5113.4889999999996</v>
      </c>
      <c r="E9" s="126">
        <v>79523.308999999994</v>
      </c>
      <c r="F9" s="94" t="s">
        <v>43</v>
      </c>
      <c r="G9" s="94">
        <v>32818.012000000002</v>
      </c>
      <c r="H9" s="122" t="s">
        <v>92</v>
      </c>
      <c r="I9" s="182">
        <v>3.5630000000000002</v>
      </c>
      <c r="J9" s="156" t="s">
        <v>43</v>
      </c>
      <c r="K9" s="157">
        <v>1.655</v>
      </c>
      <c r="L9" s="156">
        <v>2.746</v>
      </c>
      <c r="M9" s="180" t="s">
        <v>43</v>
      </c>
      <c r="N9" s="180">
        <v>1.1379999999999999</v>
      </c>
      <c r="O9" s="180"/>
    </row>
    <row r="10" spans="1:15" s="128" customFormat="1" ht="15" customHeight="1" x14ac:dyDescent="0.2">
      <c r="A10" s="35" t="s">
        <v>177</v>
      </c>
      <c r="B10" s="126">
        <v>47264.196000000004</v>
      </c>
      <c r="C10" s="122" t="s">
        <v>43</v>
      </c>
      <c r="D10" s="126">
        <v>5093.2259999999997</v>
      </c>
      <c r="E10" s="126">
        <v>1593966.446</v>
      </c>
      <c r="F10" s="32" t="s">
        <v>43</v>
      </c>
      <c r="G10" s="94">
        <v>167914.08799999999</v>
      </c>
      <c r="H10" s="122" t="s">
        <v>92</v>
      </c>
      <c r="I10" s="182">
        <v>15.78</v>
      </c>
      <c r="J10" s="156" t="s">
        <v>43</v>
      </c>
      <c r="K10" s="157">
        <v>1.63</v>
      </c>
      <c r="L10" s="156">
        <v>55.036999999999999</v>
      </c>
      <c r="M10" s="180" t="s">
        <v>43</v>
      </c>
      <c r="N10" s="180">
        <v>4.351</v>
      </c>
      <c r="O10" s="180"/>
    </row>
    <row r="11" spans="1:15" s="128" customFormat="1" ht="15" customHeight="1" x14ac:dyDescent="0.2">
      <c r="A11" s="35" t="s">
        <v>226</v>
      </c>
      <c r="B11" s="126">
        <v>39154.444000000003</v>
      </c>
      <c r="C11" s="122" t="s">
        <v>43</v>
      </c>
      <c r="D11" s="126">
        <v>4386.5910000000003</v>
      </c>
      <c r="E11" s="126">
        <v>664848.65899999999</v>
      </c>
      <c r="F11" s="129" t="s">
        <v>43</v>
      </c>
      <c r="G11" s="126">
        <v>174390.40400000001</v>
      </c>
      <c r="H11" s="122" t="s">
        <v>92</v>
      </c>
      <c r="I11" s="182">
        <v>13.073</v>
      </c>
      <c r="J11" s="179" t="s">
        <v>43</v>
      </c>
      <c r="K11" s="157">
        <v>1.4419999999999999</v>
      </c>
      <c r="L11" s="179">
        <v>22.956</v>
      </c>
      <c r="M11" s="180" t="s">
        <v>43</v>
      </c>
      <c r="N11" s="180">
        <v>4.8609999999999998</v>
      </c>
      <c r="O11" s="180"/>
    </row>
    <row r="12" spans="1:15" s="128" customFormat="1" ht="15" customHeight="1" x14ac:dyDescent="0.2">
      <c r="A12" s="35" t="s">
        <v>17</v>
      </c>
      <c r="B12" s="126">
        <v>2436.5459999999998</v>
      </c>
      <c r="C12" s="122" t="s">
        <v>43</v>
      </c>
      <c r="D12" s="126">
        <v>1563.491</v>
      </c>
      <c r="E12" s="126">
        <v>35241.961000000003</v>
      </c>
      <c r="F12" s="32" t="s">
        <v>43</v>
      </c>
      <c r="G12" s="94">
        <v>13962.324000000001</v>
      </c>
      <c r="H12" s="122" t="s">
        <v>92</v>
      </c>
      <c r="I12" s="182">
        <v>0.81299999999999994</v>
      </c>
      <c r="J12" s="156" t="s">
        <v>43</v>
      </c>
      <c r="K12" s="157">
        <v>0.52100000000000002</v>
      </c>
      <c r="L12" s="156">
        <v>1.2170000000000001</v>
      </c>
      <c r="M12" s="180" t="s">
        <v>43</v>
      </c>
      <c r="N12" s="180">
        <v>0.49099999999999999</v>
      </c>
      <c r="O12" s="180"/>
    </row>
    <row r="13" spans="1:15" s="138" customFormat="1" ht="17.25" customHeight="1" thickBot="1" x14ac:dyDescent="0.25">
      <c r="A13" s="134" t="s">
        <v>0</v>
      </c>
      <c r="B13" s="135">
        <v>299514.14199999999</v>
      </c>
      <c r="C13" s="136" t="s">
        <v>43</v>
      </c>
      <c r="D13" s="135">
        <v>14677.652</v>
      </c>
      <c r="E13" s="135">
        <v>2896155.9670000002</v>
      </c>
      <c r="F13" s="123" t="s">
        <v>43</v>
      </c>
      <c r="G13" s="123">
        <v>246535.174</v>
      </c>
      <c r="H13" s="136" t="s">
        <v>92</v>
      </c>
      <c r="I13" s="135">
        <v>100</v>
      </c>
      <c r="J13" s="123" t="s">
        <v>43</v>
      </c>
      <c r="K13" s="183">
        <v>0</v>
      </c>
      <c r="L13" s="123">
        <v>100</v>
      </c>
      <c r="M13" s="123" t="s">
        <v>43</v>
      </c>
      <c r="N13" s="145">
        <v>0</v>
      </c>
    </row>
    <row r="14" spans="1:15" s="19" customFormat="1" ht="6.75" customHeight="1" x14ac:dyDescent="0.2"/>
    <row r="15" spans="1:15" s="19" customFormat="1" ht="11.25" x14ac:dyDescent="0.2"/>
    <row r="16" spans="1:15" s="19" customFormat="1" ht="11.25" x14ac:dyDescent="0.2"/>
    <row r="17" spans="6:13" s="19" customFormat="1" ht="11.25" x14ac:dyDescent="0.2"/>
    <row r="18" spans="6:13" s="111" customFormat="1" ht="11.25" x14ac:dyDescent="0.2">
      <c r="F18" s="19"/>
      <c r="G18" s="19"/>
      <c r="H18" s="19"/>
      <c r="K18" s="19"/>
      <c r="L18" s="19"/>
      <c r="M18" s="19"/>
    </row>
    <row r="19" spans="6:13" s="111" customFormat="1" ht="11.25" x14ac:dyDescent="0.2">
      <c r="F19" s="19"/>
      <c r="G19" s="19"/>
      <c r="H19" s="19"/>
      <c r="K19" s="19"/>
      <c r="L19" s="19"/>
      <c r="M19" s="19"/>
    </row>
    <row r="20" spans="6:13" s="111" customFormat="1" ht="11.25" x14ac:dyDescent="0.2">
      <c r="F20" s="19"/>
      <c r="G20" s="19"/>
      <c r="H20" s="19"/>
      <c r="K20" s="19"/>
      <c r="L20" s="19"/>
      <c r="M20" s="19"/>
    </row>
    <row r="21" spans="6:13" s="111" customFormat="1" ht="11.25" x14ac:dyDescent="0.2">
      <c r="F21" s="19"/>
      <c r="G21" s="19"/>
      <c r="H21" s="19"/>
      <c r="K21" s="19"/>
      <c r="L21" s="19"/>
      <c r="M21" s="19"/>
    </row>
    <row r="22" spans="6:13" s="111" customFormat="1" ht="11.25" x14ac:dyDescent="0.2">
      <c r="F22" s="19"/>
      <c r="G22" s="19"/>
      <c r="H22" s="19"/>
      <c r="K22" s="19"/>
      <c r="L22" s="19"/>
      <c r="M22" s="19"/>
    </row>
    <row r="23" spans="6:13" s="111" customFormat="1" ht="11.25" x14ac:dyDescent="0.2">
      <c r="F23" s="19"/>
      <c r="G23" s="19"/>
      <c r="H23" s="19"/>
      <c r="K23" s="19"/>
      <c r="L23" s="19"/>
      <c r="M23" s="19"/>
    </row>
    <row r="24" spans="6:13" s="111" customFormat="1" ht="11.25" x14ac:dyDescent="0.2">
      <c r="F24" s="19"/>
      <c r="G24" s="19"/>
      <c r="H24" s="19"/>
      <c r="K24" s="19"/>
      <c r="L24" s="19"/>
      <c r="M24" s="19"/>
    </row>
    <row r="25" spans="6:13" s="111" customFormat="1" ht="11.25" x14ac:dyDescent="0.2">
      <c r="F25" s="19"/>
      <c r="G25" s="19"/>
      <c r="H25" s="19"/>
      <c r="K25" s="19"/>
      <c r="L25" s="19"/>
      <c r="M25" s="19"/>
    </row>
    <row r="26" spans="6:13" s="111" customFormat="1" ht="11.25" x14ac:dyDescent="0.2">
      <c r="F26" s="19"/>
      <c r="G26" s="19"/>
      <c r="H26" s="19"/>
      <c r="K26" s="19"/>
      <c r="L26" s="19"/>
      <c r="M26" s="19"/>
    </row>
    <row r="27" spans="6:13" s="111" customFormat="1" ht="11.25" x14ac:dyDescent="0.2">
      <c r="F27" s="19"/>
      <c r="G27" s="19"/>
      <c r="H27" s="19"/>
      <c r="K27" s="19"/>
      <c r="L27" s="19"/>
      <c r="M27" s="19"/>
    </row>
    <row r="28" spans="6:13" s="111" customFormat="1" ht="11.25" x14ac:dyDescent="0.2">
      <c r="F28" s="19"/>
      <c r="G28" s="19"/>
      <c r="H28" s="19"/>
      <c r="K28" s="19"/>
      <c r="L28" s="19"/>
      <c r="M28" s="19"/>
    </row>
    <row r="29" spans="6:13" s="111" customFormat="1" ht="11.25" x14ac:dyDescent="0.2">
      <c r="F29" s="19"/>
      <c r="G29" s="19"/>
      <c r="H29" s="19"/>
      <c r="K29" s="19"/>
      <c r="L29" s="19"/>
      <c r="M29" s="19"/>
    </row>
    <row r="30" spans="6:13" s="111" customFormat="1" ht="11.25" x14ac:dyDescent="0.2">
      <c r="F30" s="19"/>
      <c r="G30" s="19"/>
      <c r="H30" s="19"/>
      <c r="K30" s="19"/>
      <c r="L30" s="19"/>
      <c r="M30" s="19"/>
    </row>
    <row r="31" spans="6:13" s="111" customFormat="1" ht="11.25" x14ac:dyDescent="0.2">
      <c r="F31" s="19"/>
      <c r="G31" s="19"/>
      <c r="H31" s="19"/>
      <c r="K31" s="19"/>
      <c r="L31" s="19"/>
      <c r="M31" s="19"/>
    </row>
    <row r="32" spans="6:13" s="111" customFormat="1" ht="11.25" x14ac:dyDescent="0.2">
      <c r="F32" s="19"/>
      <c r="G32" s="19"/>
      <c r="H32" s="19"/>
      <c r="K32" s="19"/>
      <c r="L32" s="19"/>
      <c r="M32" s="19"/>
    </row>
    <row r="33" spans="6:13" s="111" customFormat="1" ht="11.25" x14ac:dyDescent="0.2">
      <c r="F33" s="19"/>
      <c r="G33" s="19"/>
      <c r="H33" s="19"/>
      <c r="K33" s="19"/>
      <c r="L33" s="19"/>
      <c r="M33" s="19"/>
    </row>
    <row r="34" spans="6:13" s="111" customFormat="1" ht="11.25" x14ac:dyDescent="0.2">
      <c r="F34" s="19"/>
      <c r="G34" s="19"/>
      <c r="H34" s="19"/>
      <c r="K34" s="19"/>
      <c r="L34" s="19"/>
      <c r="M34" s="19"/>
    </row>
    <row r="35" spans="6:13" s="111" customFormat="1" ht="11.25" x14ac:dyDescent="0.2">
      <c r="F35" s="19"/>
      <c r="G35" s="19"/>
      <c r="H35" s="19"/>
      <c r="K35" s="19"/>
      <c r="L35" s="19"/>
      <c r="M35" s="19"/>
    </row>
    <row r="36" spans="6:13" s="111" customFormat="1" ht="11.25" x14ac:dyDescent="0.2">
      <c r="F36" s="19"/>
      <c r="G36" s="19"/>
      <c r="H36" s="19"/>
      <c r="K36" s="19"/>
      <c r="L36" s="19"/>
      <c r="M36" s="19"/>
    </row>
  </sheetData>
  <mergeCells count="4">
    <mergeCell ref="C4:D4"/>
    <mergeCell ref="C5:D5"/>
    <mergeCell ref="J4:K4"/>
    <mergeCell ref="M4:N4"/>
  </mergeCells>
  <hyperlinks>
    <hyperlink ref="L1" location="'Innehåll_ Contents'!Utskriftsområde" display="Till tabellförteckning" xr:uid="{B090A313-F9DB-4E5C-84D0-8C91684622B7}"/>
  </hyperlinks>
  <pageMargins left="0.70866141732283472" right="0.70866141732283472" top="0.74803149606299213" bottom="0.74803149606299213"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14999847407452621"/>
  </sheetPr>
  <dimension ref="A1:N36"/>
  <sheetViews>
    <sheetView workbookViewId="0"/>
  </sheetViews>
  <sheetFormatPr defaultColWidth="9.140625" defaultRowHeight="12.75" x14ac:dyDescent="0.2"/>
  <cols>
    <col min="1" max="1" width="32.7109375" style="1" customWidth="1"/>
    <col min="2" max="2" width="11.7109375" style="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28515625" style="7" bestFit="1" customWidth="1"/>
    <col min="10" max="10" width="1.85546875" style="7" bestFit="1" customWidth="1"/>
    <col min="11" max="11" width="7.140625" style="7" bestFit="1" customWidth="1"/>
    <col min="12" max="12" width="8" style="7" bestFit="1" customWidth="1"/>
    <col min="13" max="13" width="1.85546875" style="7" bestFit="1" customWidth="1"/>
    <col min="14" max="14" width="7.140625" style="7" bestFit="1" customWidth="1"/>
    <col min="15" max="16384" width="9.140625" style="1"/>
  </cols>
  <sheetData>
    <row r="1" spans="1:14" x14ac:dyDescent="0.2">
      <c r="A1" s="20" t="s">
        <v>353</v>
      </c>
      <c r="B1" s="7"/>
      <c r="C1" s="7"/>
      <c r="D1" s="7"/>
      <c r="E1" s="7"/>
      <c r="F1" s="7"/>
      <c r="G1" s="7"/>
      <c r="L1" s="224" t="s">
        <v>255</v>
      </c>
    </row>
    <row r="2" spans="1:14" x14ac:dyDescent="0.2">
      <c r="A2" s="116" t="s">
        <v>354</v>
      </c>
      <c r="B2" s="7"/>
      <c r="C2" s="7"/>
      <c r="D2" s="7"/>
      <c r="E2" s="7"/>
      <c r="F2" s="7"/>
      <c r="G2" s="7"/>
    </row>
    <row r="3" spans="1:14" ht="13.5" thickBot="1" x14ac:dyDescent="0.25">
      <c r="A3" s="7"/>
      <c r="B3" s="7"/>
      <c r="C3" s="7"/>
      <c r="D3" s="7"/>
      <c r="E3" s="7"/>
      <c r="F3" s="7"/>
      <c r="G3" s="7"/>
    </row>
    <row r="4" spans="1:14" s="111" customFormat="1" ht="27" customHeight="1" x14ac:dyDescent="0.2">
      <c r="A4" s="82" t="s">
        <v>16</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223</v>
      </c>
      <c r="B5" s="110" t="s">
        <v>90</v>
      </c>
      <c r="C5" s="294" t="s">
        <v>168</v>
      </c>
      <c r="D5" s="294"/>
      <c r="E5" s="110" t="s">
        <v>91</v>
      </c>
      <c r="F5" s="294" t="s">
        <v>168</v>
      </c>
      <c r="G5" s="294"/>
      <c r="H5" s="110"/>
      <c r="I5" s="110" t="s">
        <v>173</v>
      </c>
      <c r="J5" s="110"/>
      <c r="K5" s="110" t="s">
        <v>168</v>
      </c>
      <c r="L5" s="110" t="s">
        <v>174</v>
      </c>
      <c r="M5" s="110"/>
      <c r="N5" s="110" t="s">
        <v>168</v>
      </c>
    </row>
    <row r="6" spans="1:14" s="128" customFormat="1" ht="15" customHeight="1" x14ac:dyDescent="0.2">
      <c r="A6" s="35" t="s">
        <v>175</v>
      </c>
      <c r="B6" s="126">
        <v>20684.234</v>
      </c>
      <c r="C6" s="122" t="s">
        <v>43</v>
      </c>
      <c r="D6" s="126">
        <v>1641.9110000000001</v>
      </c>
      <c r="E6" s="126">
        <v>139054.041</v>
      </c>
      <c r="F6" s="122" t="s">
        <v>43</v>
      </c>
      <c r="G6" s="94">
        <v>7002.7659999999996</v>
      </c>
      <c r="H6" s="127" t="s">
        <v>92</v>
      </c>
      <c r="I6" s="174">
        <v>9.484</v>
      </c>
      <c r="J6" s="157" t="s">
        <v>43</v>
      </c>
      <c r="K6" s="156">
        <v>0.89400000000000002</v>
      </c>
      <c r="L6" s="156">
        <v>8.6539999999999999</v>
      </c>
      <c r="M6" s="157" t="s">
        <v>43</v>
      </c>
      <c r="N6" s="156">
        <v>0.78500000000000003</v>
      </c>
    </row>
    <row r="7" spans="1:14" s="128" customFormat="1" ht="15" customHeight="1" x14ac:dyDescent="0.2">
      <c r="A7" s="35" t="s">
        <v>176</v>
      </c>
      <c r="B7" s="126">
        <v>123430.3</v>
      </c>
      <c r="C7" s="122" t="s">
        <v>43</v>
      </c>
      <c r="D7" s="126">
        <v>11284.973</v>
      </c>
      <c r="E7" s="126">
        <v>92763.195999999996</v>
      </c>
      <c r="F7" s="122" t="s">
        <v>43</v>
      </c>
      <c r="G7" s="94">
        <v>13292.675999999999</v>
      </c>
      <c r="H7" s="127" t="s">
        <v>92</v>
      </c>
      <c r="I7" s="174">
        <v>56.597000000000001</v>
      </c>
      <c r="J7" s="157" t="s">
        <v>43</v>
      </c>
      <c r="K7" s="156">
        <v>3.028</v>
      </c>
      <c r="L7" s="156">
        <v>5.7729999999999997</v>
      </c>
      <c r="M7" s="157" t="s">
        <v>43</v>
      </c>
      <c r="N7" s="156">
        <v>0.91200000000000003</v>
      </c>
    </row>
    <row r="8" spans="1:14" s="128" customFormat="1" ht="15" customHeight="1" x14ac:dyDescent="0.2">
      <c r="A8" s="35" t="s">
        <v>380</v>
      </c>
      <c r="B8" s="126">
        <v>957.303</v>
      </c>
      <c r="C8" s="122" t="s">
        <v>43</v>
      </c>
      <c r="D8" s="126">
        <v>472.09699999999998</v>
      </c>
      <c r="E8" s="126">
        <v>24838.512999999999</v>
      </c>
      <c r="F8" s="122" t="s">
        <v>43</v>
      </c>
      <c r="G8" s="94">
        <v>12715.785</v>
      </c>
      <c r="H8" s="94" t="s">
        <v>92</v>
      </c>
      <c r="I8" s="174">
        <v>0.439</v>
      </c>
      <c r="J8" s="157" t="s">
        <v>43</v>
      </c>
      <c r="K8" s="156">
        <v>0.217</v>
      </c>
      <c r="L8" s="156">
        <v>1.546</v>
      </c>
      <c r="M8" s="157" t="s">
        <v>43</v>
      </c>
      <c r="N8" s="156">
        <v>0.78800000000000003</v>
      </c>
    </row>
    <row r="9" spans="1:14" s="128" customFormat="1" ht="26.25" customHeight="1" x14ac:dyDescent="0.2">
      <c r="A9" s="35" t="s">
        <v>381</v>
      </c>
      <c r="B9" s="126">
        <v>8370.9779999999992</v>
      </c>
      <c r="C9" s="122" t="s">
        <v>43</v>
      </c>
      <c r="D9" s="126">
        <v>4752.674</v>
      </c>
      <c r="E9" s="126">
        <v>29048.955000000002</v>
      </c>
      <c r="F9" s="122" t="s">
        <v>43</v>
      </c>
      <c r="G9" s="94">
        <v>13795.725</v>
      </c>
      <c r="H9" s="94" t="s">
        <v>92</v>
      </c>
      <c r="I9" s="174">
        <v>3.8380000000000001</v>
      </c>
      <c r="J9" s="157" t="s">
        <v>43</v>
      </c>
      <c r="K9" s="156">
        <v>2.1139999999999999</v>
      </c>
      <c r="L9" s="156">
        <v>1.8080000000000001</v>
      </c>
      <c r="M9" s="157" t="s">
        <v>43</v>
      </c>
      <c r="N9" s="156">
        <v>0.86299999999999999</v>
      </c>
    </row>
    <row r="10" spans="1:14" s="128" customFormat="1" ht="15" customHeight="1" x14ac:dyDescent="0.2">
      <c r="A10" s="35" t="s">
        <v>177</v>
      </c>
      <c r="B10" s="126">
        <v>37233.373</v>
      </c>
      <c r="C10" s="122" t="s">
        <v>43</v>
      </c>
      <c r="D10" s="126">
        <v>4700.7470000000003</v>
      </c>
      <c r="E10" s="126">
        <v>1025355.626</v>
      </c>
      <c r="F10" s="122" t="s">
        <v>43</v>
      </c>
      <c r="G10" s="94">
        <v>99761.58</v>
      </c>
      <c r="H10" s="32" t="s">
        <v>92</v>
      </c>
      <c r="I10" s="174">
        <v>17.073</v>
      </c>
      <c r="J10" s="157" t="s">
        <v>43</v>
      </c>
      <c r="K10" s="156">
        <v>2.0539999999999998</v>
      </c>
      <c r="L10" s="156">
        <v>63.811999999999998</v>
      </c>
      <c r="M10" s="157" t="s">
        <v>43</v>
      </c>
      <c r="N10" s="156">
        <v>3.4049999999999998</v>
      </c>
    </row>
    <row r="11" spans="1:14" s="128" customFormat="1" ht="15" customHeight="1" x14ac:dyDescent="0.2">
      <c r="A11" s="35" t="s">
        <v>226</v>
      </c>
      <c r="B11" s="126">
        <v>26301.022000000001</v>
      </c>
      <c r="C11" s="122" t="s">
        <v>43</v>
      </c>
      <c r="D11" s="126">
        <v>3003.4490000000001</v>
      </c>
      <c r="E11" s="126">
        <v>279553.65999999997</v>
      </c>
      <c r="F11" s="122" t="s">
        <v>43</v>
      </c>
      <c r="G11" s="126">
        <v>60275.805999999997</v>
      </c>
      <c r="H11" s="35" t="s">
        <v>92</v>
      </c>
      <c r="I11" s="174">
        <v>12.06</v>
      </c>
      <c r="J11" s="157" t="s">
        <v>43</v>
      </c>
      <c r="K11" s="180">
        <v>1.4359999999999999</v>
      </c>
      <c r="L11" s="180">
        <v>17.398</v>
      </c>
      <c r="M11" s="157" t="s">
        <v>43</v>
      </c>
      <c r="N11" s="180">
        <v>3.2829999999999999</v>
      </c>
    </row>
    <row r="12" spans="1:14" s="128" customFormat="1" ht="15" customHeight="1" x14ac:dyDescent="0.2">
      <c r="A12" s="35" t="s">
        <v>17</v>
      </c>
      <c r="B12" s="126">
        <v>1108.4179999999999</v>
      </c>
      <c r="C12" s="122" t="s">
        <v>43</v>
      </c>
      <c r="D12" s="126">
        <v>1163.0989999999999</v>
      </c>
      <c r="E12" s="126">
        <v>16230.323</v>
      </c>
      <c r="F12" s="122" t="s">
        <v>43</v>
      </c>
      <c r="G12" s="94">
        <v>7868.1490000000003</v>
      </c>
      <c r="H12" s="32" t="s">
        <v>92</v>
      </c>
      <c r="I12" s="174">
        <v>0.50800000000000001</v>
      </c>
      <c r="J12" s="157" t="s">
        <v>43</v>
      </c>
      <c r="K12" s="156">
        <v>0.53200000000000003</v>
      </c>
      <c r="L12" s="156">
        <v>1.01</v>
      </c>
      <c r="M12" s="157" t="s">
        <v>43</v>
      </c>
      <c r="N12" s="156">
        <v>0.49299999999999999</v>
      </c>
    </row>
    <row r="13" spans="1:14" s="138" customFormat="1" ht="17.25" customHeight="1" thickBot="1" x14ac:dyDescent="0.25">
      <c r="A13" s="134" t="s">
        <v>0</v>
      </c>
      <c r="B13" s="135">
        <v>218085.62899999999</v>
      </c>
      <c r="C13" s="136" t="s">
        <v>43</v>
      </c>
      <c r="D13" s="135">
        <v>13309.177</v>
      </c>
      <c r="E13" s="135">
        <v>1606844.3149999999</v>
      </c>
      <c r="F13" s="136" t="s">
        <v>43</v>
      </c>
      <c r="G13" s="123">
        <v>119784.283</v>
      </c>
      <c r="H13" s="123" t="s">
        <v>92</v>
      </c>
      <c r="I13" s="123">
        <v>100</v>
      </c>
      <c r="J13" s="136" t="s">
        <v>43</v>
      </c>
      <c r="K13" s="123">
        <v>0</v>
      </c>
      <c r="L13" s="123">
        <v>100</v>
      </c>
      <c r="M13" s="136" t="s">
        <v>43</v>
      </c>
      <c r="N13" s="123">
        <v>0</v>
      </c>
    </row>
    <row r="14" spans="1:14" s="111" customFormat="1" ht="11.25" x14ac:dyDescent="0.2">
      <c r="H14" s="19"/>
      <c r="I14" s="19"/>
      <c r="J14" s="19"/>
      <c r="K14" s="19"/>
      <c r="L14" s="19"/>
      <c r="M14" s="19"/>
      <c r="N14" s="19"/>
    </row>
    <row r="15" spans="1:14" s="111" customFormat="1" ht="11.25" x14ac:dyDescent="0.2">
      <c r="H15" s="19"/>
      <c r="I15" s="19"/>
      <c r="J15" s="19"/>
      <c r="K15" s="19"/>
      <c r="L15" s="19"/>
      <c r="M15" s="19"/>
      <c r="N15" s="19"/>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sheetData>
  <mergeCells count="6">
    <mergeCell ref="J4:K4"/>
    <mergeCell ref="M4:N4"/>
    <mergeCell ref="C4:D4"/>
    <mergeCell ref="F4:G4"/>
    <mergeCell ref="C5:D5"/>
    <mergeCell ref="F5:G5"/>
  </mergeCells>
  <hyperlinks>
    <hyperlink ref="L1" location="'Innehåll_ Contents'!Utskriftsområde" display="Till tabellförteckning" xr:uid="{A9888F44-F671-407F-9D92-B331C7B928C6}"/>
  </hyperlinks>
  <pageMargins left="0.70866141732283472" right="0.70866141732283472" top="0.74803149606299213" bottom="0.74803149606299213"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14999847407452621"/>
  </sheetPr>
  <dimension ref="A1:N36"/>
  <sheetViews>
    <sheetView workbookViewId="0"/>
  </sheetViews>
  <sheetFormatPr defaultColWidth="9.140625" defaultRowHeight="12.75" x14ac:dyDescent="0.2"/>
  <cols>
    <col min="1" max="1" width="32.7109375" style="1" customWidth="1"/>
    <col min="2" max="2" width="11.7109375" style="1" customWidth="1"/>
    <col min="3" max="3" width="2.28515625" style="1" customWidth="1"/>
    <col min="4" max="4" width="4.85546875" style="1" bestFit="1" customWidth="1"/>
    <col min="5" max="5" width="11.42578125" style="1" customWidth="1"/>
    <col min="6" max="6" width="2.28515625" style="1" customWidth="1"/>
    <col min="7" max="7" width="6.5703125" style="1" bestFit="1" customWidth="1"/>
    <col min="8" max="8" width="1.5703125" style="7" customWidth="1"/>
    <col min="9" max="9" width="6.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355</v>
      </c>
      <c r="B1" s="7"/>
      <c r="C1" s="7"/>
      <c r="D1" s="7"/>
      <c r="E1" s="7"/>
      <c r="F1" s="7"/>
      <c r="G1" s="7"/>
      <c r="L1" s="224" t="s">
        <v>255</v>
      </c>
    </row>
    <row r="2" spans="1:14" x14ac:dyDescent="0.2">
      <c r="A2" s="116" t="s">
        <v>356</v>
      </c>
      <c r="B2" s="7"/>
      <c r="C2" s="7"/>
      <c r="D2" s="7"/>
      <c r="E2" s="7"/>
      <c r="F2" s="7"/>
      <c r="G2" s="7"/>
    </row>
    <row r="3" spans="1:14" ht="13.5" thickBot="1" x14ac:dyDescent="0.25">
      <c r="A3" s="7"/>
      <c r="B3" s="7"/>
      <c r="C3" s="7"/>
      <c r="D3" s="7"/>
      <c r="E3" s="7"/>
      <c r="F3" s="7"/>
      <c r="G3" s="7"/>
    </row>
    <row r="4" spans="1:14" s="111" customFormat="1" ht="27" customHeight="1" x14ac:dyDescent="0.2">
      <c r="A4" s="82" t="s">
        <v>16</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223</v>
      </c>
      <c r="B5" s="110" t="s">
        <v>90</v>
      </c>
      <c r="C5" s="294" t="s">
        <v>168</v>
      </c>
      <c r="D5" s="294"/>
      <c r="E5" s="110" t="s">
        <v>91</v>
      </c>
      <c r="F5" s="294" t="s">
        <v>168</v>
      </c>
      <c r="G5" s="294"/>
      <c r="H5" s="110"/>
      <c r="I5" s="110" t="s">
        <v>173</v>
      </c>
      <c r="J5" s="110"/>
      <c r="K5" s="110" t="s">
        <v>168</v>
      </c>
      <c r="L5" s="110" t="s">
        <v>174</v>
      </c>
      <c r="M5" s="110"/>
      <c r="N5" s="110" t="s">
        <v>168</v>
      </c>
    </row>
    <row r="6" spans="1:14" s="128" customFormat="1" ht="15" customHeight="1" x14ac:dyDescent="0.2">
      <c r="A6" s="35" t="s">
        <v>175</v>
      </c>
      <c r="B6" s="126">
        <v>19470.113000000001</v>
      </c>
      <c r="C6" s="159" t="s">
        <v>43</v>
      </c>
      <c r="D6" s="126">
        <v>943.73299999999995</v>
      </c>
      <c r="E6" s="126">
        <v>123665.19100000001</v>
      </c>
      <c r="F6" s="159" t="s">
        <v>43</v>
      </c>
      <c r="G6" s="94">
        <v>6384.8860000000004</v>
      </c>
      <c r="H6" s="127" t="s">
        <v>92</v>
      </c>
      <c r="I6" s="174">
        <v>23.911000000000001</v>
      </c>
      <c r="J6" s="157" t="s">
        <v>43</v>
      </c>
      <c r="K6" s="156">
        <v>1.5249999999999999</v>
      </c>
      <c r="L6" s="156">
        <v>9.5920000000000005</v>
      </c>
      <c r="M6" s="157" t="s">
        <v>43</v>
      </c>
      <c r="N6" s="156">
        <v>1.5620000000000001</v>
      </c>
    </row>
    <row r="7" spans="1:14" s="128" customFormat="1" ht="15" customHeight="1" x14ac:dyDescent="0.2">
      <c r="A7" s="35" t="s">
        <v>176</v>
      </c>
      <c r="B7" s="126">
        <v>31486.464</v>
      </c>
      <c r="C7" s="159" t="s">
        <v>43</v>
      </c>
      <c r="D7" s="126">
        <v>2802.547</v>
      </c>
      <c r="E7" s="126">
        <v>53915.336000000003</v>
      </c>
      <c r="F7" s="159" t="s">
        <v>43</v>
      </c>
      <c r="G7" s="94">
        <v>8028.848</v>
      </c>
      <c r="H7" s="127" t="s">
        <v>92</v>
      </c>
      <c r="I7" s="174">
        <v>38.667999999999999</v>
      </c>
      <c r="J7" s="157" t="s">
        <v>43</v>
      </c>
      <c r="K7" s="156">
        <v>2.74</v>
      </c>
      <c r="L7" s="156">
        <v>4.1820000000000004</v>
      </c>
      <c r="M7" s="157" t="s">
        <v>43</v>
      </c>
      <c r="N7" s="156">
        <v>0.89900000000000002</v>
      </c>
    </row>
    <row r="8" spans="1:14" s="128" customFormat="1" ht="15" customHeight="1" x14ac:dyDescent="0.2">
      <c r="A8" s="35" t="s">
        <v>380</v>
      </c>
      <c r="B8" s="126">
        <v>3959.4850000000001</v>
      </c>
      <c r="C8" s="159" t="s">
        <v>43</v>
      </c>
      <c r="D8" s="126">
        <v>1278.4290000000001</v>
      </c>
      <c r="E8" s="126">
        <v>88339.313999999998</v>
      </c>
      <c r="F8" s="159" t="s">
        <v>43</v>
      </c>
      <c r="G8" s="94">
        <v>36848.381000000001</v>
      </c>
      <c r="H8" s="94" t="s">
        <v>92</v>
      </c>
      <c r="I8" s="174">
        <v>4.8630000000000004</v>
      </c>
      <c r="J8" s="157" t="s">
        <v>43</v>
      </c>
      <c r="K8" s="156">
        <v>1.4970000000000001</v>
      </c>
      <c r="L8" s="156">
        <v>6.8520000000000003</v>
      </c>
      <c r="M8" s="157" t="s">
        <v>43</v>
      </c>
      <c r="N8" s="156">
        <v>2.863</v>
      </c>
    </row>
    <row r="9" spans="1:14" s="128" customFormat="1" ht="26.25" customHeight="1" x14ac:dyDescent="0.2">
      <c r="A9" s="35" t="s">
        <v>381</v>
      </c>
      <c r="B9" s="126">
        <v>2300.078</v>
      </c>
      <c r="C9" s="159" t="s">
        <v>43</v>
      </c>
      <c r="D9" s="126">
        <v>935.57</v>
      </c>
      <c r="E9" s="126">
        <v>50474.353999999999</v>
      </c>
      <c r="F9" s="159" t="s">
        <v>43</v>
      </c>
      <c r="G9" s="94">
        <v>28382.735000000001</v>
      </c>
      <c r="H9" s="94" t="s">
        <v>92</v>
      </c>
      <c r="I9" s="174">
        <v>2.8250000000000002</v>
      </c>
      <c r="J9" s="157" t="s">
        <v>43</v>
      </c>
      <c r="K9" s="156">
        <v>1.1279999999999999</v>
      </c>
      <c r="L9" s="156">
        <v>3.915</v>
      </c>
      <c r="M9" s="157" t="s">
        <v>43</v>
      </c>
      <c r="N9" s="156">
        <v>2.2229999999999999</v>
      </c>
    </row>
    <row r="10" spans="1:14" s="128" customFormat="1" ht="15" customHeight="1" x14ac:dyDescent="0.2">
      <c r="A10" s="35" t="s">
        <v>177</v>
      </c>
      <c r="B10" s="126">
        <v>10030.823</v>
      </c>
      <c r="C10" s="159" t="s">
        <v>43</v>
      </c>
      <c r="D10" s="126">
        <v>1333.9960000000001</v>
      </c>
      <c r="E10" s="126">
        <v>568610.81999999995</v>
      </c>
      <c r="F10" s="159" t="s">
        <v>43</v>
      </c>
      <c r="G10" s="94">
        <v>127233.36500000001</v>
      </c>
      <c r="H10" s="94" t="s">
        <v>92</v>
      </c>
      <c r="I10" s="174">
        <v>12.319000000000001</v>
      </c>
      <c r="J10" s="157" t="s">
        <v>43</v>
      </c>
      <c r="K10" s="156">
        <v>1.6040000000000001</v>
      </c>
      <c r="L10" s="156">
        <v>44.101999999999997</v>
      </c>
      <c r="M10" s="157" t="s">
        <v>43</v>
      </c>
      <c r="N10" s="156">
        <v>7.6909999999999998</v>
      </c>
    </row>
    <row r="11" spans="1:14" s="128" customFormat="1" ht="15" customHeight="1" x14ac:dyDescent="0.2">
      <c r="A11" s="35" t="s">
        <v>226</v>
      </c>
      <c r="B11" s="126">
        <v>12853.422</v>
      </c>
      <c r="C11" s="159" t="s">
        <v>43</v>
      </c>
      <c r="D11" s="126">
        <v>2551.3989999999999</v>
      </c>
      <c r="E11" s="126">
        <v>385294.99900000001</v>
      </c>
      <c r="F11" s="159" t="s">
        <v>43</v>
      </c>
      <c r="G11" s="126">
        <v>147547.9</v>
      </c>
      <c r="H11" s="126" t="s">
        <v>92</v>
      </c>
      <c r="I11" s="174">
        <v>15.785</v>
      </c>
      <c r="J11" s="157" t="s">
        <v>43</v>
      </c>
      <c r="K11" s="179">
        <v>2.7759999999999998</v>
      </c>
      <c r="L11" s="179">
        <v>29.884</v>
      </c>
      <c r="M11" s="157" t="s">
        <v>43</v>
      </c>
      <c r="N11" s="179">
        <v>8.6630000000000003</v>
      </c>
    </row>
    <row r="12" spans="1:14" s="128" customFormat="1" ht="15" customHeight="1" x14ac:dyDescent="0.2">
      <c r="A12" s="35" t="s">
        <v>17</v>
      </c>
      <c r="B12" s="126">
        <v>1328.1279999999999</v>
      </c>
      <c r="C12" s="159" t="s">
        <v>43</v>
      </c>
      <c r="D12" s="126">
        <v>993.71799999999996</v>
      </c>
      <c r="E12" s="126">
        <v>19011.637999999999</v>
      </c>
      <c r="F12" s="159" t="s">
        <v>43</v>
      </c>
      <c r="G12" s="94">
        <v>10921.133</v>
      </c>
      <c r="H12" s="94" t="s">
        <v>92</v>
      </c>
      <c r="I12" s="174">
        <v>1.631</v>
      </c>
      <c r="J12" s="157" t="s">
        <v>43</v>
      </c>
      <c r="K12" s="156">
        <v>1.2070000000000001</v>
      </c>
      <c r="L12" s="156">
        <v>1.4750000000000001</v>
      </c>
      <c r="M12" s="157" t="s">
        <v>43</v>
      </c>
      <c r="N12" s="156">
        <v>0.871</v>
      </c>
    </row>
    <row r="13" spans="1:14" s="138" customFormat="1" ht="17.25" customHeight="1" thickBot="1" x14ac:dyDescent="0.25">
      <c r="A13" s="134" t="s">
        <v>0</v>
      </c>
      <c r="B13" s="135">
        <v>81428.513000000006</v>
      </c>
      <c r="C13" s="136" t="s">
        <v>43</v>
      </c>
      <c r="D13" s="135">
        <v>4486.424</v>
      </c>
      <c r="E13" s="135">
        <v>1289311.652</v>
      </c>
      <c r="F13" s="136" t="s">
        <v>43</v>
      </c>
      <c r="G13" s="123">
        <v>199308.326</v>
      </c>
      <c r="H13" s="123" t="s">
        <v>92</v>
      </c>
      <c r="I13" s="123">
        <v>100</v>
      </c>
      <c r="J13" s="136" t="s">
        <v>43</v>
      </c>
      <c r="K13" s="123">
        <v>0</v>
      </c>
      <c r="L13" s="123">
        <v>100</v>
      </c>
      <c r="M13" s="136" t="s">
        <v>43</v>
      </c>
      <c r="N13" s="123">
        <v>0</v>
      </c>
    </row>
    <row r="14" spans="1:14" s="111" customFormat="1" ht="11.25" x14ac:dyDescent="0.2">
      <c r="H14" s="19"/>
      <c r="I14" s="19"/>
      <c r="J14" s="19"/>
      <c r="K14" s="19"/>
      <c r="L14" s="19"/>
      <c r="M14" s="19"/>
      <c r="N14" s="19"/>
    </row>
    <row r="15" spans="1:14" s="111" customFormat="1" ht="11.25" x14ac:dyDescent="0.2">
      <c r="H15" s="19"/>
      <c r="I15" s="19"/>
      <c r="J15" s="19"/>
      <c r="K15" s="19"/>
      <c r="L15" s="19"/>
      <c r="M15" s="19"/>
      <c r="N15" s="19"/>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sheetData>
  <mergeCells count="6">
    <mergeCell ref="J4:K4"/>
    <mergeCell ref="M4:N4"/>
    <mergeCell ref="C4:D4"/>
    <mergeCell ref="F4:G4"/>
    <mergeCell ref="C5:D5"/>
    <mergeCell ref="F5:G5"/>
  </mergeCells>
  <hyperlinks>
    <hyperlink ref="L1" location="'Innehåll_ Contents'!Utskriftsområde" display="Till tabellförteckning" xr:uid="{1472776B-5D63-4E4F-ACAB-86423CAB1B48}"/>
  </hyperlinks>
  <pageMargins left="0.70866141732283472" right="0.70866141732283472" top="0.74803149606299213" bottom="0.74803149606299213"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0.14999847407452621"/>
  </sheetPr>
  <dimension ref="A1:N36"/>
  <sheetViews>
    <sheetView workbookViewId="0"/>
  </sheetViews>
  <sheetFormatPr defaultColWidth="9.140625" defaultRowHeight="12.75" x14ac:dyDescent="0.2"/>
  <cols>
    <col min="1" max="1" width="32.7109375" style="1" customWidth="1"/>
    <col min="2" max="2" width="11.7109375" style="1" customWidth="1"/>
    <col min="3" max="3" width="2.28515625" style="1" customWidth="1"/>
    <col min="4" max="4" width="4.85546875" style="1" bestFit="1" customWidth="1"/>
    <col min="5" max="5" width="11.42578125" style="1" customWidth="1"/>
    <col min="6" max="6" width="2.28515625" style="1" customWidth="1"/>
    <col min="7" max="7" width="6.5703125" style="1" bestFit="1" customWidth="1"/>
    <col min="8" max="8" width="1.5703125" style="7" customWidth="1"/>
    <col min="9" max="9" width="6.28515625" style="7" bestFit="1" customWidth="1"/>
    <col min="10" max="10" width="1.85546875" style="7" bestFit="1" customWidth="1"/>
    <col min="11" max="11" width="7.140625" style="7" bestFit="1" customWidth="1"/>
    <col min="12" max="12" width="8" style="7" bestFit="1" customWidth="1"/>
    <col min="13" max="13" width="1.85546875" style="7" bestFit="1" customWidth="1"/>
    <col min="14" max="14" width="7.140625" style="7" bestFit="1" customWidth="1"/>
    <col min="15" max="16384" width="9.140625" style="1"/>
  </cols>
  <sheetData>
    <row r="1" spans="1:14" x14ac:dyDescent="0.2">
      <c r="A1" s="20" t="s">
        <v>358</v>
      </c>
      <c r="B1" s="7"/>
      <c r="C1" s="7"/>
      <c r="D1" s="7"/>
      <c r="E1" s="7"/>
      <c r="F1" s="7"/>
      <c r="G1" s="7"/>
      <c r="L1" s="224" t="s">
        <v>255</v>
      </c>
    </row>
    <row r="2" spans="1:14" x14ac:dyDescent="0.2">
      <c r="A2" s="116" t="s">
        <v>357</v>
      </c>
      <c r="B2" s="7"/>
      <c r="C2" s="7"/>
      <c r="D2" s="7"/>
      <c r="E2" s="7"/>
      <c r="F2" s="7"/>
      <c r="G2" s="7"/>
    </row>
    <row r="3" spans="1:14" ht="13.5" thickBot="1" x14ac:dyDescent="0.25">
      <c r="A3" s="7"/>
      <c r="B3" s="7"/>
      <c r="C3" s="7"/>
      <c r="D3" s="7"/>
      <c r="E3" s="7"/>
      <c r="F3" s="7"/>
      <c r="G3" s="7"/>
    </row>
    <row r="4" spans="1:14" s="111" customFormat="1" ht="27" customHeight="1" x14ac:dyDescent="0.2">
      <c r="A4" s="82" t="s">
        <v>16</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223</v>
      </c>
      <c r="B5" s="110" t="s">
        <v>90</v>
      </c>
      <c r="C5" s="294" t="s">
        <v>168</v>
      </c>
      <c r="D5" s="294"/>
      <c r="E5" s="110" t="s">
        <v>91</v>
      </c>
      <c r="F5" s="294" t="s">
        <v>168</v>
      </c>
      <c r="G5" s="294"/>
      <c r="H5" s="110"/>
      <c r="I5" s="110" t="s">
        <v>173</v>
      </c>
      <c r="J5" s="110"/>
      <c r="K5" s="110" t="s">
        <v>168</v>
      </c>
      <c r="L5" s="110" t="s">
        <v>174</v>
      </c>
      <c r="M5" s="110"/>
      <c r="N5" s="110" t="s">
        <v>168</v>
      </c>
    </row>
    <row r="6" spans="1:14" s="128" customFormat="1" ht="15" customHeight="1" x14ac:dyDescent="0.2">
      <c r="A6" s="35" t="s">
        <v>175</v>
      </c>
      <c r="B6" s="126">
        <v>29171.909</v>
      </c>
      <c r="C6" s="159" t="s">
        <v>43</v>
      </c>
      <c r="D6" s="126">
        <v>956.79600000000005</v>
      </c>
      <c r="E6" s="126">
        <v>151936.432</v>
      </c>
      <c r="F6" s="159" t="s">
        <v>43</v>
      </c>
      <c r="G6" s="94">
        <v>7358.6440000000002</v>
      </c>
      <c r="H6" s="127" t="s">
        <v>92</v>
      </c>
      <c r="I6" s="174">
        <v>50.268999999999998</v>
      </c>
      <c r="J6" s="157" t="s">
        <v>43</v>
      </c>
      <c r="K6" s="156">
        <v>4.2949999999999999</v>
      </c>
      <c r="L6" s="156">
        <v>18.523</v>
      </c>
      <c r="M6" s="157" t="s">
        <v>43</v>
      </c>
      <c r="N6" s="156">
        <v>2.282</v>
      </c>
    </row>
    <row r="7" spans="1:14" s="128" customFormat="1" ht="15" customHeight="1" x14ac:dyDescent="0.2">
      <c r="A7" s="35" t="s">
        <v>176</v>
      </c>
      <c r="B7" s="126">
        <v>13338.554</v>
      </c>
      <c r="C7" s="159" t="s">
        <v>43</v>
      </c>
      <c r="D7" s="126">
        <v>4276.0389999999998</v>
      </c>
      <c r="E7" s="126">
        <v>31474.862000000001</v>
      </c>
      <c r="F7" s="159" t="s">
        <v>43</v>
      </c>
      <c r="G7" s="94">
        <v>17746.929</v>
      </c>
      <c r="H7" s="127" t="s">
        <v>92</v>
      </c>
      <c r="I7" s="174">
        <v>22.984999999999999</v>
      </c>
      <c r="J7" s="157" t="s">
        <v>43</v>
      </c>
      <c r="K7" s="156">
        <v>5.7629999999999999</v>
      </c>
      <c r="L7" s="156">
        <v>3.8370000000000002</v>
      </c>
      <c r="M7" s="157" t="s">
        <v>43</v>
      </c>
      <c r="N7" s="156">
        <v>2.1040000000000001</v>
      </c>
    </row>
    <row r="8" spans="1:14" s="128" customFormat="1" ht="15" customHeight="1" x14ac:dyDescent="0.2">
      <c r="A8" s="35" t="s">
        <v>380</v>
      </c>
      <c r="B8" s="126">
        <v>1429.559</v>
      </c>
      <c r="C8" s="159" t="s">
        <v>43</v>
      </c>
      <c r="D8" s="126">
        <v>554.63800000000003</v>
      </c>
      <c r="E8" s="126">
        <v>55617.800999999999</v>
      </c>
      <c r="F8" s="159" t="s">
        <v>43</v>
      </c>
      <c r="G8" s="94">
        <v>17735.674999999999</v>
      </c>
      <c r="H8" s="94" t="s">
        <v>92</v>
      </c>
      <c r="I8" s="174">
        <v>2.4630000000000001</v>
      </c>
      <c r="J8" s="157" t="s">
        <v>43</v>
      </c>
      <c r="K8" s="156">
        <v>0.94799999999999995</v>
      </c>
      <c r="L8" s="156">
        <v>6.7809999999999997</v>
      </c>
      <c r="M8" s="157" t="s">
        <v>43</v>
      </c>
      <c r="N8" s="156">
        <v>2.0640000000000001</v>
      </c>
    </row>
    <row r="9" spans="1:14" s="128" customFormat="1" ht="26.25" customHeight="1" x14ac:dyDescent="0.2">
      <c r="A9" s="35" t="s">
        <v>381</v>
      </c>
      <c r="B9" s="126">
        <v>465.02300000000002</v>
      </c>
      <c r="C9" s="159" t="s">
        <v>43</v>
      </c>
      <c r="D9" s="126">
        <v>267.50400000000002</v>
      </c>
      <c r="E9" s="126">
        <v>9908.0869999999995</v>
      </c>
      <c r="F9" s="159" t="s">
        <v>43</v>
      </c>
      <c r="G9" s="94">
        <v>6811.2969999999996</v>
      </c>
      <c r="H9" s="94" t="s">
        <v>92</v>
      </c>
      <c r="I9" s="174">
        <v>0.80100000000000005</v>
      </c>
      <c r="J9" s="157" t="s">
        <v>43</v>
      </c>
      <c r="K9" s="156">
        <v>0.46300000000000002</v>
      </c>
      <c r="L9" s="156">
        <v>1.208</v>
      </c>
      <c r="M9" s="157" t="s">
        <v>43</v>
      </c>
      <c r="N9" s="156">
        <v>0.83199999999999996</v>
      </c>
    </row>
    <row r="10" spans="1:14" s="128" customFormat="1" ht="15" customHeight="1" x14ac:dyDescent="0.2">
      <c r="A10" s="35" t="s">
        <v>177</v>
      </c>
      <c r="B10" s="126">
        <v>10823.994000000001</v>
      </c>
      <c r="C10" s="159" t="s">
        <v>43</v>
      </c>
      <c r="D10" s="126">
        <v>2280.6089999999999</v>
      </c>
      <c r="E10" s="126">
        <v>464424.93</v>
      </c>
      <c r="F10" s="159" t="s">
        <v>43</v>
      </c>
      <c r="G10" s="94">
        <v>75762.737999999998</v>
      </c>
      <c r="H10" s="32" t="s">
        <v>92</v>
      </c>
      <c r="I10" s="174">
        <v>18.652000000000001</v>
      </c>
      <c r="J10" s="157" t="s">
        <v>43</v>
      </c>
      <c r="K10" s="156">
        <v>3.5339999999999998</v>
      </c>
      <c r="L10" s="156">
        <v>56.621000000000002</v>
      </c>
      <c r="M10" s="157" t="s">
        <v>43</v>
      </c>
      <c r="N10" s="156">
        <v>5.3390000000000004</v>
      </c>
    </row>
    <row r="11" spans="1:14" s="128" customFormat="1" ht="15" customHeight="1" x14ac:dyDescent="0.2">
      <c r="A11" s="35" t="s">
        <v>226</v>
      </c>
      <c r="B11" s="126">
        <v>2573.0970000000002</v>
      </c>
      <c r="C11" s="159" t="s">
        <v>43</v>
      </c>
      <c r="D11" s="126">
        <v>743.60599999999999</v>
      </c>
      <c r="E11" s="126">
        <v>95089.938999999998</v>
      </c>
      <c r="F11" s="159" t="s">
        <v>43</v>
      </c>
      <c r="G11" s="126">
        <v>40623.877999999997</v>
      </c>
      <c r="H11" s="129" t="s">
        <v>92</v>
      </c>
      <c r="I11" s="174">
        <v>4.4340000000000002</v>
      </c>
      <c r="J11" s="157" t="s">
        <v>43</v>
      </c>
      <c r="K11" s="179">
        <v>1.29</v>
      </c>
      <c r="L11" s="179">
        <v>11.593</v>
      </c>
      <c r="M11" s="157" t="s">
        <v>43</v>
      </c>
      <c r="N11" s="179">
        <v>4.5270000000000001</v>
      </c>
    </row>
    <row r="12" spans="1:14" s="128" customFormat="1" ht="15" customHeight="1" x14ac:dyDescent="0.2">
      <c r="A12" s="35" t="s">
        <v>17</v>
      </c>
      <c r="B12" s="126">
        <v>229.012</v>
      </c>
      <c r="C12" s="159" t="s">
        <v>43</v>
      </c>
      <c r="D12" s="126">
        <v>127.443</v>
      </c>
      <c r="E12" s="126">
        <v>11785.710999999999</v>
      </c>
      <c r="F12" s="159" t="s">
        <v>43</v>
      </c>
      <c r="G12" s="94">
        <v>6511.9489999999996</v>
      </c>
      <c r="H12" s="32" t="s">
        <v>92</v>
      </c>
      <c r="I12" s="174">
        <v>0.39500000000000002</v>
      </c>
      <c r="J12" s="157" t="s">
        <v>43</v>
      </c>
      <c r="K12" s="156">
        <v>0.22</v>
      </c>
      <c r="L12" s="156">
        <v>1.4370000000000001</v>
      </c>
      <c r="M12" s="157" t="s">
        <v>43</v>
      </c>
      <c r="N12" s="156">
        <v>0.79200000000000004</v>
      </c>
    </row>
    <row r="13" spans="1:14" s="138" customFormat="1" ht="17.25" customHeight="1" thickBot="1" x14ac:dyDescent="0.25">
      <c r="A13" s="134" t="s">
        <v>0</v>
      </c>
      <c r="B13" s="135">
        <v>58031.148999999998</v>
      </c>
      <c r="C13" s="136" t="s">
        <v>43</v>
      </c>
      <c r="D13" s="135">
        <v>5063.6059999999998</v>
      </c>
      <c r="E13" s="135">
        <v>820237.76100000006</v>
      </c>
      <c r="F13" s="136" t="s">
        <v>43</v>
      </c>
      <c r="G13" s="123">
        <v>92611.327000000005</v>
      </c>
      <c r="H13" s="123" t="s">
        <v>92</v>
      </c>
      <c r="I13" s="123">
        <v>100</v>
      </c>
      <c r="J13" s="136" t="s">
        <v>43</v>
      </c>
      <c r="K13" s="123">
        <v>0</v>
      </c>
      <c r="L13" s="123">
        <v>100</v>
      </c>
      <c r="M13" s="136" t="s">
        <v>43</v>
      </c>
      <c r="N13" s="123">
        <v>0</v>
      </c>
    </row>
    <row r="14" spans="1:14" s="111" customFormat="1" ht="6.75" customHeight="1" x14ac:dyDescent="0.2">
      <c r="H14" s="19"/>
      <c r="I14" s="19"/>
      <c r="J14" s="19"/>
      <c r="K14" s="19"/>
      <c r="L14" s="19"/>
      <c r="M14" s="19"/>
      <c r="N14" s="19"/>
    </row>
    <row r="15" spans="1:14" s="111" customFormat="1" ht="11.25" x14ac:dyDescent="0.2">
      <c r="H15" s="19"/>
      <c r="I15" s="19"/>
      <c r="J15" s="19"/>
      <c r="K15" s="19"/>
      <c r="L15" s="19"/>
      <c r="M15" s="19"/>
      <c r="N15" s="19"/>
    </row>
    <row r="16" spans="1:14" s="111" customFormat="1" ht="11.25" x14ac:dyDescent="0.2">
      <c r="H16" s="19"/>
      <c r="I16" s="19"/>
      <c r="J16" s="19"/>
      <c r="K16" s="19"/>
      <c r="L16" s="19"/>
      <c r="M16" s="19"/>
      <c r="N16" s="19"/>
    </row>
    <row r="17" spans="8:14" s="111" customFormat="1" ht="11.25" x14ac:dyDescent="0.2">
      <c r="H17" s="19"/>
      <c r="I17" s="19"/>
      <c r="J17" s="19"/>
      <c r="K17" s="19"/>
      <c r="L17" s="19"/>
      <c r="M17" s="19"/>
      <c r="N17" s="19"/>
    </row>
    <row r="18" spans="8:14" s="111" customFormat="1" ht="11.25" x14ac:dyDescent="0.2">
      <c r="H18" s="19"/>
      <c r="I18" s="19"/>
      <c r="J18" s="19"/>
      <c r="K18" s="19"/>
      <c r="L18" s="19"/>
      <c r="M18" s="19"/>
      <c r="N18" s="19"/>
    </row>
    <row r="19" spans="8:14" s="111" customFormat="1" ht="11.25" x14ac:dyDescent="0.2">
      <c r="H19" s="19"/>
      <c r="I19" s="19"/>
      <c r="J19" s="19"/>
      <c r="K19" s="19"/>
      <c r="L19" s="19"/>
      <c r="M19" s="19"/>
      <c r="N19" s="19"/>
    </row>
    <row r="20" spans="8:14" s="111" customFormat="1" ht="11.25" x14ac:dyDescent="0.2">
      <c r="H20" s="19"/>
      <c r="I20" s="19"/>
      <c r="J20" s="19"/>
      <c r="K20" s="19"/>
      <c r="L20" s="19"/>
      <c r="M20" s="19"/>
      <c r="N20" s="19"/>
    </row>
    <row r="21" spans="8:14" s="111" customFormat="1" ht="11.25" x14ac:dyDescent="0.2">
      <c r="H21" s="19"/>
      <c r="I21" s="19"/>
      <c r="J21" s="19"/>
      <c r="K21" s="19"/>
      <c r="L21" s="19"/>
      <c r="M21" s="19"/>
      <c r="N21" s="19"/>
    </row>
    <row r="22" spans="8:14" s="111" customFormat="1" ht="11.25" x14ac:dyDescent="0.2">
      <c r="H22" s="19"/>
      <c r="I22" s="19"/>
      <c r="J22" s="19"/>
      <c r="K22" s="19"/>
      <c r="L22" s="19"/>
      <c r="M22" s="19"/>
      <c r="N22" s="19"/>
    </row>
    <row r="23" spans="8:14" s="111" customFormat="1" ht="11.25" x14ac:dyDescent="0.2">
      <c r="H23" s="19"/>
      <c r="I23" s="19"/>
      <c r="J23" s="19"/>
      <c r="K23" s="19"/>
      <c r="L23" s="19"/>
      <c r="M23" s="19"/>
      <c r="N23" s="19"/>
    </row>
    <row r="24" spans="8:14" s="111" customFormat="1" ht="11.25" x14ac:dyDescent="0.2">
      <c r="H24" s="19"/>
      <c r="I24" s="19"/>
      <c r="J24" s="19"/>
      <c r="K24" s="19"/>
      <c r="L24" s="19"/>
      <c r="M24" s="19"/>
      <c r="N24" s="19"/>
    </row>
    <row r="25" spans="8:14" s="111" customFormat="1" ht="11.25" x14ac:dyDescent="0.2">
      <c r="H25" s="19"/>
      <c r="I25" s="19"/>
      <c r="J25" s="19"/>
      <c r="K25" s="19"/>
      <c r="L25" s="19"/>
      <c r="M25" s="19"/>
      <c r="N25" s="19"/>
    </row>
    <row r="26" spans="8:14" s="111" customFormat="1" ht="11.25" x14ac:dyDescent="0.2">
      <c r="H26" s="19"/>
      <c r="I26" s="19"/>
      <c r="J26" s="19"/>
      <c r="K26" s="19"/>
      <c r="L26" s="19"/>
      <c r="M26" s="19"/>
      <c r="N26" s="19"/>
    </row>
    <row r="27" spans="8:14" s="111" customFormat="1" ht="11.25" x14ac:dyDescent="0.2">
      <c r="H27" s="19"/>
      <c r="I27" s="19"/>
      <c r="J27" s="19"/>
      <c r="K27" s="19"/>
      <c r="L27" s="19"/>
      <c r="M27" s="19"/>
      <c r="N27" s="19"/>
    </row>
    <row r="28" spans="8:14" s="111" customFormat="1" ht="11.25" x14ac:dyDescent="0.2">
      <c r="H28" s="19"/>
      <c r="I28" s="19"/>
      <c r="J28" s="19"/>
      <c r="K28" s="19"/>
      <c r="L28" s="19"/>
      <c r="M28" s="19"/>
      <c r="N28" s="19"/>
    </row>
    <row r="29" spans="8:14" s="111" customFormat="1" ht="11.25" x14ac:dyDescent="0.2">
      <c r="H29" s="19"/>
      <c r="I29" s="19"/>
      <c r="J29" s="19"/>
      <c r="K29" s="19"/>
      <c r="L29" s="19"/>
      <c r="M29" s="19"/>
      <c r="N29" s="19"/>
    </row>
    <row r="30" spans="8:14" s="111" customFormat="1" ht="11.25" x14ac:dyDescent="0.2">
      <c r="H30" s="19"/>
      <c r="I30" s="19"/>
      <c r="J30" s="19"/>
      <c r="K30" s="19"/>
      <c r="L30" s="19"/>
      <c r="M30" s="19"/>
      <c r="N30" s="19"/>
    </row>
    <row r="31" spans="8:14" s="111" customFormat="1" ht="11.25" x14ac:dyDescent="0.2">
      <c r="H31" s="19"/>
      <c r="I31" s="19"/>
      <c r="J31" s="19"/>
      <c r="K31" s="19"/>
      <c r="L31" s="19"/>
      <c r="M31" s="19"/>
      <c r="N31" s="19"/>
    </row>
    <row r="32" spans="8: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sheetData>
  <mergeCells count="6">
    <mergeCell ref="J4:K4"/>
    <mergeCell ref="M4:N4"/>
    <mergeCell ref="C4:D4"/>
    <mergeCell ref="F4:G4"/>
    <mergeCell ref="C5:D5"/>
    <mergeCell ref="F5:G5"/>
  </mergeCells>
  <hyperlinks>
    <hyperlink ref="L1" location="'Innehåll_ Contents'!Utskriftsområde" display="Till tabellförteckning" xr:uid="{83E77018-3CDB-4A5A-8C1B-338AA7D06C95}"/>
  </hyperlinks>
  <pageMargins left="0.70866141732283472" right="0.70866141732283472" top="0.74803149606299213" bottom="0.74803149606299213"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tint="-9.9978637043366805E-2"/>
  </sheetPr>
  <dimension ref="A1:N35"/>
  <sheetViews>
    <sheetView workbookViewId="0"/>
  </sheetViews>
  <sheetFormatPr defaultColWidth="9.140625" defaultRowHeight="12.75" x14ac:dyDescent="0.2"/>
  <cols>
    <col min="1" max="1" width="12.7109375" style="1" customWidth="1"/>
    <col min="2" max="2" width="10.5703125" style="1" bestFit="1" customWidth="1"/>
    <col min="3" max="3" width="1.85546875" style="1" bestFit="1" customWidth="1"/>
    <col min="4" max="4" width="5.7109375" style="1" bestFit="1" customWidth="1"/>
    <col min="5" max="5" width="11.28515625" style="1" bestFit="1" customWidth="1"/>
    <col min="6" max="6" width="2.28515625" style="1" customWidth="1"/>
    <col min="7" max="7" width="6.5703125" style="1" bestFit="1" customWidth="1"/>
    <col min="8" max="8" width="1.5703125" style="7" customWidth="1"/>
    <col min="9" max="9" width="6.285156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2.75" customHeight="1" x14ac:dyDescent="0.2">
      <c r="A1" s="20" t="s">
        <v>359</v>
      </c>
      <c r="B1" s="7"/>
      <c r="C1" s="7"/>
      <c r="D1" s="7"/>
      <c r="E1" s="7"/>
      <c r="F1" s="7"/>
      <c r="G1" s="7"/>
      <c r="L1" s="224" t="s">
        <v>255</v>
      </c>
    </row>
    <row r="2" spans="1:14" ht="14.25" x14ac:dyDescent="0.2">
      <c r="A2" s="116" t="s">
        <v>360</v>
      </c>
      <c r="B2" s="7"/>
      <c r="C2" s="7"/>
      <c r="D2" s="7"/>
      <c r="E2" s="7"/>
      <c r="F2" s="7"/>
      <c r="G2" s="7"/>
    </row>
    <row r="3" spans="1:14" ht="13.5" thickBot="1" x14ac:dyDescent="0.25">
      <c r="A3" s="7"/>
      <c r="B3" s="7"/>
      <c r="C3" s="7"/>
      <c r="D3" s="7"/>
      <c r="E3" s="7"/>
      <c r="F3" s="7"/>
      <c r="G3" s="7"/>
    </row>
    <row r="4" spans="1:14" s="111" customFormat="1" ht="27" customHeight="1" x14ac:dyDescent="0.2">
      <c r="A4" s="82" t="s">
        <v>18</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42</v>
      </c>
      <c r="B5" s="110" t="s">
        <v>90</v>
      </c>
      <c r="C5" s="294" t="s">
        <v>168</v>
      </c>
      <c r="D5" s="294"/>
      <c r="E5" s="110" t="s">
        <v>91</v>
      </c>
      <c r="F5" s="294" t="s">
        <v>168</v>
      </c>
      <c r="G5" s="294"/>
      <c r="H5" s="110"/>
      <c r="I5" s="110" t="s">
        <v>173</v>
      </c>
      <c r="J5" s="110"/>
      <c r="K5" s="110" t="s">
        <v>168</v>
      </c>
      <c r="L5" s="110" t="s">
        <v>174</v>
      </c>
      <c r="M5" s="110"/>
      <c r="N5" s="110" t="s">
        <v>168</v>
      </c>
    </row>
    <row r="6" spans="1:14" s="128" customFormat="1" ht="17.25" customHeight="1" x14ac:dyDescent="0.2">
      <c r="A6" s="35" t="s">
        <v>178</v>
      </c>
      <c r="B6" s="133">
        <v>54250.409</v>
      </c>
      <c r="C6" s="146" t="s">
        <v>43</v>
      </c>
      <c r="D6" s="133">
        <v>4594.0609999999997</v>
      </c>
      <c r="E6" s="133">
        <v>150965.671</v>
      </c>
      <c r="F6" s="146" t="s">
        <v>43</v>
      </c>
      <c r="G6" s="133">
        <v>39433.972999999998</v>
      </c>
      <c r="H6" s="127" t="s">
        <v>92</v>
      </c>
      <c r="I6" s="174">
        <v>18.113</v>
      </c>
      <c r="J6" s="157" t="s">
        <v>43</v>
      </c>
      <c r="K6" s="156">
        <v>1.5589999999999999</v>
      </c>
      <c r="L6" s="156">
        <v>5.2130000000000001</v>
      </c>
      <c r="M6" s="157" t="s">
        <v>43</v>
      </c>
      <c r="N6" s="156">
        <v>1.375</v>
      </c>
    </row>
    <row r="7" spans="1:14" s="128" customFormat="1" ht="17.25" customHeight="1" x14ac:dyDescent="0.2">
      <c r="A7" s="35" t="s">
        <v>19</v>
      </c>
      <c r="B7" s="133">
        <v>49021.959000000003</v>
      </c>
      <c r="C7" s="146" t="s">
        <v>43</v>
      </c>
      <c r="D7" s="133">
        <v>3471.5859999999998</v>
      </c>
      <c r="E7" s="133">
        <v>229420.323</v>
      </c>
      <c r="F7" s="146" t="s">
        <v>43</v>
      </c>
      <c r="G7" s="133">
        <v>35733.991999999998</v>
      </c>
      <c r="H7" s="127" t="s">
        <v>92</v>
      </c>
      <c r="I7" s="174">
        <v>16.367000000000001</v>
      </c>
      <c r="J7" s="157" t="s">
        <v>43</v>
      </c>
      <c r="K7" s="156">
        <v>1.2609999999999999</v>
      </c>
      <c r="L7" s="156">
        <v>7.9219999999999997</v>
      </c>
      <c r="M7" s="157" t="s">
        <v>43</v>
      </c>
      <c r="N7" s="156">
        <v>1.325</v>
      </c>
    </row>
    <row r="8" spans="1:14" s="128" customFormat="1" ht="17.25" customHeight="1" x14ac:dyDescent="0.2">
      <c r="A8" s="35" t="s">
        <v>20</v>
      </c>
      <c r="B8" s="126">
        <v>19264.117999999999</v>
      </c>
      <c r="C8" s="146" t="s">
        <v>43</v>
      </c>
      <c r="D8" s="126">
        <v>4704.2240000000002</v>
      </c>
      <c r="E8" s="126">
        <v>481993.67200000002</v>
      </c>
      <c r="F8" s="146" t="s">
        <v>43</v>
      </c>
      <c r="G8" s="126">
        <v>140193.06400000001</v>
      </c>
      <c r="H8" s="94" t="s">
        <v>92</v>
      </c>
      <c r="I8" s="174">
        <v>6.4320000000000004</v>
      </c>
      <c r="J8" s="157" t="s">
        <v>43</v>
      </c>
      <c r="K8" s="156">
        <v>1.5049999999999999</v>
      </c>
      <c r="L8" s="156">
        <v>16.643000000000001</v>
      </c>
      <c r="M8" s="157" t="s">
        <v>43</v>
      </c>
      <c r="N8" s="156">
        <v>4.2130000000000001</v>
      </c>
    </row>
    <row r="9" spans="1:14" s="128" customFormat="1" ht="17.25" customHeight="1" x14ac:dyDescent="0.2">
      <c r="A9" s="35" t="s">
        <v>21</v>
      </c>
      <c r="B9" s="126">
        <v>70354.379000000001</v>
      </c>
      <c r="C9" s="146" t="s">
        <v>43</v>
      </c>
      <c r="D9" s="126">
        <v>5751.1679999999997</v>
      </c>
      <c r="E9" s="126">
        <v>879893.39899999998</v>
      </c>
      <c r="F9" s="146" t="s">
        <v>43</v>
      </c>
      <c r="G9" s="126">
        <v>173202.96799999999</v>
      </c>
      <c r="H9" s="94" t="s">
        <v>92</v>
      </c>
      <c r="I9" s="174">
        <v>23.49</v>
      </c>
      <c r="J9" s="157" t="s">
        <v>43</v>
      </c>
      <c r="K9" s="156">
        <v>1.7829999999999999</v>
      </c>
      <c r="L9" s="156">
        <v>30.381</v>
      </c>
      <c r="M9" s="157" t="s">
        <v>43</v>
      </c>
      <c r="N9" s="156">
        <v>4.6310000000000002</v>
      </c>
    </row>
    <row r="10" spans="1:14" s="128" customFormat="1" ht="17.25" customHeight="1" x14ac:dyDescent="0.2">
      <c r="A10" s="35" t="s">
        <v>121</v>
      </c>
      <c r="B10" s="126">
        <v>44924.438999999998</v>
      </c>
      <c r="C10" s="146" t="s">
        <v>43</v>
      </c>
      <c r="D10" s="126">
        <v>8577.2819999999992</v>
      </c>
      <c r="E10" s="126">
        <v>397954.19900000002</v>
      </c>
      <c r="F10" s="146" t="s">
        <v>43</v>
      </c>
      <c r="G10" s="126">
        <v>46671.144</v>
      </c>
      <c r="H10" s="132" t="s">
        <v>92</v>
      </c>
      <c r="I10" s="174">
        <v>14.999000000000001</v>
      </c>
      <c r="J10" s="157" t="s">
        <v>43</v>
      </c>
      <c r="K10" s="156">
        <v>2.4980000000000002</v>
      </c>
      <c r="L10" s="156">
        <v>13.741</v>
      </c>
      <c r="M10" s="157" t="s">
        <v>43</v>
      </c>
      <c r="N10" s="156">
        <v>1.819</v>
      </c>
    </row>
    <row r="11" spans="1:14" s="128" customFormat="1" ht="17.25" customHeight="1" x14ac:dyDescent="0.2">
      <c r="A11" s="35" t="s">
        <v>122</v>
      </c>
      <c r="B11" s="133">
        <v>61698.839</v>
      </c>
      <c r="C11" s="146" t="s">
        <v>43</v>
      </c>
      <c r="D11" s="133">
        <v>7508.3149999999996</v>
      </c>
      <c r="E11" s="133">
        <v>755928.70299999998</v>
      </c>
      <c r="F11" s="146" t="s">
        <v>43</v>
      </c>
      <c r="G11" s="133">
        <v>89258.076000000001</v>
      </c>
      <c r="H11" s="19" t="s">
        <v>92</v>
      </c>
      <c r="I11" s="174">
        <v>20.6</v>
      </c>
      <c r="J11" s="157" t="s">
        <v>43</v>
      </c>
      <c r="K11" s="158">
        <v>2.1760000000000002</v>
      </c>
      <c r="L11" s="158">
        <v>26.100999999999999</v>
      </c>
      <c r="M11" s="157" t="s">
        <v>43</v>
      </c>
      <c r="N11" s="158">
        <v>3.1179999999999999</v>
      </c>
    </row>
    <row r="12" spans="1:14" s="138" customFormat="1" ht="17.25" customHeight="1" thickBot="1" x14ac:dyDescent="0.25">
      <c r="A12" s="134" t="s">
        <v>0</v>
      </c>
      <c r="B12" s="145">
        <v>299514.14199999999</v>
      </c>
      <c r="C12" s="147" t="s">
        <v>43</v>
      </c>
      <c r="D12" s="145">
        <v>14677.652</v>
      </c>
      <c r="E12" s="145">
        <v>2896155.9670000002</v>
      </c>
      <c r="F12" s="147" t="s">
        <v>43</v>
      </c>
      <c r="G12" s="145">
        <v>246535.174</v>
      </c>
      <c r="H12" s="123" t="s">
        <v>92</v>
      </c>
      <c r="I12" s="123">
        <v>100</v>
      </c>
      <c r="J12" s="136" t="s">
        <v>43</v>
      </c>
      <c r="K12" s="123">
        <v>0</v>
      </c>
      <c r="L12" s="123">
        <v>100</v>
      </c>
      <c r="M12" s="136" t="s">
        <v>43</v>
      </c>
      <c r="N12" s="123">
        <v>0</v>
      </c>
    </row>
    <row r="13" spans="1:14" s="111" customFormat="1" ht="12" customHeight="1" x14ac:dyDescent="0.2">
      <c r="A13" s="291" t="s">
        <v>261</v>
      </c>
      <c r="B13" s="291"/>
      <c r="C13" s="291"/>
      <c r="D13" s="291"/>
      <c r="E13" s="291"/>
      <c r="F13" s="291"/>
      <c r="G13" s="291"/>
      <c r="H13" s="291"/>
      <c r="I13" s="291"/>
      <c r="J13" s="19"/>
      <c r="K13" s="19"/>
      <c r="L13" s="19"/>
      <c r="M13" s="19"/>
      <c r="N13" s="19"/>
    </row>
    <row r="14" spans="1:14" s="111" customFormat="1" ht="11.25" x14ac:dyDescent="0.2">
      <c r="A14" s="148" t="s">
        <v>180</v>
      </c>
      <c r="H14" s="19"/>
      <c r="I14" s="19"/>
      <c r="J14" s="19"/>
      <c r="K14" s="19"/>
      <c r="L14" s="19"/>
      <c r="M14" s="19"/>
      <c r="N14" s="19"/>
    </row>
    <row r="15" spans="1:14" s="111" customFormat="1" ht="11.25" x14ac:dyDescent="0.2">
      <c r="A15" s="148" t="s">
        <v>181</v>
      </c>
      <c r="H15" s="19"/>
      <c r="I15" s="19"/>
      <c r="J15" s="19"/>
      <c r="K15" s="19"/>
      <c r="L15" s="19"/>
      <c r="M15" s="19"/>
      <c r="N15" s="19"/>
    </row>
    <row r="16" spans="1:14" s="111" customFormat="1" ht="11.25" x14ac:dyDescent="0.2">
      <c r="A16" s="148" t="s">
        <v>182</v>
      </c>
      <c r="H16" s="19"/>
      <c r="I16" s="19"/>
      <c r="J16" s="19"/>
      <c r="K16" s="19"/>
      <c r="L16" s="19"/>
      <c r="M16" s="19"/>
      <c r="N16" s="19"/>
    </row>
    <row r="17" spans="1:14" s="111" customFormat="1" ht="11.25" x14ac:dyDescent="0.2">
      <c r="A17" s="148" t="s">
        <v>183</v>
      </c>
      <c r="H17" s="19"/>
      <c r="I17" s="19"/>
      <c r="J17" s="19"/>
      <c r="K17" s="19"/>
      <c r="L17" s="19"/>
      <c r="M17" s="19"/>
      <c r="N17" s="19"/>
    </row>
    <row r="18" spans="1:14" s="111" customFormat="1" ht="11.25" x14ac:dyDescent="0.2">
      <c r="A18" s="148" t="s">
        <v>184</v>
      </c>
      <c r="H18" s="19"/>
      <c r="I18" s="19"/>
      <c r="J18" s="19"/>
      <c r="K18" s="19"/>
      <c r="L18" s="19"/>
      <c r="M18" s="19"/>
      <c r="N18" s="19"/>
    </row>
    <row r="19" spans="1:14" s="111" customFormat="1" ht="11.25" x14ac:dyDescent="0.2">
      <c r="A19" s="148" t="s">
        <v>185</v>
      </c>
      <c r="H19" s="19"/>
      <c r="I19" s="19"/>
      <c r="J19" s="19"/>
      <c r="K19" s="19"/>
      <c r="L19" s="19"/>
      <c r="M19" s="19"/>
      <c r="N19" s="19"/>
    </row>
    <row r="20" spans="1:14" s="111" customFormat="1" ht="6.75" customHeight="1" x14ac:dyDescent="0.2">
      <c r="H20" s="19"/>
      <c r="I20" s="19"/>
      <c r="J20" s="19"/>
      <c r="K20" s="19"/>
      <c r="L20" s="19"/>
      <c r="M20" s="19"/>
      <c r="N20" s="19"/>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sheetData>
  <mergeCells count="7">
    <mergeCell ref="A13:I13"/>
    <mergeCell ref="M4:N4"/>
    <mergeCell ref="C4:D4"/>
    <mergeCell ref="C5:D5"/>
    <mergeCell ref="F4:G4"/>
    <mergeCell ref="F5:G5"/>
    <mergeCell ref="J4:K4"/>
  </mergeCells>
  <hyperlinks>
    <hyperlink ref="L1" location="'Innehåll_ Contents'!Utskriftsområde" display="Till tabellförteckning" xr:uid="{325BE6D2-811A-40B1-8505-81355FF93AF4}"/>
  </hyperlinks>
  <pageMargins left="0.70866141732283472" right="0.70866141732283472" top="0.74803149606299213" bottom="0.74803149606299213"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9.9978637043366805E-2"/>
  </sheetPr>
  <dimension ref="A1:N38"/>
  <sheetViews>
    <sheetView workbookViewId="0"/>
  </sheetViews>
  <sheetFormatPr defaultColWidth="9.140625" defaultRowHeight="12.75" x14ac:dyDescent="0.2"/>
  <cols>
    <col min="1" max="1" width="12"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1406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4.25" x14ac:dyDescent="0.2">
      <c r="A1" s="20" t="s">
        <v>361</v>
      </c>
      <c r="B1" s="7"/>
      <c r="C1" s="7"/>
      <c r="D1" s="7"/>
      <c r="E1" s="7"/>
      <c r="F1" s="7"/>
      <c r="G1" s="7"/>
      <c r="L1" s="224" t="s">
        <v>255</v>
      </c>
    </row>
    <row r="2" spans="1:14" ht="14.25" x14ac:dyDescent="0.2">
      <c r="A2" s="116" t="s">
        <v>362</v>
      </c>
      <c r="B2" s="7"/>
      <c r="C2" s="7"/>
      <c r="D2" s="7"/>
      <c r="E2" s="7"/>
      <c r="F2" s="7"/>
      <c r="G2" s="7"/>
    </row>
    <row r="3" spans="1:14" ht="13.5" thickBot="1" x14ac:dyDescent="0.25">
      <c r="A3" s="7"/>
      <c r="B3" s="7"/>
      <c r="C3" s="7"/>
      <c r="D3" s="7"/>
      <c r="E3" s="7"/>
      <c r="F3" s="7"/>
      <c r="G3" s="7"/>
    </row>
    <row r="4" spans="1:14" s="111" customFormat="1" ht="27" customHeight="1" x14ac:dyDescent="0.2">
      <c r="A4" s="82" t="s">
        <v>18</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42</v>
      </c>
      <c r="B5" s="110" t="s">
        <v>90</v>
      </c>
      <c r="C5" s="294" t="s">
        <v>168</v>
      </c>
      <c r="D5" s="294"/>
      <c r="E5" s="110" t="s">
        <v>91</v>
      </c>
      <c r="F5" s="294" t="s">
        <v>168</v>
      </c>
      <c r="G5" s="294"/>
      <c r="H5" s="110"/>
      <c r="I5" s="110" t="s">
        <v>173</v>
      </c>
      <c r="J5" s="110"/>
      <c r="K5" s="110" t="s">
        <v>168</v>
      </c>
      <c r="L5" s="110" t="s">
        <v>174</v>
      </c>
      <c r="M5" s="110"/>
      <c r="N5" s="110" t="s">
        <v>168</v>
      </c>
    </row>
    <row r="6" spans="1:14" s="128" customFormat="1" ht="17.25" customHeight="1" x14ac:dyDescent="0.2">
      <c r="A6" s="35" t="s">
        <v>178</v>
      </c>
      <c r="B6" s="133">
        <v>24971.760999999999</v>
      </c>
      <c r="C6" s="122" t="s">
        <v>43</v>
      </c>
      <c r="D6" s="133">
        <v>3951.3519999999999</v>
      </c>
      <c r="E6" s="133">
        <v>77489.03</v>
      </c>
      <c r="F6" s="122" t="s">
        <v>43</v>
      </c>
      <c r="G6" s="133">
        <v>29222.694</v>
      </c>
      <c r="H6" s="127" t="s">
        <v>92</v>
      </c>
      <c r="I6" s="174">
        <v>11.45</v>
      </c>
      <c r="J6" s="157" t="s">
        <v>43</v>
      </c>
      <c r="K6" s="156">
        <v>1.7669999999999999</v>
      </c>
      <c r="L6" s="156">
        <v>4.8220000000000001</v>
      </c>
      <c r="M6" s="157" t="s">
        <v>43</v>
      </c>
      <c r="N6" s="156">
        <v>1.768</v>
      </c>
    </row>
    <row r="7" spans="1:14" s="128" customFormat="1" ht="17.25" customHeight="1" x14ac:dyDescent="0.2">
      <c r="A7" s="35" t="s">
        <v>19</v>
      </c>
      <c r="B7" s="133">
        <v>40739.72</v>
      </c>
      <c r="C7" s="122" t="s">
        <v>43</v>
      </c>
      <c r="D7" s="133">
        <v>2499.0120000000002</v>
      </c>
      <c r="E7" s="133">
        <v>126343.876</v>
      </c>
      <c r="F7" s="122" t="s">
        <v>43</v>
      </c>
      <c r="G7" s="133">
        <v>21878.416000000001</v>
      </c>
      <c r="H7" s="127" t="s">
        <v>92</v>
      </c>
      <c r="I7" s="174">
        <v>18.681000000000001</v>
      </c>
      <c r="J7" s="157" t="s">
        <v>43</v>
      </c>
      <c r="K7" s="156">
        <v>1.44</v>
      </c>
      <c r="L7" s="156">
        <v>7.8630000000000004</v>
      </c>
      <c r="M7" s="157" t="s">
        <v>43</v>
      </c>
      <c r="N7" s="156">
        <v>1.296</v>
      </c>
    </row>
    <row r="8" spans="1:14" s="128" customFormat="1" ht="17.25" customHeight="1" x14ac:dyDescent="0.2">
      <c r="A8" s="35" t="s">
        <v>20</v>
      </c>
      <c r="B8" s="126">
        <v>15366.888000000001</v>
      </c>
      <c r="C8" s="122" t="s">
        <v>43</v>
      </c>
      <c r="D8" s="126">
        <v>3735.3539999999998</v>
      </c>
      <c r="E8" s="126">
        <v>289332.65299999999</v>
      </c>
      <c r="F8" s="122" t="s">
        <v>43</v>
      </c>
      <c r="G8" s="126">
        <v>65774.273000000001</v>
      </c>
      <c r="H8" s="94" t="s">
        <v>92</v>
      </c>
      <c r="I8" s="174">
        <v>7.0460000000000003</v>
      </c>
      <c r="J8" s="157" t="s">
        <v>43</v>
      </c>
      <c r="K8" s="156">
        <v>1.649</v>
      </c>
      <c r="L8" s="156">
        <v>18.006</v>
      </c>
      <c r="M8" s="157" t="s">
        <v>43</v>
      </c>
      <c r="N8" s="156">
        <v>3.48</v>
      </c>
    </row>
    <row r="9" spans="1:14" s="128" customFormat="1" ht="17.25" customHeight="1" x14ac:dyDescent="0.2">
      <c r="A9" s="35" t="s">
        <v>21</v>
      </c>
      <c r="B9" s="126">
        <v>48203.896999999997</v>
      </c>
      <c r="C9" s="122" t="s">
        <v>43</v>
      </c>
      <c r="D9" s="126">
        <v>5170.4269999999997</v>
      </c>
      <c r="E9" s="126">
        <v>441175.54700000002</v>
      </c>
      <c r="F9" s="122" t="s">
        <v>43</v>
      </c>
      <c r="G9" s="126">
        <v>52437.608999999997</v>
      </c>
      <c r="H9" s="94" t="s">
        <v>92</v>
      </c>
      <c r="I9" s="174">
        <v>22.103000000000002</v>
      </c>
      <c r="J9" s="157" t="s">
        <v>43</v>
      </c>
      <c r="K9" s="156">
        <v>2.1859999999999999</v>
      </c>
      <c r="L9" s="156">
        <v>27.456</v>
      </c>
      <c r="M9" s="157" t="s">
        <v>43</v>
      </c>
      <c r="N9" s="156">
        <v>2.95</v>
      </c>
    </row>
    <row r="10" spans="1:14" s="128" customFormat="1" ht="17.25" customHeight="1" x14ac:dyDescent="0.2">
      <c r="A10" s="35" t="s">
        <v>121</v>
      </c>
      <c r="B10" s="126">
        <v>38273.983</v>
      </c>
      <c r="C10" s="122" t="s">
        <v>43</v>
      </c>
      <c r="D10" s="126">
        <v>8109.6059999999998</v>
      </c>
      <c r="E10" s="126">
        <v>229518.745</v>
      </c>
      <c r="F10" s="122" t="s">
        <v>43</v>
      </c>
      <c r="G10" s="126">
        <v>32269.293000000001</v>
      </c>
      <c r="H10" s="32" t="s">
        <v>92</v>
      </c>
      <c r="I10" s="174">
        <v>17.55</v>
      </c>
      <c r="J10" s="157" t="s">
        <v>43</v>
      </c>
      <c r="K10" s="156">
        <v>3.153</v>
      </c>
      <c r="L10" s="156">
        <v>14.284000000000001</v>
      </c>
      <c r="M10" s="157" t="s">
        <v>43</v>
      </c>
      <c r="N10" s="156">
        <v>1.863</v>
      </c>
    </row>
    <row r="11" spans="1:14" s="128" customFormat="1" ht="17.25" customHeight="1" x14ac:dyDescent="0.2">
      <c r="A11" s="35" t="s">
        <v>122</v>
      </c>
      <c r="B11" s="133">
        <v>50529.381000000001</v>
      </c>
      <c r="C11" s="122" t="s">
        <v>43</v>
      </c>
      <c r="D11" s="133">
        <v>6735.4319999999998</v>
      </c>
      <c r="E11" s="133">
        <v>442984.46399999998</v>
      </c>
      <c r="F11" s="122" t="s">
        <v>43</v>
      </c>
      <c r="G11" s="133">
        <v>54330.521999999997</v>
      </c>
      <c r="H11" s="32" t="s">
        <v>92</v>
      </c>
      <c r="I11" s="174">
        <v>23.17</v>
      </c>
      <c r="J11" s="157" t="s">
        <v>43</v>
      </c>
      <c r="K11" s="156">
        <v>2.65</v>
      </c>
      <c r="L11" s="156">
        <v>27.568999999999999</v>
      </c>
      <c r="M11" s="157" t="s">
        <v>43</v>
      </c>
      <c r="N11" s="156">
        <v>2.9020000000000001</v>
      </c>
    </row>
    <row r="12" spans="1:14" s="138" customFormat="1" ht="17.25" customHeight="1" thickBot="1" x14ac:dyDescent="0.25">
      <c r="A12" s="134" t="s">
        <v>0</v>
      </c>
      <c r="B12" s="145">
        <v>218085.62899999999</v>
      </c>
      <c r="C12" s="136" t="s">
        <v>43</v>
      </c>
      <c r="D12" s="145">
        <v>13309.177</v>
      </c>
      <c r="E12" s="145">
        <v>1606844.3149999999</v>
      </c>
      <c r="F12" s="136" t="s">
        <v>43</v>
      </c>
      <c r="G12" s="145">
        <v>119784.283</v>
      </c>
      <c r="H12" s="123" t="s">
        <v>92</v>
      </c>
      <c r="I12" s="123">
        <v>100</v>
      </c>
      <c r="J12" s="136" t="s">
        <v>43</v>
      </c>
      <c r="K12" s="123">
        <v>0</v>
      </c>
      <c r="L12" s="123">
        <v>100</v>
      </c>
      <c r="M12" s="136" t="s">
        <v>43</v>
      </c>
      <c r="N12" s="123">
        <v>0</v>
      </c>
    </row>
    <row r="13" spans="1:14" s="111" customFormat="1" ht="12" customHeight="1" x14ac:dyDescent="0.2">
      <c r="A13" s="291" t="s">
        <v>261</v>
      </c>
      <c r="B13" s="291"/>
      <c r="C13" s="291"/>
      <c r="D13" s="291"/>
      <c r="E13" s="291"/>
      <c r="F13" s="291"/>
      <c r="G13" s="291"/>
      <c r="H13" s="291"/>
      <c r="I13" s="291"/>
      <c r="J13" s="19"/>
      <c r="K13" s="19"/>
      <c r="L13" s="19"/>
      <c r="M13" s="19"/>
      <c r="N13" s="19"/>
    </row>
    <row r="14" spans="1:14" s="111" customFormat="1" ht="11.25" x14ac:dyDescent="0.2">
      <c r="A14" s="148" t="s">
        <v>180</v>
      </c>
      <c r="H14" s="19"/>
      <c r="I14" s="19"/>
      <c r="J14" s="19"/>
      <c r="K14" s="19"/>
      <c r="L14" s="19"/>
      <c r="M14" s="19"/>
      <c r="N14" s="19"/>
    </row>
    <row r="15" spans="1:14" s="111" customFormat="1" ht="11.25" x14ac:dyDescent="0.2">
      <c r="A15" s="148" t="s">
        <v>181</v>
      </c>
      <c r="H15" s="19"/>
      <c r="I15" s="19"/>
      <c r="J15" s="19"/>
      <c r="K15" s="19"/>
      <c r="L15" s="19"/>
      <c r="M15" s="19"/>
      <c r="N15" s="19"/>
    </row>
    <row r="16" spans="1:14" s="111" customFormat="1" ht="11.25" x14ac:dyDescent="0.2">
      <c r="A16" s="148" t="s">
        <v>182</v>
      </c>
      <c r="H16" s="19"/>
      <c r="I16" s="19"/>
      <c r="J16" s="19"/>
      <c r="K16" s="19"/>
      <c r="L16" s="19"/>
      <c r="M16" s="19"/>
      <c r="N16" s="19"/>
    </row>
    <row r="17" spans="1:14" s="111" customFormat="1" ht="11.25" x14ac:dyDescent="0.2">
      <c r="A17" s="148" t="s">
        <v>183</v>
      </c>
      <c r="H17" s="19"/>
      <c r="I17" s="19"/>
      <c r="J17" s="19"/>
      <c r="K17" s="19"/>
      <c r="L17" s="19"/>
      <c r="M17" s="19"/>
      <c r="N17" s="19"/>
    </row>
    <row r="18" spans="1:14" s="111" customFormat="1" ht="11.25" x14ac:dyDescent="0.2">
      <c r="A18" s="148" t="s">
        <v>184</v>
      </c>
      <c r="H18" s="19"/>
      <c r="I18" s="19"/>
      <c r="J18" s="19"/>
      <c r="K18" s="19"/>
      <c r="L18" s="19"/>
      <c r="M18" s="19"/>
      <c r="N18" s="19"/>
    </row>
    <row r="19" spans="1:14" s="111" customFormat="1" ht="11.25" x14ac:dyDescent="0.2">
      <c r="A19" s="148" t="s">
        <v>185</v>
      </c>
      <c r="H19" s="19"/>
      <c r="I19" s="19"/>
      <c r="J19" s="19"/>
      <c r="K19" s="19"/>
      <c r="L19" s="19"/>
      <c r="M19" s="19"/>
      <c r="N19" s="19"/>
    </row>
    <row r="20" spans="1:14" s="111" customFormat="1" ht="6.75" customHeight="1" x14ac:dyDescent="0.2">
      <c r="H20" s="19"/>
      <c r="I20" s="19"/>
      <c r="J20" s="19"/>
      <c r="K20" s="19"/>
      <c r="L20" s="19"/>
      <c r="M20" s="19"/>
      <c r="N20" s="19"/>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7">
    <mergeCell ref="A13:I13"/>
    <mergeCell ref="M4:N4"/>
    <mergeCell ref="C4:D4"/>
    <mergeCell ref="F4:G4"/>
    <mergeCell ref="C5:D5"/>
    <mergeCell ref="F5:G5"/>
    <mergeCell ref="J4:K4"/>
  </mergeCells>
  <hyperlinks>
    <hyperlink ref="L1" location="'Innehåll_ Contents'!Utskriftsområde" display="Till tabellförteckning" xr:uid="{75824F80-212E-4498-BC12-F3046AED4043}"/>
  </hyperlinks>
  <pageMargins left="0.70866141732283472" right="0.70866141732283472" top="0.74803149606299213" bottom="0.74803149606299213"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9.9978637043366805E-2"/>
  </sheetPr>
  <dimension ref="A1:N38"/>
  <sheetViews>
    <sheetView workbookViewId="0"/>
  </sheetViews>
  <sheetFormatPr defaultColWidth="9.140625" defaultRowHeight="12.75" x14ac:dyDescent="0.2"/>
  <cols>
    <col min="1" max="1" width="12"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1406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4.25" x14ac:dyDescent="0.2">
      <c r="A1" s="20" t="s">
        <v>363</v>
      </c>
      <c r="B1" s="7"/>
      <c r="C1" s="7"/>
      <c r="D1" s="7"/>
      <c r="E1" s="7"/>
      <c r="F1" s="7"/>
      <c r="G1" s="7"/>
      <c r="L1" s="224" t="s">
        <v>255</v>
      </c>
    </row>
    <row r="2" spans="1:14" ht="14.25" x14ac:dyDescent="0.2">
      <c r="A2" s="116" t="s">
        <v>364</v>
      </c>
      <c r="B2" s="7"/>
      <c r="C2" s="7"/>
      <c r="D2" s="7"/>
      <c r="E2" s="7"/>
      <c r="F2" s="7"/>
      <c r="G2" s="7"/>
    </row>
    <row r="3" spans="1:14" ht="13.5" thickBot="1" x14ac:dyDescent="0.25">
      <c r="A3" s="7"/>
      <c r="B3" s="7"/>
      <c r="C3" s="7"/>
      <c r="D3" s="7"/>
      <c r="E3" s="7"/>
      <c r="F3" s="7"/>
      <c r="G3" s="7"/>
    </row>
    <row r="4" spans="1:14" s="111" customFormat="1" ht="27" customHeight="1" x14ac:dyDescent="0.2">
      <c r="A4" s="82" t="s">
        <v>18</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42</v>
      </c>
      <c r="B5" s="110" t="s">
        <v>90</v>
      </c>
      <c r="C5" s="294" t="s">
        <v>168</v>
      </c>
      <c r="D5" s="294"/>
      <c r="E5" s="110" t="s">
        <v>91</v>
      </c>
      <c r="F5" s="294" t="s">
        <v>168</v>
      </c>
      <c r="G5" s="294"/>
      <c r="H5" s="110"/>
      <c r="I5" s="110" t="s">
        <v>173</v>
      </c>
      <c r="J5" s="110"/>
      <c r="K5" s="112" t="s">
        <v>168</v>
      </c>
      <c r="L5" s="110" t="s">
        <v>174</v>
      </c>
      <c r="M5" s="110"/>
      <c r="N5" s="112" t="s">
        <v>168</v>
      </c>
    </row>
    <row r="6" spans="1:14" s="128" customFormat="1" ht="17.25" customHeight="1" x14ac:dyDescent="0.2">
      <c r="A6" s="35" t="s">
        <v>178</v>
      </c>
      <c r="B6" s="133">
        <v>29278.648000000001</v>
      </c>
      <c r="C6" s="122" t="s">
        <v>43</v>
      </c>
      <c r="D6" s="133">
        <v>1840.97</v>
      </c>
      <c r="E6" s="133">
        <v>73476.639999999999</v>
      </c>
      <c r="F6" s="122" t="s">
        <v>43</v>
      </c>
      <c r="G6" s="133">
        <v>15207.376</v>
      </c>
      <c r="H6" s="127" t="s">
        <v>92</v>
      </c>
      <c r="I6" s="174">
        <v>35.956000000000003</v>
      </c>
      <c r="J6" s="157" t="s">
        <v>43</v>
      </c>
      <c r="K6" s="156">
        <v>2.4380000000000002</v>
      </c>
      <c r="L6" s="156">
        <v>5.6989999999999998</v>
      </c>
      <c r="M6" s="157" t="s">
        <v>43</v>
      </c>
      <c r="N6" s="156">
        <v>1.444</v>
      </c>
    </row>
    <row r="7" spans="1:14" s="128" customFormat="1" ht="17.25" customHeight="1" x14ac:dyDescent="0.2">
      <c r="A7" s="35" t="s">
        <v>19</v>
      </c>
      <c r="B7" s="133">
        <v>8282.2389999999996</v>
      </c>
      <c r="C7" s="122" t="s">
        <v>43</v>
      </c>
      <c r="D7" s="133">
        <v>1877.6010000000001</v>
      </c>
      <c r="E7" s="133">
        <v>103076.446</v>
      </c>
      <c r="F7" s="122" t="s">
        <v>43</v>
      </c>
      <c r="G7" s="133">
        <v>22814.491000000002</v>
      </c>
      <c r="H7" s="127" t="s">
        <v>92</v>
      </c>
      <c r="I7" s="174">
        <v>10.170999999999999</v>
      </c>
      <c r="J7" s="157" t="s">
        <v>43</v>
      </c>
      <c r="K7" s="156">
        <v>2.19</v>
      </c>
      <c r="L7" s="156">
        <v>7.9950000000000001</v>
      </c>
      <c r="M7" s="157" t="s">
        <v>43</v>
      </c>
      <c r="N7" s="156">
        <v>2.1040000000000001</v>
      </c>
    </row>
    <row r="8" spans="1:14" s="128" customFormat="1" ht="17.25" customHeight="1" x14ac:dyDescent="0.2">
      <c r="A8" s="35" t="s">
        <v>20</v>
      </c>
      <c r="B8" s="126">
        <v>3897.23</v>
      </c>
      <c r="C8" s="122" t="s">
        <v>43</v>
      </c>
      <c r="D8" s="126">
        <v>2205.6790000000001</v>
      </c>
      <c r="E8" s="126">
        <v>192661.019</v>
      </c>
      <c r="F8" s="122" t="s">
        <v>43</v>
      </c>
      <c r="G8" s="126">
        <v>121952.285</v>
      </c>
      <c r="H8" s="94" t="s">
        <v>92</v>
      </c>
      <c r="I8" s="174">
        <v>4.7859999999999996</v>
      </c>
      <c r="J8" s="157" t="s">
        <v>43</v>
      </c>
      <c r="K8" s="156">
        <v>2.5910000000000002</v>
      </c>
      <c r="L8" s="156">
        <v>14.943</v>
      </c>
      <c r="M8" s="157" t="s">
        <v>43</v>
      </c>
      <c r="N8" s="156">
        <v>8.2799999999999994</v>
      </c>
    </row>
    <row r="9" spans="1:14" s="128" customFormat="1" ht="17.25" customHeight="1" x14ac:dyDescent="0.2">
      <c r="A9" s="35" t="s">
        <v>21</v>
      </c>
      <c r="B9" s="126">
        <v>22150.482</v>
      </c>
      <c r="C9" s="122" t="s">
        <v>43</v>
      </c>
      <c r="D9" s="126">
        <v>1555.316</v>
      </c>
      <c r="E9" s="126">
        <v>438717.85200000001</v>
      </c>
      <c r="F9" s="122" t="s">
        <v>43</v>
      </c>
      <c r="G9" s="126">
        <v>146573.894</v>
      </c>
      <c r="H9" s="94" t="s">
        <v>92</v>
      </c>
      <c r="I9" s="174">
        <v>27.202000000000002</v>
      </c>
      <c r="J9" s="157" t="s">
        <v>43</v>
      </c>
      <c r="K9" s="156">
        <v>2.0529999999999999</v>
      </c>
      <c r="L9" s="156">
        <v>34.027000000000001</v>
      </c>
      <c r="M9" s="157" t="s">
        <v>43</v>
      </c>
      <c r="N9" s="156">
        <v>8.4440000000000008</v>
      </c>
    </row>
    <row r="10" spans="1:14" s="128" customFormat="1" ht="17.25" customHeight="1" x14ac:dyDescent="0.2">
      <c r="A10" s="35" t="s">
        <v>121</v>
      </c>
      <c r="B10" s="126">
        <v>6650.4560000000001</v>
      </c>
      <c r="C10" s="122" t="s">
        <v>43</v>
      </c>
      <c r="D10" s="126">
        <v>1863.134</v>
      </c>
      <c r="E10" s="126">
        <v>168435.454</v>
      </c>
      <c r="F10" s="122" t="s">
        <v>43</v>
      </c>
      <c r="G10" s="126">
        <v>27827.825000000001</v>
      </c>
      <c r="H10" s="32" t="s">
        <v>92</v>
      </c>
      <c r="I10" s="174">
        <v>8.1669999999999998</v>
      </c>
      <c r="J10" s="157" t="s">
        <v>43</v>
      </c>
      <c r="K10" s="156">
        <v>2.1779999999999999</v>
      </c>
      <c r="L10" s="156">
        <v>13.064</v>
      </c>
      <c r="M10" s="157" t="s">
        <v>43</v>
      </c>
      <c r="N10" s="156">
        <v>2.843</v>
      </c>
    </row>
    <row r="11" spans="1:14" s="128" customFormat="1" ht="17.25" customHeight="1" x14ac:dyDescent="0.2">
      <c r="A11" s="35" t="s">
        <v>122</v>
      </c>
      <c r="B11" s="133">
        <v>11169.458000000001</v>
      </c>
      <c r="C11" s="122" t="s">
        <v>43</v>
      </c>
      <c r="D11" s="133">
        <v>2298.0590000000002</v>
      </c>
      <c r="E11" s="133">
        <v>312944.24</v>
      </c>
      <c r="F11" s="122" t="s">
        <v>43</v>
      </c>
      <c r="G11" s="133">
        <v>60265.317999999999</v>
      </c>
      <c r="H11" s="19" t="s">
        <v>92</v>
      </c>
      <c r="I11" s="174">
        <v>13.717000000000001</v>
      </c>
      <c r="J11" s="157" t="s">
        <v>43</v>
      </c>
      <c r="K11" s="158">
        <v>2.5670000000000002</v>
      </c>
      <c r="L11" s="158">
        <v>24.271999999999998</v>
      </c>
      <c r="M11" s="157" t="s">
        <v>43</v>
      </c>
      <c r="N11" s="158">
        <v>5.1440000000000001</v>
      </c>
    </row>
    <row r="12" spans="1:14" s="138" customFormat="1" ht="17.25" customHeight="1" thickBot="1" x14ac:dyDescent="0.25">
      <c r="A12" s="134" t="s">
        <v>0</v>
      </c>
      <c r="B12" s="145">
        <v>81428.513000000006</v>
      </c>
      <c r="C12" s="136" t="s">
        <v>43</v>
      </c>
      <c r="D12" s="145">
        <v>4486.424</v>
      </c>
      <c r="E12" s="145">
        <v>1289311.652</v>
      </c>
      <c r="F12" s="136" t="s">
        <v>43</v>
      </c>
      <c r="G12" s="145">
        <v>199308.326</v>
      </c>
      <c r="H12" s="123" t="s">
        <v>92</v>
      </c>
      <c r="I12" s="123">
        <v>100</v>
      </c>
      <c r="J12" s="136" t="s">
        <v>43</v>
      </c>
      <c r="K12" s="123">
        <v>0</v>
      </c>
      <c r="L12" s="123">
        <v>100</v>
      </c>
      <c r="M12" s="136" t="s">
        <v>43</v>
      </c>
      <c r="N12" s="123">
        <v>0</v>
      </c>
    </row>
    <row r="13" spans="1:14" s="111" customFormat="1" ht="12" customHeight="1" x14ac:dyDescent="0.2">
      <c r="A13" s="291" t="s">
        <v>261</v>
      </c>
      <c r="B13" s="291"/>
      <c r="C13" s="291"/>
      <c r="D13" s="291"/>
      <c r="E13" s="291"/>
      <c r="F13" s="291"/>
      <c r="G13" s="291"/>
      <c r="H13" s="291"/>
      <c r="I13" s="291"/>
      <c r="J13" s="19"/>
      <c r="K13" s="19"/>
      <c r="L13" s="19"/>
      <c r="M13" s="19"/>
      <c r="N13" s="19"/>
    </row>
    <row r="14" spans="1:14" s="111" customFormat="1" ht="11.25" x14ac:dyDescent="0.2">
      <c r="A14" s="148" t="s">
        <v>180</v>
      </c>
      <c r="H14" s="19"/>
      <c r="I14" s="19"/>
      <c r="J14" s="19"/>
      <c r="K14" s="19"/>
      <c r="L14" s="19"/>
      <c r="M14" s="19"/>
      <c r="N14" s="19"/>
    </row>
    <row r="15" spans="1:14" s="111" customFormat="1" ht="11.25" x14ac:dyDescent="0.2">
      <c r="A15" s="148" t="s">
        <v>181</v>
      </c>
      <c r="H15" s="19"/>
      <c r="I15" s="19"/>
      <c r="J15" s="19"/>
      <c r="K15" s="19"/>
      <c r="L15" s="19"/>
      <c r="M15" s="19"/>
      <c r="N15" s="19"/>
    </row>
    <row r="16" spans="1:14" s="111" customFormat="1" ht="11.25" x14ac:dyDescent="0.2">
      <c r="A16" s="148" t="s">
        <v>182</v>
      </c>
      <c r="H16" s="19"/>
      <c r="I16" s="19"/>
      <c r="J16" s="19"/>
      <c r="K16" s="19"/>
      <c r="L16" s="19"/>
      <c r="M16" s="19"/>
      <c r="N16" s="19"/>
    </row>
    <row r="17" spans="1:14" s="111" customFormat="1" ht="11.25" x14ac:dyDescent="0.2">
      <c r="A17" s="148" t="s">
        <v>183</v>
      </c>
      <c r="H17" s="19"/>
      <c r="I17" s="19"/>
      <c r="J17" s="19"/>
      <c r="K17" s="19"/>
      <c r="L17" s="19"/>
      <c r="M17" s="19"/>
      <c r="N17" s="19"/>
    </row>
    <row r="18" spans="1:14" s="111" customFormat="1" ht="11.25" x14ac:dyDescent="0.2">
      <c r="A18" s="148" t="s">
        <v>184</v>
      </c>
      <c r="H18" s="19"/>
      <c r="I18" s="19"/>
      <c r="J18" s="19"/>
      <c r="K18" s="19"/>
      <c r="L18" s="19"/>
      <c r="M18" s="19"/>
      <c r="N18" s="19"/>
    </row>
    <row r="19" spans="1:14" s="111" customFormat="1" ht="11.25" x14ac:dyDescent="0.2">
      <c r="A19" s="148" t="s">
        <v>185</v>
      </c>
      <c r="H19" s="19"/>
      <c r="I19" s="19"/>
      <c r="J19" s="19"/>
      <c r="K19" s="19"/>
      <c r="L19" s="19"/>
      <c r="M19" s="19"/>
      <c r="N19" s="19"/>
    </row>
    <row r="20" spans="1:14" s="111" customFormat="1" ht="6.75" customHeight="1" x14ac:dyDescent="0.2">
      <c r="H20" s="19"/>
      <c r="I20" s="19"/>
      <c r="J20" s="19"/>
      <c r="K20" s="19"/>
      <c r="L20" s="19"/>
      <c r="M20" s="19"/>
      <c r="N20" s="19"/>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7">
    <mergeCell ref="A13:I13"/>
    <mergeCell ref="M4:N4"/>
    <mergeCell ref="C4:D4"/>
    <mergeCell ref="F4:G4"/>
    <mergeCell ref="C5:D5"/>
    <mergeCell ref="F5:G5"/>
    <mergeCell ref="J4:K4"/>
  </mergeCells>
  <hyperlinks>
    <hyperlink ref="L1" location="'Innehåll_ Contents'!Utskriftsområde" display="Till tabellförteckning" xr:uid="{D9EC4720-82A6-4D9E-81BD-8A69AAE58C0F}"/>
  </hyperlinks>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8" tint="-9.9978637043366805E-2"/>
  </sheetPr>
  <dimension ref="A1:N38"/>
  <sheetViews>
    <sheetView workbookViewId="0"/>
  </sheetViews>
  <sheetFormatPr defaultColWidth="9.140625" defaultRowHeight="12.75" x14ac:dyDescent="0.2"/>
  <cols>
    <col min="1" max="1" width="12"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1406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4.25" x14ac:dyDescent="0.2">
      <c r="A1" s="20" t="s">
        <v>365</v>
      </c>
      <c r="B1" s="7"/>
      <c r="C1" s="7"/>
      <c r="D1" s="7"/>
      <c r="E1" s="7"/>
      <c r="F1" s="7"/>
      <c r="G1" s="7"/>
      <c r="L1" s="224" t="s">
        <v>255</v>
      </c>
    </row>
    <row r="2" spans="1:14" ht="14.25" x14ac:dyDescent="0.2">
      <c r="A2" s="116" t="s">
        <v>366</v>
      </c>
      <c r="B2" s="7"/>
      <c r="C2" s="7"/>
      <c r="D2" s="7"/>
      <c r="E2" s="7"/>
      <c r="F2" s="7"/>
      <c r="G2" s="7"/>
    </row>
    <row r="3" spans="1:14" ht="13.5" thickBot="1" x14ac:dyDescent="0.25">
      <c r="A3" s="7"/>
      <c r="B3" s="7"/>
      <c r="C3" s="7"/>
      <c r="D3" s="7"/>
      <c r="E3" s="7"/>
      <c r="F3" s="7"/>
      <c r="G3" s="7"/>
    </row>
    <row r="4" spans="1:14" s="111" customFormat="1" ht="27" customHeight="1" x14ac:dyDescent="0.2">
      <c r="A4" s="82" t="s">
        <v>18</v>
      </c>
      <c r="B4" s="118" t="s">
        <v>88</v>
      </c>
      <c r="C4" s="292" t="s">
        <v>169</v>
      </c>
      <c r="D4" s="293"/>
      <c r="E4" s="118" t="s">
        <v>89</v>
      </c>
      <c r="F4" s="292" t="s">
        <v>169</v>
      </c>
      <c r="G4" s="293"/>
      <c r="H4" s="119"/>
      <c r="I4" s="118" t="s">
        <v>171</v>
      </c>
      <c r="J4" s="292" t="s">
        <v>169</v>
      </c>
      <c r="K4" s="293"/>
      <c r="L4" s="118" t="s">
        <v>172</v>
      </c>
      <c r="M4" s="292" t="s">
        <v>169</v>
      </c>
      <c r="N4" s="293"/>
    </row>
    <row r="5" spans="1:14" s="111" customFormat="1" ht="27.75" customHeight="1" thickBot="1" x14ac:dyDescent="0.25">
      <c r="A5" s="113" t="s">
        <v>42</v>
      </c>
      <c r="B5" s="110" t="s">
        <v>90</v>
      </c>
      <c r="C5" s="294" t="s">
        <v>168</v>
      </c>
      <c r="D5" s="294"/>
      <c r="E5" s="110" t="s">
        <v>91</v>
      </c>
      <c r="F5" s="294" t="s">
        <v>168</v>
      </c>
      <c r="G5" s="294"/>
      <c r="H5" s="110"/>
      <c r="I5" s="110" t="s">
        <v>173</v>
      </c>
      <c r="J5" s="110"/>
      <c r="K5" s="112" t="s">
        <v>168</v>
      </c>
      <c r="L5" s="110" t="s">
        <v>174</v>
      </c>
      <c r="M5" s="110"/>
      <c r="N5" s="112" t="s">
        <v>168</v>
      </c>
    </row>
    <row r="6" spans="1:14" s="128" customFormat="1" ht="17.25" customHeight="1" x14ac:dyDescent="0.2">
      <c r="A6" s="35" t="s">
        <v>178</v>
      </c>
      <c r="B6" s="133">
        <v>3891.951</v>
      </c>
      <c r="C6" s="122" t="s">
        <v>43</v>
      </c>
      <c r="D6" s="133">
        <v>1060.289</v>
      </c>
      <c r="E6" s="133">
        <v>39917.144</v>
      </c>
      <c r="F6" s="122" t="s">
        <v>43</v>
      </c>
      <c r="G6" s="133">
        <v>26797.58</v>
      </c>
      <c r="H6" s="127" t="s">
        <v>92</v>
      </c>
      <c r="I6" s="174">
        <v>6.7069999999999999</v>
      </c>
      <c r="J6" s="157" t="s">
        <v>43</v>
      </c>
      <c r="K6" s="156">
        <v>1.8089999999999999</v>
      </c>
      <c r="L6" s="156">
        <v>4.867</v>
      </c>
      <c r="M6" s="157" t="s">
        <v>43</v>
      </c>
      <c r="N6" s="156">
        <v>3.161</v>
      </c>
    </row>
    <row r="7" spans="1:14" s="128" customFormat="1" ht="17.25" customHeight="1" x14ac:dyDescent="0.2">
      <c r="A7" s="35" t="s">
        <v>19</v>
      </c>
      <c r="B7" s="133">
        <v>4141.7849999999999</v>
      </c>
      <c r="C7" s="122" t="s">
        <v>43</v>
      </c>
      <c r="D7" s="133">
        <v>1611.578</v>
      </c>
      <c r="E7" s="133">
        <v>29645.905999999999</v>
      </c>
      <c r="F7" s="122" t="s">
        <v>43</v>
      </c>
      <c r="G7" s="133">
        <v>7496.99</v>
      </c>
      <c r="H7" s="127" t="s">
        <v>92</v>
      </c>
      <c r="I7" s="174">
        <v>7.1369999999999996</v>
      </c>
      <c r="J7" s="157" t="s">
        <v>43</v>
      </c>
      <c r="K7" s="156">
        <v>2.6589999999999998</v>
      </c>
      <c r="L7" s="156">
        <v>3.6139999999999999</v>
      </c>
      <c r="M7" s="157" t="s">
        <v>43</v>
      </c>
      <c r="N7" s="156">
        <v>0.97799999999999998</v>
      </c>
    </row>
    <row r="8" spans="1:14" s="128" customFormat="1" ht="17.25" customHeight="1" x14ac:dyDescent="0.2">
      <c r="A8" s="35" t="s">
        <v>20</v>
      </c>
      <c r="B8" s="126">
        <v>5414.5410000000002</v>
      </c>
      <c r="C8" s="122" t="s">
        <v>43</v>
      </c>
      <c r="D8" s="126">
        <v>1835.35</v>
      </c>
      <c r="E8" s="126">
        <v>166176.39600000001</v>
      </c>
      <c r="F8" s="122" t="s">
        <v>43</v>
      </c>
      <c r="G8" s="126">
        <v>49712.273999999998</v>
      </c>
      <c r="H8" s="94" t="s">
        <v>92</v>
      </c>
      <c r="I8" s="174">
        <v>9.33</v>
      </c>
      <c r="J8" s="157" t="s">
        <v>43</v>
      </c>
      <c r="K8" s="156">
        <v>2.8530000000000002</v>
      </c>
      <c r="L8" s="156">
        <v>20.260000000000002</v>
      </c>
      <c r="M8" s="157" t="s">
        <v>43</v>
      </c>
      <c r="N8" s="156">
        <v>5.234</v>
      </c>
    </row>
    <row r="9" spans="1:14" s="128" customFormat="1" ht="17.25" customHeight="1" x14ac:dyDescent="0.2">
      <c r="A9" s="35" t="s">
        <v>21</v>
      </c>
      <c r="B9" s="126">
        <v>29288.74</v>
      </c>
      <c r="C9" s="122" t="s">
        <v>43</v>
      </c>
      <c r="D9" s="126">
        <v>2280.134</v>
      </c>
      <c r="E9" s="126">
        <v>272701.86300000001</v>
      </c>
      <c r="F9" s="122" t="s">
        <v>43</v>
      </c>
      <c r="G9" s="126">
        <v>59989.411</v>
      </c>
      <c r="H9" s="94" t="s">
        <v>92</v>
      </c>
      <c r="I9" s="174">
        <v>50.470999999999997</v>
      </c>
      <c r="J9" s="157" t="s">
        <v>43</v>
      </c>
      <c r="K9" s="156">
        <v>4.4509999999999996</v>
      </c>
      <c r="L9" s="156">
        <v>33.247</v>
      </c>
      <c r="M9" s="157" t="s">
        <v>43</v>
      </c>
      <c r="N9" s="156">
        <v>5.7460000000000004</v>
      </c>
    </row>
    <row r="10" spans="1:14" s="128" customFormat="1" ht="17.25" customHeight="1" x14ac:dyDescent="0.2">
      <c r="A10" s="35" t="s">
        <v>121</v>
      </c>
      <c r="B10" s="126">
        <v>6825.8289999999997</v>
      </c>
      <c r="C10" s="122" t="s">
        <v>43</v>
      </c>
      <c r="D10" s="126">
        <v>3181.2280000000001</v>
      </c>
      <c r="E10" s="126">
        <v>108907.61900000001</v>
      </c>
      <c r="F10" s="122" t="s">
        <v>43</v>
      </c>
      <c r="G10" s="126">
        <v>30515.5</v>
      </c>
      <c r="H10" s="32" t="s">
        <v>92</v>
      </c>
      <c r="I10" s="174">
        <v>11.762</v>
      </c>
      <c r="J10" s="157" t="s">
        <v>43</v>
      </c>
      <c r="K10" s="156">
        <v>4.8259999999999996</v>
      </c>
      <c r="L10" s="156">
        <v>13.278</v>
      </c>
      <c r="M10" s="157" t="s">
        <v>43</v>
      </c>
      <c r="N10" s="156">
        <v>3.6419999999999999</v>
      </c>
    </row>
    <row r="11" spans="1:14" s="128" customFormat="1" ht="17.25" customHeight="1" x14ac:dyDescent="0.2">
      <c r="A11" s="35" t="s">
        <v>122</v>
      </c>
      <c r="B11" s="133">
        <v>8468.3040000000001</v>
      </c>
      <c r="C11" s="122" t="s">
        <v>43</v>
      </c>
      <c r="D11" s="133">
        <v>1217.356</v>
      </c>
      <c r="E11" s="133">
        <v>202888.83300000001</v>
      </c>
      <c r="F11" s="122" t="s">
        <v>43</v>
      </c>
      <c r="G11" s="133">
        <v>31913.674999999999</v>
      </c>
      <c r="H11" s="19" t="s">
        <v>92</v>
      </c>
      <c r="I11" s="174">
        <v>14.593</v>
      </c>
      <c r="J11" s="157" t="s">
        <v>43</v>
      </c>
      <c r="K11" s="158">
        <v>2.1880000000000002</v>
      </c>
      <c r="L11" s="158">
        <v>24.734999999999999</v>
      </c>
      <c r="M11" s="157" t="s">
        <v>43</v>
      </c>
      <c r="N11" s="158">
        <v>3.964</v>
      </c>
    </row>
    <row r="12" spans="1:14" s="138" customFormat="1" ht="17.25" customHeight="1" thickBot="1" x14ac:dyDescent="0.25">
      <c r="A12" s="134" t="s">
        <v>0</v>
      </c>
      <c r="B12" s="145">
        <v>58031.148999999998</v>
      </c>
      <c r="C12" s="136" t="s">
        <v>43</v>
      </c>
      <c r="D12" s="145">
        <v>5063.6059999999998</v>
      </c>
      <c r="E12" s="145">
        <v>820237.76100000006</v>
      </c>
      <c r="F12" s="136" t="s">
        <v>43</v>
      </c>
      <c r="G12" s="145">
        <v>92611.327000000005</v>
      </c>
      <c r="H12" s="123" t="s">
        <v>92</v>
      </c>
      <c r="I12" s="123">
        <v>100</v>
      </c>
      <c r="J12" s="136" t="s">
        <v>43</v>
      </c>
      <c r="K12" s="123">
        <v>0</v>
      </c>
      <c r="L12" s="123">
        <v>100</v>
      </c>
      <c r="M12" s="136" t="s">
        <v>43</v>
      </c>
      <c r="N12" s="123">
        <v>0</v>
      </c>
    </row>
    <row r="13" spans="1:14" s="111" customFormat="1" ht="12" customHeight="1" x14ac:dyDescent="0.2">
      <c r="A13" s="291" t="s">
        <v>261</v>
      </c>
      <c r="B13" s="291"/>
      <c r="C13" s="291"/>
      <c r="D13" s="291"/>
      <c r="E13" s="291"/>
      <c r="F13" s="291"/>
      <c r="G13" s="291"/>
      <c r="H13" s="291"/>
      <c r="I13" s="291"/>
      <c r="J13" s="19"/>
      <c r="K13" s="19"/>
      <c r="L13" s="19"/>
      <c r="M13" s="19"/>
      <c r="N13" s="19"/>
    </row>
    <row r="14" spans="1:14" s="111" customFormat="1" ht="11.25" x14ac:dyDescent="0.2">
      <c r="A14" s="148" t="s">
        <v>180</v>
      </c>
      <c r="H14" s="19"/>
      <c r="I14" s="19"/>
      <c r="J14" s="19"/>
      <c r="K14" s="19"/>
      <c r="L14" s="19"/>
      <c r="M14" s="19"/>
      <c r="N14" s="19"/>
    </row>
    <row r="15" spans="1:14" s="111" customFormat="1" ht="11.25" x14ac:dyDescent="0.2">
      <c r="A15" s="148" t="s">
        <v>181</v>
      </c>
      <c r="H15" s="19"/>
      <c r="I15" s="19"/>
      <c r="J15" s="19"/>
      <c r="K15" s="19"/>
      <c r="L15" s="19"/>
      <c r="M15" s="19"/>
      <c r="N15" s="19"/>
    </row>
    <row r="16" spans="1:14" s="111" customFormat="1" ht="11.25" x14ac:dyDescent="0.2">
      <c r="A16" s="148" t="s">
        <v>182</v>
      </c>
      <c r="H16" s="19"/>
      <c r="I16" s="19"/>
      <c r="J16" s="19"/>
      <c r="K16" s="19"/>
      <c r="L16" s="19"/>
      <c r="M16" s="19"/>
      <c r="N16" s="19"/>
    </row>
    <row r="17" spans="1:14" s="111" customFormat="1" ht="11.25" x14ac:dyDescent="0.2">
      <c r="A17" s="148" t="s">
        <v>183</v>
      </c>
      <c r="H17" s="19"/>
      <c r="I17" s="19"/>
      <c r="J17" s="19"/>
      <c r="K17" s="19"/>
      <c r="L17" s="19"/>
      <c r="M17" s="19"/>
      <c r="N17" s="19"/>
    </row>
    <row r="18" spans="1:14" s="111" customFormat="1" ht="11.25" x14ac:dyDescent="0.2">
      <c r="A18" s="148" t="s">
        <v>184</v>
      </c>
      <c r="H18" s="19"/>
      <c r="I18" s="19"/>
      <c r="J18" s="19"/>
      <c r="K18" s="19"/>
      <c r="L18" s="19"/>
      <c r="M18" s="19"/>
      <c r="N18" s="19"/>
    </row>
    <row r="19" spans="1:14" s="111" customFormat="1" ht="11.25" x14ac:dyDescent="0.2">
      <c r="A19" s="148" t="s">
        <v>185</v>
      </c>
      <c r="H19" s="19"/>
      <c r="I19" s="19"/>
      <c r="J19" s="19"/>
      <c r="K19" s="19"/>
      <c r="L19" s="19"/>
      <c r="M19" s="19"/>
      <c r="N19" s="19"/>
    </row>
    <row r="20" spans="1:14" s="111" customFormat="1" ht="6.75" customHeight="1" x14ac:dyDescent="0.2">
      <c r="H20" s="19"/>
      <c r="I20" s="19"/>
      <c r="J20" s="19"/>
      <c r="K20" s="19"/>
      <c r="L20" s="19"/>
      <c r="M20" s="19"/>
      <c r="N20" s="19"/>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11.25" x14ac:dyDescent="0.2">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sheetData>
  <mergeCells count="7">
    <mergeCell ref="A13:I13"/>
    <mergeCell ref="M4:N4"/>
    <mergeCell ref="C4:D4"/>
    <mergeCell ref="C5:D5"/>
    <mergeCell ref="F4:G4"/>
    <mergeCell ref="F5:G5"/>
    <mergeCell ref="J4:K4"/>
  </mergeCells>
  <hyperlinks>
    <hyperlink ref="L1" location="'Innehåll_ Contents'!Utskriftsområde" display="Till tabellförteckning" xr:uid="{F1D22661-B6E5-45F8-9B0E-3DEAC5341A69}"/>
  </hyperlinks>
  <pageMargins left="0.70866141732283472" right="0.70866141732283472" top="0.74803149606299213" bottom="0.74803149606299213"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N39"/>
  <sheetViews>
    <sheetView workbookViewId="0"/>
  </sheetViews>
  <sheetFormatPr defaultColWidth="9.140625" defaultRowHeight="12.75" x14ac:dyDescent="0.2"/>
  <cols>
    <col min="1" max="1" width="32.1406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7.285156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2.75" customHeight="1" x14ac:dyDescent="0.2">
      <c r="A1" s="20" t="s">
        <v>367</v>
      </c>
      <c r="L1" s="224" t="s">
        <v>255</v>
      </c>
    </row>
    <row r="2" spans="1:14" x14ac:dyDescent="0.2">
      <c r="A2" s="116" t="s">
        <v>368</v>
      </c>
    </row>
    <row r="3" spans="1:14" ht="13.5" thickBot="1" x14ac:dyDescent="0.25"/>
    <row r="4" spans="1:14" s="111" customFormat="1" ht="29.25" customHeight="1" x14ac:dyDescent="0.2">
      <c r="A4" s="82" t="s">
        <v>225</v>
      </c>
      <c r="B4" s="118" t="s">
        <v>88</v>
      </c>
      <c r="C4" s="292" t="s">
        <v>169</v>
      </c>
      <c r="D4" s="293"/>
      <c r="E4" s="118" t="s">
        <v>89</v>
      </c>
      <c r="F4" s="292" t="s">
        <v>169</v>
      </c>
      <c r="G4" s="293"/>
      <c r="H4" s="119"/>
      <c r="I4" s="118" t="s">
        <v>171</v>
      </c>
      <c r="J4" s="292" t="s">
        <v>169</v>
      </c>
      <c r="K4" s="293"/>
      <c r="L4" s="118" t="s">
        <v>172</v>
      </c>
      <c r="M4" s="292" t="s">
        <v>169</v>
      </c>
      <c r="N4" s="293"/>
    </row>
    <row r="5" spans="1:14" s="111" customFormat="1" ht="30" customHeight="1" thickBot="1" x14ac:dyDescent="0.25">
      <c r="A5" s="113" t="s">
        <v>224</v>
      </c>
      <c r="B5" s="110" t="s">
        <v>90</v>
      </c>
      <c r="C5" s="294" t="s">
        <v>168</v>
      </c>
      <c r="D5" s="294"/>
      <c r="E5" s="110" t="s">
        <v>91</v>
      </c>
      <c r="F5" s="294" t="s">
        <v>168</v>
      </c>
      <c r="G5" s="294"/>
      <c r="H5" s="110"/>
      <c r="I5" s="110" t="s">
        <v>173</v>
      </c>
      <c r="J5" s="110"/>
      <c r="K5" s="112" t="s">
        <v>168</v>
      </c>
      <c r="L5" s="110" t="s">
        <v>174</v>
      </c>
      <c r="M5" s="110"/>
      <c r="N5" s="112" t="s">
        <v>168</v>
      </c>
    </row>
    <row r="6" spans="1:14" s="132" customFormat="1" ht="17.25" customHeight="1" x14ac:dyDescent="0.2">
      <c r="A6" s="35" t="s">
        <v>1</v>
      </c>
      <c r="B6" s="94">
        <v>6044.6379999999999</v>
      </c>
      <c r="C6" s="122" t="s">
        <v>43</v>
      </c>
      <c r="D6" s="94">
        <v>657.34199999999998</v>
      </c>
      <c r="E6" s="94">
        <v>108167.545</v>
      </c>
      <c r="F6" s="122" t="s">
        <v>43</v>
      </c>
      <c r="G6" s="94">
        <v>18516.945</v>
      </c>
      <c r="H6" s="127" t="s">
        <v>92</v>
      </c>
      <c r="I6" s="174">
        <v>7.423</v>
      </c>
      <c r="J6" s="157" t="s">
        <v>43</v>
      </c>
      <c r="K6" s="156">
        <v>0.82399999999999995</v>
      </c>
      <c r="L6" s="156">
        <v>8.39</v>
      </c>
      <c r="M6" s="157" t="s">
        <v>43</v>
      </c>
      <c r="N6" s="156">
        <v>1.7090000000000001</v>
      </c>
    </row>
    <row r="7" spans="1:14" s="132" customFormat="1" ht="17.25" customHeight="1" x14ac:dyDescent="0.2">
      <c r="A7" s="35" t="s">
        <v>2</v>
      </c>
      <c r="B7" s="94">
        <v>7175.8180000000002</v>
      </c>
      <c r="C7" s="122" t="s">
        <v>43</v>
      </c>
      <c r="D7" s="94">
        <v>1662.329</v>
      </c>
      <c r="E7" s="94">
        <v>69576.096999999994</v>
      </c>
      <c r="F7" s="122" t="s">
        <v>43</v>
      </c>
      <c r="G7" s="94">
        <v>10638.745000000001</v>
      </c>
      <c r="H7" s="127" t="s">
        <v>92</v>
      </c>
      <c r="I7" s="174">
        <v>8.8119999999999994</v>
      </c>
      <c r="J7" s="157" t="s">
        <v>43</v>
      </c>
      <c r="K7" s="156">
        <v>1.8460000000000001</v>
      </c>
      <c r="L7" s="156">
        <v>5.3959999999999999</v>
      </c>
      <c r="M7" s="157" t="s">
        <v>43</v>
      </c>
      <c r="N7" s="156">
        <v>0.90700000000000003</v>
      </c>
    </row>
    <row r="8" spans="1:14" s="132" customFormat="1" ht="17.25" customHeight="1" x14ac:dyDescent="0.2">
      <c r="A8" s="35" t="s">
        <v>3</v>
      </c>
      <c r="B8" s="94">
        <v>4390.848</v>
      </c>
      <c r="C8" s="122" t="s">
        <v>43</v>
      </c>
      <c r="D8" s="94">
        <v>611.36599999999999</v>
      </c>
      <c r="E8" s="94">
        <v>70050.858999999997</v>
      </c>
      <c r="F8" s="122" t="s">
        <v>43</v>
      </c>
      <c r="G8" s="94">
        <v>10261.769</v>
      </c>
      <c r="H8" s="94" t="s">
        <v>92</v>
      </c>
      <c r="I8" s="174">
        <v>5.3920000000000003</v>
      </c>
      <c r="J8" s="157" t="s">
        <v>43</v>
      </c>
      <c r="K8" s="156">
        <v>0.73799999999999999</v>
      </c>
      <c r="L8" s="156">
        <v>5.4329999999999998</v>
      </c>
      <c r="M8" s="157" t="s">
        <v>43</v>
      </c>
      <c r="N8" s="156">
        <v>1.0189999999999999</v>
      </c>
    </row>
    <row r="9" spans="1:14" s="132" customFormat="1" ht="17.25" customHeight="1" x14ac:dyDescent="0.2">
      <c r="A9" s="35" t="s">
        <v>4</v>
      </c>
      <c r="B9" s="94">
        <v>10588.03</v>
      </c>
      <c r="C9" s="122" t="s">
        <v>43</v>
      </c>
      <c r="D9" s="94">
        <v>1344.8030000000001</v>
      </c>
      <c r="E9" s="94">
        <v>150782.79300000001</v>
      </c>
      <c r="F9" s="122" t="s">
        <v>43</v>
      </c>
      <c r="G9" s="94">
        <v>31718.917000000001</v>
      </c>
      <c r="H9" s="94" t="s">
        <v>92</v>
      </c>
      <c r="I9" s="174">
        <v>13.003</v>
      </c>
      <c r="J9" s="157" t="s">
        <v>43</v>
      </c>
      <c r="K9" s="156">
        <v>1.476</v>
      </c>
      <c r="L9" s="156">
        <v>11.695</v>
      </c>
      <c r="M9" s="157" t="s">
        <v>43</v>
      </c>
      <c r="N9" s="156">
        <v>2.093</v>
      </c>
    </row>
    <row r="10" spans="1:14" s="132" customFormat="1" ht="17.25" customHeight="1" x14ac:dyDescent="0.2">
      <c r="A10" s="35" t="s">
        <v>5</v>
      </c>
      <c r="B10" s="94">
        <v>12581.46</v>
      </c>
      <c r="C10" s="122" t="s">
        <v>43</v>
      </c>
      <c r="D10" s="94">
        <v>785.87099999999998</v>
      </c>
      <c r="E10" s="94">
        <v>126242.432</v>
      </c>
      <c r="F10" s="122" t="s">
        <v>43</v>
      </c>
      <c r="G10" s="94">
        <v>18096.204000000002</v>
      </c>
      <c r="H10" s="32" t="s">
        <v>92</v>
      </c>
      <c r="I10" s="174">
        <v>15.451000000000001</v>
      </c>
      <c r="J10" s="157" t="s">
        <v>43</v>
      </c>
      <c r="K10" s="156">
        <v>1.0720000000000001</v>
      </c>
      <c r="L10" s="156">
        <v>9.7910000000000004</v>
      </c>
      <c r="M10" s="157" t="s">
        <v>43</v>
      </c>
      <c r="N10" s="156">
        <v>1.675</v>
      </c>
    </row>
    <row r="11" spans="1:14" s="132" customFormat="1" ht="17.25" customHeight="1" x14ac:dyDescent="0.2">
      <c r="A11" s="35" t="s">
        <v>6</v>
      </c>
      <c r="B11" s="94">
        <v>2710.136</v>
      </c>
      <c r="C11" s="122" t="s">
        <v>43</v>
      </c>
      <c r="D11" s="94">
        <v>664.79700000000003</v>
      </c>
      <c r="E11" s="94">
        <v>69650.244000000006</v>
      </c>
      <c r="F11" s="122" t="s">
        <v>43</v>
      </c>
      <c r="G11" s="94">
        <v>17746.705000000002</v>
      </c>
      <c r="H11" s="32" t="s">
        <v>92</v>
      </c>
      <c r="I11" s="174">
        <v>3.3279999999999998</v>
      </c>
      <c r="J11" s="157" t="s">
        <v>43</v>
      </c>
      <c r="K11" s="156">
        <v>0.76500000000000001</v>
      </c>
      <c r="L11" s="156">
        <v>5.4020000000000001</v>
      </c>
      <c r="M11" s="157" t="s">
        <v>43</v>
      </c>
      <c r="N11" s="156">
        <v>1.25</v>
      </c>
    </row>
    <row r="12" spans="1:14" s="132" customFormat="1" ht="17.25" customHeight="1" x14ac:dyDescent="0.2">
      <c r="A12" s="35" t="s">
        <v>7</v>
      </c>
      <c r="B12" s="94">
        <v>3005.498</v>
      </c>
      <c r="C12" s="122" t="s">
        <v>43</v>
      </c>
      <c r="D12" s="94">
        <v>411.17700000000002</v>
      </c>
      <c r="E12" s="94">
        <v>95594.262000000002</v>
      </c>
      <c r="F12" s="122" t="s">
        <v>43</v>
      </c>
      <c r="G12" s="94">
        <v>23099.874</v>
      </c>
      <c r="H12" s="32" t="s">
        <v>92</v>
      </c>
      <c r="I12" s="174">
        <v>3.6909999999999998</v>
      </c>
      <c r="J12" s="157" t="s">
        <v>43</v>
      </c>
      <c r="K12" s="156">
        <v>0.48199999999999998</v>
      </c>
      <c r="L12" s="156">
        <v>7.4139999999999997</v>
      </c>
      <c r="M12" s="157" t="s">
        <v>43</v>
      </c>
      <c r="N12" s="156">
        <v>1.458</v>
      </c>
    </row>
    <row r="13" spans="1:14" s="132" customFormat="1" ht="17.25" customHeight="1" x14ac:dyDescent="0.2">
      <c r="A13" s="35" t="s">
        <v>383</v>
      </c>
      <c r="B13" s="94">
        <v>258.13799999999998</v>
      </c>
      <c r="C13" s="122" t="s">
        <v>43</v>
      </c>
      <c r="D13" s="94">
        <v>88.902000000000001</v>
      </c>
      <c r="E13" s="94">
        <v>6482.34</v>
      </c>
      <c r="F13" s="122" t="s">
        <v>43</v>
      </c>
      <c r="G13" s="94">
        <v>2188.4580000000001</v>
      </c>
      <c r="H13" s="32" t="s">
        <v>92</v>
      </c>
      <c r="I13" s="174">
        <v>0.317</v>
      </c>
      <c r="J13" s="157" t="s">
        <v>43</v>
      </c>
      <c r="K13" s="156">
        <v>0.111</v>
      </c>
      <c r="L13" s="156">
        <v>0.503</v>
      </c>
      <c r="M13" s="157" t="s">
        <v>43</v>
      </c>
      <c r="N13" s="156">
        <v>0.17</v>
      </c>
    </row>
    <row r="14" spans="1:14" s="132" customFormat="1" ht="17.25" customHeight="1" x14ac:dyDescent="0.2">
      <c r="A14" s="35" t="s">
        <v>384</v>
      </c>
      <c r="B14" s="94">
        <v>7715.3490000000002</v>
      </c>
      <c r="C14" s="122" t="s">
        <v>43</v>
      </c>
      <c r="D14" s="94">
        <v>689.71900000000005</v>
      </c>
      <c r="E14" s="94">
        <v>76269.804999999993</v>
      </c>
      <c r="F14" s="122" t="s">
        <v>43</v>
      </c>
      <c r="G14" s="94">
        <v>13111.941999999999</v>
      </c>
      <c r="H14" s="32" t="s">
        <v>92</v>
      </c>
      <c r="I14" s="174">
        <v>9.4749999999999996</v>
      </c>
      <c r="J14" s="157" t="s">
        <v>43</v>
      </c>
      <c r="K14" s="156">
        <v>0.82199999999999995</v>
      </c>
      <c r="L14" s="156">
        <v>5.9160000000000004</v>
      </c>
      <c r="M14" s="157" t="s">
        <v>43</v>
      </c>
      <c r="N14" s="156">
        <v>0.72699999999999998</v>
      </c>
    </row>
    <row r="15" spans="1:14" s="132" customFormat="1" ht="17.25" customHeight="1" x14ac:dyDescent="0.2">
      <c r="A15" s="35" t="s">
        <v>9</v>
      </c>
      <c r="B15" s="94">
        <v>5760.6450000000004</v>
      </c>
      <c r="C15" s="122" t="s">
        <v>43</v>
      </c>
      <c r="D15" s="94">
        <v>642.68799999999999</v>
      </c>
      <c r="E15" s="94">
        <v>90411.047000000006</v>
      </c>
      <c r="F15" s="122" t="s">
        <v>43</v>
      </c>
      <c r="G15" s="94">
        <v>16181.630999999999</v>
      </c>
      <c r="H15" s="32" t="s">
        <v>92</v>
      </c>
      <c r="I15" s="174">
        <v>7.0739999999999998</v>
      </c>
      <c r="J15" s="157" t="s">
        <v>43</v>
      </c>
      <c r="K15" s="156">
        <v>0.67200000000000004</v>
      </c>
      <c r="L15" s="156">
        <v>7.0119999999999996</v>
      </c>
      <c r="M15" s="157" t="s">
        <v>43</v>
      </c>
      <c r="N15" s="156">
        <v>0.998</v>
      </c>
    </row>
    <row r="16" spans="1:14" s="132" customFormat="1" ht="17.25" customHeight="1" x14ac:dyDescent="0.2">
      <c r="A16" s="35" t="s">
        <v>10</v>
      </c>
      <c r="B16" s="94">
        <v>1701.239</v>
      </c>
      <c r="C16" s="122" t="s">
        <v>43</v>
      </c>
      <c r="D16" s="94">
        <v>549.11300000000006</v>
      </c>
      <c r="E16" s="94">
        <v>40772.389000000003</v>
      </c>
      <c r="F16" s="122" t="s">
        <v>43</v>
      </c>
      <c r="G16" s="94">
        <v>8512.5069999999996</v>
      </c>
      <c r="H16" s="32" t="s">
        <v>92</v>
      </c>
      <c r="I16" s="174">
        <v>2.089</v>
      </c>
      <c r="J16" s="157" t="s">
        <v>43</v>
      </c>
      <c r="K16" s="156">
        <v>0.63900000000000001</v>
      </c>
      <c r="L16" s="156">
        <v>3.1619999999999999</v>
      </c>
      <c r="M16" s="157" t="s">
        <v>43</v>
      </c>
      <c r="N16" s="156">
        <v>0.60299999999999998</v>
      </c>
    </row>
    <row r="17" spans="1:14" s="132" customFormat="1" ht="17.25" customHeight="1" x14ac:dyDescent="0.2">
      <c r="A17" s="35" t="s">
        <v>11</v>
      </c>
      <c r="B17" s="94">
        <v>75.411000000000001</v>
      </c>
      <c r="C17" s="122" t="s">
        <v>43</v>
      </c>
      <c r="D17" s="94">
        <v>3.3250000000000002</v>
      </c>
      <c r="E17" s="94">
        <v>747.71500000000003</v>
      </c>
      <c r="F17" s="122" t="s">
        <v>43</v>
      </c>
      <c r="G17" s="94">
        <v>234.828</v>
      </c>
      <c r="H17" s="32" t="s">
        <v>92</v>
      </c>
      <c r="I17" s="174">
        <v>9.2999999999999999E-2</v>
      </c>
      <c r="J17" s="157" t="s">
        <v>43</v>
      </c>
      <c r="K17" s="156">
        <v>7.0000000000000001E-3</v>
      </c>
      <c r="L17" s="156">
        <v>5.8000000000000003E-2</v>
      </c>
      <c r="M17" s="157" t="s">
        <v>43</v>
      </c>
      <c r="N17" s="156">
        <v>2.1999999999999999E-2</v>
      </c>
    </row>
    <row r="18" spans="1:14" s="132" customFormat="1" ht="17.25" customHeight="1" x14ac:dyDescent="0.2">
      <c r="A18" s="35" t="s">
        <v>232</v>
      </c>
      <c r="B18" s="94">
        <v>4726.9120000000003</v>
      </c>
      <c r="C18" s="122" t="s">
        <v>43</v>
      </c>
      <c r="D18" s="94">
        <v>1577.3589999999999</v>
      </c>
      <c r="E18" s="94">
        <v>181174.29399999999</v>
      </c>
      <c r="F18" s="122" t="s">
        <v>43</v>
      </c>
      <c r="G18" s="94">
        <v>65249.411999999997</v>
      </c>
      <c r="H18" s="32" t="s">
        <v>92</v>
      </c>
      <c r="I18" s="174">
        <v>5.8049999999999997</v>
      </c>
      <c r="J18" s="157" t="s">
        <v>43</v>
      </c>
      <c r="K18" s="156">
        <v>1.8220000000000001</v>
      </c>
      <c r="L18" s="156">
        <v>14.052</v>
      </c>
      <c r="M18" s="157" t="s">
        <v>43</v>
      </c>
      <c r="N18" s="156">
        <v>3.2519999999999998</v>
      </c>
    </row>
    <row r="19" spans="1:14" s="132" customFormat="1" ht="17.25" customHeight="1" x14ac:dyDescent="0.2">
      <c r="A19" s="35" t="s">
        <v>13</v>
      </c>
      <c r="B19" s="94">
        <v>2263.3510000000001</v>
      </c>
      <c r="C19" s="122" t="s">
        <v>43</v>
      </c>
      <c r="D19" s="94">
        <v>619.875</v>
      </c>
      <c r="E19" s="94">
        <v>19871.864000000001</v>
      </c>
      <c r="F19" s="122" t="s">
        <v>43</v>
      </c>
      <c r="G19" s="94">
        <v>6158.9409999999998</v>
      </c>
      <c r="H19" s="32" t="s">
        <v>92</v>
      </c>
      <c r="I19" s="174">
        <v>2.78</v>
      </c>
      <c r="J19" s="157" t="s">
        <v>43</v>
      </c>
      <c r="K19" s="156">
        <v>0.74199999999999999</v>
      </c>
      <c r="L19" s="156">
        <v>1.5409999999999999</v>
      </c>
      <c r="M19" s="157" t="s">
        <v>43</v>
      </c>
      <c r="N19" s="156">
        <v>0.41899999999999998</v>
      </c>
    </row>
    <row r="20" spans="1:14" s="132" customFormat="1" ht="17.25" customHeight="1" x14ac:dyDescent="0.2">
      <c r="A20" s="35" t="s">
        <v>14</v>
      </c>
      <c r="B20" s="94">
        <v>11025.664000000001</v>
      </c>
      <c r="C20" s="122" t="s">
        <v>43</v>
      </c>
      <c r="D20" s="94">
        <v>1044.626</v>
      </c>
      <c r="E20" s="94">
        <v>174542.34</v>
      </c>
      <c r="F20" s="122" t="s">
        <v>43</v>
      </c>
      <c r="G20" s="94">
        <v>64823.432999999997</v>
      </c>
      <c r="H20" s="32" t="s">
        <v>92</v>
      </c>
      <c r="I20" s="174">
        <v>13.54</v>
      </c>
      <c r="J20" s="157" t="s">
        <v>43</v>
      </c>
      <c r="K20" s="156">
        <v>1.1779999999999999</v>
      </c>
      <c r="L20" s="156">
        <v>13.538</v>
      </c>
      <c r="M20" s="157" t="s">
        <v>43</v>
      </c>
      <c r="N20" s="156">
        <v>3.4849999999999999</v>
      </c>
    </row>
    <row r="21" spans="1:14" s="111" customFormat="1" ht="17.25" customHeight="1" x14ac:dyDescent="0.15">
      <c r="A21" s="35" t="s">
        <v>15</v>
      </c>
      <c r="B21" s="94">
        <v>1405.376</v>
      </c>
      <c r="C21" s="122" t="s">
        <v>43</v>
      </c>
      <c r="D21" s="94">
        <v>0</v>
      </c>
      <c r="E21" s="94">
        <v>8975.625</v>
      </c>
      <c r="F21" s="122" t="s">
        <v>43</v>
      </c>
      <c r="G21" s="94">
        <v>0</v>
      </c>
      <c r="H21" s="32" t="s">
        <v>92</v>
      </c>
      <c r="I21" s="174">
        <v>1.726</v>
      </c>
      <c r="J21" s="157" t="s">
        <v>43</v>
      </c>
      <c r="K21" s="156">
        <v>9.5000000000000001E-2</v>
      </c>
      <c r="L21" s="156">
        <v>0.69599999999999995</v>
      </c>
      <c r="M21" s="157" t="s">
        <v>43</v>
      </c>
      <c r="N21" s="156">
        <v>0.109</v>
      </c>
    </row>
    <row r="22" spans="1:14" s="111" customFormat="1" ht="12" thickBot="1" x14ac:dyDescent="0.25">
      <c r="A22" s="86" t="s">
        <v>0</v>
      </c>
      <c r="B22" s="123">
        <v>81428.513000000006</v>
      </c>
      <c r="C22" s="124" t="s">
        <v>43</v>
      </c>
      <c r="D22" s="123">
        <v>4486.424</v>
      </c>
      <c r="E22" s="123">
        <v>1289311.652</v>
      </c>
      <c r="F22" s="124" t="s">
        <v>43</v>
      </c>
      <c r="G22" s="123">
        <v>199308.326</v>
      </c>
      <c r="H22" s="123" t="s">
        <v>92</v>
      </c>
      <c r="I22" s="123">
        <v>100</v>
      </c>
      <c r="J22" s="136" t="s">
        <v>43</v>
      </c>
      <c r="K22" s="123">
        <v>0</v>
      </c>
      <c r="L22" s="123">
        <v>100</v>
      </c>
      <c r="M22" s="124" t="s">
        <v>43</v>
      </c>
      <c r="N22" s="123">
        <v>0</v>
      </c>
    </row>
    <row r="23" spans="1:14" s="111" customFormat="1" ht="11.25" x14ac:dyDescent="0.2">
      <c r="A23" s="19" t="s">
        <v>424</v>
      </c>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1:14" s="111" customFormat="1" ht="11.25" x14ac:dyDescent="0.2">
      <c r="H33" s="19"/>
      <c r="I33" s="19"/>
      <c r="J33" s="19"/>
      <c r="K33" s="19"/>
      <c r="L33" s="19"/>
      <c r="M33" s="19"/>
      <c r="N33" s="19"/>
    </row>
    <row r="34" spans="1:14" s="111" customFormat="1" ht="11.25" x14ac:dyDescent="0.2">
      <c r="H34" s="19"/>
      <c r="I34" s="19"/>
      <c r="J34" s="19"/>
      <c r="K34" s="19"/>
      <c r="L34" s="19"/>
      <c r="M34" s="19"/>
      <c r="N34" s="19"/>
    </row>
    <row r="35" spans="1:14" s="111" customFormat="1" ht="11.25" x14ac:dyDescent="0.2">
      <c r="H35" s="19"/>
      <c r="I35" s="19"/>
      <c r="J35" s="19"/>
      <c r="K35" s="19"/>
      <c r="L35" s="19"/>
      <c r="M35" s="19"/>
      <c r="N35" s="19"/>
    </row>
    <row r="36" spans="1:14" s="111" customFormat="1" ht="11.25" x14ac:dyDescent="0.2">
      <c r="H36" s="19"/>
      <c r="I36" s="19"/>
      <c r="J36" s="19"/>
      <c r="K36" s="19"/>
      <c r="L36" s="19"/>
      <c r="M36" s="19"/>
      <c r="N36" s="19"/>
    </row>
    <row r="37" spans="1:14" s="111" customFormat="1" ht="11.25" x14ac:dyDescent="0.2">
      <c r="H37" s="19"/>
      <c r="I37" s="19"/>
      <c r="J37" s="19"/>
      <c r="K37" s="19"/>
      <c r="L37" s="19"/>
      <c r="M37" s="19"/>
      <c r="N37" s="19"/>
    </row>
    <row r="38" spans="1:14" s="111" customFormat="1" ht="11.25" x14ac:dyDescent="0.2">
      <c r="H38" s="19"/>
      <c r="I38" s="19"/>
      <c r="J38" s="19"/>
      <c r="K38" s="19"/>
      <c r="L38" s="19"/>
      <c r="M38" s="19"/>
      <c r="N38" s="19"/>
    </row>
    <row r="39" spans="1:14" x14ac:dyDescent="0.2">
      <c r="A39" s="111"/>
      <c r="B39" s="111"/>
      <c r="C39" s="111"/>
      <c r="D39" s="111"/>
      <c r="E39" s="111"/>
      <c r="F39" s="111"/>
      <c r="G39" s="111"/>
      <c r="H39" s="19"/>
      <c r="I39" s="19"/>
      <c r="J39" s="19"/>
      <c r="K39" s="19"/>
      <c r="L39" s="19"/>
      <c r="M39" s="19"/>
      <c r="N39" s="19"/>
    </row>
  </sheetData>
  <mergeCells count="6">
    <mergeCell ref="M4:N4"/>
    <mergeCell ref="C4:D4"/>
    <mergeCell ref="F4:G4"/>
    <mergeCell ref="C5:D5"/>
    <mergeCell ref="F5:G5"/>
    <mergeCell ref="J4:K4"/>
  </mergeCells>
  <hyperlinks>
    <hyperlink ref="L1" location="'Innehåll_ Contents'!Utskriftsområde" display="Till tabellförteckning" xr:uid="{6A1133A7-E6E8-4C4B-961D-46ABF6F9CD00}"/>
  </hyperlinks>
  <pageMargins left="0.70866141732283472" right="0.70866141732283472" top="0.74803149606299213" bottom="0.74803149606299213"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N39"/>
  <sheetViews>
    <sheetView workbookViewId="0"/>
  </sheetViews>
  <sheetFormatPr defaultColWidth="9.140625" defaultRowHeight="12.75" x14ac:dyDescent="0.2"/>
  <cols>
    <col min="1" max="1" width="32.140625"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5703125" style="7" customWidth="1"/>
    <col min="9" max="9" width="6.28515625" style="7" bestFit="1"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ht="12.75" customHeight="1" x14ac:dyDescent="0.2">
      <c r="A1" s="20" t="s">
        <v>369</v>
      </c>
      <c r="L1" s="224" t="s">
        <v>255</v>
      </c>
    </row>
    <row r="2" spans="1:14" x14ac:dyDescent="0.2">
      <c r="A2" s="116" t="s">
        <v>370</v>
      </c>
    </row>
    <row r="3" spans="1:14" ht="13.5" thickBot="1" x14ac:dyDescent="0.25"/>
    <row r="4" spans="1:14" s="111" customFormat="1" ht="29.25" customHeight="1" x14ac:dyDescent="0.2">
      <c r="A4" s="82" t="s">
        <v>225</v>
      </c>
      <c r="B4" s="118" t="s">
        <v>88</v>
      </c>
      <c r="C4" s="292" t="s">
        <v>169</v>
      </c>
      <c r="D4" s="293"/>
      <c r="E4" s="118" t="s">
        <v>89</v>
      </c>
      <c r="F4" s="292" t="s">
        <v>169</v>
      </c>
      <c r="G4" s="293"/>
      <c r="H4" s="119"/>
      <c r="I4" s="118" t="s">
        <v>171</v>
      </c>
      <c r="J4" s="292" t="s">
        <v>169</v>
      </c>
      <c r="K4" s="293"/>
      <c r="L4" s="118" t="s">
        <v>172</v>
      </c>
      <c r="M4" s="292" t="s">
        <v>169</v>
      </c>
      <c r="N4" s="293"/>
    </row>
    <row r="5" spans="1:14" s="111" customFormat="1" ht="30" customHeight="1" thickBot="1" x14ac:dyDescent="0.25">
      <c r="A5" s="113" t="s">
        <v>224</v>
      </c>
      <c r="B5" s="110" t="s">
        <v>90</v>
      </c>
      <c r="C5" s="294" t="s">
        <v>168</v>
      </c>
      <c r="D5" s="294"/>
      <c r="E5" s="110" t="s">
        <v>91</v>
      </c>
      <c r="F5" s="294" t="s">
        <v>168</v>
      </c>
      <c r="G5" s="294"/>
      <c r="H5" s="110"/>
      <c r="I5" s="110" t="s">
        <v>173</v>
      </c>
      <c r="J5" s="110"/>
      <c r="K5" s="112" t="s">
        <v>168</v>
      </c>
      <c r="L5" s="110" t="s">
        <v>174</v>
      </c>
      <c r="M5" s="110"/>
      <c r="N5" s="112" t="s">
        <v>168</v>
      </c>
    </row>
    <row r="6" spans="1:14" s="132" customFormat="1" ht="17.25" customHeight="1" x14ac:dyDescent="0.2">
      <c r="A6" s="35" t="s">
        <v>1</v>
      </c>
      <c r="B6" s="94">
        <v>16001.654</v>
      </c>
      <c r="C6" s="122" t="s">
        <v>43</v>
      </c>
      <c r="D6" s="94">
        <v>851.56</v>
      </c>
      <c r="E6" s="94">
        <v>65245.303999999996</v>
      </c>
      <c r="F6" s="122" t="s">
        <v>43</v>
      </c>
      <c r="G6" s="94">
        <v>3963.241</v>
      </c>
      <c r="H6" s="127" t="s">
        <v>92</v>
      </c>
      <c r="I6" s="174">
        <v>27.574000000000002</v>
      </c>
      <c r="J6" s="157" t="s">
        <v>43</v>
      </c>
      <c r="K6" s="156">
        <v>2.4710000000000001</v>
      </c>
      <c r="L6" s="156">
        <v>7.9539999999999997</v>
      </c>
      <c r="M6" s="157" t="s">
        <v>43</v>
      </c>
      <c r="N6" s="156">
        <v>0.96399999999999997</v>
      </c>
    </row>
    <row r="7" spans="1:14" s="132" customFormat="1" ht="17.25" customHeight="1" x14ac:dyDescent="0.2">
      <c r="A7" s="35" t="s">
        <v>2</v>
      </c>
      <c r="B7" s="94">
        <v>3638.7669999999998</v>
      </c>
      <c r="C7" s="122" t="s">
        <v>43</v>
      </c>
      <c r="D7" s="94">
        <v>575.49199999999996</v>
      </c>
      <c r="E7" s="94">
        <v>36507.964</v>
      </c>
      <c r="F7" s="122" t="s">
        <v>43</v>
      </c>
      <c r="G7" s="94">
        <v>7455.357</v>
      </c>
      <c r="H7" s="127" t="s">
        <v>92</v>
      </c>
      <c r="I7" s="174">
        <v>6.27</v>
      </c>
      <c r="J7" s="157" t="s">
        <v>43</v>
      </c>
      <c r="K7" s="156">
        <v>1.0089999999999999</v>
      </c>
      <c r="L7" s="156">
        <v>4.4509999999999996</v>
      </c>
      <c r="M7" s="157" t="s">
        <v>43</v>
      </c>
      <c r="N7" s="156">
        <v>0.94199999999999995</v>
      </c>
    </row>
    <row r="8" spans="1:14" s="132" customFormat="1" ht="17.25" customHeight="1" x14ac:dyDescent="0.2">
      <c r="A8" s="35" t="s">
        <v>3</v>
      </c>
      <c r="B8" s="94">
        <v>2940.2350000000001</v>
      </c>
      <c r="C8" s="122" t="s">
        <v>43</v>
      </c>
      <c r="D8" s="94">
        <v>341.334</v>
      </c>
      <c r="E8" s="94">
        <v>48958.921000000002</v>
      </c>
      <c r="F8" s="122" t="s">
        <v>43</v>
      </c>
      <c r="G8" s="94">
        <v>12520.155000000001</v>
      </c>
      <c r="H8" s="94" t="s">
        <v>92</v>
      </c>
      <c r="I8" s="174">
        <v>5.0670000000000002</v>
      </c>
      <c r="J8" s="157" t="s">
        <v>43</v>
      </c>
      <c r="K8" s="156">
        <v>0.68799999999999994</v>
      </c>
      <c r="L8" s="156">
        <v>5.9690000000000003</v>
      </c>
      <c r="M8" s="157" t="s">
        <v>43</v>
      </c>
      <c r="N8" s="156">
        <v>1.5489999999999999</v>
      </c>
    </row>
    <row r="9" spans="1:14" s="132" customFormat="1" ht="17.25" customHeight="1" x14ac:dyDescent="0.2">
      <c r="A9" s="35" t="s">
        <v>4</v>
      </c>
      <c r="B9" s="94">
        <v>4566.6679999999997</v>
      </c>
      <c r="C9" s="122" t="s">
        <v>43</v>
      </c>
      <c r="D9" s="94">
        <v>815.66600000000005</v>
      </c>
      <c r="E9" s="94">
        <v>161714.04</v>
      </c>
      <c r="F9" s="122" t="s">
        <v>43</v>
      </c>
      <c r="G9" s="94">
        <v>37922.724999999999</v>
      </c>
      <c r="H9" s="94" t="s">
        <v>92</v>
      </c>
      <c r="I9" s="174">
        <v>7.8689999999999998</v>
      </c>
      <c r="J9" s="157" t="s">
        <v>43</v>
      </c>
      <c r="K9" s="156">
        <v>1.296</v>
      </c>
      <c r="L9" s="156">
        <v>19.716000000000001</v>
      </c>
      <c r="M9" s="157" t="s">
        <v>43</v>
      </c>
      <c r="N9" s="156">
        <v>3.585</v>
      </c>
    </row>
    <row r="10" spans="1:14" s="132" customFormat="1" ht="17.25" customHeight="1" x14ac:dyDescent="0.2">
      <c r="A10" s="35" t="s">
        <v>5</v>
      </c>
      <c r="B10" s="94">
        <v>4870.3530000000001</v>
      </c>
      <c r="C10" s="122" t="s">
        <v>43</v>
      </c>
      <c r="D10" s="94">
        <v>745.84199999999998</v>
      </c>
      <c r="E10" s="94">
        <v>85355.327999999994</v>
      </c>
      <c r="F10" s="122" t="s">
        <v>43</v>
      </c>
      <c r="G10" s="94">
        <v>17680.452000000001</v>
      </c>
      <c r="H10" s="32" t="s">
        <v>92</v>
      </c>
      <c r="I10" s="174">
        <v>8.3930000000000007</v>
      </c>
      <c r="J10" s="157" t="s">
        <v>43</v>
      </c>
      <c r="K10" s="156">
        <v>1.119</v>
      </c>
      <c r="L10" s="156">
        <v>10.406000000000001</v>
      </c>
      <c r="M10" s="157" t="s">
        <v>43</v>
      </c>
      <c r="N10" s="156">
        <v>1.9530000000000001</v>
      </c>
    </row>
    <row r="11" spans="1:14" s="132" customFormat="1" ht="17.25" customHeight="1" x14ac:dyDescent="0.2">
      <c r="A11" s="35" t="s">
        <v>6</v>
      </c>
      <c r="B11" s="94">
        <v>1073.2429999999999</v>
      </c>
      <c r="C11" s="122" t="s">
        <v>43</v>
      </c>
      <c r="D11" s="94">
        <v>214.983</v>
      </c>
      <c r="E11" s="94">
        <v>46986.266000000003</v>
      </c>
      <c r="F11" s="122" t="s">
        <v>43</v>
      </c>
      <c r="G11" s="94">
        <v>8120.34</v>
      </c>
      <c r="H11" s="32" t="s">
        <v>92</v>
      </c>
      <c r="I11" s="174">
        <v>1.849</v>
      </c>
      <c r="J11" s="157" t="s">
        <v>43</v>
      </c>
      <c r="K11" s="156">
        <v>0.36</v>
      </c>
      <c r="L11" s="156">
        <v>5.7279999999999998</v>
      </c>
      <c r="M11" s="157" t="s">
        <v>43</v>
      </c>
      <c r="N11" s="156">
        <v>0.95899999999999996</v>
      </c>
    </row>
    <row r="12" spans="1:14" s="132" customFormat="1" ht="17.25" customHeight="1" x14ac:dyDescent="0.2">
      <c r="A12" s="35" t="s">
        <v>7</v>
      </c>
      <c r="B12" s="94">
        <v>2857.6680000000001</v>
      </c>
      <c r="C12" s="122" t="s">
        <v>43</v>
      </c>
      <c r="D12" s="94">
        <v>937.37699999999995</v>
      </c>
      <c r="E12" s="94">
        <v>51384.536999999997</v>
      </c>
      <c r="F12" s="122" t="s">
        <v>43</v>
      </c>
      <c r="G12" s="94">
        <v>11813.299000000001</v>
      </c>
      <c r="H12" s="32" t="s">
        <v>92</v>
      </c>
      <c r="I12" s="174">
        <v>4.9240000000000004</v>
      </c>
      <c r="J12" s="157" t="s">
        <v>43</v>
      </c>
      <c r="K12" s="156">
        <v>1.4750000000000001</v>
      </c>
      <c r="L12" s="156">
        <v>6.2649999999999997</v>
      </c>
      <c r="M12" s="157" t="s">
        <v>43</v>
      </c>
      <c r="N12" s="156">
        <v>1.254</v>
      </c>
    </row>
    <row r="13" spans="1:14" s="132" customFormat="1" ht="17.25" customHeight="1" x14ac:dyDescent="0.2">
      <c r="A13" s="35" t="s">
        <v>383</v>
      </c>
      <c r="B13" s="94">
        <v>132.898</v>
      </c>
      <c r="C13" s="122" t="s">
        <v>43</v>
      </c>
      <c r="D13" s="94">
        <v>51.173000000000002</v>
      </c>
      <c r="E13" s="94">
        <v>3343.9380000000001</v>
      </c>
      <c r="F13" s="122" t="s">
        <v>43</v>
      </c>
      <c r="G13" s="94">
        <v>1553.617</v>
      </c>
      <c r="H13" s="32" t="s">
        <v>92</v>
      </c>
      <c r="I13" s="174">
        <v>0.22900000000000001</v>
      </c>
      <c r="J13" s="157" t="s">
        <v>43</v>
      </c>
      <c r="K13" s="156">
        <v>0.09</v>
      </c>
      <c r="L13" s="156">
        <v>0.40799999999999997</v>
      </c>
      <c r="M13" s="157" t="s">
        <v>43</v>
      </c>
      <c r="N13" s="156">
        <v>0.20300000000000001</v>
      </c>
    </row>
    <row r="14" spans="1:14" s="132" customFormat="1" ht="17.25" customHeight="1" x14ac:dyDescent="0.2">
      <c r="A14" s="35" t="s">
        <v>384</v>
      </c>
      <c r="B14" s="94">
        <v>2461.61</v>
      </c>
      <c r="C14" s="122" t="s">
        <v>43</v>
      </c>
      <c r="D14" s="94">
        <v>1614.9559999999999</v>
      </c>
      <c r="E14" s="94">
        <v>31251.224999999999</v>
      </c>
      <c r="F14" s="122" t="s">
        <v>43</v>
      </c>
      <c r="G14" s="94">
        <v>8707.2970000000005</v>
      </c>
      <c r="H14" s="32" t="s">
        <v>92</v>
      </c>
      <c r="I14" s="174">
        <v>4.242</v>
      </c>
      <c r="J14" s="157" t="s">
        <v>43</v>
      </c>
      <c r="K14" s="156">
        <v>2.6190000000000002</v>
      </c>
      <c r="L14" s="156">
        <v>3.81</v>
      </c>
      <c r="M14" s="157" t="s">
        <v>43</v>
      </c>
      <c r="N14" s="156">
        <v>0.997</v>
      </c>
    </row>
    <row r="15" spans="1:14" s="132" customFormat="1" ht="17.25" customHeight="1" x14ac:dyDescent="0.2">
      <c r="A15" s="35" t="s">
        <v>9</v>
      </c>
      <c r="B15" s="94">
        <v>2913.9270000000001</v>
      </c>
      <c r="C15" s="122" t="s">
        <v>43</v>
      </c>
      <c r="D15" s="94">
        <v>1166.4159999999999</v>
      </c>
      <c r="E15" s="94">
        <v>103573.451</v>
      </c>
      <c r="F15" s="122" t="s">
        <v>43</v>
      </c>
      <c r="G15" s="94">
        <v>34465.103000000003</v>
      </c>
      <c r="H15" s="32" t="s">
        <v>92</v>
      </c>
      <c r="I15" s="174">
        <v>5.0209999999999999</v>
      </c>
      <c r="J15" s="157" t="s">
        <v>43</v>
      </c>
      <c r="K15" s="156">
        <v>1.879</v>
      </c>
      <c r="L15" s="156">
        <v>12.627000000000001</v>
      </c>
      <c r="M15" s="157" t="s">
        <v>43</v>
      </c>
      <c r="N15" s="156">
        <v>3.3559999999999999</v>
      </c>
    </row>
    <row r="16" spans="1:14" s="132" customFormat="1" ht="17.25" customHeight="1" x14ac:dyDescent="0.2">
      <c r="A16" s="35" t="s">
        <v>10</v>
      </c>
      <c r="B16" s="94">
        <v>6623.5879999999997</v>
      </c>
      <c r="C16" s="122" t="s">
        <v>43</v>
      </c>
      <c r="D16" s="94">
        <v>1258.106</v>
      </c>
      <c r="E16" s="94">
        <v>37017.553</v>
      </c>
      <c r="F16" s="122" t="s">
        <v>43</v>
      </c>
      <c r="G16" s="94">
        <v>8002.7169999999996</v>
      </c>
      <c r="H16" s="32" t="s">
        <v>92</v>
      </c>
      <c r="I16" s="174">
        <v>11.414</v>
      </c>
      <c r="J16" s="157" t="s">
        <v>43</v>
      </c>
      <c r="K16" s="156">
        <v>2.0649999999999999</v>
      </c>
      <c r="L16" s="156">
        <v>4.5129999999999999</v>
      </c>
      <c r="M16" s="157" t="s">
        <v>43</v>
      </c>
      <c r="N16" s="156">
        <v>1.0329999999999999</v>
      </c>
    </row>
    <row r="17" spans="1:14" s="132" customFormat="1" ht="17.25" customHeight="1" x14ac:dyDescent="0.2">
      <c r="A17" s="35" t="s">
        <v>11</v>
      </c>
      <c r="B17" s="94">
        <v>284.815</v>
      </c>
      <c r="C17" s="122" t="s">
        <v>43</v>
      </c>
      <c r="D17" s="94">
        <v>511.11399999999998</v>
      </c>
      <c r="E17" s="94">
        <v>1286.6220000000001</v>
      </c>
      <c r="F17" s="122" t="s">
        <v>43</v>
      </c>
      <c r="G17" s="94">
        <v>1361.377</v>
      </c>
      <c r="H17" s="32" t="s">
        <v>92</v>
      </c>
      <c r="I17" s="174">
        <v>0.49099999999999999</v>
      </c>
      <c r="J17" s="157" t="s">
        <v>43</v>
      </c>
      <c r="K17" s="156">
        <v>0.878</v>
      </c>
      <c r="L17" s="156">
        <v>0.157</v>
      </c>
      <c r="M17" s="157" t="s">
        <v>43</v>
      </c>
      <c r="N17" s="156">
        <v>0.16700000000000001</v>
      </c>
    </row>
    <row r="18" spans="1:14" s="132" customFormat="1" ht="17.25" customHeight="1" x14ac:dyDescent="0.2">
      <c r="A18" s="35" t="s">
        <v>232</v>
      </c>
      <c r="B18" s="94">
        <v>3120.03</v>
      </c>
      <c r="C18" s="122" t="s">
        <v>43</v>
      </c>
      <c r="D18" s="94">
        <v>596.73800000000006</v>
      </c>
      <c r="E18" s="94">
        <v>55111.697</v>
      </c>
      <c r="F18" s="122" t="s">
        <v>43</v>
      </c>
      <c r="G18" s="94">
        <v>26219.401999999998</v>
      </c>
      <c r="H18" s="32" t="s">
        <v>92</v>
      </c>
      <c r="I18" s="174">
        <v>5.3760000000000003</v>
      </c>
      <c r="J18" s="157" t="s">
        <v>43</v>
      </c>
      <c r="K18" s="156">
        <v>1.0589999999999999</v>
      </c>
      <c r="L18" s="156">
        <v>6.7190000000000003</v>
      </c>
      <c r="M18" s="157" t="s">
        <v>43</v>
      </c>
      <c r="N18" s="156">
        <v>3.1339999999999999</v>
      </c>
    </row>
    <row r="19" spans="1:14" s="132" customFormat="1" ht="17.25" customHeight="1" x14ac:dyDescent="0.2">
      <c r="A19" s="35" t="s">
        <v>13</v>
      </c>
      <c r="B19" s="94">
        <v>1071.54</v>
      </c>
      <c r="C19" s="122" t="s">
        <v>43</v>
      </c>
      <c r="D19" s="94">
        <v>30.658999999999999</v>
      </c>
      <c r="E19" s="94">
        <v>5971.9650000000001</v>
      </c>
      <c r="F19" s="122" t="s">
        <v>43</v>
      </c>
      <c r="G19" s="94">
        <v>941.91499999999996</v>
      </c>
      <c r="H19" s="32" t="s">
        <v>92</v>
      </c>
      <c r="I19" s="174">
        <v>1.8460000000000001</v>
      </c>
      <c r="J19" s="157" t="s">
        <v>43</v>
      </c>
      <c r="K19" s="156">
        <v>0.156</v>
      </c>
      <c r="L19" s="156">
        <v>0.72799999999999998</v>
      </c>
      <c r="M19" s="157" t="s">
        <v>43</v>
      </c>
      <c r="N19" s="156">
        <v>0.121</v>
      </c>
    </row>
    <row r="20" spans="1:14" s="132" customFormat="1" ht="17.25" customHeight="1" x14ac:dyDescent="0.2">
      <c r="A20" s="35" t="s">
        <v>14</v>
      </c>
      <c r="B20" s="94">
        <v>2707.9279999999999</v>
      </c>
      <c r="C20" s="122" t="s">
        <v>43</v>
      </c>
      <c r="D20" s="94">
        <v>2879.8649999999998</v>
      </c>
      <c r="E20" s="94">
        <v>74959.455000000002</v>
      </c>
      <c r="F20" s="122" t="s">
        <v>43</v>
      </c>
      <c r="G20" s="94">
        <v>21808.057000000001</v>
      </c>
      <c r="H20" s="32" t="s">
        <v>92</v>
      </c>
      <c r="I20" s="174">
        <v>4.6660000000000004</v>
      </c>
      <c r="J20" s="157" t="s">
        <v>43</v>
      </c>
      <c r="K20" s="156">
        <v>4.742</v>
      </c>
      <c r="L20" s="156">
        <v>9.1389999999999993</v>
      </c>
      <c r="M20" s="157" t="s">
        <v>43</v>
      </c>
      <c r="N20" s="156">
        <v>2.5299999999999998</v>
      </c>
    </row>
    <row r="21" spans="1:14" s="111" customFormat="1" ht="17.25" customHeight="1" x14ac:dyDescent="0.15">
      <c r="A21" s="35" t="s">
        <v>15</v>
      </c>
      <c r="B21" s="94">
        <v>2766.2249999999999</v>
      </c>
      <c r="C21" s="122" t="s">
        <v>43</v>
      </c>
      <c r="D21" s="94">
        <v>0</v>
      </c>
      <c r="E21" s="94">
        <v>11569.494000000001</v>
      </c>
      <c r="F21" s="122" t="s">
        <v>43</v>
      </c>
      <c r="G21" s="94">
        <v>0</v>
      </c>
      <c r="H21" s="32" t="s">
        <v>92</v>
      </c>
      <c r="I21" s="174">
        <v>4.7670000000000003</v>
      </c>
      <c r="J21" s="157" t="s">
        <v>43</v>
      </c>
      <c r="K21" s="156">
        <v>0.41599999999999998</v>
      </c>
      <c r="L21" s="156">
        <v>1.411</v>
      </c>
      <c r="M21" s="157" t="s">
        <v>43</v>
      </c>
      <c r="N21" s="156">
        <v>0.16700000000000001</v>
      </c>
    </row>
    <row r="22" spans="1:14" s="111" customFormat="1" ht="12" thickBot="1" x14ac:dyDescent="0.25">
      <c r="A22" s="86" t="s">
        <v>0</v>
      </c>
      <c r="B22" s="123">
        <v>58031.148999999998</v>
      </c>
      <c r="C22" s="124" t="s">
        <v>43</v>
      </c>
      <c r="D22" s="123">
        <v>5063.6059999999998</v>
      </c>
      <c r="E22" s="123">
        <v>820237.76100000006</v>
      </c>
      <c r="F22" s="124" t="s">
        <v>43</v>
      </c>
      <c r="G22" s="123">
        <v>92611.327000000005</v>
      </c>
      <c r="H22" s="123" t="s">
        <v>92</v>
      </c>
      <c r="I22" s="123">
        <v>100</v>
      </c>
      <c r="J22" s="136" t="s">
        <v>43</v>
      </c>
      <c r="K22" s="123">
        <v>0</v>
      </c>
      <c r="L22" s="123">
        <v>100</v>
      </c>
      <c r="M22" s="124" t="s">
        <v>43</v>
      </c>
      <c r="N22" s="123">
        <v>0</v>
      </c>
    </row>
    <row r="23" spans="1:14" s="111" customFormat="1" ht="11.25" x14ac:dyDescent="0.2">
      <c r="A23" s="19" t="s">
        <v>424</v>
      </c>
      <c r="H23" s="19"/>
      <c r="I23" s="19"/>
      <c r="J23" s="19"/>
      <c r="K23" s="19"/>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1:14" s="111" customFormat="1" ht="11.25" x14ac:dyDescent="0.2">
      <c r="H33" s="19"/>
      <c r="I33" s="19"/>
      <c r="J33" s="19"/>
      <c r="K33" s="19"/>
      <c r="L33" s="19"/>
      <c r="M33" s="19"/>
      <c r="N33" s="19"/>
    </row>
    <row r="34" spans="1:14" s="111" customFormat="1" ht="11.25" x14ac:dyDescent="0.2">
      <c r="H34" s="19"/>
      <c r="I34" s="19"/>
      <c r="J34" s="19"/>
      <c r="K34" s="19"/>
      <c r="L34" s="19"/>
      <c r="M34" s="19"/>
      <c r="N34" s="19"/>
    </row>
    <row r="35" spans="1:14" s="111" customFormat="1" ht="11.25" x14ac:dyDescent="0.2">
      <c r="H35" s="19"/>
      <c r="I35" s="19"/>
      <c r="J35" s="19"/>
      <c r="K35" s="19"/>
      <c r="L35" s="19"/>
      <c r="M35" s="19"/>
      <c r="N35" s="19"/>
    </row>
    <row r="36" spans="1:14" s="111" customFormat="1" ht="11.25" x14ac:dyDescent="0.2">
      <c r="H36" s="19"/>
      <c r="I36" s="19"/>
      <c r="J36" s="19"/>
      <c r="K36" s="19"/>
      <c r="L36" s="19"/>
      <c r="M36" s="19"/>
      <c r="N36" s="19"/>
    </row>
    <row r="37" spans="1:14" s="111" customFormat="1" ht="11.25" x14ac:dyDescent="0.2">
      <c r="H37" s="19"/>
      <c r="I37" s="19"/>
      <c r="J37" s="19"/>
      <c r="K37" s="19"/>
      <c r="L37" s="19"/>
      <c r="M37" s="19"/>
      <c r="N37" s="19"/>
    </row>
    <row r="38" spans="1:14" s="111" customFormat="1" ht="11.25" x14ac:dyDescent="0.2">
      <c r="H38" s="19"/>
      <c r="I38" s="19"/>
      <c r="J38" s="19"/>
      <c r="K38" s="19"/>
      <c r="L38" s="19"/>
      <c r="M38" s="19"/>
      <c r="N38" s="19"/>
    </row>
    <row r="39" spans="1:14" x14ac:dyDescent="0.2">
      <c r="A39" s="111"/>
      <c r="B39" s="111"/>
      <c r="C39" s="111"/>
      <c r="D39" s="111"/>
      <c r="E39" s="111"/>
      <c r="F39" s="111"/>
      <c r="G39" s="111"/>
      <c r="H39" s="19"/>
      <c r="I39" s="19"/>
      <c r="J39" s="19"/>
      <c r="K39" s="19"/>
      <c r="L39" s="19"/>
      <c r="M39" s="19"/>
      <c r="N39" s="19"/>
    </row>
  </sheetData>
  <mergeCells count="6">
    <mergeCell ref="C4:D4"/>
    <mergeCell ref="F4:G4"/>
    <mergeCell ref="J4:K4"/>
    <mergeCell ref="M4:N4"/>
    <mergeCell ref="C5:D5"/>
    <mergeCell ref="F5:G5"/>
  </mergeCells>
  <hyperlinks>
    <hyperlink ref="L1" location="'Innehåll_ Contents'!Utskriftsområde" display="Till tabellförteckning" xr:uid="{32583B7B-97E0-4783-AD85-A950CC70613B}"/>
  </hyperlink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F30AD-6BC8-4ED9-90D5-82A09325027D}">
  <dimension ref="A1:H68"/>
  <sheetViews>
    <sheetView topLeftCell="D1" zoomScaleNormal="100" workbookViewId="0">
      <selection activeCell="D1" sqref="D1:G1"/>
    </sheetView>
  </sheetViews>
  <sheetFormatPr defaultColWidth="7.42578125" defaultRowHeight="12.75" x14ac:dyDescent="0.2"/>
  <cols>
    <col min="1" max="1" width="37.85546875" style="28" hidden="1" customWidth="1"/>
    <col min="2" max="2" width="36.42578125" style="28" hidden="1" customWidth="1"/>
    <col min="3" max="3" width="26.42578125" style="28" hidden="1" customWidth="1"/>
    <col min="4" max="4" width="10.5703125" style="28" bestFit="1" customWidth="1"/>
    <col min="5" max="5" width="60" style="28" customWidth="1"/>
    <col min="6" max="6" width="10.42578125" style="28" customWidth="1"/>
    <col min="7" max="7" width="59.5703125" style="28" customWidth="1"/>
    <col min="8" max="16384" width="7.42578125" style="28"/>
  </cols>
  <sheetData>
    <row r="1" spans="1:8" ht="27" customHeight="1" x14ac:dyDescent="0.2">
      <c r="A1" s="243"/>
      <c r="B1" s="243"/>
      <c r="C1" s="243"/>
      <c r="D1" s="286" t="s">
        <v>275</v>
      </c>
      <c r="E1" s="286"/>
      <c r="F1" s="286"/>
      <c r="G1" s="286"/>
    </row>
    <row r="2" spans="1:8" s="29" customFormat="1" ht="6" customHeight="1" x14ac:dyDescent="0.2">
      <c r="A2" s="225" t="s">
        <v>98</v>
      </c>
      <c r="B2" s="225" t="s">
        <v>99</v>
      </c>
      <c r="C2" s="226"/>
      <c r="D2" s="7"/>
      <c r="E2" s="7"/>
      <c r="F2" s="7"/>
      <c r="G2" s="7"/>
    </row>
    <row r="3" spans="1:8" ht="7.5" customHeight="1" x14ac:dyDescent="0.2">
      <c r="A3" s="241"/>
      <c r="B3" s="241"/>
      <c r="C3" s="242"/>
      <c r="D3" s="7"/>
      <c r="E3" s="7"/>
      <c r="F3" s="7"/>
      <c r="G3" s="7"/>
    </row>
    <row r="4" spans="1:8" s="255" customFormat="1" ht="19.5" customHeight="1" x14ac:dyDescent="0.2">
      <c r="A4" s="256"/>
      <c r="B4" s="256"/>
      <c r="C4" s="257"/>
      <c r="D4" s="254" t="s">
        <v>276</v>
      </c>
      <c r="E4" s="249"/>
      <c r="F4" s="254" t="s">
        <v>407</v>
      </c>
      <c r="G4" s="249"/>
    </row>
    <row r="5" spans="1:8" s="255" customFormat="1" ht="19.5" customHeight="1" x14ac:dyDescent="0.2">
      <c r="A5" s="256"/>
      <c r="B5" s="256"/>
      <c r="C5" s="257"/>
      <c r="D5" s="272" t="s">
        <v>309</v>
      </c>
      <c r="E5" s="272"/>
      <c r="F5" s="272" t="s">
        <v>429</v>
      </c>
      <c r="G5" s="272"/>
      <c r="H5" s="273"/>
    </row>
    <row r="6" spans="1:8" s="255" customFormat="1" ht="23.25" customHeight="1" x14ac:dyDescent="0.2">
      <c r="A6" s="256"/>
      <c r="B6" s="256"/>
      <c r="C6" s="257"/>
      <c r="D6" s="254" t="s">
        <v>284</v>
      </c>
      <c r="E6" s="249"/>
      <c r="F6" s="254" t="s">
        <v>285</v>
      </c>
      <c r="G6" s="249"/>
    </row>
    <row r="7" spans="1:8" s="258" customFormat="1" ht="25.5" customHeight="1" x14ac:dyDescent="0.2">
      <c r="A7" s="258" t="str">
        <f>IF(RIGHT('Tabell 1.1'!$A$1,1)="1",MID('Tabell 1.1'!$A$1,1,LEN('Tabell 1.1'!$A$1)-1),'Tabell 1.1'!$A$1)</f>
        <v>Tabell 1.1. Avgående varusändningar 2021 efter trafikslag</v>
      </c>
      <c r="B7" s="258" t="str">
        <f>IF(RIGHT('Tabell 1.1'!$A$2,1)="1",MID('Tabell 1.1'!$A$2,1,LEN('Tabell 1.1'!$A$2)-1),'Tabell 1.1'!$A$2)</f>
        <v>Table 1.1. Outgoing consignments 2021 by mode of transport</v>
      </c>
      <c r="C7" s="259" t="s">
        <v>100</v>
      </c>
      <c r="D7" s="244" t="str">
        <f>MID(A7,1,FIND(". ",A7,1))</f>
        <v>Tabell 1.1.</v>
      </c>
      <c r="E7" s="253" t="str">
        <f>MID(A7,13,200)</f>
        <v>Avgående varusändningar 2021 efter trafikslag</v>
      </c>
      <c r="F7" s="253" t="str">
        <f>MID(B7,1,FIND(". ",B7,1))</f>
        <v>Table 1.1.</v>
      </c>
      <c r="G7" s="253" t="str">
        <f>MID(B7,12,300)</f>
        <v>Outgoing consignments 2021 by mode of transport</v>
      </c>
    </row>
    <row r="8" spans="1:8" s="260" customFormat="1" ht="25.5" customHeight="1" x14ac:dyDescent="0.2">
      <c r="A8" s="260" t="str">
        <f>IF(RIGHT('Tabell 1.2'!$A$1,1)="1",MID('Tabell 1.2'!$A$1,1,LEN('Tabell 1.2'!$A$1)-1),'Tabell 1.2'!$A$1)</f>
        <v>Tabell 1.2. Avgående inrikes varusändningar 2021 efter trafikslag</v>
      </c>
      <c r="B8" s="260" t="str">
        <f>IF(RIGHT('Tabell 1.2'!$A$2,1)="1",MID('Tabell 1.2'!$A$2,1,LEN('Tabell 1.2'!$A$2)-1),'Tabell 1.2'!$A$2)</f>
        <v>Table 1.2. Outgoing domestic consignments 2021 by mode of transport</v>
      </c>
      <c r="C8" s="261"/>
      <c r="D8" s="244" t="str">
        <f t="shared" ref="D8:D44" si="0">MID(A8,1,FIND(". ",A8,1))</f>
        <v>Tabell 1.2.</v>
      </c>
      <c r="E8" s="244" t="str">
        <f t="shared" ref="E8:E38" si="1">MID(A8,13,200)</f>
        <v>Avgående inrikes varusändningar 2021 efter trafikslag</v>
      </c>
      <c r="F8" s="244" t="str">
        <f t="shared" ref="F8:F44" si="2">MID(B8,1,FIND(". ",B8,1))</f>
        <v>Table 1.2.</v>
      </c>
      <c r="G8" s="244" t="str">
        <f t="shared" ref="G8:G38" si="3">MID(B8,12,300)</f>
        <v>Outgoing domestic consignments 2021 by mode of transport</v>
      </c>
    </row>
    <row r="9" spans="1:8" s="260" customFormat="1" ht="25.5" customHeight="1" x14ac:dyDescent="0.2">
      <c r="A9" s="260" t="str">
        <f>IF(RIGHT('Tabell 1.3'!$A$1,1)="1",MID('Tabell 1.3'!$A$1,1,LEN('Tabell 1.3'!$A$1)-1),'Tabell 1.3'!$A$1)</f>
        <v>Tabell 1.3. Avgående utrikes varusändningar 2021 efter trafikslag</v>
      </c>
      <c r="B9" s="260" t="str">
        <f>IF(RIGHT('Tabell 1.3'!$A$2,1)="1",MID('Tabell 1.3'!$A$2,1,LEN('Tabell 1.3'!$A$2)-1),'Tabell 1.3'!$A$2)</f>
        <v>Table 1.3. Outgoing international consignments 2021 by mode of transport</v>
      </c>
      <c r="C9" s="261"/>
      <c r="D9" s="244" t="str">
        <f t="shared" si="0"/>
        <v>Tabell 1.3.</v>
      </c>
      <c r="E9" s="244" t="str">
        <f t="shared" si="1"/>
        <v>Avgående utrikes varusändningar 2021 efter trafikslag</v>
      </c>
      <c r="F9" s="244" t="str">
        <f t="shared" si="2"/>
        <v>Table 1.3.</v>
      </c>
      <c r="G9" s="244" t="str">
        <f t="shared" si="3"/>
        <v>Outgoing international consignments 2021 by mode of transport</v>
      </c>
    </row>
    <row r="10" spans="1:8" s="260" customFormat="1" ht="25.5" customHeight="1" x14ac:dyDescent="0.2">
      <c r="A10" s="260" t="str">
        <f>IF(RIGHT('Tabell 1.4'!$A$1,1)="1",MID('Tabell 1.4'!$A$1,1,LEN('Tabell 1.4'!$A$1)-1),'Tabell 1.4'!$A$1)</f>
        <v>Tabell 1.4. Ankommande varusändningar från utlandet 2021 efter trafikslag</v>
      </c>
      <c r="B10" s="260" t="str">
        <f>IF(RIGHT('Tabell 1.4'!$A$2,1)="1",MID('Tabell 1.4'!$A$2,1,LEN('Tabell 1.4'!$A$2)-1),'Tabell 1.4'!$A$2)</f>
        <v>Table 1.4. Incoming consignments from abroad 2021 by mode of transport</v>
      </c>
      <c r="C10" s="261"/>
      <c r="D10" s="244" t="str">
        <f t="shared" si="0"/>
        <v>Tabell 1.4.</v>
      </c>
      <c r="E10" s="244" t="str">
        <f t="shared" si="1"/>
        <v>Ankommande varusändningar från utlandet 2021 efter trafikslag</v>
      </c>
      <c r="F10" s="244" t="str">
        <f t="shared" si="2"/>
        <v>Table 1.4.</v>
      </c>
      <c r="G10" s="244" t="str">
        <f t="shared" si="3"/>
        <v>Incoming consignments from abroad 2021 by mode of transport</v>
      </c>
    </row>
    <row r="11" spans="1:8" s="260" customFormat="1" ht="36" customHeight="1" x14ac:dyDescent="0.2">
      <c r="A11" s="260" t="str">
        <f>IF(RIGHT('Tabell 2.1'!$A$1,1)="1",MID('Tabell 2.1'!$A$1,1,LEN('Tabell 2.1'!$A$1)-1),'Tabell 2.1'!$A$1)</f>
        <v>Tabell 2.1. Avgående varusändningar 2021 efter avsändarens branschtillhörighet</v>
      </c>
      <c r="B11" s="260" t="str">
        <f>IF(RIGHT('Tabell 2.1'!$A$2,1)="1",MID('Tabell 2.1'!$A$2,1,LEN('Tabell 2.1'!$A$2)-1),'Tabell 2.1'!$A$2)</f>
        <v>Table 2.1. Outgoing consignments 2021 by branch of consignor</v>
      </c>
      <c r="C11" s="261"/>
      <c r="D11" s="244" t="str">
        <f t="shared" si="0"/>
        <v>Tabell 2.1.</v>
      </c>
      <c r="E11" s="244" t="str">
        <f t="shared" si="1"/>
        <v>Avgående varusändningar 2021 efter avsändarens branschtillhörighet</v>
      </c>
      <c r="F11" s="244" t="str">
        <f t="shared" si="2"/>
        <v>Table 2.1.</v>
      </c>
      <c r="G11" s="244" t="str">
        <f t="shared" si="3"/>
        <v>Outgoing consignments 2021 by branch of consignor</v>
      </c>
    </row>
    <row r="12" spans="1:8" s="260" customFormat="1" ht="36" customHeight="1" x14ac:dyDescent="0.2">
      <c r="A12" s="260" t="str">
        <f>IF(RIGHT('Tabell 2.3'!$A$1,1)="1",MID('Tabell 2.3'!$A$1,1,LEN('Tabell 2.3'!$A$1)-1),'Tabell 2.3'!$A$1)</f>
        <v>Tabell 2.3. Ankommande varusändningar från utlandet 2021 efter mottagarens branschtillhörighet</v>
      </c>
      <c r="B12" s="260" t="str">
        <f>IF(RIGHT('Tabell 2.3'!$A$2,1)="1",MID('Tabell 2.3'!$A$2,1,LEN('Tabell 2.3'!$A$2)-1),'Tabell 2.3'!$A$2)</f>
        <v>Table 2.3. Incoming consignments from abroad 2021 by branch of recipient</v>
      </c>
      <c r="C12" s="261"/>
      <c r="D12" s="244" t="str">
        <f t="shared" si="0"/>
        <v>Tabell 2.3.</v>
      </c>
      <c r="E12" s="244" t="str">
        <f t="shared" si="1"/>
        <v>Ankommande varusändningar från utlandet 2021 efter mottagarens branschtillhörighet</v>
      </c>
      <c r="F12" s="244" t="str">
        <f t="shared" si="2"/>
        <v>Table 2.3.</v>
      </c>
      <c r="G12" s="244" t="str">
        <f t="shared" si="3"/>
        <v>Incoming consignments from abroad 2021 by branch of recipient</v>
      </c>
    </row>
    <row r="13" spans="1:8" s="260" customFormat="1" ht="25.5" customHeight="1" x14ac:dyDescent="0.2">
      <c r="A13" s="260" t="str">
        <f>IF(RIGHT('Tabell 3.1'!$A$1,1)="1",MID('Tabell 3.1'!$A$1,1,LEN('Tabell 3.1'!$A$1)-1),'Tabell 3.1'!$A$1)</f>
        <v>Tabell 3.1. Avgående varusändningar 2021 efter antal anställda</v>
      </c>
      <c r="B13" s="260" t="str">
        <f>IF(RIGHT('Tabell 3.1'!$A$2,1)="1",MID('Tabell 3.1'!$A$2,1,LEN('Tabell 3.1'!$A$2)-1),'Tabell 3.1'!$A$2)</f>
        <v>Table 3.1. Outgoing consignments 2021 by number of employees</v>
      </c>
      <c r="C13" s="261"/>
      <c r="D13" s="244" t="str">
        <f t="shared" si="0"/>
        <v>Tabell 3.1.</v>
      </c>
      <c r="E13" s="244" t="str">
        <f>MID(A13,13,200)</f>
        <v>Avgående varusändningar 2021 efter antal anställda</v>
      </c>
      <c r="F13" s="244" t="str">
        <f t="shared" si="2"/>
        <v>Table 3.1.</v>
      </c>
      <c r="G13" s="244" t="str">
        <f>MID(B13,12,200)</f>
        <v>Outgoing consignments 2021 by number of employees</v>
      </c>
    </row>
    <row r="14" spans="1:8" s="260" customFormat="1" ht="25.5" customHeight="1" x14ac:dyDescent="0.2">
      <c r="A14" s="260" t="str">
        <f>IF(RIGHT('Tabell 3.2'!$A$1,1)="1",MID('Tabell 3.2'!$A$1,1,LEN('Tabell 3.2'!$A$1)-1),'Tabell 3.2'!$A$1)</f>
        <v>Tabell 3.2. Avgående inrikes varusändningar 2021 efter antal anställda</v>
      </c>
      <c r="B14" s="260" t="str">
        <f>IF(RIGHT('Tabell 3.2'!$A$2,1)="1",MID('Tabell 3.2'!$A$2,1,LEN('Tabell 3.2'!$A$2)-1),'Tabell 3.2'!$A$2)</f>
        <v>Table 3.2. Outgoing domestic consignments 2021 by number of employees</v>
      </c>
      <c r="C14" s="261"/>
      <c r="D14" s="244" t="str">
        <f t="shared" si="0"/>
        <v>Tabell 3.2.</v>
      </c>
      <c r="E14" s="244" t="str">
        <f>MID(A14,13,200)</f>
        <v>Avgående inrikes varusändningar 2021 efter antal anställda</v>
      </c>
      <c r="F14" s="244" t="str">
        <f t="shared" si="2"/>
        <v>Table 3.2.</v>
      </c>
      <c r="G14" s="244" t="str">
        <f>MID(B14,12,58)</f>
        <v>Outgoing domestic consignments 2021 by number of employees</v>
      </c>
    </row>
    <row r="15" spans="1:8" s="260" customFormat="1" ht="27" customHeight="1" x14ac:dyDescent="0.2">
      <c r="A15" s="260" t="str">
        <f>IF(RIGHT('Tabell 3.3'!$A$1,1)="1",MID('Tabell 3.3'!$A$1,1,LEN('Tabell 3.3'!$A$1)-1),'Tabell 3.3'!$A$1)</f>
        <v>Tabell 3.3. Avgående utrikes varusändningar 2021 efter storleksklass</v>
      </c>
      <c r="B15" s="260" t="str">
        <f>IF(RIGHT('Tabell 3.3'!$A$2,1)="1",MID('Tabell 3.3'!$A$2,1,LEN('Tabell 3.3'!$A$2)-1),'Tabell 3.3'!$A$2)</f>
        <v>Table 3.3. Outgoing international consignments 2021 by number of employees</v>
      </c>
      <c r="C15" s="261"/>
      <c r="D15" s="244" t="str">
        <f t="shared" si="0"/>
        <v>Tabell 3.3.</v>
      </c>
      <c r="E15" s="244" t="str">
        <f>MID(A15,13,200)</f>
        <v>Avgående utrikes varusändningar 2021 efter storleksklass</v>
      </c>
      <c r="F15" s="244" t="str">
        <f t="shared" si="2"/>
        <v>Table 3.3.</v>
      </c>
      <c r="G15" s="244" t="str">
        <f>MID(B15,12,63)</f>
        <v>Outgoing international consignments 2021 by number of employees</v>
      </c>
    </row>
    <row r="16" spans="1:8" s="260" customFormat="1" ht="24" customHeight="1" x14ac:dyDescent="0.2">
      <c r="A16" s="260" t="str">
        <f>IF(RIGHT('Tabell 3.4'!$A$1,1)="1",MID('Tabell 3.4'!$A$1,1,LEN('Tabell 3.4'!$A$1)-1),'Tabell 3.4'!$A$1)</f>
        <v>Tabell 3.4. Ankommande varusändningar från utlandet 2021 efter storleksklass</v>
      </c>
      <c r="B16" s="260" t="str">
        <f>IF(RIGHT('Tabell 3.4'!$A$2,1)="1",MID('Tabell 3.4'!$A$2,1,LEN('Tabell 3.4'!$A$2)-1),'Tabell 3.4'!$A$2)</f>
        <v>Table 3.4. Incoming consignments from abroad 2021 by number of employees</v>
      </c>
      <c r="C16" s="261"/>
      <c r="D16" s="244" t="str">
        <f t="shared" si="0"/>
        <v>Tabell 3.4.</v>
      </c>
      <c r="E16" s="244" t="str">
        <f>MID(A16,13,200)</f>
        <v>Ankommande varusändningar från utlandet 2021 efter storleksklass</v>
      </c>
      <c r="F16" s="244" t="str">
        <f t="shared" si="2"/>
        <v>Table 3.4.</v>
      </c>
      <c r="G16" s="244" t="str">
        <f>MID(B16,12,46)</f>
        <v>Incoming consignments from abroad 2021 by numb</v>
      </c>
    </row>
    <row r="17" spans="1:7" s="260" customFormat="1" ht="25.5" customHeight="1" x14ac:dyDescent="0.2">
      <c r="A17" s="260" t="str">
        <f>IF(RIGHT('Tabell 4.1'!$A$1,1)="1",MID('Tabell 4.1'!$A$1,1,LEN('Tabell 4.1'!$A$1)-1),'Tabell 4.1'!$A$1)</f>
        <v>Tabell 4.1. Avgående varusändningar 2021 efter startlän</v>
      </c>
      <c r="B17" s="260" t="str">
        <f>IF(RIGHT('Tabell 4.1'!$A$2,1)="1",MID('Tabell 4.1'!$A$2,1,LEN('Tabell 4.1'!$A$2)-1),'Tabell 4.1'!$A$2)</f>
        <v>Table 4.1. Outgoing consignments 2021 by county of origin</v>
      </c>
      <c r="C17" s="261"/>
      <c r="D17" s="244" t="str">
        <f t="shared" si="0"/>
        <v>Tabell 4.1.</v>
      </c>
      <c r="E17" s="244" t="str">
        <f t="shared" si="1"/>
        <v>Avgående varusändningar 2021 efter startlän</v>
      </c>
      <c r="F17" s="244" t="str">
        <f t="shared" si="2"/>
        <v>Table 4.1.</v>
      </c>
      <c r="G17" s="244" t="str">
        <f t="shared" si="3"/>
        <v>Outgoing consignments 2021 by county of origin</v>
      </c>
    </row>
    <row r="18" spans="1:7" s="260" customFormat="1" ht="25.5" customHeight="1" x14ac:dyDescent="0.2">
      <c r="A18" s="260" t="str">
        <f>IF(RIGHT('Tabell 4.2'!$A$1,1)="1",MID('Tabell 4.2'!$A$1,1,LEN('Tabell 4.2'!$A$1)-1),'Tabell 4.2'!$A$1)</f>
        <v>Tabell 4.2. Avgående inrikes sändningar 2021 efter startlän</v>
      </c>
      <c r="B18" s="260" t="str">
        <f>IF(RIGHT('Tabell 4.2'!$A$2,1)="1",MID('Tabell 4.2'!$A$2,1,LEN('Tabell 4.2'!$A$2)-1),'Tabell 4.2'!$A$2)</f>
        <v>Table 4.2. Outgoing domestic consignments 2021 by county of origin</v>
      </c>
      <c r="C18" s="261"/>
      <c r="D18" s="244" t="str">
        <f t="shared" si="0"/>
        <v>Tabell 4.2.</v>
      </c>
      <c r="E18" s="244" t="str">
        <f t="shared" si="1"/>
        <v>Avgående inrikes sändningar 2021 efter startlän</v>
      </c>
      <c r="F18" s="244" t="str">
        <f t="shared" si="2"/>
        <v>Table 4.2.</v>
      </c>
      <c r="G18" s="244" t="str">
        <f t="shared" si="3"/>
        <v>Outgoing domestic consignments 2021 by county of origin</v>
      </c>
    </row>
    <row r="19" spans="1:7" s="260" customFormat="1" ht="25.5" customHeight="1" x14ac:dyDescent="0.2">
      <c r="A19" s="260" t="str">
        <f>IF(RIGHT('Tabell 4.3'!$A$1,1)="1",MID('Tabell 4.3'!$A$1,1,LEN('Tabell 4.3'!$A$1)-1),'Tabell 4.3'!$A$1)</f>
        <v>Tabell 4.3. Avgående utrikes varusändningar 2021 efter startlän</v>
      </c>
      <c r="B19" s="260" t="str">
        <f>IF(RIGHT('Tabell 4.3'!$A$2,1)="1",MID('Tabell 4.3'!$A$2,1,LEN('Tabell 4.3'!$A$2)-1),'Tabell 4.3'!$A$2)</f>
        <v>Table 4.3. Outgoing international consignments 2021 by county of origin</v>
      </c>
      <c r="C19" s="261"/>
      <c r="D19" s="244" t="str">
        <f t="shared" si="0"/>
        <v>Tabell 4.3.</v>
      </c>
      <c r="E19" s="244" t="str">
        <f t="shared" si="1"/>
        <v>Avgående utrikes varusändningar 2021 efter startlän</v>
      </c>
      <c r="F19" s="244" t="str">
        <f t="shared" si="2"/>
        <v>Table 4.3.</v>
      </c>
      <c r="G19" s="244" t="str">
        <f t="shared" si="3"/>
        <v>Outgoing international consignments 2021 by county of origin</v>
      </c>
    </row>
    <row r="20" spans="1:7" s="260" customFormat="1" ht="25.5" customHeight="1" x14ac:dyDescent="0.2">
      <c r="A20" s="260" t="str">
        <f>IF(RIGHT('Tabell 4.4'!$A$1,1)="1",MID('Tabell 4.4'!$A$1,1,LEN('Tabell 4.4'!$A$1)-1),'Tabell 4.4'!$A$1)</f>
        <v>Tabell 4.4. Ankommande varusändningar från utlandet 2021 efter län</v>
      </c>
      <c r="B20" s="260" t="str">
        <f>IF(RIGHT('Tabell 4.4'!$A$2,1)="1",MID('Tabell 4.4'!$A$2,1,LEN('Tabell 4.4'!$A$2)-1),'Tabell 4.4'!$A$2)</f>
        <v>Table 4.4. Incoming consignments from abroad 2021 by county</v>
      </c>
      <c r="D20" s="244" t="str">
        <f t="shared" si="0"/>
        <v>Tabell 4.4.</v>
      </c>
      <c r="E20" s="244" t="str">
        <f t="shared" si="1"/>
        <v>Ankommande varusändningar från utlandet 2021 efter län</v>
      </c>
      <c r="F20" s="244" t="str">
        <f t="shared" si="2"/>
        <v>Table 4.4.</v>
      </c>
      <c r="G20" s="244" t="str">
        <f t="shared" si="3"/>
        <v>Incoming consignments from abroad 2021 by county</v>
      </c>
    </row>
    <row r="21" spans="1:7" s="260" customFormat="1" ht="25.5" customHeight="1" x14ac:dyDescent="0.2">
      <c r="A21" s="260" t="str">
        <f>IF(RIGHT('Tabell 5.1'!$A$1,1)="1",MID('Tabell 5.1'!$A$1,1,LEN('Tabell 5.1'!$A$1)-1),'Tabell 5.1'!$A$1)</f>
        <v>Tabell 5.1. Avgående varusändningar efter startriksområde (NUTS II)</v>
      </c>
      <c r="B21" s="260" t="str">
        <f>IF(RIGHT('Tabell 5.1'!$A$2,1)="1",MID('Tabell 5.1'!$A$2,1,LEN('Tabell 5.1'!$A$2)-1),'Tabell 5.1'!$A$2)</f>
        <v>Table 5.1. Outgoing consignments 2021 by NUTS II region of origin</v>
      </c>
      <c r="D21" s="244" t="str">
        <f t="shared" si="0"/>
        <v>Tabell 5.1.</v>
      </c>
      <c r="E21" s="244" t="str">
        <f t="shared" si="1"/>
        <v>Avgående varusändningar efter startriksområde (NUTS II)</v>
      </c>
      <c r="F21" s="244" t="str">
        <f t="shared" si="2"/>
        <v>Table 5.1.</v>
      </c>
      <c r="G21" s="244" t="str">
        <f t="shared" si="3"/>
        <v>Outgoing consignments 2021 by NUTS II region of origin</v>
      </c>
    </row>
    <row r="22" spans="1:7" s="260" customFormat="1" ht="25.5" customHeight="1" x14ac:dyDescent="0.2">
      <c r="A22" s="260" t="str">
        <f>IF(RIGHT('Tabell 5.2'!$A$1,1)="1",MID('Tabell 5.2'!$A$1,1,LEN('Tabell 5.2'!$A$1)-1),'Tabell 5.2'!$A$1)</f>
        <v>Tabell 5.2. Avgående inrikes varusändningar efter startriksområde (NUTS II)</v>
      </c>
      <c r="B22" s="260" t="str">
        <f>IF(RIGHT('Tabell 5.2'!$A$2,1)="1",MID('Tabell 5.2'!$A$2,1,LEN('Tabell 5.2'!$A$2)-1),'Tabell 5.2'!$A$2)</f>
        <v>Table 5.2. Outgoing domestic consignments 2021 by NUTS II region of origin</v>
      </c>
      <c r="D22" s="244" t="str">
        <f t="shared" si="0"/>
        <v>Tabell 5.2.</v>
      </c>
      <c r="E22" s="244" t="str">
        <f t="shared" si="1"/>
        <v>Avgående inrikes varusändningar efter startriksområde (NUTS II)</v>
      </c>
      <c r="F22" s="244" t="str">
        <f t="shared" si="2"/>
        <v>Table 5.2.</v>
      </c>
      <c r="G22" s="244" t="str">
        <f t="shared" si="3"/>
        <v>Outgoing domestic consignments 2021 by NUTS II region of origin</v>
      </c>
    </row>
    <row r="23" spans="1:7" s="260" customFormat="1" ht="25.5" customHeight="1" x14ac:dyDescent="0.2">
      <c r="A23" s="260" t="str">
        <f>IF(RIGHT('Tabell 5.3'!$A$1,1)="1",MID('Tabell 5.3'!$A$1,1,LEN('Tabell 5.3'!$A$1)-1),'Tabell 5.3'!$A$1)</f>
        <v>Tabell 5.3. Avgående utrikes varusändningar efter startriksområden (NUTS II)</v>
      </c>
      <c r="B23" s="260" t="str">
        <f>IF(RIGHT('Tabell 5.3'!$A$2,1)="1",MID('Tabell 5.3'!$A$2,1,LEN('Tabell 5.3'!$A$2)-1),'Tabell 5.3'!$A$2)</f>
        <v>Table 5.3. Outgoing international consignments 2021 by NUTS II region of origin</v>
      </c>
      <c r="D23" s="244" t="str">
        <f t="shared" si="0"/>
        <v>Tabell 5.3.</v>
      </c>
      <c r="E23" s="244" t="str">
        <f t="shared" si="1"/>
        <v>Avgående utrikes varusändningar efter startriksområden (NUTS II)</v>
      </c>
      <c r="F23" s="244" t="str">
        <f t="shared" si="2"/>
        <v>Table 5.3.</v>
      </c>
      <c r="G23" s="244" t="str">
        <f t="shared" si="3"/>
        <v>Outgoing international consignments 2021 by NUTS II region of origin</v>
      </c>
    </row>
    <row r="24" spans="1:7" s="260" customFormat="1" ht="39.950000000000003" customHeight="1" x14ac:dyDescent="0.2">
      <c r="A24" s="260" t="str">
        <f>IF(RIGHT('Tabell 5.4'!$A$1,1)="1",MID('Tabell 5.4'!$A$1,1,LEN('Tabell 5.4'!$A$1)-1),'Tabell 5.4'!$A$1)</f>
        <v>Tabell 5.4. Ankommande varusändningar från utlandet 2021 efter riksområden (NUTS II)</v>
      </c>
      <c r="B24" s="260" t="str">
        <f>IF(RIGHT('Tabell 5.4'!$A$2,1)="1",MID('Tabell 5.4'!$A$2,1,LEN('Tabell 5.4'!$A$2)-1),'Tabell 5.4'!$A$2)</f>
        <v>Table 5.4. Incoming consignments from abroad 2021 by NUTS II region</v>
      </c>
      <c r="D24" s="244" t="str">
        <f t="shared" si="0"/>
        <v>Tabell 5.4.</v>
      </c>
      <c r="E24" s="244" t="str">
        <f t="shared" si="1"/>
        <v>Ankommande varusändningar från utlandet 2021 efter riksområden (NUTS II)</v>
      </c>
      <c r="F24" s="244" t="str">
        <f t="shared" si="2"/>
        <v>Table 5.4.</v>
      </c>
      <c r="G24" s="244" t="str">
        <f t="shared" si="3"/>
        <v>Incoming consignments from abroad 2021 by NUTS II region</v>
      </c>
    </row>
    <row r="25" spans="1:7" s="260" customFormat="1" ht="25.5" customHeight="1" x14ac:dyDescent="0.2">
      <c r="A25" s="260" t="str">
        <f>IF(RIGHT('Tabell 6.1'!$A$1,1)="1",MID('Tabell 6.1'!$A$1,1,LEN('Tabell 6.1'!$A$1)-1),'Tabell 6.1'!$A$1)</f>
        <v>Tabell 6.1. Avgående varusändningar 2021 efter varugrupper</v>
      </c>
      <c r="B25" s="260" t="str">
        <f>IF(RIGHT('Tabell 6.1'!$A$2,1)="1",MID('Tabell 6.1'!$A$2,1,LEN('Tabell 6.1'!$A$2)-1),'Tabell 6.1'!$A$2)</f>
        <v>Table 6.1. Outgoing consignments 2021 by commodity groups</v>
      </c>
      <c r="D25" s="244" t="str">
        <f t="shared" si="0"/>
        <v>Tabell 6.1.</v>
      </c>
      <c r="E25" s="244" t="str">
        <f t="shared" si="1"/>
        <v>Avgående varusändningar 2021 efter varugrupper</v>
      </c>
      <c r="F25" s="244" t="str">
        <f t="shared" si="2"/>
        <v>Table 6.1.</v>
      </c>
      <c r="G25" s="244" t="str">
        <f t="shared" si="3"/>
        <v>Outgoing consignments 2021 by commodity groups</v>
      </c>
    </row>
    <row r="26" spans="1:7" s="260" customFormat="1" ht="25.5" customHeight="1" x14ac:dyDescent="0.2">
      <c r="A26" s="260" t="str">
        <f>IF(RIGHT('Tabell 6.2'!$A$1,1)="1",MID('Tabell 6.2'!$A$1,1,LEN('Tabell 6.2'!$A$1)-1),'Tabell 6.2'!$A$1)</f>
        <v>Tabell 6.2. Avgående inrikes varusändningar 2021 efter varugrupper</v>
      </c>
      <c r="B26" s="260" t="str">
        <f>IF(RIGHT('Tabell 6.2'!$A$2,1)="1",MID('Tabell 6.2'!$A$2,1,LEN('Tabell 6.2'!$A$2)-1),'Tabell 6.2'!$A$2)</f>
        <v>Table 6.2. Outgoing domestic consignments 2021 by commodity groups</v>
      </c>
      <c r="D26" s="244" t="str">
        <f t="shared" si="0"/>
        <v>Tabell 6.2.</v>
      </c>
      <c r="E26" s="244" t="str">
        <f t="shared" si="1"/>
        <v>Avgående inrikes varusändningar 2021 efter varugrupper</v>
      </c>
      <c r="F26" s="244" t="str">
        <f t="shared" si="2"/>
        <v>Table 6.2.</v>
      </c>
      <c r="G26" s="244" t="str">
        <f t="shared" si="3"/>
        <v>Outgoing domestic consignments 2021 by commodity groups</v>
      </c>
    </row>
    <row r="27" spans="1:7" s="260" customFormat="1" ht="25.5" customHeight="1" x14ac:dyDescent="0.2">
      <c r="A27" s="260" t="str">
        <f>IF(RIGHT('Tabell 6.3'!$A$1,1)="1",MID('Tabell 6.3'!$A$1,1,LEN('Tabell 6.3'!$A$1)-1),'Tabell 6.3'!$A$1)</f>
        <v>Tabell 6.3. Avgående utrikes varusändningar 2021 efter varugrupper</v>
      </c>
      <c r="B27" s="260" t="str">
        <f>IF(RIGHT('Tabell 6.3'!$A$2,1)="1",MID('Tabell 6.3'!$A$2,1,LEN('Tabell 6.3'!$A$2)-1),'Tabell 6.3'!$A$2)</f>
        <v>Table 6.3. Outgoing international consignments 2021 by commodity groups</v>
      </c>
      <c r="D27" s="244" t="str">
        <f t="shared" si="0"/>
        <v>Tabell 6.3.</v>
      </c>
      <c r="E27" s="244" t="str">
        <f t="shared" si="1"/>
        <v>Avgående utrikes varusändningar 2021 efter varugrupper</v>
      </c>
      <c r="F27" s="244" t="str">
        <f t="shared" si="2"/>
        <v>Table 6.3.</v>
      </c>
      <c r="G27" s="244" t="str">
        <f t="shared" si="3"/>
        <v>Outgoing international consignments 2021 by commodity groups</v>
      </c>
    </row>
    <row r="28" spans="1:7" s="260" customFormat="1" ht="25.5" customHeight="1" x14ac:dyDescent="0.2">
      <c r="A28" s="260" t="str">
        <f>IF(RIGHT('Tabell 6.4'!$A$1,1)="1",MID('Tabell 6.4'!$A$1,1,LEN('Tabell 6.4'!$A$1)-1),'Tabell 6.4'!$A$1)</f>
        <v xml:space="preserve">Tabell 6.4. Ankommande varusändningar från utlandet 2021 efter varugrupper </v>
      </c>
      <c r="B28" s="260" t="str">
        <f>IF(RIGHT('Tabell 6.4'!$A$2,1)="1",MID('Tabell 6.4'!$A$2,1,LEN('Tabell 6.4'!$A$2)-1),'Tabell 6.4'!$A$2)</f>
        <v>Table 6.4. Incoming consignments from abroad 2021 by commodity groups</v>
      </c>
      <c r="D28" s="244" t="str">
        <f t="shared" si="0"/>
        <v>Tabell 6.4.</v>
      </c>
      <c r="E28" s="244" t="str">
        <f t="shared" si="1"/>
        <v xml:space="preserve">Ankommande varusändningar från utlandet 2021 efter varugrupper </v>
      </c>
      <c r="F28" s="244" t="str">
        <f t="shared" si="2"/>
        <v>Table 6.4.</v>
      </c>
      <c r="G28" s="244" t="str">
        <f t="shared" si="3"/>
        <v>Incoming consignments from abroad 2021 by commodity groups</v>
      </c>
    </row>
    <row r="29" spans="1:7" s="260" customFormat="1" ht="25.5" customHeight="1" x14ac:dyDescent="0.2">
      <c r="A29" s="260" t="str">
        <f>IF(RIGHT('Tabell 7.1'!$A$1,1)="1",MID('Tabell 7.1'!$A$1,1,LEN('Tabell 7.1'!$A$1)-1),'Tabell 7.1'!$A$1)</f>
        <v>Tabell 7.1. Avgående varusändningar 2021 efter lasttyp</v>
      </c>
      <c r="B29" s="260" t="str">
        <f>IF(RIGHT('Tabell 7.1'!$A$2,1)="1",MID('Tabell 7.1'!$A$2,1,LEN('Tabell 7.1'!$A$2)-1),'Tabell 7.1'!$A$2)</f>
        <v>Table 7.1. Outgoing consignments 2021 by type of cargo</v>
      </c>
      <c r="D29" s="244" t="str">
        <f t="shared" si="0"/>
        <v>Tabell 7.1.</v>
      </c>
      <c r="E29" s="244" t="str">
        <f t="shared" si="1"/>
        <v>Avgående varusändningar 2021 efter lasttyp</v>
      </c>
      <c r="F29" s="244" t="str">
        <f t="shared" si="2"/>
        <v>Table 7.1.</v>
      </c>
      <c r="G29" s="244" t="str">
        <f t="shared" si="3"/>
        <v>Outgoing consignments 2021 by type of cargo</v>
      </c>
    </row>
    <row r="30" spans="1:7" s="260" customFormat="1" ht="25.5" customHeight="1" x14ac:dyDescent="0.2">
      <c r="A30" s="260" t="str">
        <f>IF(RIGHT('Tabell 7.2'!$A$1,1)="1",MID('Tabell 7.2'!$A$1,1,LEN('Tabell 7.2'!$A$1)-1),'Tabell 7.2'!$A$1)</f>
        <v>Tabell 7.2. Avgående inrikes varusändningar 2021 efter lasttyp</v>
      </c>
      <c r="B30" s="260" t="str">
        <f>IF(RIGHT('Tabell 7.2'!$A$2,1)="1",MID('Tabell 7.2'!$A$2,1,LEN('Tabell 7.2'!$A$2)-1),'Tabell 7.2'!$A$2)</f>
        <v>Table 7.2. Outgoing domestic consignments 2021 by type of cargo</v>
      </c>
      <c r="D30" s="244" t="str">
        <f t="shared" si="0"/>
        <v>Tabell 7.2.</v>
      </c>
      <c r="E30" s="244" t="str">
        <f t="shared" si="1"/>
        <v>Avgående inrikes varusändningar 2021 efter lasttyp</v>
      </c>
      <c r="F30" s="244" t="str">
        <f t="shared" si="2"/>
        <v>Table 7.2.</v>
      </c>
      <c r="G30" s="244" t="str">
        <f t="shared" si="3"/>
        <v>Outgoing domestic consignments 2021 by type of cargo</v>
      </c>
    </row>
    <row r="31" spans="1:7" s="260" customFormat="1" ht="25.5" customHeight="1" x14ac:dyDescent="0.2">
      <c r="A31" s="260" t="str">
        <f>IF(RIGHT('Tabell 7.3'!$A$1,1)="1",MID('Tabell 7.3'!$A$1,1,LEN('Tabell 7.3'!$A$1)-1),'Tabell 7.3'!$A$1)</f>
        <v>Tabell 7.3. Avgående utrikes varusändningar 2021 efter lasttyp</v>
      </c>
      <c r="B31" s="260" t="str">
        <f>IF(RIGHT('Tabell 7.3'!$A$2,1)="1",MID('Tabell 7.3'!$A$2,1,LEN('Tabell 7.3'!$A$2)-1),'Tabell 7.3'!$A$2)</f>
        <v>Table 7.3. Outgoing international consignments 2021 by type of cargo</v>
      </c>
      <c r="D31" s="244" t="str">
        <f t="shared" si="0"/>
        <v>Tabell 7.3.</v>
      </c>
      <c r="E31" s="244" t="str">
        <f t="shared" si="1"/>
        <v>Avgående utrikes varusändningar 2021 efter lasttyp</v>
      </c>
      <c r="F31" s="244" t="str">
        <f t="shared" si="2"/>
        <v>Table 7.3.</v>
      </c>
      <c r="G31" s="244" t="str">
        <f t="shared" si="3"/>
        <v>Outgoing international consignments 2021 by type of cargo</v>
      </c>
    </row>
    <row r="32" spans="1:7" s="260" customFormat="1" ht="25.5" customHeight="1" x14ac:dyDescent="0.2">
      <c r="A32" s="260" t="str">
        <f>IF(RIGHT('Tabell 7.4'!$A$1,1)="1",MID('Tabell 7.4'!$A$1,1,LEN('Tabell 7.4'!$A$1)-1),'Tabell 7.4'!$A$1)</f>
        <v>Tabell 7.4. Ankommande varusändningar från utlandet 2021 efter lasttyp</v>
      </c>
      <c r="B32" s="260" t="str">
        <f>IF(RIGHT('Tabell 7.4'!$A$2,1)="1",MID('Tabell 7.4'!$A$2,1,LEN('Tabell 7.4'!$A$2)-1),'Tabell 7.4'!$A$2)</f>
        <v>Table 7.4. Incoming consignments from abroad 2021 by type of cargo</v>
      </c>
      <c r="D32" s="244" t="str">
        <f t="shared" si="0"/>
        <v>Tabell 7.4.</v>
      </c>
      <c r="E32" s="244" t="str">
        <f t="shared" ref="E32:E37" si="4">MID(A32,13,200)</f>
        <v>Ankommande varusändningar från utlandet 2021 efter lasttyp</v>
      </c>
      <c r="F32" s="244" t="str">
        <f t="shared" si="2"/>
        <v>Table 7.4.</v>
      </c>
      <c r="G32" s="244" t="str">
        <f t="shared" si="3"/>
        <v>Incoming consignments from abroad 2021 by type of cargo</v>
      </c>
    </row>
    <row r="33" spans="1:7" s="260" customFormat="1" ht="25.5" customHeight="1" x14ac:dyDescent="0.2">
      <c r="A33" s="260" t="str">
        <f>IF(RIGHT('Tabell 8.1'!$A$1,1)="1",MID('Tabell 8.1'!$A$1,1,LEN('Tabell 8.1'!$A$1)-1),'Tabell 8.1'!$A$1)</f>
        <v>Tabell 8.1. Avgående varusändningar 2021 efter startvägregion</v>
      </c>
      <c r="B33" s="260" t="str">
        <f>IF(RIGHT('Tabell 8.1'!$A$2,1)="1",MID('Tabell 8.1'!$A$2,1,LEN('Tabell 8.1'!$A$2)-1),'Tabell 8.1'!$A$2)</f>
        <v xml:space="preserve">Table 8.1. Outgoing consignments 2021 by regional directorates areas of origin </v>
      </c>
      <c r="D33" s="244" t="str">
        <f t="shared" si="0"/>
        <v>Tabell 8.1.</v>
      </c>
      <c r="E33" s="244" t="str">
        <f t="shared" si="4"/>
        <v>Avgående varusändningar 2021 efter startvägregion</v>
      </c>
      <c r="F33" s="244" t="str">
        <f t="shared" si="2"/>
        <v>Table 8.1.</v>
      </c>
      <c r="G33" s="244" t="str">
        <f>MID(B33,12,67)</f>
        <v>Outgoing consignments 2021 by regional directorates areas of origin</v>
      </c>
    </row>
    <row r="34" spans="1:7" s="260" customFormat="1" ht="35.1" customHeight="1" x14ac:dyDescent="0.2">
      <c r="A34" s="260" t="str">
        <f>IF(RIGHT('Tabell 8.2'!$A$1,1)="1",MID('Tabell 8.2'!$A$1,1,LEN('Tabell 8.2'!$A$1)-1),'Tabell 8.2'!$A$1)</f>
        <v>Tabell 8.2. Avgående inrikes varusändningar 2021 efter startvägregion</v>
      </c>
      <c r="B34" s="260" t="str">
        <f>IF(RIGHT('Tabell 8.2'!$A$2,1)="1",MID('Tabell 8.2'!$A$2,1,LEN('Tabell 8.2'!$A$2)-1),'Tabell 8.2'!$A$2)</f>
        <v>Table 8.2. Outgoing domestic consignments 2021 by regional directorates areas of origin</v>
      </c>
      <c r="D34" s="244" t="str">
        <f t="shared" si="0"/>
        <v>Tabell 8.2.</v>
      </c>
      <c r="E34" s="244" t="str">
        <f t="shared" si="4"/>
        <v>Avgående inrikes varusändningar 2021 efter startvägregion</v>
      </c>
      <c r="F34" s="244" t="str">
        <f t="shared" si="2"/>
        <v>Table 8.2.</v>
      </c>
      <c r="G34" s="244" t="str">
        <f>MID(B34,12,76)</f>
        <v>Outgoing domestic consignments 2021 by regional directorates areas of origin</v>
      </c>
    </row>
    <row r="35" spans="1:7" s="260" customFormat="1" ht="35.1" customHeight="1" x14ac:dyDescent="0.2">
      <c r="A35" s="260" t="str">
        <f>IF(RIGHT('Tabell 8.3'!$A$1,1)="1",MID('Tabell 8.3'!$A$1,1,LEN('Tabell 8.3'!$A$1)-1),'Tabell 8.3'!$A$1)</f>
        <v>Tabell 8.3. Avgående utrikes varusändningar 2021 efter startvägregion</v>
      </c>
      <c r="B35" s="260" t="str">
        <f>IF(RIGHT('Tabell 8.3'!$A$2,1)="1",MID('Tabell 8.3'!$A$2,1,LEN('Tabell 8.3'!$A$2)-1),'Tabell 8.3'!$A$2)</f>
        <v>Table 8.3. Outgoing international consignments 2021 by regional directorates areas of origin</v>
      </c>
      <c r="D35" s="244" t="str">
        <f t="shared" si="0"/>
        <v>Tabell 8.3.</v>
      </c>
      <c r="E35" s="244" t="str">
        <f t="shared" si="4"/>
        <v>Avgående utrikes varusändningar 2021 efter startvägregion</v>
      </c>
      <c r="F35" s="244" t="str">
        <f t="shared" si="2"/>
        <v>Table 8.3.</v>
      </c>
      <c r="G35" s="244" t="str">
        <f>MID(B35,12,81)</f>
        <v>Outgoing international consignments 2021 by regional directorates areas of origin</v>
      </c>
    </row>
    <row r="36" spans="1:7" s="260" customFormat="1" ht="35.1" customHeight="1" x14ac:dyDescent="0.2">
      <c r="A36" s="260" t="str">
        <f>IF(RIGHT('Tabell 8.4'!$A$1,1)="1",MID('Tabell 8.4'!$A$1,1,LEN('Tabell 8.4'!$A$1)-1),'Tabell 8.4'!$A$1)</f>
        <v>Tabell 8.4. Ankommande varusändningar från utlandet 2021 efter vägregioner</v>
      </c>
      <c r="B36" s="260" t="str">
        <f>IF(RIGHT('Tabell 8.4'!$A$2,1)="1",MID('Tabell 8.4'!$A$2,1,LEN('Tabell 8.4'!$A$2)-1),'Tabell 8.4'!$A$2)</f>
        <v>Table 8.4. Incoming consignments from abroad 2021 by regional directorates areas</v>
      </c>
      <c r="D36" s="244" t="str">
        <f t="shared" si="0"/>
        <v>Tabell 8.4.</v>
      </c>
      <c r="E36" s="244" t="str">
        <f t="shared" si="4"/>
        <v>Ankommande varusändningar från utlandet 2021 efter vägregioner</v>
      </c>
      <c r="F36" s="244" t="str">
        <f t="shared" si="2"/>
        <v>Table 8.4.</v>
      </c>
      <c r="G36" s="244" t="str">
        <f>MID(B36,12,64)</f>
        <v xml:space="preserve">Incoming consignments from abroad 2021 by regional directorates </v>
      </c>
    </row>
    <row r="37" spans="1:7" s="260" customFormat="1" ht="35.1" customHeight="1" x14ac:dyDescent="0.2">
      <c r="A37" s="260" t="str">
        <f>IF(RIGHT('Tabell 9.1'!$A$1,1)="1",MID('Tabell 9.1'!$A$1,1,LEN('Tabell 9.1'!$A$1)-1),'Tabell 9.1'!$A$1)</f>
        <v xml:space="preserve">Tabell 9.1. Avgående utrikes varusändningar 2021 efter mottagarland/-region </v>
      </c>
      <c r="B37" s="260" t="str">
        <f>IF(RIGHT('Tabell 9.1'!$A$2,1)="1",MID('Tabell 9.1'!$A$2,1,LEN('Tabell 9.1'!$A$2)-1),'Tabell 9.1'!$A$2)</f>
        <v>Table 9.1. Outgoing international consignments 2021 by recipient's country or region</v>
      </c>
      <c r="D37" s="244" t="str">
        <f t="shared" si="0"/>
        <v>Tabell 9.1.</v>
      </c>
      <c r="E37" s="244" t="str">
        <f t="shared" si="4"/>
        <v xml:space="preserve">Avgående utrikes varusändningar 2021 efter mottagarland/-region </v>
      </c>
      <c r="F37" s="244" t="str">
        <f t="shared" si="2"/>
        <v>Table 9.1.</v>
      </c>
      <c r="G37" s="244" t="str">
        <f t="shared" si="3"/>
        <v>Outgoing international consignments 2021 by recipient's country or region</v>
      </c>
    </row>
    <row r="38" spans="1:7" s="260" customFormat="1" ht="39.950000000000003" customHeight="1" x14ac:dyDescent="0.2">
      <c r="A38" s="260" t="str">
        <f>IF(RIGHT('Tabell 9.2'!$A$1,1)="1",MID('Tabell 9.2'!$A$1,1,LEN('Tabell 9.2'!$A$1)-1),'Tabell 9.2'!$A$1)</f>
        <v xml:space="preserve">Tabell 9.2. Ankommande varusändningar från utlandet 2021 efter avsändarland/-region </v>
      </c>
      <c r="B38" s="260" t="str">
        <f>IF(RIGHT('Tabell 9.2'!$A$2,1)="1",MID('Tabell 9.2'!$A$2,1,LEN('Tabell 9.2'!$A$2)-1),'Tabell 9.2'!$A$2)</f>
        <v>Table 9.2. Incoming consignments from abroad 2021 by country or region of the consignor</v>
      </c>
      <c r="D38" s="244" t="str">
        <f t="shared" si="0"/>
        <v>Tabell 9.2.</v>
      </c>
      <c r="E38" s="244" t="str">
        <f t="shared" si="1"/>
        <v xml:space="preserve">Ankommande varusändningar från utlandet 2021 efter avsändarland/-region </v>
      </c>
      <c r="F38" s="244" t="str">
        <f t="shared" si="2"/>
        <v>Table 9.2.</v>
      </c>
      <c r="G38" s="244" t="str">
        <f t="shared" si="3"/>
        <v>Incoming consignments from abroad 2021 by country or region of the consignor</v>
      </c>
    </row>
    <row r="39" spans="1:7" s="260" customFormat="1" ht="39.950000000000003" customHeight="1" x14ac:dyDescent="0.2">
      <c r="A39" s="260" t="str">
        <f>IF(RIGHT('Tabell 10.1'!$A$1,1)="1",MID('Tabell 10.1'!$A$1,1,LEN('Tabell 10.1'!$A$1)-1),'Tabell 10.1'!$A$1)</f>
        <v>Tabell 10.1. Avgående inrikes varusändningar 2021 fördelat på start och mål. Totalt, kvantitet i 1 000-tal ton</v>
      </c>
      <c r="B39" s="260" t="str">
        <f>IF(RIGHT('Tabell 10.1'!$A$2,1)="1",MID('Tabell 10.1'!$A$2,1,LEN('Tabell 10.1'!$A$2)-1),'Tabell 10.1'!$A$2)</f>
        <v>Table 10.1. Outgoing domestic consignments 2021 by origin and destination. Total, quantity in 1 000 tonnes</v>
      </c>
      <c r="D39" s="244" t="str">
        <f t="shared" si="0"/>
        <v>Tabell 10.1.</v>
      </c>
      <c r="E39" s="244" t="str">
        <f>MID(A39,14,200)</f>
        <v>Avgående inrikes varusändningar 2021 fördelat på start och mål. Totalt, kvantitet i 1 000-tal ton</v>
      </c>
      <c r="F39" s="244" t="str">
        <f t="shared" si="2"/>
        <v>Table 10.1.</v>
      </c>
      <c r="G39" s="244" t="str">
        <f t="shared" ref="G39:G44" si="5">MID(B39,13,300)</f>
        <v>Outgoing domestic consignments 2021 by origin and destination. Total, quantity in 1 000 tonnes</v>
      </c>
    </row>
    <row r="40" spans="1:7" s="260" customFormat="1" ht="39.950000000000003" customHeight="1" x14ac:dyDescent="0.2">
      <c r="A40" s="260" t="str">
        <f>IF(RIGHT('Tabell 10.2'!$A$1,1)="1",MID('Tabell 10.2'!$A$1,1,LEN('Tabell 10.2'!$A$1)-1),'Tabell 10.2'!$A$1)</f>
        <v>Tabell 10.2. Avgående inrikes varusändningar 2021 fördelat på start och mål. Totalt, värde i miljoner SEK</v>
      </c>
      <c r="B40" s="260" t="str">
        <f>IF(RIGHT('Tabell 10.2'!$A$2,1)="1",MID('Tabell 10.2'!$A$2,1,LEN('Tabell 10.2'!$A$2)-1),'Tabell 10.2'!$A$2)</f>
        <v>Table 10.2. Outgoing domestic consignments 2021 by origin and destination. Total, value in millions SEK.</v>
      </c>
      <c r="D40" s="244" t="str">
        <f t="shared" si="0"/>
        <v>Tabell 10.2.</v>
      </c>
      <c r="E40" s="244" t="str">
        <f>MID(A40,14,200)</f>
        <v>Avgående inrikes varusändningar 2021 fördelat på start och mål. Totalt, värde i miljoner SEK</v>
      </c>
      <c r="F40" s="244" t="str">
        <f t="shared" si="2"/>
        <v>Table 10.2.</v>
      </c>
      <c r="G40" s="244" t="str">
        <f t="shared" si="5"/>
        <v>Outgoing domestic consignments 2021 by origin and destination. Total, value in millions SEK.</v>
      </c>
    </row>
    <row r="41" spans="1:7" s="260" customFormat="1" ht="39.950000000000003" customHeight="1" x14ac:dyDescent="0.2">
      <c r="A41" s="260" t="str">
        <f>IF(RIGHT('Tabell 11.1'!$A$1,1)="1",MID('Tabell 11.1'!$A$1,1,LEN('Tabell 11.1'!$A$1)-1),'Tabell 11.1'!$A$1)</f>
        <v>Tabell 11.1. Avgående utrikes varusändningar 2021 fördelat på start och mål. Totalt, kvantitet i 1 000-tal ton</v>
      </c>
      <c r="B41" s="260" t="str">
        <f>IF(RIGHT('Tabell 11.1'!$A$2,1)="1",MID('Tabell 11.1'!$A$2,1,LEN('Tabell 11.1'!$A$2)-1),'Tabell 11.1'!$A$2)</f>
        <v xml:space="preserve">Table 11.1. Outgoing international consignments 2021 by origin and destination. Total, quantity in 1 000 tonnes </v>
      </c>
      <c r="D41" s="244" t="str">
        <f t="shared" si="0"/>
        <v>Tabell 11.1.</v>
      </c>
      <c r="E41" s="244" t="str">
        <f>MID(A41,14,200)</f>
        <v>Avgående utrikes varusändningar 2021 fördelat på start och mål. Totalt, kvantitet i 1 000-tal ton</v>
      </c>
      <c r="F41" s="244" t="str">
        <f t="shared" si="2"/>
        <v>Table 11.1.</v>
      </c>
      <c r="G41" s="244" t="str">
        <f t="shared" si="5"/>
        <v xml:space="preserve">Outgoing international consignments 2021 by origin and destination. Total, quantity in 1 000 tonnes </v>
      </c>
    </row>
    <row r="42" spans="1:7" s="260" customFormat="1" ht="39.950000000000003" customHeight="1" x14ac:dyDescent="0.2">
      <c r="A42" s="260" t="str">
        <f>IF(RIGHT('Tabell 11.2'!$A$1,1)="1",MID('Tabell 11.2'!$A$1,1,LEN('Tabell 11.2'!$A$1)-1),'Tabell 11.2'!$A$1)</f>
        <v>Tabell 11.2. Avgående utrikes varusändningar 2021 fördelat på start och mål. Totalt, värde i miljoner SEK</v>
      </c>
      <c r="B42" s="260" t="str">
        <f>IF(RIGHT('Tabell 11.2'!$A$2,1)="1",MID('Tabell 11.2'!$A$2,1,LEN('Tabell 11.2'!$A$2)-1),'Tabell 11.2'!$A$2)</f>
        <v xml:space="preserve">Table 11.2. Outgoing international consignments 2021 by origin and destination. Total, Value in millions SEK </v>
      </c>
      <c r="D42" s="244" t="str">
        <f t="shared" si="0"/>
        <v>Tabell 11.2.</v>
      </c>
      <c r="E42" s="244" t="str">
        <f t="shared" ref="E42:E44" si="6">MID(A42,14,300)</f>
        <v>Avgående utrikes varusändningar 2021 fördelat på start och mål. Totalt, värde i miljoner SEK</v>
      </c>
      <c r="F42" s="244" t="str">
        <f t="shared" si="2"/>
        <v>Table 11.2.</v>
      </c>
      <c r="G42" s="244" t="str">
        <f t="shared" si="5"/>
        <v xml:space="preserve">Outgoing international consignments 2021 by origin and destination. Total, Value in millions SEK </v>
      </c>
    </row>
    <row r="43" spans="1:7" s="260" customFormat="1" ht="39.950000000000003" customHeight="1" x14ac:dyDescent="0.2">
      <c r="A43" s="260" t="str">
        <f>IF(RIGHT('Tabell 11.3'!$A$1,1)="1",MID('Tabell 11.3'!$A$1,1,LEN('Tabell 11.3'!$A$1)-1),'Tabell 11.3'!$A$1)</f>
        <v>Tabell 11.3. Ankommande varusändningar från utlandet 2021 fördelat på start och mål. Totalt, kvantitet i 1 000-tal ton.</v>
      </c>
      <c r="B43" s="260" t="str">
        <f>IF(RIGHT('Tabell 11.3'!$A$2,1)="1",MID('Tabell 11.3'!$A$2,1,LEN('Tabell 11.3'!$A$2)-1),'Tabell 11.3'!$A$2)</f>
        <v xml:space="preserve">Table 11.3. Incoming consignments from abroad 2021 by origin and destination. Total, quantity in 1 000 tonnes </v>
      </c>
      <c r="D43" s="244" t="str">
        <f t="shared" si="0"/>
        <v>Tabell 11.3.</v>
      </c>
      <c r="E43" s="244" t="str">
        <f t="shared" si="6"/>
        <v>Ankommande varusändningar från utlandet 2021 fördelat på start och mål. Totalt, kvantitet i 1 000-tal ton.</v>
      </c>
      <c r="F43" s="244" t="str">
        <f t="shared" si="2"/>
        <v>Table 11.3.</v>
      </c>
      <c r="G43" s="244" t="str">
        <f t="shared" si="5"/>
        <v xml:space="preserve">Incoming consignments from abroad 2021 by origin and destination. Total, quantity in 1 000 tonnes </v>
      </c>
    </row>
    <row r="44" spans="1:7" s="260" customFormat="1" ht="39.950000000000003" customHeight="1" x14ac:dyDescent="0.2">
      <c r="A44" s="260" t="str">
        <f>IF(RIGHT('Tabell 11.4'!$A$1,1)="1",MID('Tabell 11.4'!$A$1,1,LEN('Tabell 11.4'!$A$1)-1),'Tabell 11.4'!$A$1)</f>
        <v xml:space="preserve">Tabell 11.4. Ankommande varusändningar från utlandet 2021 fördelat på start och mål. Totalt, värde i miljoner SEK </v>
      </c>
      <c r="B44" s="260" t="str">
        <f>IF(RIGHT('Tabell 11.4'!$A$2,1)="1",MID('Tabell 11.4'!$A$2,1,LEN('Tabell 11.4'!$A$2)-1),'Tabell 11.4'!$A$2)</f>
        <v>Table 11.4. Incoming consignments from abroad 2021 by origin and destination. Total, value in millions SEK</v>
      </c>
      <c r="D44" s="244" t="str">
        <f t="shared" si="0"/>
        <v>Tabell 11.4.</v>
      </c>
      <c r="E44" s="244" t="str">
        <f t="shared" si="6"/>
        <v xml:space="preserve">Ankommande varusändningar från utlandet 2021 fördelat på start och mål. Totalt, värde i miljoner SEK </v>
      </c>
      <c r="F44" s="244" t="str">
        <f t="shared" si="2"/>
        <v>Table 11.4.</v>
      </c>
      <c r="G44" s="244" t="str">
        <f t="shared" si="5"/>
        <v>Incoming consignments from abroad 2021 by origin and destination. Total, value in millions SEK</v>
      </c>
    </row>
    <row r="45" spans="1:7" x14ac:dyDescent="0.2">
      <c r="D45" s="250"/>
      <c r="E45" s="250"/>
      <c r="F45" s="250"/>
      <c r="G45" s="250"/>
    </row>
    <row r="46" spans="1:7" x14ac:dyDescent="0.2">
      <c r="D46" s="250"/>
      <c r="E46" s="250"/>
      <c r="F46" s="250"/>
      <c r="G46" s="250"/>
    </row>
    <row r="47" spans="1:7" x14ac:dyDescent="0.2">
      <c r="D47" s="250"/>
      <c r="E47" s="250"/>
      <c r="F47" s="250"/>
      <c r="G47" s="250"/>
    </row>
    <row r="48" spans="1:7" x14ac:dyDescent="0.2">
      <c r="D48" s="250"/>
      <c r="E48" s="250"/>
      <c r="F48" s="250"/>
      <c r="G48" s="250"/>
    </row>
    <row r="49" spans="1:7" x14ac:dyDescent="0.2">
      <c r="D49" s="250"/>
      <c r="E49" s="250"/>
      <c r="F49" s="250"/>
      <c r="G49" s="250"/>
    </row>
    <row r="50" spans="1:7" x14ac:dyDescent="0.2">
      <c r="D50" s="250"/>
      <c r="E50" s="250"/>
      <c r="F50" s="250"/>
      <c r="G50" s="250"/>
    </row>
    <row r="51" spans="1:7" x14ac:dyDescent="0.2">
      <c r="D51" s="250"/>
      <c r="E51" s="250"/>
      <c r="F51" s="250"/>
      <c r="G51" s="250"/>
    </row>
    <row r="52" spans="1:7" x14ac:dyDescent="0.2">
      <c r="D52" s="250"/>
      <c r="E52" s="250"/>
      <c r="F52" s="250"/>
      <c r="G52" s="250"/>
    </row>
    <row r="53" spans="1:7" x14ac:dyDescent="0.2">
      <c r="D53" s="250"/>
      <c r="E53" s="250"/>
      <c r="F53" s="250"/>
      <c r="G53" s="250"/>
    </row>
    <row r="54" spans="1:7" x14ac:dyDescent="0.2">
      <c r="D54" s="250"/>
      <c r="E54" s="250"/>
      <c r="F54" s="250"/>
      <c r="G54" s="250"/>
    </row>
    <row r="55" spans="1:7" x14ac:dyDescent="0.2">
      <c r="D55" s="250"/>
      <c r="E55" s="250"/>
      <c r="F55" s="250"/>
      <c r="G55" s="250"/>
    </row>
    <row r="56" spans="1:7" x14ac:dyDescent="0.2">
      <c r="D56" s="250"/>
      <c r="E56" s="250"/>
      <c r="F56" s="250"/>
      <c r="G56" s="250"/>
    </row>
    <row r="57" spans="1:7" x14ac:dyDescent="0.2">
      <c r="D57" s="250"/>
      <c r="E57" s="250"/>
      <c r="F57" s="250"/>
      <c r="G57" s="250"/>
    </row>
    <row r="58" spans="1:7" x14ac:dyDescent="0.2">
      <c r="D58" s="250"/>
      <c r="E58" s="250"/>
      <c r="F58" s="250"/>
      <c r="G58" s="250"/>
    </row>
    <row r="59" spans="1:7" x14ac:dyDescent="0.2">
      <c r="A59" s="28" t="str">
        <f>RIGHT('Tabell 10.1'!$A$1,1)</f>
        <v>1</v>
      </c>
      <c r="D59" s="250"/>
      <c r="E59" s="250"/>
      <c r="F59" s="250"/>
      <c r="G59" s="250"/>
    </row>
    <row r="60" spans="1:7" x14ac:dyDescent="0.2">
      <c r="A60" s="28" t="str">
        <f>IF(RIGHT('Tabell 10.1'!$A$1,1)="1",MID('Tabell 10.1'!$A$1,1,LEN('Tabell 10.1'!$A$1)-1),'Tabell 10.1'!$A$1)</f>
        <v>Tabell 10.1. Avgående inrikes varusändningar 2021 fördelat på start och mål. Totalt, kvantitet i 1 000-tal ton</v>
      </c>
      <c r="D60" s="250"/>
      <c r="E60" s="250"/>
      <c r="F60" s="250"/>
      <c r="G60" s="250"/>
    </row>
    <row r="61" spans="1:7" x14ac:dyDescent="0.2">
      <c r="D61" s="250"/>
      <c r="E61" s="250"/>
      <c r="F61" s="250"/>
      <c r="G61" s="250"/>
    </row>
    <row r="62" spans="1:7" x14ac:dyDescent="0.2">
      <c r="A62" s="28" t="str">
        <f>'Tabell 10.1'!$A$1</f>
        <v>Tabell 10.1. Avgående inrikes varusändningar 2021 fördelat på start och mål. Totalt, kvantitet i 1 000-tal ton1</v>
      </c>
      <c r="D62" s="250"/>
      <c r="E62" s="250"/>
      <c r="F62" s="250"/>
      <c r="G62" s="250"/>
    </row>
    <row r="63" spans="1:7" x14ac:dyDescent="0.2">
      <c r="D63" s="250"/>
      <c r="E63" s="250"/>
      <c r="F63" s="250"/>
      <c r="G63" s="250"/>
    </row>
    <row r="64" spans="1:7" x14ac:dyDescent="0.2">
      <c r="D64" s="250"/>
      <c r="E64" s="250"/>
      <c r="F64" s="250"/>
      <c r="G64" s="250"/>
    </row>
    <row r="65" spans="1:7" x14ac:dyDescent="0.2">
      <c r="A65" s="28" t="str">
        <f>IF(RIGHT('Tabell 10.1'!$A$1,1)="1","ETTA","ingen etta")</f>
        <v>ETTA</v>
      </c>
      <c r="D65" s="250"/>
      <c r="E65" s="250"/>
      <c r="F65" s="250"/>
      <c r="G65" s="250"/>
    </row>
    <row r="66" spans="1:7" x14ac:dyDescent="0.2">
      <c r="A66" s="28" t="str">
        <f>RIGHT(A60,1)</f>
        <v>n</v>
      </c>
      <c r="D66" s="250"/>
      <c r="E66" s="250"/>
      <c r="F66" s="250"/>
      <c r="G66" s="250"/>
    </row>
    <row r="67" spans="1:7" x14ac:dyDescent="0.2">
      <c r="A67" s="28">
        <f>LEN('Tabell 10.1'!$A$1)</f>
        <v>111</v>
      </c>
      <c r="D67" s="250"/>
      <c r="E67" s="250"/>
      <c r="F67" s="250"/>
      <c r="G67" s="250"/>
    </row>
    <row r="68" spans="1:7" x14ac:dyDescent="0.2">
      <c r="A68" s="28" t="str">
        <f>MID('Tabell 10.1'!$A$1,1,LEN('Tabell 10.1'!$A$1)-1)</f>
        <v>Tabell 10.1. Avgående inrikes varusändningar 2021 fördelat på start och mål. Totalt, kvantitet i 1 000-tal ton</v>
      </c>
      <c r="D68" s="250"/>
      <c r="E68" s="250"/>
      <c r="F68" s="250"/>
      <c r="G68" s="250"/>
    </row>
  </sheetData>
  <mergeCells count="1">
    <mergeCell ref="D1:G1"/>
  </mergeCells>
  <hyperlinks>
    <hyperlink ref="G7" location="'Tabell 1.1'!Utskriftsområde" display="'Tabell 1.1'!Utskriftsområde" xr:uid="{DB2CE6BB-3B92-43EE-A814-D1E30D092CD4}"/>
    <hyperlink ref="F7" location="'Tabell 1.1'!Utskriftsområde" display="'Tabell 1.1'!Utskriftsområde" xr:uid="{E9F7256E-A1FE-4720-BFEE-182296323357}"/>
    <hyperlink ref="E7" location="'Tabell 1.1'!A1" display="'Tabell 1.1'!A1" xr:uid="{AC77EAA7-479C-4146-8B3B-DD53B75AE066}"/>
    <hyperlink ref="F6" location="'Teckenförklaring_ Legends'!A1" display="Teckenförklaring" xr:uid="{74C5FD3B-2663-43B4-84D1-7AE65E7F3DDA}"/>
    <hyperlink ref="D6" location="'Teckenförklaring_ Legends'!A1" display="Teckenförklaring" xr:uid="{C2E36F3B-331B-4531-A306-2EEAD4DC445E}"/>
    <hyperlink ref="F4" location="'Kort om statistiken'!A1" display="Kort om statistiken" xr:uid="{B4B78781-4972-461F-9A99-C50397037748}"/>
    <hyperlink ref="D4" location="'Kort om statistiken'!A1" display="Kort om statistiken" xr:uid="{2D21190F-7CEF-47B8-AEB3-83905CD2AB26}"/>
    <hyperlink ref="D7" location="T1.1!Utskriftsområde" display="T1.1!Utskriftsområde" xr:uid="{6F92B0A1-E98D-440A-A954-1B0CCDAD8F38}"/>
    <hyperlink ref="D8" location="'Tabell 1.2'!Utskriftsområde" display="'Tabell 1.2'!Utskriftsområde" xr:uid="{119D5659-4080-42D7-A92F-819225C3ECC4}"/>
    <hyperlink ref="E8" location="'Tabell 1.2'!Utskriftsområde" display="'Tabell 1.2'!Utskriftsområde" xr:uid="{157B3A14-0C2D-480B-BD80-FA851258A391}"/>
    <hyperlink ref="F8" location="'Tabell 1.2'!Utskriftsområde" display="'Tabell 1.2'!Utskriftsområde" xr:uid="{DA97FEB2-949D-4EEC-9299-94A4DD58A3D6}"/>
    <hyperlink ref="G8" location="'Tabell 1.2'!Utskriftsområde" display="'Tabell 1.2'!Utskriftsområde" xr:uid="{907FF70D-4CF7-4BA8-9547-2D41E869ED2E}"/>
    <hyperlink ref="D9" location="'Tabell 1.3'!Utskriftsområde" display="'Tabell 1.3'!Utskriftsområde" xr:uid="{1993414C-6A01-422D-A4B7-3A8AC45253C9}"/>
    <hyperlink ref="E9" location="'Tabell 1.3'!Utskriftsområde" display="'Tabell 1.3'!Utskriftsområde" xr:uid="{A318A100-99A5-4E73-AD4E-AB9001186148}"/>
    <hyperlink ref="F9" location="'Tabell 1.3'!Utskriftsområde" display="'Tabell 1.3'!Utskriftsområde" xr:uid="{9A0ABB6D-B4E5-434C-99D2-9EC9E74F8EF0}"/>
    <hyperlink ref="G9" location="'Tabell 1.3'!Utskriftsområde" display="'Tabell 1.3'!Utskriftsområde" xr:uid="{107DBAD0-954B-4779-917E-641FBDBE00EE}"/>
    <hyperlink ref="D10" location="'Tabell 1.4'!Utskriftsområde" display="'Tabell 1.4'!Utskriftsområde" xr:uid="{5C7B41D0-2BEF-4DEF-B5B4-16D7B1D90048}"/>
    <hyperlink ref="E10" location="'Tabell 1.4'!Utskriftsområde" display="'Tabell 1.4'!Utskriftsområde" xr:uid="{BF30DED1-58A1-4B53-A328-1F7A98D860C5}"/>
    <hyperlink ref="F10" location="'Tabell 1.4'!Utskriftsområde" display="'Tabell 1.4'!Utskriftsområde" xr:uid="{24C1235D-BCAD-4EB5-924A-F0ABBF6CC698}"/>
    <hyperlink ref="G10" location="'Tabell 1.4'!Utskriftsområde" display="'Tabell 1.4'!Utskriftsområde" xr:uid="{A4C1519A-68D1-4040-8BAA-BA0E628156EA}"/>
    <hyperlink ref="D11" location="'Tabell 2.1'!Utskriftsområde" display="'Tabell 2.1'!Utskriftsområde" xr:uid="{4FD878F6-F35C-49D9-A2DF-0C2CB5412AB3}"/>
    <hyperlink ref="E11" location="'Tabell 2.1'!Utskriftsområde" display="'Tabell 2.1'!Utskriftsområde" xr:uid="{5BCE0725-D802-4AC8-B649-D3E806CAD085}"/>
    <hyperlink ref="F11" location="'Tabell 2.1'!Utskriftsområde" display="'Tabell 2.1'!Utskriftsområde" xr:uid="{BA815A7F-4D47-42FB-B26C-1DF2BF542E67}"/>
    <hyperlink ref="G11" location="'Tabell 2.1'!Utskriftsområde" display="'Tabell 2.1'!Utskriftsområde" xr:uid="{953B5DDE-1A46-4CE2-BC65-EB34433F93EE}"/>
    <hyperlink ref="D12:G12" location="'Tabell 2.3'!Utskriftsområde" display="'Tabell 2.3'!Utskriftsområde" xr:uid="{C981C932-8F81-43DF-A5A7-B2D4AB736E57}"/>
    <hyperlink ref="D13:G13" location="'Tabell 3.1'!Utskriftsområde" display="'Tabell 3.1'!Utskriftsområde" xr:uid="{FE565C0D-6C74-49F2-9697-AED9981DB10F}"/>
    <hyperlink ref="D14:G14" location="'Tabell 3.2'!Utskriftsområde" display="'Tabell 3.2'!Utskriftsområde" xr:uid="{A930F676-7322-434F-99A1-C8D8261696BF}"/>
    <hyperlink ref="D15:G15" location="'Tabell 3.3'!Utskriftsområde" display="'Tabell 3.3'!Utskriftsområde" xr:uid="{8234F8E7-BAA5-41DB-B2DF-18769C430E8C}"/>
    <hyperlink ref="D16:G16" location="'Tabell 3.4'!Utskriftsområde" display="'Tabell 3.4'!Utskriftsområde" xr:uid="{DF20086F-15C8-42A6-A79B-1ECB030D0F6E}"/>
    <hyperlink ref="D17:G17" location="'Tabell 4.1'!Utskriftsområde" display="'Tabell 4.1'!Utskriftsområde" xr:uid="{EE889EAE-D15C-4625-933E-2346AEA4D64D}"/>
    <hyperlink ref="D18:G18" location="'Tabell 4.2'!Utskriftsområde" display="'Tabell 4.2'!Utskriftsområde" xr:uid="{9595A422-3E44-48D3-B480-771377F1E624}"/>
    <hyperlink ref="D19:G19" location="'Tabell 4.3'!Utskriftsområde" display="'Tabell 4.3'!Utskriftsområde" xr:uid="{BCDA721B-F8D2-4506-AF26-1D437E84DEA6}"/>
    <hyperlink ref="D20:G20" location="'Tabell 4.4'!Utskriftsområde" display="'Tabell 4.4'!Utskriftsområde" xr:uid="{03419F89-7096-471B-AC37-AFCFA4617396}"/>
    <hyperlink ref="D21:G21" location="'Tabell 5.1'!Utskriftsområde" display="'Tabell 5.1'!Utskriftsområde" xr:uid="{F3594E94-2178-466C-9230-F8ECB448AA04}"/>
    <hyperlink ref="D22:G22" location="'Tabell 5.2'!Utskriftsområde" display="'Tabell 5.2'!Utskriftsområde" xr:uid="{D058F9B4-2897-4858-93A6-9866A2DB276B}"/>
    <hyperlink ref="D23:G23" location="'Tabell 5.3'!Utskriftsområde" display="'Tabell 5.3'!Utskriftsområde" xr:uid="{60D92CD8-CA97-4494-A8DE-194146560695}"/>
    <hyperlink ref="D24:G24" location="'Tabell 5.4'!Utskriftsområde" display="'Tabell 5.4'!Utskriftsområde" xr:uid="{B4432AED-B7CA-448D-8795-01A45E4136AA}"/>
    <hyperlink ref="D25:G25" location="'Tabell 6.1'!Utskriftsområde" display="'Tabell 6.1'!Utskriftsområde" xr:uid="{60905B9B-B054-4A30-9670-06E268F55537}"/>
    <hyperlink ref="D26:G26" location="'Tabell 6.2'!Utskriftsområde" display="'Tabell 6.2'!Utskriftsområde" xr:uid="{F5227903-3BDC-4CE5-81E2-91F374C80F99}"/>
    <hyperlink ref="D27:G27" location="'Tabell 6.3'!Utskriftsområde" display="'Tabell 6.3'!Utskriftsområde" xr:uid="{BEDBC21C-28F6-4089-8FDF-CBC1D57B305E}"/>
    <hyperlink ref="D28:G28" location="'Tabell 6.4'!Utskriftsområde" display="'Tabell 6.4'!Utskriftsområde" xr:uid="{5C9F1ABA-4179-4FD2-9F66-9099F5FDF6D7}"/>
    <hyperlink ref="D29:G29" location="'Tabell 7.1'!Utskriftsområde" display="'Tabell 7.1'!Utskriftsområde" xr:uid="{C30CBE0D-91D2-4E92-887C-FC9D1F14CE5E}"/>
    <hyperlink ref="D30:G30" location="'Tabell 7.2'!Utskriftsområde" display="'Tabell 7.2'!Utskriftsområde" xr:uid="{CB823D56-B269-4F27-B270-BC6CEE5A082F}"/>
    <hyperlink ref="D31:G31" location="'Tabell 7.3'!Utskriftsområde" display="'Tabell 7.3'!Utskriftsområde" xr:uid="{083AD2D3-7CA7-4288-B097-923A16F8AA86}"/>
    <hyperlink ref="D32:G32" location="'Tabell 7.4'!Utskriftsområde" display="'Tabell 7.4'!Utskriftsområde" xr:uid="{88DBE410-01E4-45AD-A2A9-E4358C8D4F38}"/>
    <hyperlink ref="D33:G33" location="'Tabell 8.1'!Utskriftsområde" display="'Tabell 8.1'!Utskriftsområde" xr:uid="{B7FFB96C-E513-4E0C-8B6E-9EB892D3475A}"/>
    <hyperlink ref="D34:G34" location="'Tabell 8.2'!Utskriftsområde" display="'Tabell 8.2'!Utskriftsområde" xr:uid="{562D7D2E-71A0-45E3-8A5E-AD8E2BC44D28}"/>
    <hyperlink ref="D35:G35" location="'Tabell 8.3'!Utskriftsområde" display="'Tabell 8.3'!Utskriftsområde" xr:uid="{FE437630-A647-4C8D-A6EE-E33AFDF021C8}"/>
    <hyperlink ref="D36:G36" location="'Tabell 8.4'!Utskriftsområde" display="'Tabell 8.4'!Utskriftsområde" xr:uid="{BFCE4038-FF01-42D8-A4DC-93E76202CCDB}"/>
    <hyperlink ref="D37:G37" location="'Tabell 9.1'!Utskriftsområde" display="'Tabell 9.1'!Utskriftsområde" xr:uid="{939691AB-3F40-48DE-80BE-F19B410143DC}"/>
    <hyperlink ref="D38:G38" location="'Tabell 9.2'!Utskriftsområde" display="'Tabell 9.2'!Utskriftsområde" xr:uid="{C4D9342E-BC95-48AE-87E8-3267703F9A13}"/>
    <hyperlink ref="D39:G39" location="'Tabell 10.1'!Utskriftsområde" display="'Tabell 10.1'!Utskriftsområde" xr:uid="{E9EE307A-9100-46BF-9699-7980029A988F}"/>
    <hyperlink ref="D40:G40" location="'Tabell 10.2'!Utskriftsområde" display="'Tabell 10.2'!Utskriftsområde" xr:uid="{0142634D-C7E2-4814-8BD9-8C30F1157DFE}"/>
    <hyperlink ref="D41:G41" location="'Tabell 11.1'!Utskriftsområde" display="'Tabell 11.1'!Utskriftsområde" xr:uid="{8C06EAEE-8596-4B7D-A433-EB561888336A}"/>
    <hyperlink ref="D42:G42" location="'Tabell 11.2'!Utskriftsområde" display="'Tabell 11.2'!Utskriftsområde" xr:uid="{5B1A7ED6-736E-404B-BAFF-F381C9DE163F}"/>
    <hyperlink ref="D43:G43" location="'Tabell 11.3'!Utskriftsområde" display="'Tabell 11.3'!Utskriftsområde" xr:uid="{509983B8-FFB9-4CB4-A7EB-C54BFE1DEBE5}"/>
    <hyperlink ref="D44:G44" location="'Tabell 11.4'!Utskriftsområde" display="'Tabell 11.4'!Utskriftsområde" xr:uid="{0178CFA1-D2E3-4FE8-BFD7-3DC17D7EFAD9}"/>
    <hyperlink ref="F5" location="Definitioner!A1" display="Definitions" xr:uid="{24F75B6B-CF7A-4502-BE6C-81BB49AAA4C6}"/>
    <hyperlink ref="D5" location="'Kort om statistiken'!A1" display="Kort om statistiken" xr:uid="{CE5D0C10-A529-49B0-A31A-6E34BB1537C7}"/>
    <hyperlink ref="D5:G5" location="Definitioner!A1" display="Definitioner" xr:uid="{46972DD3-3FBF-4D5E-A7BB-FD272417A16A}"/>
  </hyperlinks>
  <pageMargins left="0.74803149606299213" right="0.51181102362204722" top="0.98425196850393704" bottom="0.74803149606299213" header="0.51181102362204722" footer="0.51181102362204722"/>
  <pageSetup paperSize="9" scale="9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2" tint="-0.34998626667073579"/>
  </sheetPr>
  <dimension ref="A1:Z51"/>
  <sheetViews>
    <sheetView workbookViewId="0"/>
  </sheetViews>
  <sheetFormatPr defaultColWidth="9.140625" defaultRowHeight="12.75" x14ac:dyDescent="0.2"/>
  <cols>
    <col min="1" max="1" width="2.85546875" style="1" customWidth="1"/>
    <col min="2" max="2" width="17" style="1" customWidth="1"/>
    <col min="3" max="3" width="15.7109375" style="1" hidden="1" customWidth="1"/>
    <col min="4" max="24" width="5.7109375" style="1" customWidth="1"/>
    <col min="25" max="25" width="6.5703125" style="1" bestFit="1" customWidth="1"/>
    <col min="26" max="26" width="5.28515625" style="1" customWidth="1"/>
    <col min="27" max="16384" width="9.140625" style="1"/>
  </cols>
  <sheetData>
    <row r="1" spans="1:26" ht="12.75" customHeight="1" x14ac:dyDescent="0.2">
      <c r="A1" s="20" t="s">
        <v>371</v>
      </c>
      <c r="X1" s="224" t="s">
        <v>255</v>
      </c>
    </row>
    <row r="2" spans="1:26" x14ac:dyDescent="0.2">
      <c r="A2" s="116" t="s">
        <v>372</v>
      </c>
    </row>
    <row r="3" spans="1:26" s="19" customFormat="1" ht="12" customHeight="1" thickBot="1" x14ac:dyDescent="0.25"/>
    <row r="4" spans="1:26" s="19" customFormat="1" ht="24.75" customHeight="1" x14ac:dyDescent="0.2">
      <c r="A4" s="82"/>
      <c r="B4" s="82"/>
      <c r="C4" s="82"/>
      <c r="D4" s="295" t="s">
        <v>228</v>
      </c>
      <c r="E4" s="295"/>
      <c r="F4" s="295"/>
      <c r="G4" s="295"/>
      <c r="H4" s="295"/>
      <c r="I4" s="295"/>
      <c r="J4" s="295"/>
      <c r="K4" s="295"/>
      <c r="L4" s="295"/>
      <c r="M4" s="295"/>
      <c r="N4" s="295"/>
      <c r="O4" s="295"/>
      <c r="P4" s="295"/>
      <c r="Q4" s="295"/>
      <c r="R4" s="295"/>
      <c r="S4" s="295"/>
      <c r="T4" s="295"/>
      <c r="U4" s="295"/>
      <c r="V4" s="295"/>
      <c r="W4" s="295"/>
      <c r="X4" s="295"/>
      <c r="Y4" s="83"/>
      <c r="Z4" s="297" t="s">
        <v>133</v>
      </c>
    </row>
    <row r="5" spans="1:26" s="19" customFormat="1" ht="36.75" customHeight="1" thickBot="1" x14ac:dyDescent="0.25">
      <c r="A5" s="296" t="s">
        <v>227</v>
      </c>
      <c r="B5" s="296"/>
      <c r="C5" s="113"/>
      <c r="D5" s="85">
        <v>1</v>
      </c>
      <c r="E5" s="85">
        <v>3</v>
      </c>
      <c r="F5" s="85">
        <v>4</v>
      </c>
      <c r="G5" s="85">
        <v>5</v>
      </c>
      <c r="H5" s="85">
        <v>6</v>
      </c>
      <c r="I5" s="85">
        <v>7</v>
      </c>
      <c r="J5" s="85">
        <v>8</v>
      </c>
      <c r="K5" s="85">
        <v>9</v>
      </c>
      <c r="L5" s="85">
        <v>10</v>
      </c>
      <c r="M5" s="85">
        <v>12</v>
      </c>
      <c r="N5" s="85">
        <v>13</v>
      </c>
      <c r="O5" s="85">
        <v>14</v>
      </c>
      <c r="P5" s="85">
        <v>17</v>
      </c>
      <c r="Q5" s="85">
        <v>18</v>
      </c>
      <c r="R5" s="85">
        <v>19</v>
      </c>
      <c r="S5" s="85">
        <v>20</v>
      </c>
      <c r="T5" s="85">
        <v>21</v>
      </c>
      <c r="U5" s="85">
        <v>22</v>
      </c>
      <c r="V5" s="85">
        <v>23</v>
      </c>
      <c r="W5" s="85">
        <v>24</v>
      </c>
      <c r="X5" s="85">
        <v>25</v>
      </c>
      <c r="Y5" s="86" t="s">
        <v>0</v>
      </c>
      <c r="Z5" s="298"/>
    </row>
    <row r="6" spans="1:26" s="19" customFormat="1" ht="11.25" x14ac:dyDescent="0.2">
      <c r="A6" s="41"/>
      <c r="B6" s="41"/>
      <c r="C6" s="41"/>
      <c r="D6" s="42"/>
      <c r="E6" s="42"/>
      <c r="F6" s="42"/>
      <c r="G6" s="42"/>
      <c r="H6" s="42"/>
      <c r="I6" s="42"/>
      <c r="J6" s="42"/>
      <c r="K6" s="42"/>
      <c r="L6" s="42"/>
      <c r="M6" s="42"/>
      <c r="N6" s="42"/>
      <c r="O6" s="42"/>
      <c r="P6" s="42"/>
      <c r="Q6" s="42"/>
      <c r="R6" s="42"/>
      <c r="S6" s="42"/>
      <c r="T6" s="42"/>
      <c r="U6" s="42"/>
      <c r="V6" s="42"/>
      <c r="W6" s="42"/>
      <c r="X6" s="42"/>
      <c r="Y6" s="39"/>
      <c r="Z6" s="43"/>
    </row>
    <row r="7" spans="1:26" s="19" customFormat="1" ht="11.25" hidden="1" x14ac:dyDescent="0.2">
      <c r="A7" s="41"/>
      <c r="B7" s="41"/>
      <c r="C7" s="41"/>
      <c r="D7" s="42"/>
      <c r="E7" s="42"/>
      <c r="F7" s="42"/>
      <c r="G7" s="42"/>
      <c r="H7" s="42"/>
      <c r="I7" s="42"/>
      <c r="J7" s="42"/>
      <c r="K7" s="42"/>
      <c r="L7" s="42"/>
      <c r="M7" s="42"/>
      <c r="N7" s="42"/>
      <c r="O7" s="42"/>
      <c r="P7" s="42"/>
      <c r="Q7" s="42"/>
      <c r="R7" s="42"/>
      <c r="S7" s="42"/>
      <c r="T7" s="42"/>
      <c r="U7" s="42"/>
      <c r="V7" s="42"/>
      <c r="W7" s="42"/>
      <c r="X7" s="42"/>
      <c r="Y7" s="39"/>
      <c r="Z7" s="43"/>
    </row>
    <row r="8" spans="1:26" s="19" customFormat="1" ht="11.25" hidden="1" x14ac:dyDescent="0.2">
      <c r="A8" s="41"/>
      <c r="B8" s="41"/>
      <c r="C8" s="41"/>
      <c r="D8" s="42"/>
      <c r="E8" s="42"/>
      <c r="F8" s="42"/>
      <c r="G8" s="42"/>
      <c r="H8" s="42"/>
      <c r="I8" s="42"/>
      <c r="J8" s="42"/>
      <c r="K8" s="42"/>
      <c r="L8" s="42"/>
      <c r="M8" s="42"/>
      <c r="N8" s="42"/>
      <c r="O8" s="42"/>
      <c r="P8" s="42"/>
      <c r="Q8" s="42"/>
      <c r="R8" s="42"/>
      <c r="S8" s="42"/>
      <c r="T8" s="42"/>
      <c r="U8" s="42"/>
      <c r="V8" s="42"/>
      <c r="W8" s="42"/>
      <c r="X8" s="42"/>
      <c r="Y8" s="39"/>
      <c r="Z8" s="43"/>
    </row>
    <row r="9" spans="1:26" s="19" customFormat="1" ht="11.25" hidden="1" x14ac:dyDescent="0.2">
      <c r="A9" s="41"/>
      <c r="B9" s="41"/>
      <c r="C9" s="41"/>
      <c r="D9" s="42"/>
      <c r="E9" s="42"/>
      <c r="F9" s="42"/>
      <c r="G9" s="42"/>
      <c r="H9" s="42"/>
      <c r="I9" s="42"/>
      <c r="J9" s="42"/>
      <c r="K9" s="42"/>
      <c r="L9" s="42"/>
      <c r="M9" s="42"/>
      <c r="N9" s="42"/>
      <c r="O9" s="42"/>
      <c r="P9" s="42"/>
      <c r="Q9" s="42"/>
      <c r="R9" s="42"/>
      <c r="S9" s="42"/>
      <c r="T9" s="42"/>
      <c r="U9" s="42"/>
      <c r="V9" s="42"/>
      <c r="W9" s="42"/>
      <c r="X9" s="42"/>
      <c r="Y9" s="39"/>
      <c r="Z9" s="43"/>
    </row>
    <row r="10" spans="1:26" s="19" customFormat="1" ht="11.25" hidden="1" x14ac:dyDescent="0.2">
      <c r="A10" s="41"/>
      <c r="B10" s="41"/>
      <c r="C10" s="41"/>
      <c r="D10" s="42"/>
      <c r="E10" s="42"/>
      <c r="F10" s="42"/>
      <c r="G10" s="42"/>
      <c r="H10" s="42"/>
      <c r="I10" s="42"/>
      <c r="J10" s="42"/>
      <c r="K10" s="42"/>
      <c r="L10" s="42"/>
      <c r="M10" s="42"/>
      <c r="N10" s="42"/>
      <c r="O10" s="42"/>
      <c r="P10" s="42"/>
      <c r="Q10" s="42"/>
      <c r="R10" s="42"/>
      <c r="S10" s="42"/>
      <c r="T10" s="42"/>
      <c r="U10" s="42"/>
      <c r="V10" s="42"/>
      <c r="W10" s="42"/>
      <c r="X10" s="42"/>
      <c r="Y10" s="39"/>
      <c r="Z10" s="43"/>
    </row>
    <row r="11" spans="1:26" s="32" customFormat="1" ht="11.25" x14ac:dyDescent="0.2">
      <c r="A11" s="37">
        <v>1</v>
      </c>
      <c r="B11" s="35" t="s">
        <v>24</v>
      </c>
      <c r="C11" s="35" t="s">
        <v>131</v>
      </c>
      <c r="D11" s="44">
        <v>7535.3540000000003</v>
      </c>
      <c r="E11" s="45">
        <v>947.85599999999999</v>
      </c>
      <c r="F11" s="45">
        <v>376.33499999999998</v>
      </c>
      <c r="G11" s="45">
        <v>528.43499999999995</v>
      </c>
      <c r="H11" s="45">
        <v>107.562</v>
      </c>
      <c r="I11" s="45">
        <v>55.933999999999997</v>
      </c>
      <c r="J11" s="45">
        <v>49.985999999999997</v>
      </c>
      <c r="K11" s="45">
        <v>48.23</v>
      </c>
      <c r="L11" s="45">
        <v>12.65</v>
      </c>
      <c r="M11" s="45">
        <v>550.93899999999996</v>
      </c>
      <c r="N11" s="45">
        <v>74.373000000000005</v>
      </c>
      <c r="O11" s="45">
        <v>515.91800000000001</v>
      </c>
      <c r="P11" s="45">
        <v>142.03800000000001</v>
      </c>
      <c r="Q11" s="45">
        <v>184.93700000000001</v>
      </c>
      <c r="R11" s="45">
        <v>353.84100000000001</v>
      </c>
      <c r="S11" s="45">
        <v>166.732</v>
      </c>
      <c r="T11" s="45">
        <v>214.67400000000001</v>
      </c>
      <c r="U11" s="45">
        <v>99.731999999999999</v>
      </c>
      <c r="V11" s="45">
        <v>99.998999999999995</v>
      </c>
      <c r="W11" s="45">
        <v>160.233</v>
      </c>
      <c r="X11" s="45">
        <v>83.661000000000001</v>
      </c>
      <c r="Y11" s="46">
        <v>12309.419</v>
      </c>
      <c r="Z11" s="47">
        <v>61.216000000000001</v>
      </c>
    </row>
    <row r="12" spans="1:26" s="32" customFormat="1" ht="12" customHeight="1" x14ac:dyDescent="0.2">
      <c r="A12" s="37">
        <v>3</v>
      </c>
      <c r="B12" s="35" t="s">
        <v>25</v>
      </c>
      <c r="C12" s="35" t="s">
        <v>131</v>
      </c>
      <c r="D12" s="45">
        <v>1127.123</v>
      </c>
      <c r="E12" s="44">
        <v>1768.5630000000001</v>
      </c>
      <c r="F12" s="45">
        <v>169.31299999999999</v>
      </c>
      <c r="G12" s="45">
        <v>132.09</v>
      </c>
      <c r="H12" s="45">
        <v>51.798000000000002</v>
      </c>
      <c r="I12" s="45">
        <v>14.752000000000001</v>
      </c>
      <c r="J12" s="45">
        <v>43.808</v>
      </c>
      <c r="K12" s="45">
        <v>46.88</v>
      </c>
      <c r="L12" s="45">
        <v>5.8120000000000003</v>
      </c>
      <c r="M12" s="45">
        <v>44.268999999999998</v>
      </c>
      <c r="N12" s="45">
        <v>5.6420000000000003</v>
      </c>
      <c r="O12" s="45">
        <v>164.357</v>
      </c>
      <c r="P12" s="45">
        <v>49.335999999999999</v>
      </c>
      <c r="Q12" s="45">
        <v>81.900999999999996</v>
      </c>
      <c r="R12" s="45">
        <v>391.54700000000003</v>
      </c>
      <c r="S12" s="45">
        <v>426.35199999999998</v>
      </c>
      <c r="T12" s="45">
        <v>2102.5129999999999</v>
      </c>
      <c r="U12" s="45">
        <v>28.568000000000001</v>
      </c>
      <c r="V12" s="45">
        <v>60.247</v>
      </c>
      <c r="W12" s="45">
        <v>21.832000000000001</v>
      </c>
      <c r="X12" s="45">
        <v>23.634</v>
      </c>
      <c r="Y12" s="46">
        <v>6760.3360000000002</v>
      </c>
      <c r="Z12" s="47">
        <v>26.161000000000001</v>
      </c>
    </row>
    <row r="13" spans="1:26" s="32" customFormat="1" ht="11.25" customHeight="1" x14ac:dyDescent="0.2">
      <c r="A13" s="37">
        <v>4</v>
      </c>
      <c r="B13" s="35" t="s">
        <v>26</v>
      </c>
      <c r="C13" s="35" t="s">
        <v>131</v>
      </c>
      <c r="D13" s="45">
        <v>552.11</v>
      </c>
      <c r="E13" s="45">
        <v>86.192999999999998</v>
      </c>
      <c r="F13" s="44">
        <v>1901.6389999999999</v>
      </c>
      <c r="G13" s="45">
        <v>1223.059</v>
      </c>
      <c r="H13" s="45">
        <v>96.343000000000004</v>
      </c>
      <c r="I13" s="45">
        <v>63.628</v>
      </c>
      <c r="J13" s="45">
        <v>87.177000000000007</v>
      </c>
      <c r="K13" s="45">
        <v>66.546999999999997</v>
      </c>
      <c r="L13" s="45">
        <v>11.145</v>
      </c>
      <c r="M13" s="45">
        <v>110.22</v>
      </c>
      <c r="N13" s="45">
        <v>49.768999999999998</v>
      </c>
      <c r="O13" s="45">
        <v>167.959</v>
      </c>
      <c r="P13" s="45">
        <v>64.018000000000001</v>
      </c>
      <c r="Q13" s="45">
        <v>278.61</v>
      </c>
      <c r="R13" s="45">
        <v>199.845</v>
      </c>
      <c r="S13" s="45">
        <v>918.16300000000001</v>
      </c>
      <c r="T13" s="45">
        <v>134.28399999999999</v>
      </c>
      <c r="U13" s="45">
        <v>460.83800000000002</v>
      </c>
      <c r="V13" s="45">
        <v>59.359000000000002</v>
      </c>
      <c r="W13" s="45">
        <v>60.69</v>
      </c>
      <c r="X13" s="45">
        <v>9.5879999999999992</v>
      </c>
      <c r="Y13" s="46">
        <v>6601.183</v>
      </c>
      <c r="Z13" s="47">
        <v>28.808</v>
      </c>
    </row>
    <row r="14" spans="1:26" s="32" customFormat="1" ht="11.25" x14ac:dyDescent="0.2">
      <c r="A14" s="37">
        <v>5</v>
      </c>
      <c r="B14" s="35" t="s">
        <v>27</v>
      </c>
      <c r="C14" s="35" t="s">
        <v>131</v>
      </c>
      <c r="D14" s="45">
        <v>391.28500000000003</v>
      </c>
      <c r="E14" s="45">
        <v>29.638000000000002</v>
      </c>
      <c r="F14" s="45">
        <v>341.48500000000001</v>
      </c>
      <c r="G14" s="44">
        <v>4487.2889999999998</v>
      </c>
      <c r="H14" s="45">
        <v>604.07399999999996</v>
      </c>
      <c r="I14" s="45">
        <v>58.261000000000003</v>
      </c>
      <c r="J14" s="45">
        <v>664.99</v>
      </c>
      <c r="K14" s="45">
        <v>2.2589999999999999</v>
      </c>
      <c r="L14" s="45">
        <v>19.12</v>
      </c>
      <c r="M14" s="45">
        <v>251.41900000000001</v>
      </c>
      <c r="N14" s="45">
        <v>77.234999999999999</v>
      </c>
      <c r="O14" s="45">
        <v>254.322</v>
      </c>
      <c r="P14" s="45">
        <v>2303.7190000000001</v>
      </c>
      <c r="Q14" s="45">
        <v>398.17700000000002</v>
      </c>
      <c r="R14" s="45">
        <v>300.25400000000002</v>
      </c>
      <c r="S14" s="45">
        <v>186.001</v>
      </c>
      <c r="T14" s="45">
        <v>50.183</v>
      </c>
      <c r="U14" s="45">
        <v>90.986999999999995</v>
      </c>
      <c r="V14" s="45">
        <v>33.372</v>
      </c>
      <c r="W14" s="45">
        <v>39.081000000000003</v>
      </c>
      <c r="X14" s="45">
        <v>47.073</v>
      </c>
      <c r="Y14" s="46">
        <v>10630.223</v>
      </c>
      <c r="Z14" s="47">
        <v>42.213000000000001</v>
      </c>
    </row>
    <row r="15" spans="1:26" s="32" customFormat="1" ht="11.25" x14ac:dyDescent="0.2">
      <c r="A15" s="37">
        <v>6</v>
      </c>
      <c r="B15" s="35" t="s">
        <v>28</v>
      </c>
      <c r="C15" s="35" t="s">
        <v>131</v>
      </c>
      <c r="D15" s="45">
        <v>353.72300000000001</v>
      </c>
      <c r="E15" s="45">
        <v>38.380000000000003</v>
      </c>
      <c r="F15" s="45">
        <v>43.423999999999999</v>
      </c>
      <c r="G15" s="45">
        <v>557.19000000000005</v>
      </c>
      <c r="H15" s="44">
        <v>2694.9059999999999</v>
      </c>
      <c r="I15" s="45">
        <v>400.45400000000001</v>
      </c>
      <c r="J15" s="45">
        <v>1004.475</v>
      </c>
      <c r="K15" s="45">
        <v>22.245999999999999</v>
      </c>
      <c r="L15" s="45">
        <v>101.511</v>
      </c>
      <c r="M15" s="45">
        <v>643.16999999999996</v>
      </c>
      <c r="N15" s="45">
        <v>977.22500000000002</v>
      </c>
      <c r="O15" s="45">
        <v>1160.6110000000001</v>
      </c>
      <c r="P15" s="45">
        <v>439.839</v>
      </c>
      <c r="Q15" s="45">
        <v>286.11399999999998</v>
      </c>
      <c r="R15" s="45">
        <v>198.13900000000001</v>
      </c>
      <c r="S15" s="45">
        <v>193.20400000000001</v>
      </c>
      <c r="T15" s="45">
        <v>43.58</v>
      </c>
      <c r="U15" s="45">
        <v>208.55199999999999</v>
      </c>
      <c r="V15" s="45">
        <v>11.009</v>
      </c>
      <c r="W15" s="45">
        <v>34.642000000000003</v>
      </c>
      <c r="X15" s="45">
        <v>15.013</v>
      </c>
      <c r="Y15" s="46">
        <v>9427.4050000000007</v>
      </c>
      <c r="Z15" s="47">
        <v>28.585999999999999</v>
      </c>
    </row>
    <row r="16" spans="1:26" s="32" customFormat="1" ht="6.75" customHeight="1" x14ac:dyDescent="0.2">
      <c r="A16" s="37"/>
      <c r="B16" s="35"/>
      <c r="C16" s="35"/>
      <c r="D16" s="142"/>
      <c r="E16" s="142"/>
      <c r="F16" s="142"/>
      <c r="G16" s="142"/>
      <c r="H16" s="142"/>
      <c r="I16" s="142"/>
      <c r="J16" s="142"/>
      <c r="K16" s="142"/>
      <c r="L16" s="142"/>
      <c r="M16" s="142"/>
      <c r="N16" s="142"/>
      <c r="O16" s="142"/>
      <c r="P16" s="142"/>
      <c r="Q16" s="142"/>
      <c r="R16" s="142"/>
      <c r="S16" s="142"/>
      <c r="T16" s="142"/>
      <c r="U16" s="142"/>
      <c r="V16" s="142"/>
      <c r="W16" s="142"/>
      <c r="X16" s="142"/>
      <c r="Y16" s="143"/>
      <c r="Z16" s="47"/>
    </row>
    <row r="17" spans="1:26" s="32" customFormat="1" ht="11.25" x14ac:dyDescent="0.2">
      <c r="A17" s="37">
        <v>7</v>
      </c>
      <c r="B17" s="35" t="s">
        <v>29</v>
      </c>
      <c r="C17" s="35" t="s">
        <v>131</v>
      </c>
      <c r="D17" s="45">
        <v>66.620999999999995</v>
      </c>
      <c r="E17" s="45">
        <v>3.4590000000000001</v>
      </c>
      <c r="F17" s="45">
        <v>10.33</v>
      </c>
      <c r="G17" s="45">
        <v>32.377000000000002</v>
      </c>
      <c r="H17" s="45">
        <v>571.59500000000003</v>
      </c>
      <c r="I17" s="44">
        <v>1350.202</v>
      </c>
      <c r="J17" s="45">
        <v>804.41600000000005</v>
      </c>
      <c r="K17" s="45">
        <v>0.70299999999999996</v>
      </c>
      <c r="L17" s="45">
        <v>491.36099999999999</v>
      </c>
      <c r="M17" s="45">
        <v>477.25</v>
      </c>
      <c r="N17" s="45">
        <v>215.36600000000001</v>
      </c>
      <c r="O17" s="45">
        <v>147.93899999999999</v>
      </c>
      <c r="P17" s="45">
        <v>10.811999999999999</v>
      </c>
      <c r="Q17" s="45">
        <v>29.707999999999998</v>
      </c>
      <c r="R17" s="45">
        <v>15.177</v>
      </c>
      <c r="S17" s="45">
        <v>21.178999999999998</v>
      </c>
      <c r="T17" s="45">
        <v>5.4279999999999999</v>
      </c>
      <c r="U17" s="45">
        <v>12.936</v>
      </c>
      <c r="V17" s="45">
        <v>1.44</v>
      </c>
      <c r="W17" s="45">
        <v>3.681</v>
      </c>
      <c r="X17" s="45">
        <v>1.6</v>
      </c>
      <c r="Y17" s="46">
        <v>4273.5789999999997</v>
      </c>
      <c r="Z17" s="47">
        <v>31.594000000000001</v>
      </c>
    </row>
    <row r="18" spans="1:26" s="32" customFormat="1" ht="11.25" x14ac:dyDescent="0.2">
      <c r="A18" s="37">
        <v>8</v>
      </c>
      <c r="B18" s="35" t="s">
        <v>115</v>
      </c>
      <c r="C18" s="35" t="s">
        <v>131</v>
      </c>
      <c r="D18" s="45">
        <v>143.37</v>
      </c>
      <c r="E18" s="45">
        <v>3.8530000000000002</v>
      </c>
      <c r="F18" s="45">
        <v>12.585000000000001</v>
      </c>
      <c r="G18" s="45">
        <v>411.59800000000001</v>
      </c>
      <c r="H18" s="45">
        <v>409.22800000000001</v>
      </c>
      <c r="I18" s="45">
        <v>509.24099999999999</v>
      </c>
      <c r="J18" s="44">
        <v>4037.6930000000002</v>
      </c>
      <c r="K18" s="45">
        <v>2.0009999999999999</v>
      </c>
      <c r="L18" s="45">
        <v>178.74799999999999</v>
      </c>
      <c r="M18" s="45">
        <v>268.36</v>
      </c>
      <c r="N18" s="45">
        <v>97.867999999999995</v>
      </c>
      <c r="O18" s="45">
        <v>341.18400000000003</v>
      </c>
      <c r="P18" s="45">
        <v>9.2729999999999997</v>
      </c>
      <c r="Q18" s="45">
        <v>26.045000000000002</v>
      </c>
      <c r="R18" s="45">
        <v>87.992000000000004</v>
      </c>
      <c r="S18" s="45">
        <v>5.01</v>
      </c>
      <c r="T18" s="45">
        <v>25.21</v>
      </c>
      <c r="U18" s="45">
        <v>33.171999999999997</v>
      </c>
      <c r="V18" s="45">
        <v>4.0659999999999998</v>
      </c>
      <c r="W18" s="45">
        <v>5.234</v>
      </c>
      <c r="X18" s="45">
        <v>25.614000000000001</v>
      </c>
      <c r="Y18" s="46">
        <v>6637.3429999999998</v>
      </c>
      <c r="Z18" s="47">
        <v>60.832999999999998</v>
      </c>
    </row>
    <row r="19" spans="1:26" s="32" customFormat="1" ht="11.25" x14ac:dyDescent="0.2">
      <c r="A19" s="37">
        <v>9</v>
      </c>
      <c r="B19" s="35" t="s">
        <v>116</v>
      </c>
      <c r="C19" s="35" t="s">
        <v>131</v>
      </c>
      <c r="D19" s="45">
        <v>1277.9559999999999</v>
      </c>
      <c r="E19" s="45">
        <v>6.0999999999999999E-2</v>
      </c>
      <c r="F19" s="45">
        <v>0.86499999999999999</v>
      </c>
      <c r="G19" s="45">
        <v>151.21799999999999</v>
      </c>
      <c r="H19" s="45">
        <v>0.83099999999999996</v>
      </c>
      <c r="I19" s="45">
        <v>0.81399999999999995</v>
      </c>
      <c r="J19" s="45">
        <v>8.9169999999999998</v>
      </c>
      <c r="K19" s="44">
        <v>459.71699999999998</v>
      </c>
      <c r="L19" s="45">
        <v>1.1240000000000001</v>
      </c>
      <c r="M19" s="45">
        <v>247.94</v>
      </c>
      <c r="N19" s="45">
        <v>0.11799999999999999</v>
      </c>
      <c r="O19" s="45">
        <v>0.97699999999999998</v>
      </c>
      <c r="P19" s="45">
        <v>3.9249999999999998</v>
      </c>
      <c r="Q19" s="45">
        <v>0.251</v>
      </c>
      <c r="R19" s="45">
        <v>454.31099999999998</v>
      </c>
      <c r="S19" s="45" t="s">
        <v>271</v>
      </c>
      <c r="T19" s="45">
        <v>20.940999999999999</v>
      </c>
      <c r="U19" s="45">
        <v>103.81699999999999</v>
      </c>
      <c r="V19" s="45">
        <v>7.0000000000000001E-3</v>
      </c>
      <c r="W19" s="45">
        <v>65.364999999999995</v>
      </c>
      <c r="X19" s="45">
        <v>258.31299999999999</v>
      </c>
      <c r="Y19" s="46">
        <v>3057.4690000000001</v>
      </c>
      <c r="Z19" s="47">
        <v>15.036</v>
      </c>
    </row>
    <row r="20" spans="1:26" s="32" customFormat="1" ht="11.25" x14ac:dyDescent="0.2">
      <c r="A20" s="37">
        <v>10</v>
      </c>
      <c r="B20" s="35" t="s">
        <v>30</v>
      </c>
      <c r="C20" s="35" t="s">
        <v>131</v>
      </c>
      <c r="D20" s="45">
        <v>16.292000000000002</v>
      </c>
      <c r="E20" s="45">
        <v>11.829000000000001</v>
      </c>
      <c r="F20" s="45">
        <v>0.55300000000000005</v>
      </c>
      <c r="G20" s="45">
        <v>12.755000000000001</v>
      </c>
      <c r="H20" s="45">
        <v>22.829000000000001</v>
      </c>
      <c r="I20" s="45">
        <v>261.76600000000002</v>
      </c>
      <c r="J20" s="45">
        <v>394.85300000000001</v>
      </c>
      <c r="K20" s="45">
        <v>3.742</v>
      </c>
      <c r="L20" s="44">
        <v>1527.875</v>
      </c>
      <c r="M20" s="45">
        <v>365.11</v>
      </c>
      <c r="N20" s="45">
        <v>228.99</v>
      </c>
      <c r="O20" s="45">
        <v>190.785</v>
      </c>
      <c r="P20" s="45">
        <v>10.116</v>
      </c>
      <c r="Q20" s="45">
        <v>12.679</v>
      </c>
      <c r="R20" s="45">
        <v>9.5839999999999996</v>
      </c>
      <c r="S20" s="45">
        <v>4.202</v>
      </c>
      <c r="T20" s="45">
        <v>3.3940000000000001</v>
      </c>
      <c r="U20" s="45">
        <v>3.0830000000000002</v>
      </c>
      <c r="V20" s="45">
        <v>0.23400000000000001</v>
      </c>
      <c r="W20" s="45">
        <v>22.657</v>
      </c>
      <c r="X20" s="45">
        <v>0.50900000000000001</v>
      </c>
      <c r="Y20" s="46">
        <v>3103.835</v>
      </c>
      <c r="Z20" s="47">
        <v>49.225000000000001</v>
      </c>
    </row>
    <row r="21" spans="1:26" s="32" customFormat="1" ht="11.25" x14ac:dyDescent="0.2">
      <c r="A21" s="37">
        <v>12</v>
      </c>
      <c r="B21" s="35" t="s">
        <v>31</v>
      </c>
      <c r="C21" s="35" t="s">
        <v>131</v>
      </c>
      <c r="D21" s="45">
        <v>1484.258</v>
      </c>
      <c r="E21" s="45">
        <v>140.577</v>
      </c>
      <c r="F21" s="45">
        <v>154.97800000000001</v>
      </c>
      <c r="G21" s="45">
        <v>446.952</v>
      </c>
      <c r="H21" s="45">
        <v>593.30200000000002</v>
      </c>
      <c r="I21" s="142">
        <v>770.34799999999996</v>
      </c>
      <c r="J21" s="45">
        <v>469.60899999999998</v>
      </c>
      <c r="K21" s="45">
        <v>33.683999999999997</v>
      </c>
      <c r="L21" s="45">
        <v>957.64300000000003</v>
      </c>
      <c r="M21" s="44">
        <v>17750.955000000002</v>
      </c>
      <c r="N21" s="45">
        <v>1142.9970000000001</v>
      </c>
      <c r="O21" s="45">
        <v>1642.867</v>
      </c>
      <c r="P21" s="45">
        <v>197.87</v>
      </c>
      <c r="Q21" s="45">
        <v>478.95299999999997</v>
      </c>
      <c r="R21" s="45">
        <v>190.624</v>
      </c>
      <c r="S21" s="45">
        <v>258.16300000000001</v>
      </c>
      <c r="T21" s="45">
        <v>80.156999999999996</v>
      </c>
      <c r="U21" s="45">
        <v>79.445999999999998</v>
      </c>
      <c r="V21" s="45">
        <v>111.64400000000001</v>
      </c>
      <c r="W21" s="45">
        <v>66.183000000000007</v>
      </c>
      <c r="X21" s="45">
        <v>36.006999999999998</v>
      </c>
      <c r="Y21" s="46">
        <v>27087.218000000001</v>
      </c>
      <c r="Z21" s="47">
        <v>65.533000000000001</v>
      </c>
    </row>
    <row r="22" spans="1:26" s="32" customFormat="1" ht="6.75" customHeight="1" x14ac:dyDescent="0.2">
      <c r="A22" s="37"/>
      <c r="B22" s="35"/>
      <c r="C22" s="35"/>
      <c r="D22" s="142"/>
      <c r="E22" s="142"/>
      <c r="F22" s="142"/>
      <c r="G22" s="142"/>
      <c r="H22" s="142"/>
      <c r="I22" s="142"/>
      <c r="J22" s="142"/>
      <c r="K22" s="142"/>
      <c r="L22" s="142"/>
      <c r="M22" s="142"/>
      <c r="N22" s="142"/>
      <c r="O22" s="142"/>
      <c r="P22" s="142"/>
      <c r="Q22" s="142"/>
      <c r="R22" s="142"/>
      <c r="S22" s="142"/>
      <c r="T22" s="142"/>
      <c r="U22" s="142"/>
      <c r="V22" s="142"/>
      <c r="W22" s="142"/>
      <c r="X22" s="142"/>
      <c r="Y22" s="143"/>
      <c r="Z22" s="47"/>
    </row>
    <row r="23" spans="1:26" s="32" customFormat="1" ht="11.25" x14ac:dyDescent="0.2">
      <c r="A23" s="37">
        <v>13</v>
      </c>
      <c r="B23" s="35" t="s">
        <v>32</v>
      </c>
      <c r="C23" s="35" t="s">
        <v>131</v>
      </c>
      <c r="D23" s="45">
        <v>287.90300000000002</v>
      </c>
      <c r="E23" s="45">
        <v>26.17</v>
      </c>
      <c r="F23" s="45">
        <v>83.096000000000004</v>
      </c>
      <c r="G23" s="45">
        <v>49.683</v>
      </c>
      <c r="H23" s="45">
        <v>348.23599999999999</v>
      </c>
      <c r="I23" s="45">
        <v>185.25899999999999</v>
      </c>
      <c r="J23" s="45">
        <v>203.489</v>
      </c>
      <c r="K23" s="45">
        <v>16.413</v>
      </c>
      <c r="L23" s="45">
        <v>200.43799999999999</v>
      </c>
      <c r="M23" s="45">
        <v>1056.028</v>
      </c>
      <c r="N23" s="44">
        <v>2851.78</v>
      </c>
      <c r="O23" s="45">
        <v>1104.7660000000001</v>
      </c>
      <c r="P23" s="45">
        <v>29.747</v>
      </c>
      <c r="Q23" s="45">
        <v>115.33499999999999</v>
      </c>
      <c r="R23" s="45">
        <v>77.796999999999997</v>
      </c>
      <c r="S23" s="45">
        <v>70.206999999999994</v>
      </c>
      <c r="T23" s="45">
        <v>13.885</v>
      </c>
      <c r="U23" s="45">
        <v>11.226000000000001</v>
      </c>
      <c r="V23" s="45">
        <v>1.3120000000000001</v>
      </c>
      <c r="W23" s="45">
        <v>9.157</v>
      </c>
      <c r="X23" s="45">
        <v>2.8130000000000002</v>
      </c>
      <c r="Y23" s="46">
        <v>6744.74</v>
      </c>
      <c r="Z23" s="47">
        <v>42.281999999999996</v>
      </c>
    </row>
    <row r="24" spans="1:26" s="32" customFormat="1" ht="11.25" x14ac:dyDescent="0.2">
      <c r="A24" s="37">
        <v>14</v>
      </c>
      <c r="B24" s="35" t="s">
        <v>33</v>
      </c>
      <c r="C24" s="35" t="s">
        <v>131</v>
      </c>
      <c r="D24" s="45">
        <v>1546.0740000000001</v>
      </c>
      <c r="E24" s="45">
        <v>183.58699999999999</v>
      </c>
      <c r="F24" s="45">
        <v>179.94</v>
      </c>
      <c r="G24" s="45">
        <v>675.89200000000005</v>
      </c>
      <c r="H24" s="45">
        <v>1058.681</v>
      </c>
      <c r="I24" s="45">
        <v>314.17599999999999</v>
      </c>
      <c r="J24" s="45">
        <v>334.18700000000001</v>
      </c>
      <c r="K24" s="45">
        <v>67.628</v>
      </c>
      <c r="L24" s="45">
        <v>495.26600000000002</v>
      </c>
      <c r="M24" s="45">
        <v>1742.84</v>
      </c>
      <c r="N24" s="45">
        <v>4153.0249999999996</v>
      </c>
      <c r="O24" s="44">
        <v>16094.946</v>
      </c>
      <c r="P24" s="45">
        <v>1389.509</v>
      </c>
      <c r="Q24" s="45">
        <v>955.52499999999998</v>
      </c>
      <c r="R24" s="45">
        <v>346.63</v>
      </c>
      <c r="S24" s="45">
        <v>334.56900000000002</v>
      </c>
      <c r="T24" s="45">
        <v>490.81700000000001</v>
      </c>
      <c r="U24" s="45">
        <v>132.20400000000001</v>
      </c>
      <c r="V24" s="45">
        <v>76.179000000000002</v>
      </c>
      <c r="W24" s="45">
        <v>139.12200000000001</v>
      </c>
      <c r="X24" s="45">
        <v>382.935</v>
      </c>
      <c r="Y24" s="46">
        <v>31093.731</v>
      </c>
      <c r="Z24" s="47">
        <v>51.762999999999998</v>
      </c>
    </row>
    <row r="25" spans="1:26" s="32" customFormat="1" ht="11.25" x14ac:dyDescent="0.2">
      <c r="A25" s="37">
        <v>17</v>
      </c>
      <c r="B25" s="35" t="s">
        <v>34</v>
      </c>
      <c r="C25" s="35" t="s">
        <v>131</v>
      </c>
      <c r="D25" s="45">
        <v>110.352</v>
      </c>
      <c r="E25" s="45">
        <v>10.457000000000001</v>
      </c>
      <c r="F25" s="45">
        <v>11.622999999999999</v>
      </c>
      <c r="G25" s="45">
        <v>32.058999999999997</v>
      </c>
      <c r="H25" s="45">
        <v>40.238</v>
      </c>
      <c r="I25" s="45">
        <v>131.411</v>
      </c>
      <c r="J25" s="45">
        <v>76.125</v>
      </c>
      <c r="K25" s="45">
        <v>0.64500000000000002</v>
      </c>
      <c r="L25" s="45">
        <v>27.306000000000001</v>
      </c>
      <c r="M25" s="45">
        <v>255.74</v>
      </c>
      <c r="N25" s="45">
        <v>235.273</v>
      </c>
      <c r="O25" s="45">
        <v>1549.0809999999999</v>
      </c>
      <c r="P25" s="44">
        <v>6652.1660000000002</v>
      </c>
      <c r="Q25" s="45">
        <v>710.08500000000004</v>
      </c>
      <c r="R25" s="45">
        <v>52.776000000000003</v>
      </c>
      <c r="S25" s="45">
        <v>321.58699999999999</v>
      </c>
      <c r="T25" s="45">
        <v>112.38200000000001</v>
      </c>
      <c r="U25" s="45">
        <v>11.217000000000001</v>
      </c>
      <c r="V25" s="45">
        <v>12.864000000000001</v>
      </c>
      <c r="W25" s="45">
        <v>7.1070000000000002</v>
      </c>
      <c r="X25" s="45">
        <v>4.9329999999999998</v>
      </c>
      <c r="Y25" s="46">
        <v>10365.425999999999</v>
      </c>
      <c r="Z25" s="47">
        <v>64.176000000000002</v>
      </c>
    </row>
    <row r="26" spans="1:26" s="32" customFormat="1" ht="11.25" x14ac:dyDescent="0.2">
      <c r="A26" s="37">
        <v>18</v>
      </c>
      <c r="B26" s="35" t="s">
        <v>35</v>
      </c>
      <c r="C26" s="35" t="s">
        <v>131</v>
      </c>
      <c r="D26" s="45">
        <v>562.81799999999998</v>
      </c>
      <c r="E26" s="45">
        <v>44.98</v>
      </c>
      <c r="F26" s="45">
        <v>138.89599999999999</v>
      </c>
      <c r="G26" s="45">
        <v>362.75</v>
      </c>
      <c r="H26" s="45">
        <v>104.53400000000001</v>
      </c>
      <c r="I26" s="45">
        <v>52.863</v>
      </c>
      <c r="J26" s="45">
        <v>48.173000000000002</v>
      </c>
      <c r="K26" s="45">
        <v>1.74</v>
      </c>
      <c r="L26" s="45">
        <v>15.484999999999999</v>
      </c>
      <c r="M26" s="45">
        <v>180.28299999999999</v>
      </c>
      <c r="N26" s="45">
        <v>79.460999999999999</v>
      </c>
      <c r="O26" s="45">
        <v>819.96199999999999</v>
      </c>
      <c r="P26" s="45">
        <v>1198.9159999999999</v>
      </c>
      <c r="Q26" s="44">
        <v>2409.5479999999998</v>
      </c>
      <c r="R26" s="45">
        <v>346.37799999999999</v>
      </c>
      <c r="S26" s="45">
        <v>578.55999999999995</v>
      </c>
      <c r="T26" s="45">
        <v>195.214</v>
      </c>
      <c r="U26" s="45">
        <v>184.31800000000001</v>
      </c>
      <c r="V26" s="45">
        <v>21.69</v>
      </c>
      <c r="W26" s="45">
        <v>56.162999999999997</v>
      </c>
      <c r="X26" s="45">
        <v>37.512</v>
      </c>
      <c r="Y26" s="46">
        <v>7440.2449999999999</v>
      </c>
      <c r="Z26" s="47">
        <v>32.384999999999998</v>
      </c>
    </row>
    <row r="27" spans="1:26" s="32" customFormat="1" ht="11.25" x14ac:dyDescent="0.2">
      <c r="A27" s="37">
        <v>19</v>
      </c>
      <c r="B27" s="35" t="s">
        <v>36</v>
      </c>
      <c r="C27" s="35" t="s">
        <v>131</v>
      </c>
      <c r="D27" s="45">
        <v>887.61900000000003</v>
      </c>
      <c r="E27" s="45">
        <v>392.86599999999999</v>
      </c>
      <c r="F27" s="45">
        <v>518.60699999999997</v>
      </c>
      <c r="G27" s="45">
        <v>363.673</v>
      </c>
      <c r="H27" s="45">
        <v>67.435000000000002</v>
      </c>
      <c r="I27" s="45">
        <v>59.463999999999999</v>
      </c>
      <c r="J27" s="45">
        <v>54.5</v>
      </c>
      <c r="K27" s="45">
        <v>26.745000000000001</v>
      </c>
      <c r="L27" s="45">
        <v>8.2100000000000009</v>
      </c>
      <c r="M27" s="45">
        <v>335.86900000000003</v>
      </c>
      <c r="N27" s="45">
        <v>46.018000000000001</v>
      </c>
      <c r="O27" s="45">
        <v>399.36799999999999</v>
      </c>
      <c r="P27" s="45">
        <v>224.79</v>
      </c>
      <c r="Q27" s="45">
        <v>448.62</v>
      </c>
      <c r="R27" s="44">
        <v>1531.3610000000001</v>
      </c>
      <c r="S27" s="45">
        <v>729.39200000000005</v>
      </c>
      <c r="T27" s="45">
        <v>491.71800000000002</v>
      </c>
      <c r="U27" s="45">
        <v>44.996000000000002</v>
      </c>
      <c r="V27" s="45">
        <v>9.6590000000000007</v>
      </c>
      <c r="W27" s="45">
        <v>86.662999999999997</v>
      </c>
      <c r="X27" s="45">
        <v>114.423</v>
      </c>
      <c r="Y27" s="46">
        <v>6841.9949999999999</v>
      </c>
      <c r="Z27" s="47">
        <v>22.382000000000001</v>
      </c>
    </row>
    <row r="28" spans="1:26" s="32" customFormat="1" ht="6.75" customHeight="1" x14ac:dyDescent="0.2">
      <c r="A28" s="37"/>
      <c r="B28" s="35"/>
      <c r="C28" s="35"/>
      <c r="D28" s="142"/>
      <c r="E28" s="142"/>
      <c r="F28" s="142"/>
      <c r="G28" s="142"/>
      <c r="H28" s="142"/>
      <c r="I28" s="142"/>
      <c r="J28" s="142"/>
      <c r="K28" s="142"/>
      <c r="L28" s="142"/>
      <c r="M28" s="142"/>
      <c r="N28" s="142"/>
      <c r="O28" s="142"/>
      <c r="P28" s="142"/>
      <c r="Q28" s="142"/>
      <c r="R28" s="142"/>
      <c r="S28" s="142"/>
      <c r="T28" s="142"/>
      <c r="U28" s="142"/>
      <c r="V28" s="142"/>
      <c r="W28" s="142"/>
      <c r="X28" s="142"/>
      <c r="Y28" s="143"/>
      <c r="Z28" s="47"/>
    </row>
    <row r="29" spans="1:26" s="32" customFormat="1" ht="11.25" x14ac:dyDescent="0.2">
      <c r="A29" s="37">
        <v>20</v>
      </c>
      <c r="B29" s="35" t="s">
        <v>37</v>
      </c>
      <c r="C29" s="35" t="s">
        <v>131</v>
      </c>
      <c r="D29" s="45">
        <v>527.85</v>
      </c>
      <c r="E29" s="45">
        <v>1425.3889999999999</v>
      </c>
      <c r="F29" s="45">
        <v>106.378</v>
      </c>
      <c r="G29" s="45">
        <v>379.88099999999997</v>
      </c>
      <c r="H29" s="45">
        <v>107.76900000000001</v>
      </c>
      <c r="I29" s="45">
        <v>37.909999999999997</v>
      </c>
      <c r="J29" s="45">
        <v>97.831000000000003</v>
      </c>
      <c r="K29" s="45">
        <v>5.7750000000000004</v>
      </c>
      <c r="L29" s="45">
        <v>19.672999999999998</v>
      </c>
      <c r="M29" s="45">
        <v>162.78700000000001</v>
      </c>
      <c r="N29" s="45">
        <v>69.837999999999994</v>
      </c>
      <c r="O29" s="45">
        <v>416.88900000000001</v>
      </c>
      <c r="P29" s="45">
        <v>269.142</v>
      </c>
      <c r="Q29" s="45">
        <v>486.26400000000001</v>
      </c>
      <c r="R29" s="45">
        <v>506.779</v>
      </c>
      <c r="S29" s="44">
        <v>5592.04</v>
      </c>
      <c r="T29" s="45">
        <v>1143.653</v>
      </c>
      <c r="U29" s="45">
        <v>259.93299999999999</v>
      </c>
      <c r="V29" s="45">
        <v>208.494</v>
      </c>
      <c r="W29" s="45">
        <v>348.01100000000002</v>
      </c>
      <c r="X29" s="45">
        <v>116.057</v>
      </c>
      <c r="Y29" s="46">
        <v>12288.342000000001</v>
      </c>
      <c r="Z29" s="47">
        <v>45.506999999999998</v>
      </c>
    </row>
    <row r="30" spans="1:26" s="32" customFormat="1" ht="11.25" x14ac:dyDescent="0.2">
      <c r="A30" s="37">
        <v>21</v>
      </c>
      <c r="B30" s="35" t="s">
        <v>38</v>
      </c>
      <c r="C30" s="35" t="s">
        <v>131</v>
      </c>
      <c r="D30" s="45">
        <v>396.93799999999999</v>
      </c>
      <c r="E30" s="45">
        <v>685.2</v>
      </c>
      <c r="F30" s="45">
        <v>23.302</v>
      </c>
      <c r="G30" s="45">
        <v>58.323999999999998</v>
      </c>
      <c r="H30" s="45">
        <v>28.03</v>
      </c>
      <c r="I30" s="45">
        <v>11.085000000000001</v>
      </c>
      <c r="J30" s="45">
        <v>79.188000000000002</v>
      </c>
      <c r="K30" s="45">
        <v>2.4889999999999999</v>
      </c>
      <c r="L30" s="45">
        <v>7.3760000000000003</v>
      </c>
      <c r="M30" s="45">
        <v>15.673</v>
      </c>
      <c r="N30" s="45">
        <v>13.054</v>
      </c>
      <c r="O30" s="45">
        <v>178.43899999999999</v>
      </c>
      <c r="P30" s="45">
        <v>76.040999999999997</v>
      </c>
      <c r="Q30" s="45">
        <v>241.55099999999999</v>
      </c>
      <c r="R30" s="45">
        <v>141.18600000000001</v>
      </c>
      <c r="S30" s="45">
        <v>1099.3810000000001</v>
      </c>
      <c r="T30" s="44">
        <v>4587.5119999999997</v>
      </c>
      <c r="U30" s="45">
        <v>669.93</v>
      </c>
      <c r="V30" s="45">
        <v>67.561000000000007</v>
      </c>
      <c r="W30" s="45">
        <v>30.141999999999999</v>
      </c>
      <c r="X30" s="45">
        <v>17.22</v>
      </c>
      <c r="Y30" s="46">
        <v>8429.6209999999992</v>
      </c>
      <c r="Z30" s="47">
        <v>54.420999999999999</v>
      </c>
    </row>
    <row r="31" spans="1:26" s="32" customFormat="1" ht="11.25" x14ac:dyDescent="0.2">
      <c r="A31" s="37">
        <v>22</v>
      </c>
      <c r="B31" s="35" t="s">
        <v>39</v>
      </c>
      <c r="C31" s="35" t="s">
        <v>131</v>
      </c>
      <c r="D31" s="45">
        <v>25.411999999999999</v>
      </c>
      <c r="E31" s="45">
        <v>65.944999999999993</v>
      </c>
      <c r="F31" s="45">
        <v>8.8059999999999992</v>
      </c>
      <c r="G31" s="45">
        <v>65.313000000000002</v>
      </c>
      <c r="H31" s="45">
        <v>15.292</v>
      </c>
      <c r="I31" s="45">
        <v>6.4710000000000001</v>
      </c>
      <c r="J31" s="45">
        <v>13.032</v>
      </c>
      <c r="K31" s="45">
        <v>0.11600000000000001</v>
      </c>
      <c r="L31" s="45">
        <v>4.5999999999999999E-2</v>
      </c>
      <c r="M31" s="45">
        <v>47.531999999999996</v>
      </c>
      <c r="N31" s="45">
        <v>9.1999999999999993</v>
      </c>
      <c r="O31" s="45">
        <v>85.602999999999994</v>
      </c>
      <c r="P31" s="45">
        <v>48.018999999999998</v>
      </c>
      <c r="Q31" s="45">
        <v>21.09</v>
      </c>
      <c r="R31" s="45">
        <v>8.7769999999999992</v>
      </c>
      <c r="S31" s="45">
        <v>47.213000000000001</v>
      </c>
      <c r="T31" s="45">
        <v>896.428</v>
      </c>
      <c r="U31" s="44">
        <v>8971.098</v>
      </c>
      <c r="V31" s="45">
        <v>433.44299999999998</v>
      </c>
      <c r="W31" s="45">
        <v>633.06100000000004</v>
      </c>
      <c r="X31" s="45">
        <v>142.13800000000001</v>
      </c>
      <c r="Y31" s="46">
        <v>11544.036</v>
      </c>
      <c r="Z31" s="47">
        <v>77.712000000000003</v>
      </c>
    </row>
    <row r="32" spans="1:26" s="32" customFormat="1" ht="11.25" x14ac:dyDescent="0.2">
      <c r="A32" s="37">
        <v>23</v>
      </c>
      <c r="B32" s="35" t="s">
        <v>117</v>
      </c>
      <c r="C32" s="35" t="s">
        <v>131</v>
      </c>
      <c r="D32" s="45">
        <v>93.382999999999996</v>
      </c>
      <c r="E32" s="45">
        <v>238.16800000000001</v>
      </c>
      <c r="F32" s="45">
        <v>1.766</v>
      </c>
      <c r="G32" s="45">
        <v>12.992000000000001</v>
      </c>
      <c r="H32" s="45">
        <v>14.928000000000001</v>
      </c>
      <c r="I32" s="45">
        <v>12.574999999999999</v>
      </c>
      <c r="J32" s="45">
        <v>4.4420000000000002</v>
      </c>
      <c r="K32" s="45">
        <v>4.5609999999999999</v>
      </c>
      <c r="L32" s="45">
        <v>1.8640000000000001</v>
      </c>
      <c r="M32" s="45">
        <v>7.3550000000000004</v>
      </c>
      <c r="N32" s="45">
        <v>6.6289999999999996</v>
      </c>
      <c r="O32" s="45">
        <v>39.755000000000003</v>
      </c>
      <c r="P32" s="45">
        <v>2.0219999999999998</v>
      </c>
      <c r="Q32" s="45">
        <v>34.317</v>
      </c>
      <c r="R32" s="45">
        <v>4.46</v>
      </c>
      <c r="S32" s="45">
        <v>297.26100000000002</v>
      </c>
      <c r="T32" s="45">
        <v>488.19099999999997</v>
      </c>
      <c r="U32" s="45">
        <v>3636.9580000000001</v>
      </c>
      <c r="V32" s="44">
        <v>3403.884</v>
      </c>
      <c r="W32" s="45">
        <v>153.99600000000001</v>
      </c>
      <c r="X32" s="45">
        <v>18.215</v>
      </c>
      <c r="Y32" s="46">
        <v>8477.7219999999998</v>
      </c>
      <c r="Z32" s="47">
        <v>40.151000000000003</v>
      </c>
    </row>
    <row r="33" spans="1:26" s="32" customFormat="1" ht="11.25" x14ac:dyDescent="0.2">
      <c r="A33" s="37">
        <v>24</v>
      </c>
      <c r="B33" s="35" t="s">
        <v>40</v>
      </c>
      <c r="C33" s="35" t="s">
        <v>131</v>
      </c>
      <c r="D33" s="45">
        <v>46.738</v>
      </c>
      <c r="E33" s="45">
        <v>9.7550000000000008</v>
      </c>
      <c r="F33" s="45">
        <v>11.198</v>
      </c>
      <c r="G33" s="45">
        <v>206.065</v>
      </c>
      <c r="H33" s="45">
        <v>145.76900000000001</v>
      </c>
      <c r="I33" s="45">
        <v>9.0139999999999993</v>
      </c>
      <c r="J33" s="45">
        <v>11.93</v>
      </c>
      <c r="K33" s="45">
        <v>0.67400000000000004</v>
      </c>
      <c r="L33" s="45">
        <v>4.16</v>
      </c>
      <c r="M33" s="45">
        <v>375.76400000000001</v>
      </c>
      <c r="N33" s="45">
        <v>100.72499999999999</v>
      </c>
      <c r="O33" s="45">
        <v>128.34899999999999</v>
      </c>
      <c r="P33" s="45">
        <v>14.882</v>
      </c>
      <c r="Q33" s="45">
        <v>32.125</v>
      </c>
      <c r="R33" s="45">
        <v>12.335000000000001</v>
      </c>
      <c r="S33" s="45">
        <v>18.222999999999999</v>
      </c>
      <c r="T33" s="45">
        <v>74.418999999999997</v>
      </c>
      <c r="U33" s="45">
        <v>1316.06</v>
      </c>
      <c r="V33" s="45">
        <v>93.567999999999998</v>
      </c>
      <c r="W33" s="44">
        <v>8946.2749999999996</v>
      </c>
      <c r="X33" s="45">
        <v>1496.2239999999999</v>
      </c>
      <c r="Y33" s="46">
        <v>13054.254000000001</v>
      </c>
      <c r="Z33" s="47">
        <v>68.531000000000006</v>
      </c>
    </row>
    <row r="34" spans="1:26" s="32" customFormat="1" ht="11.25" x14ac:dyDescent="0.2">
      <c r="A34" s="37">
        <v>25</v>
      </c>
      <c r="B34" s="35" t="s">
        <v>41</v>
      </c>
      <c r="C34" s="35" t="s">
        <v>131</v>
      </c>
      <c r="D34" s="45">
        <v>333.59300000000002</v>
      </c>
      <c r="E34" s="45">
        <v>2.5640000000000001</v>
      </c>
      <c r="F34" s="45">
        <v>1345.1</v>
      </c>
      <c r="G34" s="45">
        <v>25.291</v>
      </c>
      <c r="H34" s="45">
        <v>29.83</v>
      </c>
      <c r="I34" s="45">
        <v>29.097999999999999</v>
      </c>
      <c r="J34" s="45">
        <v>20.597999999999999</v>
      </c>
      <c r="K34" s="45">
        <v>2.222</v>
      </c>
      <c r="L34" s="45">
        <v>1.661</v>
      </c>
      <c r="M34" s="45">
        <v>224.15799999999999</v>
      </c>
      <c r="N34" s="45">
        <v>55.046999999999997</v>
      </c>
      <c r="O34" s="45">
        <v>148.654</v>
      </c>
      <c r="P34" s="45">
        <v>0.64800000000000002</v>
      </c>
      <c r="Q34" s="45">
        <v>8.4250000000000007</v>
      </c>
      <c r="R34" s="45">
        <v>5.2990000000000004</v>
      </c>
      <c r="S34" s="45">
        <v>11.574</v>
      </c>
      <c r="T34" s="45">
        <v>62.646000000000001</v>
      </c>
      <c r="U34" s="45">
        <v>65.361999999999995</v>
      </c>
      <c r="V34" s="45">
        <v>17</v>
      </c>
      <c r="W34" s="45">
        <v>371.45100000000002</v>
      </c>
      <c r="X34" s="44">
        <v>9157.2890000000007</v>
      </c>
      <c r="Y34" s="46">
        <v>11917.507</v>
      </c>
      <c r="Z34" s="47">
        <v>76.838999999999999</v>
      </c>
    </row>
    <row r="35" spans="1:26" s="32" customFormat="1" ht="6.75" customHeight="1" x14ac:dyDescent="0.2">
      <c r="A35" s="37"/>
      <c r="B35" s="35"/>
      <c r="C35" s="35"/>
      <c r="D35" s="45"/>
      <c r="E35" s="45"/>
      <c r="F35" s="45"/>
      <c r="G35" s="45"/>
      <c r="H35" s="45"/>
      <c r="I35" s="45"/>
      <c r="J35" s="45"/>
      <c r="K35" s="45"/>
      <c r="L35" s="45"/>
      <c r="M35" s="45"/>
      <c r="N35" s="45"/>
      <c r="O35" s="45"/>
      <c r="P35" s="45"/>
      <c r="Q35" s="45"/>
      <c r="R35" s="45"/>
      <c r="S35" s="45"/>
      <c r="T35" s="45"/>
      <c r="U35" s="45"/>
      <c r="V35" s="45"/>
      <c r="W35" s="45"/>
      <c r="X35" s="45"/>
      <c r="Y35" s="46"/>
      <c r="Z35" s="47"/>
    </row>
    <row r="36" spans="1:26" s="32" customFormat="1" ht="11.25" x14ac:dyDescent="0.2">
      <c r="A36" s="40" t="s">
        <v>0</v>
      </c>
      <c r="C36" s="35" t="s">
        <v>131</v>
      </c>
      <c r="D36" s="46">
        <v>17766.773000000001</v>
      </c>
      <c r="E36" s="46">
        <v>6115.4889999999996</v>
      </c>
      <c r="F36" s="46">
        <v>5440.2179999999998</v>
      </c>
      <c r="G36" s="46">
        <v>10214.884</v>
      </c>
      <c r="H36" s="46">
        <v>7113.2089999999998</v>
      </c>
      <c r="I36" s="46">
        <v>4334.7250000000004</v>
      </c>
      <c r="J36" s="46">
        <v>8509.4189999999999</v>
      </c>
      <c r="K36" s="46">
        <v>815.01800000000003</v>
      </c>
      <c r="L36" s="46">
        <v>4088.4740000000002</v>
      </c>
      <c r="M36" s="46">
        <v>25113.66</v>
      </c>
      <c r="N36" s="46">
        <v>10489.633</v>
      </c>
      <c r="O36" s="46">
        <v>25552.727999999999</v>
      </c>
      <c r="P36" s="46">
        <v>13136.828</v>
      </c>
      <c r="Q36" s="46">
        <v>7240.259</v>
      </c>
      <c r="R36" s="46">
        <v>5235.0919999999996</v>
      </c>
      <c r="S36" s="46">
        <v>11279.011</v>
      </c>
      <c r="T36" s="46">
        <v>11237.231</v>
      </c>
      <c r="U36" s="46">
        <v>16424.432000000001</v>
      </c>
      <c r="V36" s="46">
        <v>4727.0320000000002</v>
      </c>
      <c r="W36" s="46">
        <v>11260.745999999999</v>
      </c>
      <c r="X36" s="46">
        <v>11990.771000000001</v>
      </c>
      <c r="Y36" s="48">
        <v>218085.62899999999</v>
      </c>
      <c r="Z36" s="47"/>
    </row>
    <row r="37" spans="1:26" s="19" customFormat="1" ht="12" thickBot="1" x14ac:dyDescent="0.25">
      <c r="A37" s="91" t="s">
        <v>134</v>
      </c>
      <c r="B37" s="86"/>
      <c r="C37" s="92" t="s">
        <v>130</v>
      </c>
      <c r="D37" s="154">
        <v>42.412999999999997</v>
      </c>
      <c r="E37" s="154">
        <v>28.919</v>
      </c>
      <c r="F37" s="154">
        <v>34.954999999999998</v>
      </c>
      <c r="G37" s="154">
        <v>43.929000000000002</v>
      </c>
      <c r="H37" s="154">
        <v>37.886000000000003</v>
      </c>
      <c r="I37" s="154">
        <v>31.149000000000001</v>
      </c>
      <c r="J37" s="154">
        <v>47.45</v>
      </c>
      <c r="K37" s="154">
        <v>56.405999999999999</v>
      </c>
      <c r="L37" s="154">
        <v>37.369999999999997</v>
      </c>
      <c r="M37" s="154">
        <v>70.682000000000002</v>
      </c>
      <c r="N37" s="154">
        <v>27.187000000000001</v>
      </c>
      <c r="O37" s="154">
        <v>62.987000000000002</v>
      </c>
      <c r="P37" s="154">
        <v>50.637999999999998</v>
      </c>
      <c r="Q37" s="154">
        <v>33.28</v>
      </c>
      <c r="R37" s="154">
        <v>29.251999999999999</v>
      </c>
      <c r="S37" s="154">
        <v>49.579000000000001</v>
      </c>
      <c r="T37" s="154">
        <v>40.823999999999998</v>
      </c>
      <c r="U37" s="154">
        <v>54.62</v>
      </c>
      <c r="V37" s="154">
        <v>72.009</v>
      </c>
      <c r="W37" s="154">
        <v>79.447000000000003</v>
      </c>
      <c r="X37" s="154">
        <v>76.369</v>
      </c>
      <c r="Y37" s="155" t="s">
        <v>271</v>
      </c>
      <c r="Z37" s="154">
        <v>52.140999999999998</v>
      </c>
    </row>
    <row r="38" spans="1:26" s="111" customFormat="1" ht="15" customHeight="1" x14ac:dyDescent="0.15">
      <c r="A38" s="32" t="s">
        <v>135</v>
      </c>
    </row>
    <row r="39" spans="1:26" x14ac:dyDescent="0.2">
      <c r="A39" s="32"/>
      <c r="D39" s="184"/>
      <c r="E39" s="184"/>
      <c r="F39" s="184"/>
      <c r="G39" s="184"/>
      <c r="H39" s="184"/>
      <c r="I39" s="184"/>
      <c r="J39" s="184"/>
      <c r="K39" s="184"/>
      <c r="L39" s="184"/>
      <c r="M39" s="184"/>
      <c r="N39" s="184"/>
      <c r="O39" s="184"/>
      <c r="P39" s="184"/>
      <c r="Q39" s="184"/>
      <c r="R39" s="184"/>
      <c r="S39" s="184"/>
      <c r="T39" s="184"/>
      <c r="U39" s="184"/>
      <c r="V39" s="184"/>
      <c r="W39" s="184"/>
      <c r="X39" s="184"/>
    </row>
    <row r="40" spans="1:26" x14ac:dyDescent="0.2">
      <c r="A40" s="32"/>
    </row>
    <row r="41" spans="1:26" x14ac:dyDescent="0.2">
      <c r="A41" s="32"/>
    </row>
    <row r="42" spans="1:26" x14ac:dyDescent="0.2">
      <c r="A42" s="32"/>
    </row>
    <row r="43" spans="1:26" x14ac:dyDescent="0.2">
      <c r="A43" s="32"/>
    </row>
    <row r="44" spans="1:26" x14ac:dyDescent="0.2">
      <c r="A44" s="32"/>
    </row>
    <row r="45" spans="1:26" x14ac:dyDescent="0.2">
      <c r="A45" s="32"/>
    </row>
    <row r="46" spans="1:26" x14ac:dyDescent="0.2">
      <c r="A46" s="32"/>
    </row>
    <row r="47" spans="1:26" x14ac:dyDescent="0.2">
      <c r="A47" s="32"/>
    </row>
    <row r="48" spans="1:26" x14ac:dyDescent="0.2">
      <c r="A48" s="32"/>
    </row>
    <row r="49" spans="1:1" x14ac:dyDescent="0.2">
      <c r="A49" s="32"/>
    </row>
    <row r="50" spans="1:1" x14ac:dyDescent="0.2">
      <c r="A50" s="32"/>
    </row>
    <row r="51" spans="1:1" x14ac:dyDescent="0.2">
      <c r="A51" s="19"/>
    </row>
  </sheetData>
  <mergeCells count="3">
    <mergeCell ref="D4:X4"/>
    <mergeCell ref="A5:B5"/>
    <mergeCell ref="Z4:Z5"/>
  </mergeCells>
  <hyperlinks>
    <hyperlink ref="X1" location="'Innehåll_ Contents'!Utskriftsområde" display="Till tabellförteckning" xr:uid="{065126E9-0A9B-4A85-9453-3814492677AD}"/>
  </hyperlinks>
  <pageMargins left="0.26" right="0.22" top="0.74803149606299213" bottom="0.54" header="0.31496062992125984" footer="0.31496062992125984"/>
  <pageSetup paperSize="9" scale="95"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2" tint="-0.34998626667073579"/>
  </sheetPr>
  <dimension ref="A1:AC51"/>
  <sheetViews>
    <sheetView workbookViewId="0"/>
  </sheetViews>
  <sheetFormatPr defaultColWidth="9.140625" defaultRowHeight="12.75" x14ac:dyDescent="0.2"/>
  <cols>
    <col min="1" max="1" width="2.85546875" style="1" customWidth="1"/>
    <col min="2" max="2" width="17" style="1" customWidth="1"/>
    <col min="3" max="3" width="15.7109375" style="1" hidden="1" customWidth="1"/>
    <col min="4" max="4" width="6.5703125" style="1" bestFit="1" customWidth="1"/>
    <col min="5" max="6" width="5.7109375" style="1" customWidth="1"/>
    <col min="7" max="8" width="6.5703125" style="1" bestFit="1" customWidth="1"/>
    <col min="9" max="10" width="5.7109375" style="1" customWidth="1"/>
    <col min="11" max="11" width="4.85546875" style="1" bestFit="1" customWidth="1"/>
    <col min="12" max="12" width="5.7109375" style="1" customWidth="1"/>
    <col min="13" max="13" width="6.5703125" style="1" bestFit="1" customWidth="1"/>
    <col min="14" max="14" width="5.7109375" style="1" customWidth="1"/>
    <col min="15" max="15" width="6.5703125" style="1" bestFit="1" customWidth="1"/>
    <col min="16" max="18" width="5.7109375" style="1" customWidth="1"/>
    <col min="19" max="19" width="6.5703125" style="1" bestFit="1" customWidth="1"/>
    <col min="20" max="24" width="5.7109375" style="1" customWidth="1"/>
    <col min="25" max="25" width="7.85546875" style="1" bestFit="1" customWidth="1"/>
    <col min="26" max="26" width="5.42578125" style="1" customWidth="1"/>
    <col min="27" max="16384" width="9.140625" style="1"/>
  </cols>
  <sheetData>
    <row r="1" spans="1:29" ht="12.75" customHeight="1" x14ac:dyDescent="0.2">
      <c r="A1" s="20" t="s">
        <v>389</v>
      </c>
      <c r="X1" s="224" t="s">
        <v>255</v>
      </c>
      <c r="AB1" s="7"/>
      <c r="AC1" s="7"/>
    </row>
    <row r="2" spans="1:29" x14ac:dyDescent="0.2">
      <c r="A2" s="116" t="s">
        <v>390</v>
      </c>
      <c r="AB2" s="7"/>
      <c r="AC2" s="7"/>
    </row>
    <row r="3" spans="1:29" s="19" customFormat="1" ht="12" customHeight="1" thickBot="1" x14ac:dyDescent="0.25"/>
    <row r="4" spans="1:29" s="19" customFormat="1" ht="23.25" customHeight="1" x14ac:dyDescent="0.2">
      <c r="A4" s="82"/>
      <c r="B4" s="82"/>
      <c r="C4" s="82"/>
      <c r="D4" s="295" t="s">
        <v>228</v>
      </c>
      <c r="E4" s="295"/>
      <c r="F4" s="295"/>
      <c r="G4" s="295"/>
      <c r="H4" s="295"/>
      <c r="I4" s="295"/>
      <c r="J4" s="295"/>
      <c r="K4" s="295"/>
      <c r="L4" s="295"/>
      <c r="M4" s="295"/>
      <c r="N4" s="295"/>
      <c r="O4" s="295"/>
      <c r="P4" s="295"/>
      <c r="Q4" s="295"/>
      <c r="R4" s="295"/>
      <c r="S4" s="295"/>
      <c r="T4" s="295"/>
      <c r="U4" s="295"/>
      <c r="V4" s="295"/>
      <c r="W4" s="295"/>
      <c r="X4" s="295"/>
      <c r="Y4" s="83"/>
      <c r="Z4" s="297" t="s">
        <v>133</v>
      </c>
    </row>
    <row r="5" spans="1:29" s="19" customFormat="1" ht="39.75" customHeight="1" thickBot="1" x14ac:dyDescent="0.25">
      <c r="A5" s="296" t="s">
        <v>227</v>
      </c>
      <c r="B5" s="296"/>
      <c r="C5" s="113"/>
      <c r="D5" s="85">
        <v>1</v>
      </c>
      <c r="E5" s="85">
        <v>3</v>
      </c>
      <c r="F5" s="85">
        <v>4</v>
      </c>
      <c r="G5" s="85">
        <v>5</v>
      </c>
      <c r="H5" s="85">
        <v>6</v>
      </c>
      <c r="I5" s="85">
        <v>7</v>
      </c>
      <c r="J5" s="85">
        <v>8</v>
      </c>
      <c r="K5" s="85">
        <v>9</v>
      </c>
      <c r="L5" s="85">
        <v>10</v>
      </c>
      <c r="M5" s="85">
        <v>12</v>
      </c>
      <c r="N5" s="85">
        <v>13</v>
      </c>
      <c r="O5" s="85">
        <v>14</v>
      </c>
      <c r="P5" s="85">
        <v>17</v>
      </c>
      <c r="Q5" s="85">
        <v>18</v>
      </c>
      <c r="R5" s="85">
        <v>19</v>
      </c>
      <c r="S5" s="85">
        <v>20</v>
      </c>
      <c r="T5" s="85">
        <v>21</v>
      </c>
      <c r="U5" s="85">
        <v>22</v>
      </c>
      <c r="V5" s="85">
        <v>23</v>
      </c>
      <c r="W5" s="85">
        <v>24</v>
      </c>
      <c r="X5" s="85">
        <v>25</v>
      </c>
      <c r="Y5" s="86" t="s">
        <v>0</v>
      </c>
      <c r="Z5" s="298"/>
    </row>
    <row r="6" spans="1:29" s="19" customFormat="1" ht="11.25" x14ac:dyDescent="0.2">
      <c r="A6" s="41"/>
      <c r="B6" s="41"/>
      <c r="C6" s="41"/>
      <c r="D6" s="42"/>
      <c r="E6" s="42"/>
      <c r="F6" s="42"/>
      <c r="G6" s="42"/>
      <c r="H6" s="42"/>
      <c r="I6" s="42"/>
      <c r="J6" s="42"/>
      <c r="K6" s="42"/>
      <c r="L6" s="42"/>
      <c r="M6" s="42"/>
      <c r="N6" s="42"/>
      <c r="O6" s="42"/>
      <c r="P6" s="42"/>
      <c r="Q6" s="42"/>
      <c r="R6" s="42"/>
      <c r="S6" s="42"/>
      <c r="T6" s="42"/>
      <c r="U6" s="42"/>
      <c r="V6" s="42"/>
      <c r="W6" s="42"/>
      <c r="X6" s="42"/>
      <c r="Y6" s="39"/>
      <c r="Z6" s="43"/>
      <c r="AB6" s="32"/>
      <c r="AC6" s="32"/>
    </row>
    <row r="7" spans="1:29" s="19" customFormat="1" ht="11.25" hidden="1" x14ac:dyDescent="0.2">
      <c r="A7" s="41"/>
      <c r="B7" s="41"/>
      <c r="C7" s="41"/>
      <c r="D7" s="42"/>
      <c r="E7" s="42"/>
      <c r="F7" s="42"/>
      <c r="G7" s="42"/>
      <c r="H7" s="42"/>
      <c r="I7" s="42"/>
      <c r="J7" s="42"/>
      <c r="K7" s="42"/>
      <c r="L7" s="42"/>
      <c r="M7" s="42"/>
      <c r="N7" s="42"/>
      <c r="O7" s="42"/>
      <c r="P7" s="42"/>
      <c r="Q7" s="42"/>
      <c r="R7" s="42"/>
      <c r="S7" s="42"/>
      <c r="T7" s="42"/>
      <c r="U7" s="42"/>
      <c r="V7" s="42"/>
      <c r="W7" s="42"/>
      <c r="X7" s="42"/>
      <c r="Y7" s="39"/>
      <c r="Z7" s="43"/>
      <c r="AB7" s="32"/>
      <c r="AC7" s="32"/>
    </row>
    <row r="8" spans="1:29" s="19" customFormat="1" ht="11.25" hidden="1" x14ac:dyDescent="0.2">
      <c r="A8" s="41"/>
      <c r="B8" s="41"/>
      <c r="C8" s="41"/>
      <c r="D8" s="42"/>
      <c r="E8" s="42"/>
      <c r="F8" s="42"/>
      <c r="G8" s="42"/>
      <c r="H8" s="42"/>
      <c r="I8" s="42"/>
      <c r="J8" s="42"/>
      <c r="K8" s="42"/>
      <c r="L8" s="42"/>
      <c r="M8" s="42"/>
      <c r="N8" s="42"/>
      <c r="O8" s="42"/>
      <c r="P8" s="42"/>
      <c r="Q8" s="42"/>
      <c r="R8" s="42"/>
      <c r="S8" s="42"/>
      <c r="T8" s="42"/>
      <c r="U8" s="42"/>
      <c r="V8" s="42"/>
      <c r="W8" s="42"/>
      <c r="X8" s="42"/>
      <c r="Y8" s="39"/>
      <c r="Z8" s="43"/>
      <c r="AB8" s="32"/>
      <c r="AC8" s="32"/>
    </row>
    <row r="9" spans="1:29" s="19" customFormat="1" ht="11.25" hidden="1" x14ac:dyDescent="0.2">
      <c r="A9" s="41"/>
      <c r="B9" s="41"/>
      <c r="C9" s="41"/>
      <c r="D9" s="42"/>
      <c r="E9" s="42"/>
      <c r="F9" s="42"/>
      <c r="G9" s="42"/>
      <c r="H9" s="42"/>
      <c r="I9" s="42"/>
      <c r="J9" s="42"/>
      <c r="K9" s="42"/>
      <c r="L9" s="42"/>
      <c r="M9" s="42"/>
      <c r="N9" s="42"/>
      <c r="O9" s="42"/>
      <c r="P9" s="42"/>
      <c r="Q9" s="42"/>
      <c r="R9" s="42"/>
      <c r="S9" s="42"/>
      <c r="T9" s="42"/>
      <c r="U9" s="42"/>
      <c r="V9" s="42"/>
      <c r="W9" s="42"/>
      <c r="X9" s="42"/>
      <c r="Y9" s="39"/>
      <c r="Z9" s="43"/>
      <c r="AB9" s="32"/>
      <c r="AC9" s="32"/>
    </row>
    <row r="10" spans="1:29" s="19" customFormat="1" ht="11.25" hidden="1" x14ac:dyDescent="0.2">
      <c r="A10" s="41"/>
      <c r="B10" s="41"/>
      <c r="C10" s="41"/>
      <c r="D10" s="42"/>
      <c r="E10" s="42"/>
      <c r="F10" s="42"/>
      <c r="G10" s="42"/>
      <c r="H10" s="42"/>
      <c r="I10" s="42"/>
      <c r="J10" s="42"/>
      <c r="K10" s="42"/>
      <c r="L10" s="42"/>
      <c r="M10" s="42"/>
      <c r="N10" s="42"/>
      <c r="O10" s="42"/>
      <c r="P10" s="42"/>
      <c r="Q10" s="42"/>
      <c r="R10" s="42"/>
      <c r="S10" s="42"/>
      <c r="T10" s="42"/>
      <c r="U10" s="42"/>
      <c r="V10" s="42"/>
      <c r="W10" s="42"/>
      <c r="X10" s="42"/>
      <c r="Y10" s="39"/>
      <c r="Z10" s="43"/>
      <c r="AB10" s="32"/>
      <c r="AC10" s="32"/>
    </row>
    <row r="11" spans="1:29" s="32" customFormat="1" ht="11.25" x14ac:dyDescent="0.2">
      <c r="A11" s="37">
        <v>1</v>
      </c>
      <c r="B11" s="35" t="s">
        <v>24</v>
      </c>
      <c r="C11" s="35" t="s">
        <v>131</v>
      </c>
      <c r="D11" s="44">
        <v>106086.61900000001</v>
      </c>
      <c r="E11" s="45">
        <v>15200.498</v>
      </c>
      <c r="F11" s="45">
        <v>7669.1009999999997</v>
      </c>
      <c r="G11" s="45">
        <v>11280.129000000001</v>
      </c>
      <c r="H11" s="45">
        <v>13046.821</v>
      </c>
      <c r="I11" s="45">
        <v>5190.0379999999996</v>
      </c>
      <c r="J11" s="45">
        <v>2968.8290000000002</v>
      </c>
      <c r="K11" s="45">
        <v>1671.175</v>
      </c>
      <c r="L11" s="45">
        <v>1172.93</v>
      </c>
      <c r="M11" s="45">
        <v>26547.344000000001</v>
      </c>
      <c r="N11" s="45">
        <v>4754.3069999999998</v>
      </c>
      <c r="O11" s="45">
        <v>31462.476999999999</v>
      </c>
      <c r="P11" s="45">
        <v>6579.85</v>
      </c>
      <c r="Q11" s="45">
        <v>10261.903</v>
      </c>
      <c r="R11" s="45">
        <v>10755.008</v>
      </c>
      <c r="S11" s="45">
        <v>6420.4030000000002</v>
      </c>
      <c r="T11" s="45">
        <v>5696.9960000000001</v>
      </c>
      <c r="U11" s="45">
        <v>5094.2079999999996</v>
      </c>
      <c r="V11" s="45">
        <v>2757.1089999999999</v>
      </c>
      <c r="W11" s="45">
        <v>6147.6180000000004</v>
      </c>
      <c r="X11" s="45">
        <v>4638.1260000000002</v>
      </c>
      <c r="Y11" s="46">
        <v>285401.489</v>
      </c>
      <c r="Z11" s="47">
        <v>37.170999999999999</v>
      </c>
    </row>
    <row r="12" spans="1:29" s="32" customFormat="1" ht="11.25" x14ac:dyDescent="0.2">
      <c r="A12" s="37">
        <v>3</v>
      </c>
      <c r="B12" s="35" t="s">
        <v>25</v>
      </c>
      <c r="C12" s="35" t="s">
        <v>131</v>
      </c>
      <c r="D12" s="45">
        <v>8595.9590000000007</v>
      </c>
      <c r="E12" s="44">
        <v>5327.6270000000004</v>
      </c>
      <c r="F12" s="45">
        <v>1286.1289999999999</v>
      </c>
      <c r="G12" s="45">
        <v>574.27</v>
      </c>
      <c r="H12" s="45">
        <v>474.041</v>
      </c>
      <c r="I12" s="45">
        <v>222.28200000000001</v>
      </c>
      <c r="J12" s="45">
        <v>304.36099999999999</v>
      </c>
      <c r="K12" s="45">
        <v>241.23400000000001</v>
      </c>
      <c r="L12" s="45">
        <v>28.167999999999999</v>
      </c>
      <c r="M12" s="45">
        <v>595.78300000000002</v>
      </c>
      <c r="N12" s="45">
        <v>97.147000000000006</v>
      </c>
      <c r="O12" s="45">
        <v>2050.5630000000001</v>
      </c>
      <c r="P12" s="45">
        <v>330.81900000000002</v>
      </c>
      <c r="Q12" s="45">
        <v>528.38800000000003</v>
      </c>
      <c r="R12" s="45">
        <v>1449.8989999999999</v>
      </c>
      <c r="S12" s="45">
        <v>1586.914</v>
      </c>
      <c r="T12" s="45">
        <v>1326.241</v>
      </c>
      <c r="U12" s="45">
        <v>220.97499999999999</v>
      </c>
      <c r="V12" s="45">
        <v>210.56899999999999</v>
      </c>
      <c r="W12" s="45">
        <v>367.7</v>
      </c>
      <c r="X12" s="45">
        <v>450.56599999999997</v>
      </c>
      <c r="Y12" s="46">
        <v>26269.635999999999</v>
      </c>
      <c r="Z12" s="47">
        <v>20.280999999999999</v>
      </c>
    </row>
    <row r="13" spans="1:29" s="32" customFormat="1" ht="11.25" x14ac:dyDescent="0.2">
      <c r="A13" s="37">
        <v>4</v>
      </c>
      <c r="B13" s="35" t="s">
        <v>26</v>
      </c>
      <c r="C13" s="35" t="s">
        <v>131</v>
      </c>
      <c r="D13" s="45">
        <v>5029.777</v>
      </c>
      <c r="E13" s="45">
        <v>835.42899999999997</v>
      </c>
      <c r="F13" s="44">
        <v>3536.7429999999999</v>
      </c>
      <c r="G13" s="45">
        <v>2050.5210000000002</v>
      </c>
      <c r="H13" s="45">
        <v>1058.4860000000001</v>
      </c>
      <c r="I13" s="45">
        <v>1024.607</v>
      </c>
      <c r="J13" s="45">
        <v>649.93600000000004</v>
      </c>
      <c r="K13" s="45">
        <v>432.959</v>
      </c>
      <c r="L13" s="45">
        <v>240.28100000000001</v>
      </c>
      <c r="M13" s="45">
        <v>2800.87</v>
      </c>
      <c r="N13" s="45">
        <v>924.21400000000006</v>
      </c>
      <c r="O13" s="45">
        <v>3655.3910000000001</v>
      </c>
      <c r="P13" s="45">
        <v>937.82100000000003</v>
      </c>
      <c r="Q13" s="45">
        <v>1789.6959999999999</v>
      </c>
      <c r="R13" s="45">
        <v>1478.5029999999999</v>
      </c>
      <c r="S13" s="45">
        <v>5652.5450000000001</v>
      </c>
      <c r="T13" s="45">
        <v>473.95800000000003</v>
      </c>
      <c r="U13" s="45">
        <v>794.85400000000004</v>
      </c>
      <c r="V13" s="45">
        <v>224.43600000000001</v>
      </c>
      <c r="W13" s="45">
        <v>372.673</v>
      </c>
      <c r="X13" s="45">
        <v>423.76499999999999</v>
      </c>
      <c r="Y13" s="46">
        <v>34387.466999999997</v>
      </c>
      <c r="Z13" s="47">
        <v>10.285</v>
      </c>
    </row>
    <row r="14" spans="1:29" s="32" customFormat="1" ht="11.25" x14ac:dyDescent="0.2">
      <c r="A14" s="37">
        <v>5</v>
      </c>
      <c r="B14" s="35" t="s">
        <v>27</v>
      </c>
      <c r="C14" s="35" t="s">
        <v>131</v>
      </c>
      <c r="D14" s="45">
        <v>7284.6040000000003</v>
      </c>
      <c r="E14" s="45">
        <v>821.51</v>
      </c>
      <c r="F14" s="45">
        <v>2720.527</v>
      </c>
      <c r="G14" s="44">
        <v>15336.356</v>
      </c>
      <c r="H14" s="45">
        <v>4269.5309999999999</v>
      </c>
      <c r="I14" s="45">
        <v>1631.7560000000001</v>
      </c>
      <c r="J14" s="45">
        <v>1998.2819999999999</v>
      </c>
      <c r="K14" s="45">
        <v>90.061000000000007</v>
      </c>
      <c r="L14" s="45">
        <v>306.87799999999999</v>
      </c>
      <c r="M14" s="45">
        <v>5140.5519999999997</v>
      </c>
      <c r="N14" s="45">
        <v>1696.075</v>
      </c>
      <c r="O14" s="45">
        <v>5468.7759999999998</v>
      </c>
      <c r="P14" s="45">
        <v>1295.5139999999999</v>
      </c>
      <c r="Q14" s="45">
        <v>2839.4079999999999</v>
      </c>
      <c r="R14" s="45">
        <v>6364.4440000000004</v>
      </c>
      <c r="S14" s="45">
        <v>1217.759</v>
      </c>
      <c r="T14" s="45">
        <v>1191.0350000000001</v>
      </c>
      <c r="U14" s="45">
        <v>338.822</v>
      </c>
      <c r="V14" s="45">
        <v>389.61399999999998</v>
      </c>
      <c r="W14" s="45">
        <v>892.37699999999995</v>
      </c>
      <c r="X14" s="45">
        <v>604.67100000000005</v>
      </c>
      <c r="Y14" s="46">
        <v>61898.552000000003</v>
      </c>
      <c r="Z14" s="47">
        <v>24.777000000000001</v>
      </c>
    </row>
    <row r="15" spans="1:29" s="32" customFormat="1" ht="11.25" x14ac:dyDescent="0.2">
      <c r="A15" s="37">
        <v>6</v>
      </c>
      <c r="B15" s="35" t="s">
        <v>28</v>
      </c>
      <c r="C15" s="35" t="s">
        <v>131</v>
      </c>
      <c r="D15" s="45">
        <v>12522.869000000001</v>
      </c>
      <c r="E15" s="45">
        <v>1467.5909999999999</v>
      </c>
      <c r="F15" s="45">
        <v>1862.914</v>
      </c>
      <c r="G15" s="45">
        <v>8874.4850000000006</v>
      </c>
      <c r="H15" s="44">
        <v>21595.901999999998</v>
      </c>
      <c r="I15" s="45">
        <v>4026.163</v>
      </c>
      <c r="J15" s="45">
        <v>5316.3940000000002</v>
      </c>
      <c r="K15" s="45">
        <v>388.47</v>
      </c>
      <c r="L15" s="45">
        <v>1889.038</v>
      </c>
      <c r="M15" s="45">
        <v>11385.504999999999</v>
      </c>
      <c r="N15" s="45">
        <v>6316.2250000000004</v>
      </c>
      <c r="O15" s="45">
        <v>26490.832999999999</v>
      </c>
      <c r="P15" s="45">
        <v>2930.2089999999998</v>
      </c>
      <c r="Q15" s="45">
        <v>2916.8040000000001</v>
      </c>
      <c r="R15" s="45">
        <v>3300.49</v>
      </c>
      <c r="S15" s="45">
        <v>2144.8020000000001</v>
      </c>
      <c r="T15" s="45">
        <v>1315.904</v>
      </c>
      <c r="U15" s="45">
        <v>1289.797</v>
      </c>
      <c r="V15" s="45">
        <v>950.02200000000005</v>
      </c>
      <c r="W15" s="45">
        <v>1443.816</v>
      </c>
      <c r="X15" s="45">
        <v>1148.1220000000001</v>
      </c>
      <c r="Y15" s="46">
        <v>119576.355</v>
      </c>
      <c r="Z15" s="47">
        <v>18.059999999999999</v>
      </c>
    </row>
    <row r="16" spans="1:29" s="32" customFormat="1" ht="6.75" customHeight="1" x14ac:dyDescent="0.2">
      <c r="A16" s="37"/>
      <c r="B16" s="35"/>
      <c r="C16" s="35"/>
      <c r="D16" s="142"/>
      <c r="E16" s="142"/>
      <c r="F16" s="142"/>
      <c r="G16" s="142"/>
      <c r="H16" s="142"/>
      <c r="I16" s="142"/>
      <c r="J16" s="142"/>
      <c r="K16" s="142"/>
      <c r="L16" s="142"/>
      <c r="M16" s="142"/>
      <c r="N16" s="142"/>
      <c r="O16" s="142"/>
      <c r="P16" s="142"/>
      <c r="Q16" s="142"/>
      <c r="R16" s="142"/>
      <c r="S16" s="142"/>
      <c r="T16" s="142"/>
      <c r="U16" s="142"/>
      <c r="V16" s="142"/>
      <c r="W16" s="142"/>
      <c r="X16" s="142"/>
      <c r="Y16" s="143"/>
      <c r="Z16" s="47"/>
    </row>
    <row r="17" spans="1:29" s="32" customFormat="1" ht="11.25" x14ac:dyDescent="0.2">
      <c r="A17" s="37">
        <v>7</v>
      </c>
      <c r="B17" s="35" t="s">
        <v>29</v>
      </c>
      <c r="C17" s="35" t="s">
        <v>131</v>
      </c>
      <c r="D17" s="45">
        <v>4935.3860000000004</v>
      </c>
      <c r="E17" s="45">
        <v>754.11800000000005</v>
      </c>
      <c r="F17" s="45">
        <v>288.35500000000002</v>
      </c>
      <c r="G17" s="45">
        <v>1726.5940000000001</v>
      </c>
      <c r="H17" s="45">
        <v>2999.7629999999999</v>
      </c>
      <c r="I17" s="44">
        <v>5064.0140000000001</v>
      </c>
      <c r="J17" s="45">
        <v>3210.59</v>
      </c>
      <c r="K17" s="45">
        <v>71.132999999999996</v>
      </c>
      <c r="L17" s="45">
        <v>3630.991</v>
      </c>
      <c r="M17" s="45">
        <v>5533.7920000000004</v>
      </c>
      <c r="N17" s="45">
        <v>1298.6220000000001</v>
      </c>
      <c r="O17" s="45">
        <v>4826.2979999999998</v>
      </c>
      <c r="P17" s="45">
        <v>554.32600000000002</v>
      </c>
      <c r="Q17" s="45">
        <v>791.20699999999999</v>
      </c>
      <c r="R17" s="45">
        <v>671.54499999999996</v>
      </c>
      <c r="S17" s="45">
        <v>496.947</v>
      </c>
      <c r="T17" s="45">
        <v>266.21300000000002</v>
      </c>
      <c r="U17" s="45">
        <v>640.81799999999998</v>
      </c>
      <c r="V17" s="45">
        <v>260.58999999999997</v>
      </c>
      <c r="W17" s="45">
        <v>502.67200000000003</v>
      </c>
      <c r="X17" s="45">
        <v>435.67099999999999</v>
      </c>
      <c r="Y17" s="46">
        <v>38959.642</v>
      </c>
      <c r="Z17" s="47">
        <v>12.997999999999999</v>
      </c>
    </row>
    <row r="18" spans="1:29" s="32" customFormat="1" ht="11.25" x14ac:dyDescent="0.2">
      <c r="A18" s="37">
        <v>8</v>
      </c>
      <c r="B18" s="35" t="s">
        <v>115</v>
      </c>
      <c r="C18" s="35" t="s">
        <v>131</v>
      </c>
      <c r="D18" s="45">
        <v>7303.674</v>
      </c>
      <c r="E18" s="45">
        <v>167.72800000000001</v>
      </c>
      <c r="F18" s="45">
        <v>403.80900000000003</v>
      </c>
      <c r="G18" s="45">
        <v>2489.6999999999998</v>
      </c>
      <c r="H18" s="45">
        <v>3145.8629999999998</v>
      </c>
      <c r="I18" s="45">
        <v>2236.4879999999998</v>
      </c>
      <c r="J18" s="44">
        <v>11383.383</v>
      </c>
      <c r="K18" s="45">
        <v>84.988</v>
      </c>
      <c r="L18" s="45">
        <v>502.08699999999999</v>
      </c>
      <c r="M18" s="45">
        <v>3412.4110000000001</v>
      </c>
      <c r="N18" s="45">
        <v>884.99699999999996</v>
      </c>
      <c r="O18" s="45">
        <v>5170.652</v>
      </c>
      <c r="P18" s="45">
        <v>250.30600000000001</v>
      </c>
      <c r="Q18" s="45">
        <v>1129.788</v>
      </c>
      <c r="R18" s="45">
        <v>2167.9749999999999</v>
      </c>
      <c r="S18" s="45">
        <v>314.17099999999999</v>
      </c>
      <c r="T18" s="45">
        <v>296.89</v>
      </c>
      <c r="U18" s="45">
        <v>350.00900000000001</v>
      </c>
      <c r="V18" s="45">
        <v>156.92699999999999</v>
      </c>
      <c r="W18" s="45">
        <v>214.09899999999999</v>
      </c>
      <c r="X18" s="45">
        <v>299.43099999999998</v>
      </c>
      <c r="Y18" s="46">
        <v>42365.375999999997</v>
      </c>
      <c r="Z18" s="47">
        <v>26.87</v>
      </c>
    </row>
    <row r="19" spans="1:29" s="32" customFormat="1" ht="11.25" x14ac:dyDescent="0.2">
      <c r="A19" s="37">
        <v>9</v>
      </c>
      <c r="B19" s="35" t="s">
        <v>116</v>
      </c>
      <c r="C19" s="35" t="s">
        <v>131</v>
      </c>
      <c r="D19" s="45">
        <v>863.42</v>
      </c>
      <c r="E19" s="45">
        <v>1.1990000000000001</v>
      </c>
      <c r="F19" s="45">
        <v>0.28100000000000003</v>
      </c>
      <c r="G19" s="45">
        <v>75.491</v>
      </c>
      <c r="H19" s="45">
        <v>4.0810000000000004</v>
      </c>
      <c r="I19" s="45">
        <v>7.1440000000000001</v>
      </c>
      <c r="J19" s="45">
        <v>45.058</v>
      </c>
      <c r="K19" s="44">
        <v>2493.83</v>
      </c>
      <c r="L19" s="45">
        <v>2.726</v>
      </c>
      <c r="M19" s="45">
        <v>174.49299999999999</v>
      </c>
      <c r="N19" s="45">
        <v>0.32100000000000001</v>
      </c>
      <c r="O19" s="45">
        <v>5.7930000000000001</v>
      </c>
      <c r="P19" s="45">
        <v>0.88900000000000001</v>
      </c>
      <c r="Q19" s="45">
        <v>7.8319999999999999</v>
      </c>
      <c r="R19" s="45">
        <v>91.802000000000007</v>
      </c>
      <c r="S19" s="45" t="s">
        <v>271</v>
      </c>
      <c r="T19" s="45">
        <v>6.7149999999999999</v>
      </c>
      <c r="U19" s="45">
        <v>36.750999999999998</v>
      </c>
      <c r="V19" s="45">
        <v>0.20699999999999999</v>
      </c>
      <c r="W19" s="45">
        <v>24.189</v>
      </c>
      <c r="X19" s="45">
        <v>88.941000000000003</v>
      </c>
      <c r="Y19" s="46">
        <v>3931.1640000000002</v>
      </c>
      <c r="Z19" s="47">
        <v>63.436999999999998</v>
      </c>
    </row>
    <row r="20" spans="1:29" s="32" customFormat="1" ht="11.25" x14ac:dyDescent="0.2">
      <c r="A20" s="37">
        <v>10</v>
      </c>
      <c r="B20" s="35" t="s">
        <v>30</v>
      </c>
      <c r="C20" s="35" t="s">
        <v>131</v>
      </c>
      <c r="D20" s="45">
        <v>1185.4159999999999</v>
      </c>
      <c r="E20" s="45">
        <v>90.257000000000005</v>
      </c>
      <c r="F20" s="45">
        <v>6.085</v>
      </c>
      <c r="G20" s="45">
        <v>270.72699999999998</v>
      </c>
      <c r="H20" s="45">
        <v>234.751</v>
      </c>
      <c r="I20" s="45">
        <v>1051.117</v>
      </c>
      <c r="J20" s="45">
        <v>828.13099999999997</v>
      </c>
      <c r="K20" s="45">
        <v>11.584</v>
      </c>
      <c r="L20" s="44">
        <v>4574.576</v>
      </c>
      <c r="M20" s="45">
        <v>2026.4680000000001</v>
      </c>
      <c r="N20" s="45">
        <v>1406.9059999999999</v>
      </c>
      <c r="O20" s="45">
        <v>5941.6260000000002</v>
      </c>
      <c r="P20" s="45">
        <v>94.641999999999996</v>
      </c>
      <c r="Q20" s="45">
        <v>182.96799999999999</v>
      </c>
      <c r="R20" s="45">
        <v>70.093999999999994</v>
      </c>
      <c r="S20" s="45">
        <v>41.052</v>
      </c>
      <c r="T20" s="45">
        <v>33.405999999999999</v>
      </c>
      <c r="U20" s="45">
        <v>19.957000000000001</v>
      </c>
      <c r="V20" s="45">
        <v>6.1340000000000003</v>
      </c>
      <c r="W20" s="45">
        <v>292.09199999999998</v>
      </c>
      <c r="X20" s="45">
        <v>26.65</v>
      </c>
      <c r="Y20" s="46">
        <v>18394.64</v>
      </c>
      <c r="Z20" s="47">
        <v>24.869</v>
      </c>
    </row>
    <row r="21" spans="1:29" s="32" customFormat="1" ht="11.25" x14ac:dyDescent="0.2">
      <c r="A21" s="37">
        <v>12</v>
      </c>
      <c r="B21" s="35" t="s">
        <v>31</v>
      </c>
      <c r="C21" s="35" t="s">
        <v>131</v>
      </c>
      <c r="D21" s="45">
        <v>28570.556</v>
      </c>
      <c r="E21" s="45">
        <v>3634.3380000000002</v>
      </c>
      <c r="F21" s="45">
        <v>2874.9450000000002</v>
      </c>
      <c r="G21" s="45">
        <v>8246.2669999999998</v>
      </c>
      <c r="H21" s="45">
        <v>11440.777</v>
      </c>
      <c r="I21" s="45">
        <v>6758.6869999999999</v>
      </c>
      <c r="J21" s="45">
        <v>4958.5370000000003</v>
      </c>
      <c r="K21" s="45">
        <v>563.952</v>
      </c>
      <c r="L21" s="45">
        <v>5083.4309999999996</v>
      </c>
      <c r="M21" s="44">
        <v>70863.873000000007</v>
      </c>
      <c r="N21" s="45">
        <v>11228.59</v>
      </c>
      <c r="O21" s="45">
        <v>35942.423000000003</v>
      </c>
      <c r="P21" s="45">
        <v>4301.9229999999998</v>
      </c>
      <c r="Q21" s="45">
        <v>7882.56</v>
      </c>
      <c r="R21" s="45">
        <v>4967.1779999999999</v>
      </c>
      <c r="S21" s="45">
        <v>3860.8519999999999</v>
      </c>
      <c r="T21" s="45">
        <v>1327.354</v>
      </c>
      <c r="U21" s="45">
        <v>1302.2280000000001</v>
      </c>
      <c r="V21" s="45">
        <v>6616.6890000000003</v>
      </c>
      <c r="W21" s="45">
        <v>1646.348</v>
      </c>
      <c r="X21" s="45">
        <v>1616.942</v>
      </c>
      <c r="Y21" s="46">
        <v>223688.451</v>
      </c>
      <c r="Z21" s="47">
        <v>31.68</v>
      </c>
    </row>
    <row r="22" spans="1:29" s="32" customFormat="1" ht="6.75" customHeight="1" x14ac:dyDescent="0.2">
      <c r="A22" s="37"/>
      <c r="B22" s="35"/>
      <c r="C22" s="35"/>
      <c r="D22" s="142"/>
      <c r="E22" s="142"/>
      <c r="F22" s="142"/>
      <c r="G22" s="142"/>
      <c r="H22" s="142"/>
      <c r="I22" s="142"/>
      <c r="J22" s="142"/>
      <c r="K22" s="142"/>
      <c r="L22" s="142"/>
      <c r="M22" s="142"/>
      <c r="N22" s="142"/>
      <c r="O22" s="142"/>
      <c r="P22" s="142"/>
      <c r="Q22" s="142"/>
      <c r="R22" s="142"/>
      <c r="S22" s="142"/>
      <c r="T22" s="142"/>
      <c r="U22" s="142"/>
      <c r="V22" s="142"/>
      <c r="W22" s="142"/>
      <c r="X22" s="142"/>
      <c r="Y22" s="143"/>
      <c r="Z22" s="47"/>
    </row>
    <row r="23" spans="1:29" s="32" customFormat="1" ht="11.25" x14ac:dyDescent="0.2">
      <c r="A23" s="37">
        <v>13</v>
      </c>
      <c r="B23" s="35" t="s">
        <v>32</v>
      </c>
      <c r="C23" s="35" t="s">
        <v>131</v>
      </c>
      <c r="D23" s="45">
        <v>5619.5439999999999</v>
      </c>
      <c r="E23" s="45">
        <v>928.03399999999999</v>
      </c>
      <c r="F23" s="45">
        <v>1663.4670000000001</v>
      </c>
      <c r="G23" s="45">
        <v>745.46500000000003</v>
      </c>
      <c r="H23" s="45">
        <v>2499.58</v>
      </c>
      <c r="I23" s="45">
        <v>907.19899999999996</v>
      </c>
      <c r="J23" s="45">
        <v>2907.8809999999999</v>
      </c>
      <c r="K23" s="45">
        <v>128.07400000000001</v>
      </c>
      <c r="L23" s="45">
        <v>1012.463</v>
      </c>
      <c r="M23" s="45">
        <v>8591.1890000000003</v>
      </c>
      <c r="N23" s="44">
        <v>9317.6389999999992</v>
      </c>
      <c r="O23" s="45">
        <v>10135.654</v>
      </c>
      <c r="P23" s="45">
        <v>453.423</v>
      </c>
      <c r="Q23" s="45">
        <v>1031.867</v>
      </c>
      <c r="R23" s="45">
        <v>1588.075</v>
      </c>
      <c r="S23" s="45">
        <v>1098.2660000000001</v>
      </c>
      <c r="T23" s="45">
        <v>321.36599999999999</v>
      </c>
      <c r="U23" s="45">
        <v>244.99</v>
      </c>
      <c r="V23" s="45">
        <v>41.28</v>
      </c>
      <c r="W23" s="45">
        <v>261.79599999999999</v>
      </c>
      <c r="X23" s="45">
        <v>60.179000000000002</v>
      </c>
      <c r="Y23" s="46">
        <v>49557.432999999997</v>
      </c>
      <c r="Z23" s="47">
        <v>18.802</v>
      </c>
    </row>
    <row r="24" spans="1:29" s="32" customFormat="1" ht="11.25" x14ac:dyDescent="0.2">
      <c r="A24" s="37">
        <v>14</v>
      </c>
      <c r="B24" s="35" t="s">
        <v>33</v>
      </c>
      <c r="C24" s="35" t="s">
        <v>131</v>
      </c>
      <c r="D24" s="45">
        <v>44416.478999999999</v>
      </c>
      <c r="E24" s="45">
        <v>5519.4610000000002</v>
      </c>
      <c r="F24" s="45">
        <v>6513.7280000000001</v>
      </c>
      <c r="G24" s="45">
        <v>11450.941000000001</v>
      </c>
      <c r="H24" s="45">
        <v>17439.13</v>
      </c>
      <c r="I24" s="45">
        <v>4737.223</v>
      </c>
      <c r="J24" s="45">
        <v>5368.5290000000005</v>
      </c>
      <c r="K24" s="45">
        <v>1208.54</v>
      </c>
      <c r="L24" s="45">
        <v>4861.6329999999998</v>
      </c>
      <c r="M24" s="45">
        <v>35046.321000000004</v>
      </c>
      <c r="N24" s="45">
        <v>16055.156000000001</v>
      </c>
      <c r="O24" s="44">
        <v>129410.03599999999</v>
      </c>
      <c r="P24" s="45">
        <v>8585.4419999999991</v>
      </c>
      <c r="Q24" s="45">
        <v>12409.046</v>
      </c>
      <c r="R24" s="45">
        <v>11166.656000000001</v>
      </c>
      <c r="S24" s="45">
        <v>7676.8239999999996</v>
      </c>
      <c r="T24" s="45">
        <v>6267.9480000000003</v>
      </c>
      <c r="U24" s="45">
        <v>4327.0780000000004</v>
      </c>
      <c r="V24" s="45">
        <v>1866.33</v>
      </c>
      <c r="W24" s="45">
        <v>4016.3580000000002</v>
      </c>
      <c r="X24" s="45">
        <v>5969.3919999999998</v>
      </c>
      <c r="Y24" s="46">
        <v>344312.25199999998</v>
      </c>
      <c r="Z24" s="47">
        <v>37.585000000000001</v>
      </c>
    </row>
    <row r="25" spans="1:29" s="32" customFormat="1" ht="11.25" x14ac:dyDescent="0.2">
      <c r="A25" s="37">
        <v>17</v>
      </c>
      <c r="B25" s="35" t="s">
        <v>34</v>
      </c>
      <c r="C25" s="35" t="s">
        <v>131</v>
      </c>
      <c r="D25" s="45">
        <v>2617.4470000000001</v>
      </c>
      <c r="E25" s="45">
        <v>229.37299999999999</v>
      </c>
      <c r="F25" s="45">
        <v>717.81500000000005</v>
      </c>
      <c r="G25" s="45">
        <v>937.63199999999995</v>
      </c>
      <c r="H25" s="45">
        <v>699.84100000000001</v>
      </c>
      <c r="I25" s="45">
        <v>354.43299999999999</v>
      </c>
      <c r="J25" s="45">
        <v>443.85300000000001</v>
      </c>
      <c r="K25" s="45">
        <v>52.093000000000004</v>
      </c>
      <c r="L25" s="45">
        <v>255.04400000000001</v>
      </c>
      <c r="M25" s="45">
        <v>3034.9659999999999</v>
      </c>
      <c r="N25" s="45">
        <v>622.78399999999999</v>
      </c>
      <c r="O25" s="45">
        <v>14894.044</v>
      </c>
      <c r="P25" s="44">
        <v>14686.321</v>
      </c>
      <c r="Q25" s="45">
        <v>2757.0250000000001</v>
      </c>
      <c r="R25" s="45">
        <v>903.63499999999999</v>
      </c>
      <c r="S25" s="45">
        <v>949.505</v>
      </c>
      <c r="T25" s="45">
        <v>1548.5530000000001</v>
      </c>
      <c r="U25" s="45">
        <v>418.14600000000002</v>
      </c>
      <c r="V25" s="45">
        <v>335.86500000000001</v>
      </c>
      <c r="W25" s="45">
        <v>436.47399999999999</v>
      </c>
      <c r="X25" s="45">
        <v>411.01100000000002</v>
      </c>
      <c r="Y25" s="46">
        <v>47305.862999999998</v>
      </c>
      <c r="Z25" s="47">
        <v>31.045000000000002</v>
      </c>
    </row>
    <row r="26" spans="1:29" s="32" customFormat="1" ht="11.25" x14ac:dyDescent="0.2">
      <c r="A26" s="37">
        <v>18</v>
      </c>
      <c r="B26" s="35" t="s">
        <v>35</v>
      </c>
      <c r="C26" s="35" t="s">
        <v>131</v>
      </c>
      <c r="D26" s="45">
        <v>7120.6059999999998</v>
      </c>
      <c r="E26" s="45">
        <v>895.48500000000001</v>
      </c>
      <c r="F26" s="45">
        <v>1313.2639999999999</v>
      </c>
      <c r="G26" s="45">
        <v>2125.0729999999999</v>
      </c>
      <c r="H26" s="45">
        <v>1255.8420000000001</v>
      </c>
      <c r="I26" s="45">
        <v>982.31500000000005</v>
      </c>
      <c r="J26" s="45">
        <v>1224.615</v>
      </c>
      <c r="K26" s="45">
        <v>151.11600000000001</v>
      </c>
      <c r="L26" s="45">
        <v>165.60599999999999</v>
      </c>
      <c r="M26" s="45">
        <v>3663.55</v>
      </c>
      <c r="N26" s="45">
        <v>542.02200000000005</v>
      </c>
      <c r="O26" s="45">
        <v>9577.7800000000007</v>
      </c>
      <c r="P26" s="45">
        <v>2641.8429999999998</v>
      </c>
      <c r="Q26" s="44">
        <v>7207.1670000000004</v>
      </c>
      <c r="R26" s="45">
        <v>2660.2779999999998</v>
      </c>
      <c r="S26" s="45">
        <v>3013.7109999999998</v>
      </c>
      <c r="T26" s="45">
        <v>1056.8330000000001</v>
      </c>
      <c r="U26" s="45">
        <v>756.84100000000001</v>
      </c>
      <c r="V26" s="45">
        <v>335.48399999999998</v>
      </c>
      <c r="W26" s="45">
        <v>1161.9549999999999</v>
      </c>
      <c r="X26" s="45">
        <v>1107.7760000000001</v>
      </c>
      <c r="Y26" s="46">
        <v>48959.163</v>
      </c>
      <c r="Z26" s="47">
        <v>14.721</v>
      </c>
    </row>
    <row r="27" spans="1:29" s="32" customFormat="1" ht="11.25" x14ac:dyDescent="0.2">
      <c r="A27" s="37">
        <v>19</v>
      </c>
      <c r="B27" s="35" t="s">
        <v>36</v>
      </c>
      <c r="C27" s="35" t="s">
        <v>131</v>
      </c>
      <c r="D27" s="45">
        <v>8981.9689999999991</v>
      </c>
      <c r="E27" s="45">
        <v>2761.7249999999999</v>
      </c>
      <c r="F27" s="45">
        <v>3109.701</v>
      </c>
      <c r="G27" s="45">
        <v>2875.5929999999998</v>
      </c>
      <c r="H27" s="45">
        <v>831.98599999999999</v>
      </c>
      <c r="I27" s="45">
        <v>822.70299999999997</v>
      </c>
      <c r="J27" s="45">
        <v>465.06200000000001</v>
      </c>
      <c r="K27" s="45">
        <v>443.48399999999998</v>
      </c>
      <c r="L27" s="45">
        <v>53.076000000000001</v>
      </c>
      <c r="M27" s="45">
        <v>3732.9949999999999</v>
      </c>
      <c r="N27" s="45">
        <v>310.88</v>
      </c>
      <c r="O27" s="45">
        <v>6875.8779999999997</v>
      </c>
      <c r="P27" s="45">
        <v>1646.0229999999999</v>
      </c>
      <c r="Q27" s="45">
        <v>1857.866</v>
      </c>
      <c r="R27" s="44">
        <v>14568.673000000001</v>
      </c>
      <c r="S27" s="45">
        <v>3863.1329999999998</v>
      </c>
      <c r="T27" s="45">
        <v>2034.182</v>
      </c>
      <c r="U27" s="45">
        <v>465.464</v>
      </c>
      <c r="V27" s="45">
        <v>175.76900000000001</v>
      </c>
      <c r="W27" s="45">
        <v>1172.9269999999999</v>
      </c>
      <c r="X27" s="45">
        <v>954.84</v>
      </c>
      <c r="Y27" s="46">
        <v>58003.925999999999</v>
      </c>
      <c r="Z27" s="47">
        <v>25.117000000000001</v>
      </c>
    </row>
    <row r="28" spans="1:29" s="32" customFormat="1" ht="6.75" customHeight="1" x14ac:dyDescent="0.2">
      <c r="A28" s="37"/>
      <c r="B28" s="35"/>
      <c r="C28" s="35"/>
      <c r="D28" s="142"/>
      <c r="E28" s="142"/>
      <c r="F28" s="142"/>
      <c r="G28" s="142"/>
      <c r="H28" s="142"/>
      <c r="I28" s="142"/>
      <c r="J28" s="142"/>
      <c r="K28" s="142"/>
      <c r="L28" s="142"/>
      <c r="M28" s="142"/>
      <c r="N28" s="142"/>
      <c r="O28" s="142"/>
      <c r="P28" s="142"/>
      <c r="Q28" s="142"/>
      <c r="R28" s="142"/>
      <c r="S28" s="142"/>
      <c r="T28" s="142"/>
      <c r="U28" s="142"/>
      <c r="V28" s="142"/>
      <c r="W28" s="142"/>
      <c r="X28" s="142"/>
      <c r="Y28" s="143"/>
      <c r="Z28" s="47"/>
    </row>
    <row r="29" spans="1:29" s="32" customFormat="1" ht="11.25" x14ac:dyDescent="0.2">
      <c r="A29" s="37">
        <v>20</v>
      </c>
      <c r="B29" s="35" t="s">
        <v>37</v>
      </c>
      <c r="C29" s="35" t="s">
        <v>131</v>
      </c>
      <c r="D29" s="45">
        <v>8490.3819999999996</v>
      </c>
      <c r="E29" s="45">
        <v>1128.8209999999999</v>
      </c>
      <c r="F29" s="45">
        <v>1477.5260000000001</v>
      </c>
      <c r="G29" s="45">
        <v>1606.807</v>
      </c>
      <c r="H29" s="45">
        <v>1388.636</v>
      </c>
      <c r="I29" s="45">
        <v>242.01900000000001</v>
      </c>
      <c r="J29" s="45">
        <v>1264.67</v>
      </c>
      <c r="K29" s="45">
        <v>141.596</v>
      </c>
      <c r="L29" s="45">
        <v>390.63600000000002</v>
      </c>
      <c r="M29" s="45">
        <v>2244.1109999999999</v>
      </c>
      <c r="N29" s="45">
        <v>851.995</v>
      </c>
      <c r="O29" s="45">
        <v>6596.85</v>
      </c>
      <c r="P29" s="45">
        <v>1155.0429999999999</v>
      </c>
      <c r="Q29" s="45">
        <v>3907.9859999999999</v>
      </c>
      <c r="R29" s="45">
        <v>3417.777</v>
      </c>
      <c r="S29" s="44">
        <v>10237.632</v>
      </c>
      <c r="T29" s="45">
        <v>3595.6970000000001</v>
      </c>
      <c r="U29" s="45">
        <v>2416.453</v>
      </c>
      <c r="V29" s="45">
        <v>2876.9209999999998</v>
      </c>
      <c r="W29" s="45">
        <v>10626.183999999999</v>
      </c>
      <c r="X29" s="45">
        <v>2190.9940000000001</v>
      </c>
      <c r="Y29" s="46">
        <v>66248.735000000001</v>
      </c>
      <c r="Z29" s="47">
        <v>15.452999999999999</v>
      </c>
    </row>
    <row r="30" spans="1:29" s="32" customFormat="1" ht="11.25" x14ac:dyDescent="0.2">
      <c r="A30" s="37">
        <v>21</v>
      </c>
      <c r="B30" s="35" t="s">
        <v>38</v>
      </c>
      <c r="C30" s="35" t="s">
        <v>131</v>
      </c>
      <c r="D30" s="45">
        <v>1644.1</v>
      </c>
      <c r="E30" s="45">
        <v>2410.3200000000002</v>
      </c>
      <c r="F30" s="45">
        <v>516.51499999999999</v>
      </c>
      <c r="G30" s="45">
        <v>433.18400000000003</v>
      </c>
      <c r="H30" s="45">
        <v>426.52499999999998</v>
      </c>
      <c r="I30" s="45">
        <v>135.15899999999999</v>
      </c>
      <c r="J30" s="45">
        <v>1024.915</v>
      </c>
      <c r="K30" s="45">
        <v>17.739000000000001</v>
      </c>
      <c r="L30" s="45">
        <v>61.076999999999998</v>
      </c>
      <c r="M30" s="45">
        <v>625.49400000000003</v>
      </c>
      <c r="N30" s="45">
        <v>193.977</v>
      </c>
      <c r="O30" s="45">
        <v>2179.7449999999999</v>
      </c>
      <c r="P30" s="45">
        <v>660.947</v>
      </c>
      <c r="Q30" s="45">
        <v>1941.2929999999999</v>
      </c>
      <c r="R30" s="45">
        <v>1324.684</v>
      </c>
      <c r="S30" s="45">
        <v>3471.0839999999998</v>
      </c>
      <c r="T30" s="44">
        <v>6958.51</v>
      </c>
      <c r="U30" s="45">
        <v>606.20600000000002</v>
      </c>
      <c r="V30" s="45">
        <v>223.13399999999999</v>
      </c>
      <c r="W30" s="45">
        <v>386.83300000000003</v>
      </c>
      <c r="X30" s="45">
        <v>100.976</v>
      </c>
      <c r="Y30" s="46">
        <v>25342.416000000001</v>
      </c>
      <c r="Z30" s="47">
        <v>27.457999999999998</v>
      </c>
    </row>
    <row r="31" spans="1:29" s="32" customFormat="1" ht="11.25" x14ac:dyDescent="0.2">
      <c r="A31" s="37">
        <v>22</v>
      </c>
      <c r="B31" s="35" t="s">
        <v>39</v>
      </c>
      <c r="C31" s="35" t="s">
        <v>131</v>
      </c>
      <c r="D31" s="45">
        <v>801.42200000000003</v>
      </c>
      <c r="E31" s="45">
        <v>373.88600000000002</v>
      </c>
      <c r="F31" s="45">
        <v>116.77</v>
      </c>
      <c r="G31" s="45">
        <v>519.13900000000001</v>
      </c>
      <c r="H31" s="45">
        <v>271.87599999999998</v>
      </c>
      <c r="I31" s="45">
        <v>254.21899999999999</v>
      </c>
      <c r="J31" s="45">
        <v>103.301</v>
      </c>
      <c r="K31" s="45">
        <v>2.1869999999999998</v>
      </c>
      <c r="L31" s="45">
        <v>11.189</v>
      </c>
      <c r="M31" s="45">
        <v>718.64800000000002</v>
      </c>
      <c r="N31" s="45">
        <v>99.510999999999996</v>
      </c>
      <c r="O31" s="45">
        <v>1201.221</v>
      </c>
      <c r="P31" s="45">
        <v>562.95799999999997</v>
      </c>
      <c r="Q31" s="45">
        <v>482.58</v>
      </c>
      <c r="R31" s="45">
        <v>249.303</v>
      </c>
      <c r="S31" s="45">
        <v>482.22</v>
      </c>
      <c r="T31" s="45">
        <v>2275.877</v>
      </c>
      <c r="U31" s="44">
        <v>9322.6489999999994</v>
      </c>
      <c r="V31" s="45">
        <v>3934.71</v>
      </c>
      <c r="W31" s="45">
        <v>961.03599999999994</v>
      </c>
      <c r="X31" s="45">
        <v>751.26800000000003</v>
      </c>
      <c r="Y31" s="46">
        <v>23495.972000000002</v>
      </c>
      <c r="Z31" s="47">
        <v>39.677999999999997</v>
      </c>
    </row>
    <row r="32" spans="1:29" s="32" customFormat="1" ht="11.25" x14ac:dyDescent="0.2">
      <c r="A32" s="37">
        <v>23</v>
      </c>
      <c r="B32" s="35" t="s">
        <v>117</v>
      </c>
      <c r="C32" s="35" t="s">
        <v>131</v>
      </c>
      <c r="D32" s="45">
        <v>517.26199999999994</v>
      </c>
      <c r="E32" s="45">
        <v>130.035</v>
      </c>
      <c r="F32" s="45">
        <v>267.88499999999999</v>
      </c>
      <c r="G32" s="45">
        <v>853.94799999999998</v>
      </c>
      <c r="H32" s="45">
        <v>125.837</v>
      </c>
      <c r="I32" s="45">
        <v>376.209</v>
      </c>
      <c r="J32" s="45">
        <v>75.272999999999996</v>
      </c>
      <c r="K32" s="45">
        <v>6.4950000000000001</v>
      </c>
      <c r="L32" s="45">
        <v>11.429</v>
      </c>
      <c r="M32" s="45">
        <v>514.76199999999994</v>
      </c>
      <c r="N32" s="45">
        <v>94.105999999999995</v>
      </c>
      <c r="O32" s="45">
        <v>704.04100000000005</v>
      </c>
      <c r="P32" s="45">
        <v>20.751000000000001</v>
      </c>
      <c r="Q32" s="45">
        <v>373.00099999999998</v>
      </c>
      <c r="R32" s="45">
        <v>176.589</v>
      </c>
      <c r="S32" s="45">
        <v>340.65499999999997</v>
      </c>
      <c r="T32" s="45">
        <v>744.35799999999995</v>
      </c>
      <c r="U32" s="45">
        <v>1696.5250000000001</v>
      </c>
      <c r="V32" s="44">
        <v>2752.8290000000002</v>
      </c>
      <c r="W32" s="45">
        <v>839.37599999999998</v>
      </c>
      <c r="X32" s="45">
        <v>635.38599999999997</v>
      </c>
      <c r="Y32" s="46">
        <v>11256.753000000001</v>
      </c>
      <c r="Z32" s="47">
        <v>24.454999999999998</v>
      </c>
      <c r="AB32" s="19"/>
      <c r="AC32" s="19"/>
    </row>
    <row r="33" spans="1:29" s="32" customFormat="1" ht="11.25" x14ac:dyDescent="0.2">
      <c r="A33" s="37">
        <v>24</v>
      </c>
      <c r="B33" s="35" t="s">
        <v>40</v>
      </c>
      <c r="C33" s="35" t="s">
        <v>131</v>
      </c>
      <c r="D33" s="45">
        <v>3367.203</v>
      </c>
      <c r="E33" s="45">
        <v>89.888999999999996</v>
      </c>
      <c r="F33" s="45">
        <v>61.281999999999996</v>
      </c>
      <c r="G33" s="45">
        <v>420.84800000000001</v>
      </c>
      <c r="H33" s="45">
        <v>1851.175</v>
      </c>
      <c r="I33" s="45">
        <v>66.411000000000001</v>
      </c>
      <c r="J33" s="45">
        <v>67.406000000000006</v>
      </c>
      <c r="K33" s="45">
        <v>33.874000000000002</v>
      </c>
      <c r="L33" s="45">
        <v>48.875</v>
      </c>
      <c r="M33" s="45">
        <v>22621.535</v>
      </c>
      <c r="N33" s="45">
        <v>1299.451</v>
      </c>
      <c r="O33" s="45">
        <v>4574.009</v>
      </c>
      <c r="P33" s="45">
        <v>243.4</v>
      </c>
      <c r="Q33" s="45">
        <v>165.12200000000001</v>
      </c>
      <c r="R33" s="45">
        <v>262.142</v>
      </c>
      <c r="S33" s="45">
        <v>296.471</v>
      </c>
      <c r="T33" s="45">
        <v>2486.451</v>
      </c>
      <c r="U33" s="45">
        <v>1425.8340000000001</v>
      </c>
      <c r="V33" s="45">
        <v>615.97699999999998</v>
      </c>
      <c r="W33" s="44">
        <v>13389.82</v>
      </c>
      <c r="X33" s="45">
        <v>1952.327</v>
      </c>
      <c r="Y33" s="46">
        <v>55339.502</v>
      </c>
      <c r="Z33" s="47">
        <v>24.196000000000002</v>
      </c>
      <c r="AB33" s="111"/>
      <c r="AC33" s="111"/>
    </row>
    <row r="34" spans="1:29" s="32" customFormat="1" ht="11.25" x14ac:dyDescent="0.2">
      <c r="A34" s="37">
        <v>25</v>
      </c>
      <c r="B34" s="35" t="s">
        <v>41</v>
      </c>
      <c r="C34" s="35" t="s">
        <v>131</v>
      </c>
      <c r="D34" s="45">
        <v>1846.2529999999999</v>
      </c>
      <c r="E34" s="45">
        <v>36.598999999999997</v>
      </c>
      <c r="F34" s="45">
        <v>1553.817</v>
      </c>
      <c r="G34" s="45">
        <v>192.61799999999999</v>
      </c>
      <c r="H34" s="45">
        <v>208.02199999999999</v>
      </c>
      <c r="I34" s="45">
        <v>208</v>
      </c>
      <c r="J34" s="45">
        <v>217.203</v>
      </c>
      <c r="K34" s="45">
        <v>30.994</v>
      </c>
      <c r="L34" s="45">
        <v>17.015000000000001</v>
      </c>
      <c r="M34" s="45">
        <v>507.45800000000003</v>
      </c>
      <c r="N34" s="45">
        <v>301.24599999999998</v>
      </c>
      <c r="O34" s="45">
        <v>1286.402</v>
      </c>
      <c r="P34" s="45">
        <v>9.3949999999999996</v>
      </c>
      <c r="Q34" s="45">
        <v>83.918000000000006</v>
      </c>
      <c r="R34" s="45">
        <v>74.503</v>
      </c>
      <c r="S34" s="45">
        <v>835.79899999999998</v>
      </c>
      <c r="T34" s="45">
        <v>315.48899999999998</v>
      </c>
      <c r="U34" s="45">
        <v>333.05500000000001</v>
      </c>
      <c r="V34" s="45">
        <v>187.96899999999999</v>
      </c>
      <c r="W34" s="45">
        <v>1761.4670000000001</v>
      </c>
      <c r="X34" s="44">
        <v>12142.305</v>
      </c>
      <c r="Y34" s="46">
        <v>22149.527999999998</v>
      </c>
      <c r="Z34" s="47">
        <v>54.82</v>
      </c>
      <c r="AB34" s="111"/>
      <c r="AC34" s="111"/>
    </row>
    <row r="35" spans="1:29" s="32" customFormat="1" ht="6.75" customHeight="1" x14ac:dyDescent="0.2">
      <c r="A35" s="37"/>
      <c r="B35" s="35"/>
      <c r="C35" s="35"/>
      <c r="D35" s="45"/>
      <c r="E35" s="45"/>
      <c r="F35" s="45"/>
      <c r="G35" s="45"/>
      <c r="H35" s="45"/>
      <c r="I35" s="45"/>
      <c r="J35" s="45"/>
      <c r="K35" s="45"/>
      <c r="L35" s="45"/>
      <c r="M35" s="45"/>
      <c r="N35" s="45"/>
      <c r="O35" s="45"/>
      <c r="P35" s="45"/>
      <c r="Q35" s="45"/>
      <c r="R35" s="45"/>
      <c r="S35" s="45"/>
      <c r="T35" s="45"/>
      <c r="U35" s="45"/>
      <c r="V35" s="45"/>
      <c r="W35" s="45"/>
      <c r="X35" s="45"/>
      <c r="Y35" s="46"/>
      <c r="Z35" s="47"/>
      <c r="AB35" s="111"/>
      <c r="AC35" s="111"/>
    </row>
    <row r="36" spans="1:29" s="32" customFormat="1" ht="11.25" x14ac:dyDescent="0.2">
      <c r="A36" s="40" t="s">
        <v>0</v>
      </c>
      <c r="C36" s="35" t="s">
        <v>131</v>
      </c>
      <c r="D36" s="46">
        <v>267800.94799999997</v>
      </c>
      <c r="E36" s="46">
        <v>42803.925999999999</v>
      </c>
      <c r="F36" s="46">
        <v>37960.658000000003</v>
      </c>
      <c r="G36" s="46">
        <v>73085.788</v>
      </c>
      <c r="H36" s="46">
        <v>85268.467000000004</v>
      </c>
      <c r="I36" s="46">
        <v>36298.186000000002</v>
      </c>
      <c r="J36" s="46">
        <v>44826.211000000003</v>
      </c>
      <c r="K36" s="46">
        <v>8265.5779999999995</v>
      </c>
      <c r="L36" s="46">
        <v>24319.146000000001</v>
      </c>
      <c r="M36" s="46">
        <v>209782.12100000001</v>
      </c>
      <c r="N36" s="46">
        <v>58296.171000000002</v>
      </c>
      <c r="O36" s="46">
        <v>308450.49200000003</v>
      </c>
      <c r="P36" s="46">
        <v>47941.845999999998</v>
      </c>
      <c r="Q36" s="46">
        <v>60547.423999999999</v>
      </c>
      <c r="R36" s="46">
        <v>67709.255000000005</v>
      </c>
      <c r="S36" s="46">
        <v>54000.748</v>
      </c>
      <c r="T36" s="46">
        <v>39539.974999999999</v>
      </c>
      <c r="U36" s="46">
        <v>32101.66</v>
      </c>
      <c r="V36" s="46">
        <v>24918.563999999998</v>
      </c>
      <c r="W36" s="46">
        <v>46917.813000000002</v>
      </c>
      <c r="X36" s="46">
        <v>36009.339999999997</v>
      </c>
      <c r="Y36" s="48">
        <v>1606844.3149999999</v>
      </c>
      <c r="Z36" s="47"/>
      <c r="AB36" s="111"/>
      <c r="AC36" s="111"/>
    </row>
    <row r="37" spans="1:29" s="19" customFormat="1" ht="11.25" x14ac:dyDescent="0.2">
      <c r="A37" s="38" t="s">
        <v>134</v>
      </c>
      <c r="B37" s="39"/>
      <c r="C37" s="35" t="s">
        <v>130</v>
      </c>
      <c r="D37" s="71">
        <v>39.613999999999997</v>
      </c>
      <c r="E37" s="71">
        <v>12.446999999999999</v>
      </c>
      <c r="F37" s="71">
        <v>9.3170000000000002</v>
      </c>
      <c r="G37" s="71">
        <v>20.984000000000002</v>
      </c>
      <c r="H37" s="71">
        <v>25.327000000000002</v>
      </c>
      <c r="I37" s="71">
        <v>13.951000000000001</v>
      </c>
      <c r="J37" s="71">
        <v>25.393999999999998</v>
      </c>
      <c r="K37" s="71">
        <v>30.170999999999999</v>
      </c>
      <c r="L37" s="71">
        <v>18.811</v>
      </c>
      <c r="M37" s="71">
        <v>33.78</v>
      </c>
      <c r="N37" s="71">
        <v>15.983000000000001</v>
      </c>
      <c r="O37" s="71">
        <v>41.954999999999998</v>
      </c>
      <c r="P37" s="71">
        <v>30.634</v>
      </c>
      <c r="Q37" s="71">
        <v>11.903</v>
      </c>
      <c r="R37" s="71">
        <v>21.516999999999999</v>
      </c>
      <c r="S37" s="71">
        <v>18.957999999999998</v>
      </c>
      <c r="T37" s="71">
        <v>17.599</v>
      </c>
      <c r="U37" s="71">
        <v>29.041</v>
      </c>
      <c r="V37" s="71">
        <v>11.047000000000001</v>
      </c>
      <c r="W37" s="71">
        <v>28.539000000000001</v>
      </c>
      <c r="X37" s="71">
        <v>33.72</v>
      </c>
      <c r="Y37" s="72" t="s">
        <v>271</v>
      </c>
      <c r="Z37" s="71">
        <v>29.638999999999999</v>
      </c>
      <c r="AB37" s="111"/>
      <c r="AC37" s="111"/>
    </row>
    <row r="38" spans="1:29" s="111" customFormat="1" ht="11.25" x14ac:dyDescent="0.15">
      <c r="A38" s="32" t="s">
        <v>135</v>
      </c>
      <c r="B38" s="144"/>
      <c r="C38" s="144"/>
    </row>
    <row r="39" spans="1:29" x14ac:dyDescent="0.2">
      <c r="A39" s="32"/>
    </row>
    <row r="40" spans="1:29" x14ac:dyDescent="0.2">
      <c r="A40" s="32"/>
    </row>
    <row r="41" spans="1:29" x14ac:dyDescent="0.2">
      <c r="A41" s="32"/>
      <c r="D41" s="32"/>
      <c r="M41" s="32"/>
      <c r="O41" s="32"/>
    </row>
    <row r="42" spans="1:29" x14ac:dyDescent="0.2">
      <c r="A42" s="32"/>
    </row>
    <row r="43" spans="1:29" x14ac:dyDescent="0.2">
      <c r="A43" s="32"/>
    </row>
    <row r="44" spans="1:29" x14ac:dyDescent="0.2">
      <c r="A44" s="32"/>
    </row>
    <row r="45" spans="1:29" x14ac:dyDescent="0.2">
      <c r="A45" s="32"/>
    </row>
    <row r="46" spans="1:29" x14ac:dyDescent="0.2">
      <c r="A46" s="32"/>
    </row>
    <row r="47" spans="1:29" x14ac:dyDescent="0.2">
      <c r="A47" s="32"/>
    </row>
    <row r="48" spans="1:29" x14ac:dyDescent="0.2">
      <c r="A48" s="32"/>
    </row>
    <row r="49" spans="1:1" x14ac:dyDescent="0.2">
      <c r="A49" s="32"/>
    </row>
    <row r="50" spans="1:1" x14ac:dyDescent="0.2">
      <c r="A50" s="32"/>
    </row>
    <row r="51" spans="1:1" x14ac:dyDescent="0.2">
      <c r="A51" s="19"/>
    </row>
  </sheetData>
  <mergeCells count="3">
    <mergeCell ref="D4:X4"/>
    <mergeCell ref="A5:B5"/>
    <mergeCell ref="Z4:Z5"/>
  </mergeCells>
  <hyperlinks>
    <hyperlink ref="X1" location="'Innehåll_ Contents'!Utskriftsområde" display="Till tabellförteckning" xr:uid="{2C540E08-A155-43C2-8046-AA5C4654AEB4}"/>
  </hyperlinks>
  <pageMargins left="0.26" right="0.22" top="0.74803149606299213" bottom="0.54" header="0.31496062992125984" footer="0.31496062992125984"/>
  <pageSetup paperSize="9" scale="9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8" tint="-0.249977111117893"/>
  </sheetPr>
  <dimension ref="A1:Z50"/>
  <sheetViews>
    <sheetView workbookViewId="0">
      <selection activeCell="Z1" sqref="Z1:AE6"/>
    </sheetView>
  </sheetViews>
  <sheetFormatPr defaultColWidth="9.140625" defaultRowHeight="12.75" x14ac:dyDescent="0.2"/>
  <cols>
    <col min="1" max="1" width="2.85546875" style="1" customWidth="1"/>
    <col min="2" max="2" width="15.85546875" style="1" customWidth="1"/>
    <col min="3" max="3" width="15.7109375" style="1" hidden="1" customWidth="1"/>
    <col min="4" max="5" width="5.7109375" style="1" customWidth="1"/>
    <col min="6" max="6" width="7.7109375" style="1" customWidth="1"/>
    <col min="7" max="7" width="7.28515625" style="1" customWidth="1"/>
    <col min="8" max="8" width="7.140625" style="1" bestFit="1" customWidth="1"/>
    <col min="9" max="9" width="11" style="1" customWidth="1"/>
    <col min="10" max="10" width="10.140625" style="1" customWidth="1"/>
    <col min="11" max="12" width="10.7109375" style="1" customWidth="1"/>
    <col min="13" max="13" width="9.140625" style="1" customWidth="1"/>
    <col min="14" max="14" width="8" style="1" customWidth="1"/>
    <col min="15" max="15" width="10" style="1" customWidth="1"/>
    <col min="16" max="18" width="8.140625" style="1" customWidth="1"/>
    <col min="19" max="19" width="6.5703125" style="1" bestFit="1" customWidth="1"/>
    <col min="20" max="16384" width="9.140625" style="1"/>
  </cols>
  <sheetData>
    <row r="1" spans="1:26" ht="12.75" customHeight="1" x14ac:dyDescent="0.2">
      <c r="A1" s="20" t="s">
        <v>158</v>
      </c>
      <c r="U1" s="299" t="s">
        <v>167</v>
      </c>
      <c r="V1" s="300"/>
      <c r="W1" s="300"/>
      <c r="X1" s="300"/>
      <c r="Y1" s="300"/>
      <c r="Z1" s="301"/>
    </row>
    <row r="2" spans="1:26" x14ac:dyDescent="0.2">
      <c r="A2" s="6" t="s">
        <v>159</v>
      </c>
      <c r="U2" s="302"/>
      <c r="V2" s="303"/>
      <c r="W2" s="303"/>
      <c r="X2" s="303"/>
      <c r="Y2" s="303"/>
      <c r="Z2" s="304"/>
    </row>
    <row r="3" spans="1:26" s="19" customFormat="1" ht="12" customHeight="1" thickBot="1" x14ac:dyDescent="0.25">
      <c r="U3" s="302"/>
      <c r="V3" s="303"/>
      <c r="W3" s="303"/>
      <c r="X3" s="303"/>
      <c r="Y3" s="303"/>
      <c r="Z3" s="304"/>
    </row>
    <row r="4" spans="1:26" s="19" customFormat="1" ht="11.25" customHeight="1" x14ac:dyDescent="0.2">
      <c r="A4" s="82"/>
      <c r="B4" s="82"/>
      <c r="C4" s="82"/>
      <c r="D4" s="295" t="s">
        <v>132</v>
      </c>
      <c r="E4" s="295"/>
      <c r="F4" s="295"/>
      <c r="G4" s="295"/>
      <c r="H4" s="295"/>
      <c r="I4" s="295"/>
      <c r="J4" s="295"/>
      <c r="K4" s="295"/>
      <c r="L4" s="295"/>
      <c r="M4" s="295"/>
      <c r="N4" s="295"/>
      <c r="O4" s="295"/>
      <c r="P4" s="295"/>
      <c r="Q4" s="295"/>
      <c r="R4" s="295"/>
      <c r="S4" s="83"/>
      <c r="U4" s="302"/>
      <c r="V4" s="303"/>
      <c r="W4" s="303"/>
      <c r="X4" s="303"/>
      <c r="Y4" s="303"/>
      <c r="Z4" s="304"/>
    </row>
    <row r="5" spans="1:26" s="19" customFormat="1" ht="34.5" thickBot="1" x14ac:dyDescent="0.25">
      <c r="A5" s="84" t="s">
        <v>126</v>
      </c>
      <c r="B5" s="84"/>
      <c r="C5" s="84"/>
      <c r="D5" s="85" t="s">
        <v>1</v>
      </c>
      <c r="E5" s="85" t="s">
        <v>2</v>
      </c>
      <c r="F5" s="85" t="s">
        <v>3</v>
      </c>
      <c r="G5" s="85" t="s">
        <v>4</v>
      </c>
      <c r="H5" s="85" t="s">
        <v>5</v>
      </c>
      <c r="I5" s="85" t="s">
        <v>6</v>
      </c>
      <c r="J5" s="85" t="s">
        <v>7</v>
      </c>
      <c r="K5" s="85" t="s">
        <v>8</v>
      </c>
      <c r="L5" s="85" t="s">
        <v>9</v>
      </c>
      <c r="M5" s="85" t="s">
        <v>10</v>
      </c>
      <c r="N5" s="85" t="s">
        <v>11</v>
      </c>
      <c r="O5" s="85" t="s">
        <v>12</v>
      </c>
      <c r="P5" s="85" t="s">
        <v>13</v>
      </c>
      <c r="Q5" s="85" t="s">
        <v>14</v>
      </c>
      <c r="R5" s="85" t="s">
        <v>15</v>
      </c>
      <c r="S5" s="86" t="s">
        <v>0</v>
      </c>
      <c r="U5" s="302"/>
      <c r="V5" s="303"/>
      <c r="W5" s="303"/>
      <c r="X5" s="303"/>
      <c r="Y5" s="303"/>
      <c r="Z5" s="304"/>
    </row>
    <row r="6" spans="1:26" s="19" customFormat="1" ht="11.25" x14ac:dyDescent="0.2">
      <c r="A6" s="41"/>
      <c r="B6" s="41"/>
      <c r="C6" s="41"/>
      <c r="D6" s="42"/>
      <c r="E6" s="42"/>
      <c r="F6" s="42"/>
      <c r="G6" s="42"/>
      <c r="H6" s="42"/>
      <c r="I6" s="42"/>
      <c r="J6" s="42"/>
      <c r="K6" s="42"/>
      <c r="L6" s="42"/>
      <c r="M6" s="42"/>
      <c r="N6" s="42"/>
      <c r="O6" s="42"/>
      <c r="P6" s="42"/>
      <c r="Q6" s="42"/>
      <c r="R6" s="42"/>
      <c r="S6" s="39"/>
      <c r="U6" s="305"/>
      <c r="V6" s="306"/>
      <c r="W6" s="306"/>
      <c r="X6" s="306"/>
      <c r="Y6" s="306"/>
      <c r="Z6" s="307"/>
    </row>
    <row r="7" spans="1:26" s="19" customFormat="1" ht="11.25" hidden="1" x14ac:dyDescent="0.2">
      <c r="A7" s="41"/>
      <c r="B7" s="41"/>
      <c r="C7" s="41"/>
      <c r="D7" s="42"/>
      <c r="E7" s="42"/>
      <c r="F7" s="42"/>
      <c r="G7" s="42"/>
      <c r="H7" s="42"/>
      <c r="I7" s="42"/>
      <c r="J7" s="42"/>
      <c r="K7" s="42"/>
      <c r="L7" s="42"/>
      <c r="M7" s="42"/>
      <c r="N7" s="42"/>
      <c r="O7" s="42"/>
      <c r="P7" s="42"/>
      <c r="Q7" s="42"/>
      <c r="R7" s="42"/>
      <c r="S7" s="39"/>
      <c r="U7" s="32"/>
      <c r="V7" s="32"/>
      <c r="W7" s="32"/>
      <c r="X7" s="32"/>
      <c r="Y7" s="32"/>
      <c r="Z7" s="32"/>
    </row>
    <row r="8" spans="1:26" s="19" customFormat="1" ht="11.25" hidden="1" x14ac:dyDescent="0.2">
      <c r="A8" s="41"/>
      <c r="B8" s="41"/>
      <c r="C8" s="41"/>
      <c r="D8" s="42"/>
      <c r="E8" s="42"/>
      <c r="F8" s="42"/>
      <c r="G8" s="42"/>
      <c r="H8" s="42"/>
      <c r="I8" s="42"/>
      <c r="J8" s="42"/>
      <c r="K8" s="42"/>
      <c r="L8" s="42"/>
      <c r="M8" s="42"/>
      <c r="N8" s="42"/>
      <c r="O8" s="42"/>
      <c r="P8" s="42"/>
      <c r="Q8" s="42"/>
      <c r="R8" s="42"/>
      <c r="S8" s="39"/>
      <c r="U8" s="32"/>
      <c r="V8" s="32"/>
      <c r="W8" s="32"/>
      <c r="X8" s="32"/>
      <c r="Y8" s="32"/>
      <c r="Z8" s="32"/>
    </row>
    <row r="9" spans="1:26" s="19" customFormat="1" ht="11.25" hidden="1" x14ac:dyDescent="0.2">
      <c r="A9" s="41"/>
      <c r="B9" s="41"/>
      <c r="C9" s="41"/>
      <c r="D9" s="42"/>
      <c r="E9" s="42"/>
      <c r="F9" s="42"/>
      <c r="G9" s="42"/>
      <c r="H9" s="42"/>
      <c r="I9" s="42"/>
      <c r="J9" s="42"/>
      <c r="K9" s="42"/>
      <c r="L9" s="42"/>
      <c r="M9" s="42"/>
      <c r="N9" s="42"/>
      <c r="O9" s="42"/>
      <c r="P9" s="42"/>
      <c r="Q9" s="42"/>
      <c r="R9" s="42"/>
      <c r="S9" s="39"/>
      <c r="U9" s="32"/>
      <c r="V9" s="32"/>
      <c r="W9" s="32"/>
      <c r="X9" s="32"/>
      <c r="Y9" s="32"/>
      <c r="Z9" s="32"/>
    </row>
    <row r="10" spans="1:26" s="19" customFormat="1" ht="11.25" hidden="1" x14ac:dyDescent="0.2">
      <c r="A10" s="41"/>
      <c r="B10" s="41"/>
      <c r="C10" s="41"/>
      <c r="D10" s="42"/>
      <c r="E10" s="42"/>
      <c r="F10" s="42"/>
      <c r="G10" s="42"/>
      <c r="H10" s="42"/>
      <c r="I10" s="42"/>
      <c r="J10" s="42"/>
      <c r="K10" s="42"/>
      <c r="L10" s="42"/>
      <c r="M10" s="42"/>
      <c r="N10" s="42"/>
      <c r="O10" s="42"/>
      <c r="P10" s="42"/>
      <c r="Q10" s="42"/>
      <c r="R10" s="42"/>
      <c r="S10" s="39"/>
      <c r="U10" s="32"/>
      <c r="V10" s="32"/>
      <c r="W10" s="32"/>
      <c r="X10" s="32"/>
      <c r="Y10" s="32"/>
      <c r="Z10" s="32"/>
    </row>
    <row r="11" spans="1:26" s="32" customFormat="1" ht="15.95" customHeight="1" x14ac:dyDescent="0.2">
      <c r="A11" s="36" t="s">
        <v>127</v>
      </c>
      <c r="B11" s="35" t="s">
        <v>24</v>
      </c>
      <c r="C11" s="35" t="s">
        <v>131</v>
      </c>
      <c r="D11" s="88"/>
      <c r="E11" s="88"/>
      <c r="F11" s="88"/>
      <c r="G11" s="88"/>
      <c r="H11" s="88"/>
      <c r="I11" s="88"/>
      <c r="J11" s="88"/>
      <c r="K11" s="88"/>
      <c r="L11" s="88"/>
      <c r="M11" s="88"/>
      <c r="N11" s="88"/>
      <c r="O11" s="88"/>
      <c r="P11" s="88"/>
      <c r="Q11" s="88"/>
      <c r="R11" s="88"/>
      <c r="S11" s="89"/>
    </row>
    <row r="12" spans="1:26" s="32" customFormat="1" ht="15.95" customHeight="1" x14ac:dyDescent="0.2">
      <c r="A12" s="36" t="s">
        <v>128</v>
      </c>
      <c r="B12" s="35" t="s">
        <v>25</v>
      </c>
      <c r="C12" s="35" t="s">
        <v>131</v>
      </c>
      <c r="D12" s="88"/>
      <c r="E12" s="88"/>
      <c r="F12" s="88"/>
      <c r="G12" s="88"/>
      <c r="H12" s="88"/>
      <c r="I12" s="88"/>
      <c r="J12" s="88"/>
      <c r="K12" s="88"/>
      <c r="L12" s="88"/>
      <c r="M12" s="88"/>
      <c r="N12" s="88"/>
      <c r="O12" s="88"/>
      <c r="P12" s="88"/>
      <c r="Q12" s="88"/>
      <c r="R12" s="88"/>
      <c r="S12" s="89"/>
    </row>
    <row r="13" spans="1:26" s="32" customFormat="1" ht="15.95" customHeight="1" x14ac:dyDescent="0.2">
      <c r="A13" s="37">
        <v>4</v>
      </c>
      <c r="B13" s="35" t="s">
        <v>26</v>
      </c>
      <c r="C13" s="35" t="s">
        <v>131</v>
      </c>
      <c r="D13" s="88"/>
      <c r="E13" s="88"/>
      <c r="F13" s="88"/>
      <c r="G13" s="88"/>
      <c r="H13" s="88"/>
      <c r="I13" s="88"/>
      <c r="J13" s="88"/>
      <c r="K13" s="88"/>
      <c r="L13" s="88"/>
      <c r="M13" s="88"/>
      <c r="N13" s="88"/>
      <c r="O13" s="88"/>
      <c r="P13" s="88"/>
      <c r="Q13" s="88"/>
      <c r="R13" s="88"/>
      <c r="S13" s="89"/>
    </row>
    <row r="14" spans="1:26" s="32" customFormat="1" ht="15.95" customHeight="1" x14ac:dyDescent="0.2">
      <c r="A14" s="37">
        <v>5</v>
      </c>
      <c r="B14" s="35" t="s">
        <v>27</v>
      </c>
      <c r="C14" s="35" t="s">
        <v>131</v>
      </c>
      <c r="D14" s="88"/>
      <c r="E14" s="88"/>
      <c r="F14" s="88"/>
      <c r="G14" s="88"/>
      <c r="H14" s="88"/>
      <c r="I14" s="88"/>
      <c r="J14" s="88"/>
      <c r="K14" s="88"/>
      <c r="L14" s="88"/>
      <c r="M14" s="88"/>
      <c r="N14" s="88"/>
      <c r="O14" s="88"/>
      <c r="P14" s="88"/>
      <c r="Q14" s="88"/>
      <c r="R14" s="88"/>
      <c r="S14" s="89"/>
    </row>
    <row r="15" spans="1:26" s="32" customFormat="1" ht="15.95" customHeight="1" x14ac:dyDescent="0.2">
      <c r="A15" s="37">
        <v>6</v>
      </c>
      <c r="B15" s="35" t="s">
        <v>28</v>
      </c>
      <c r="C15" s="35" t="s">
        <v>131</v>
      </c>
      <c r="D15" s="88"/>
      <c r="E15" s="88"/>
      <c r="F15" s="88"/>
      <c r="G15" s="88"/>
      <c r="H15" s="88"/>
      <c r="I15" s="88"/>
      <c r="J15" s="88"/>
      <c r="K15" s="88"/>
      <c r="L15" s="88"/>
      <c r="M15" s="88"/>
      <c r="N15" s="88"/>
      <c r="O15" s="88"/>
      <c r="P15" s="88"/>
      <c r="Q15" s="88"/>
      <c r="R15" s="88"/>
      <c r="S15" s="89"/>
    </row>
    <row r="16" spans="1:26" s="32" customFormat="1" ht="6.75" customHeight="1" x14ac:dyDescent="0.2">
      <c r="A16" s="37"/>
      <c r="B16" s="35"/>
      <c r="C16" s="35"/>
      <c r="D16" s="1"/>
      <c r="E16" s="1"/>
      <c r="F16" s="1"/>
      <c r="G16" s="1"/>
      <c r="H16" s="1"/>
      <c r="I16" s="1"/>
      <c r="J16" s="1"/>
      <c r="K16" s="1"/>
      <c r="L16" s="1"/>
      <c r="M16" s="1"/>
      <c r="N16" s="1"/>
      <c r="O16" s="1"/>
      <c r="P16" s="1"/>
      <c r="Q16" s="1"/>
      <c r="R16" s="1"/>
      <c r="S16" s="20"/>
    </row>
    <row r="17" spans="1:26" s="32" customFormat="1" ht="15.95" customHeight="1" x14ac:dyDescent="0.2">
      <c r="A17" s="37">
        <v>7</v>
      </c>
      <c r="B17" s="35" t="s">
        <v>29</v>
      </c>
      <c r="C17" s="35" t="s">
        <v>131</v>
      </c>
      <c r="D17" s="88"/>
      <c r="E17" s="88"/>
      <c r="F17" s="88"/>
      <c r="G17" s="88"/>
      <c r="H17" s="88"/>
      <c r="I17" s="88"/>
      <c r="J17" s="88"/>
      <c r="K17" s="88"/>
      <c r="L17" s="88"/>
      <c r="M17" s="88"/>
      <c r="N17" s="88"/>
      <c r="O17" s="88"/>
      <c r="P17" s="88"/>
      <c r="Q17" s="88"/>
      <c r="R17" s="88"/>
      <c r="S17" s="89"/>
    </row>
    <row r="18" spans="1:26" s="32" customFormat="1" ht="15.95" customHeight="1" x14ac:dyDescent="0.2">
      <c r="A18" s="37">
        <v>8</v>
      </c>
      <c r="B18" s="35" t="s">
        <v>115</v>
      </c>
      <c r="C18" s="35" t="s">
        <v>131</v>
      </c>
      <c r="D18" s="88"/>
      <c r="E18" s="88"/>
      <c r="F18" s="88"/>
      <c r="G18" s="88"/>
      <c r="H18" s="88"/>
      <c r="I18" s="88"/>
      <c r="J18" s="88"/>
      <c r="K18" s="88"/>
      <c r="L18" s="88"/>
      <c r="M18" s="88"/>
      <c r="N18" s="88"/>
      <c r="O18" s="88"/>
      <c r="P18" s="88"/>
      <c r="Q18" s="88"/>
      <c r="R18" s="88"/>
      <c r="S18" s="89"/>
    </row>
    <row r="19" spans="1:26" s="32" customFormat="1" ht="15.95" customHeight="1" x14ac:dyDescent="0.2">
      <c r="A19" s="37">
        <v>9</v>
      </c>
      <c r="B19" s="35" t="s">
        <v>116</v>
      </c>
      <c r="C19" s="35" t="s">
        <v>131</v>
      </c>
      <c r="D19" s="88"/>
      <c r="E19" s="88"/>
      <c r="F19" s="88"/>
      <c r="G19" s="88"/>
      <c r="H19" s="88"/>
      <c r="I19" s="88"/>
      <c r="J19" s="88"/>
      <c r="K19" s="88"/>
      <c r="L19" s="88"/>
      <c r="M19" s="88"/>
      <c r="N19" s="88"/>
      <c r="O19" s="88"/>
      <c r="P19" s="88"/>
      <c r="Q19" s="88"/>
      <c r="R19" s="88"/>
      <c r="S19" s="89"/>
    </row>
    <row r="20" spans="1:26" s="32" customFormat="1" ht="15.95" customHeight="1" x14ac:dyDescent="0.2">
      <c r="A20" s="37">
        <v>10</v>
      </c>
      <c r="B20" s="35" t="s">
        <v>30</v>
      </c>
      <c r="C20" s="35" t="s">
        <v>131</v>
      </c>
      <c r="D20" s="88"/>
      <c r="E20" s="88"/>
      <c r="F20" s="88"/>
      <c r="G20" s="88"/>
      <c r="H20" s="88"/>
      <c r="I20" s="88"/>
      <c r="J20" s="88"/>
      <c r="K20" s="88"/>
      <c r="L20" s="88"/>
      <c r="M20" s="88"/>
      <c r="N20" s="88"/>
      <c r="O20" s="88"/>
      <c r="P20" s="88"/>
      <c r="Q20" s="88"/>
      <c r="R20" s="88"/>
      <c r="S20" s="89"/>
    </row>
    <row r="21" spans="1:26" s="32" customFormat="1" ht="15.95" customHeight="1" x14ac:dyDescent="0.2">
      <c r="A21" s="37">
        <v>12</v>
      </c>
      <c r="B21" s="35" t="s">
        <v>31</v>
      </c>
      <c r="C21" s="35" t="s">
        <v>131</v>
      </c>
      <c r="D21" s="88"/>
      <c r="E21" s="88"/>
      <c r="F21" s="88"/>
      <c r="G21" s="88"/>
      <c r="H21" s="88"/>
      <c r="I21" s="88"/>
      <c r="J21" s="88"/>
      <c r="K21" s="88"/>
      <c r="L21" s="88"/>
      <c r="M21" s="88"/>
      <c r="N21" s="88"/>
      <c r="O21" s="88"/>
      <c r="P21" s="88"/>
      <c r="Q21" s="88"/>
      <c r="R21" s="88"/>
      <c r="S21" s="89"/>
    </row>
    <row r="22" spans="1:26" s="32" customFormat="1" ht="6.75" customHeight="1" x14ac:dyDescent="0.2">
      <c r="A22" s="37"/>
      <c r="B22" s="35"/>
      <c r="C22" s="35"/>
      <c r="D22" s="1"/>
      <c r="E22" s="1"/>
      <c r="F22" s="1"/>
      <c r="G22" s="1"/>
      <c r="H22" s="1"/>
      <c r="I22" s="1"/>
      <c r="J22" s="1"/>
      <c r="K22" s="1"/>
      <c r="L22" s="1"/>
      <c r="M22" s="1"/>
      <c r="N22" s="1"/>
      <c r="O22" s="1"/>
      <c r="P22" s="1"/>
      <c r="Q22" s="1"/>
      <c r="R22" s="1"/>
      <c r="S22" s="20"/>
    </row>
    <row r="23" spans="1:26" s="32" customFormat="1" ht="15.95" customHeight="1" x14ac:dyDescent="0.2">
      <c r="A23" s="37">
        <v>13</v>
      </c>
      <c r="B23" s="35" t="s">
        <v>32</v>
      </c>
      <c r="C23" s="35" t="s">
        <v>131</v>
      </c>
      <c r="D23" s="88"/>
      <c r="E23" s="88"/>
      <c r="F23" s="88"/>
      <c r="G23" s="88"/>
      <c r="H23" s="88"/>
      <c r="I23" s="88"/>
      <c r="J23" s="88"/>
      <c r="K23" s="88"/>
      <c r="L23" s="88"/>
      <c r="M23" s="88"/>
      <c r="N23" s="88"/>
      <c r="O23" s="88"/>
      <c r="P23" s="88"/>
      <c r="Q23" s="88"/>
      <c r="R23" s="88"/>
      <c r="S23" s="89"/>
    </row>
    <row r="24" spans="1:26" s="32" customFormat="1" ht="15.95" customHeight="1" x14ac:dyDescent="0.2">
      <c r="A24" s="37">
        <v>14</v>
      </c>
      <c r="B24" s="35" t="s">
        <v>33</v>
      </c>
      <c r="C24" s="35" t="s">
        <v>131</v>
      </c>
      <c r="D24" s="88"/>
      <c r="E24" s="88"/>
      <c r="F24" s="88"/>
      <c r="G24" s="88"/>
      <c r="H24" s="88"/>
      <c r="I24" s="88"/>
      <c r="J24" s="88"/>
      <c r="K24" s="88"/>
      <c r="L24" s="88"/>
      <c r="M24" s="88"/>
      <c r="N24" s="88"/>
      <c r="O24" s="88"/>
      <c r="P24" s="88"/>
      <c r="Q24" s="88"/>
      <c r="R24" s="88"/>
      <c r="S24" s="89"/>
    </row>
    <row r="25" spans="1:26" s="32" customFormat="1" ht="15.95" customHeight="1" x14ac:dyDescent="0.2">
      <c r="A25" s="37">
        <v>17</v>
      </c>
      <c r="B25" s="35" t="s">
        <v>34</v>
      </c>
      <c r="C25" s="35" t="s">
        <v>131</v>
      </c>
      <c r="D25" s="88"/>
      <c r="E25" s="88"/>
      <c r="F25" s="88"/>
      <c r="G25" s="88"/>
      <c r="H25" s="88"/>
      <c r="I25" s="88"/>
      <c r="J25" s="88"/>
      <c r="K25" s="88"/>
      <c r="L25" s="88"/>
      <c r="M25" s="88"/>
      <c r="N25" s="88"/>
      <c r="O25" s="88"/>
      <c r="P25" s="88"/>
      <c r="Q25" s="88"/>
      <c r="R25" s="88"/>
      <c r="S25" s="89"/>
    </row>
    <row r="26" spans="1:26" s="32" customFormat="1" ht="15.95" customHeight="1" x14ac:dyDescent="0.2">
      <c r="A26" s="37">
        <v>18</v>
      </c>
      <c r="B26" s="35" t="s">
        <v>35</v>
      </c>
      <c r="C26" s="35" t="s">
        <v>131</v>
      </c>
      <c r="D26" s="88"/>
      <c r="E26" s="88"/>
      <c r="F26" s="88"/>
      <c r="G26" s="88"/>
      <c r="H26" s="88"/>
      <c r="I26" s="88"/>
      <c r="J26" s="88"/>
      <c r="K26" s="88"/>
      <c r="L26" s="88"/>
      <c r="M26" s="88"/>
      <c r="N26" s="88"/>
      <c r="O26" s="88"/>
      <c r="P26" s="88"/>
      <c r="Q26" s="88"/>
      <c r="R26" s="88"/>
      <c r="S26" s="89"/>
    </row>
    <row r="27" spans="1:26" s="32" customFormat="1" ht="15.95" customHeight="1" x14ac:dyDescent="0.2">
      <c r="A27" s="37">
        <v>19</v>
      </c>
      <c r="B27" s="35" t="s">
        <v>36</v>
      </c>
      <c r="C27" s="35" t="s">
        <v>131</v>
      </c>
      <c r="D27" s="88"/>
      <c r="E27" s="88"/>
      <c r="F27" s="88"/>
      <c r="G27" s="88"/>
      <c r="H27" s="88"/>
      <c r="I27" s="88"/>
      <c r="J27" s="88"/>
      <c r="K27" s="88"/>
      <c r="L27" s="88"/>
      <c r="M27" s="88"/>
      <c r="N27" s="88"/>
      <c r="O27" s="88"/>
      <c r="P27" s="88"/>
      <c r="Q27" s="88"/>
      <c r="R27" s="88"/>
      <c r="S27" s="89"/>
    </row>
    <row r="28" spans="1:26" s="32" customFormat="1" ht="6.75" customHeight="1" x14ac:dyDescent="0.2">
      <c r="A28" s="37"/>
      <c r="B28" s="35"/>
      <c r="C28" s="35"/>
      <c r="D28" s="1"/>
      <c r="E28" s="1"/>
      <c r="F28" s="1"/>
      <c r="G28" s="1"/>
      <c r="H28" s="1"/>
      <c r="I28" s="1"/>
      <c r="J28" s="1"/>
      <c r="K28" s="1"/>
      <c r="L28" s="1"/>
      <c r="M28" s="1"/>
      <c r="N28" s="1"/>
      <c r="O28" s="1"/>
      <c r="P28" s="1"/>
      <c r="Q28" s="1"/>
      <c r="R28" s="1"/>
      <c r="S28" s="20"/>
    </row>
    <row r="29" spans="1:26" s="32" customFormat="1" ht="15.95" customHeight="1" x14ac:dyDescent="0.2">
      <c r="A29" s="37">
        <v>20</v>
      </c>
      <c r="B29" s="35" t="s">
        <v>37</v>
      </c>
      <c r="C29" s="35" t="s">
        <v>131</v>
      </c>
      <c r="D29" s="88"/>
      <c r="E29" s="88"/>
      <c r="F29" s="88"/>
      <c r="G29" s="88"/>
      <c r="H29" s="88"/>
      <c r="I29" s="88"/>
      <c r="J29" s="88"/>
      <c r="K29" s="88"/>
      <c r="L29" s="88"/>
      <c r="M29" s="88"/>
      <c r="N29" s="88"/>
      <c r="O29" s="88"/>
      <c r="P29" s="88"/>
      <c r="Q29" s="88"/>
      <c r="R29" s="88"/>
      <c r="S29" s="89"/>
    </row>
    <row r="30" spans="1:26" s="32" customFormat="1" ht="15.95" customHeight="1" x14ac:dyDescent="0.2">
      <c r="A30" s="37">
        <v>21</v>
      </c>
      <c r="B30" s="35" t="s">
        <v>38</v>
      </c>
      <c r="C30" s="35" t="s">
        <v>131</v>
      </c>
      <c r="D30" s="88"/>
      <c r="E30" s="88"/>
      <c r="F30" s="88"/>
      <c r="G30" s="88"/>
      <c r="H30" s="88"/>
      <c r="I30" s="88"/>
      <c r="J30" s="88"/>
      <c r="K30" s="88"/>
      <c r="L30" s="88"/>
      <c r="M30" s="88"/>
      <c r="N30" s="88"/>
      <c r="O30" s="88"/>
      <c r="P30" s="88"/>
      <c r="Q30" s="88"/>
      <c r="R30" s="88"/>
      <c r="S30" s="89"/>
    </row>
    <row r="31" spans="1:26" s="32" customFormat="1" ht="15.95" customHeight="1" x14ac:dyDescent="0.2">
      <c r="A31" s="37">
        <v>22</v>
      </c>
      <c r="B31" s="35" t="s">
        <v>39</v>
      </c>
      <c r="C31" s="35" t="s">
        <v>131</v>
      </c>
      <c r="D31" s="88"/>
      <c r="E31" s="88"/>
      <c r="F31" s="88"/>
      <c r="G31" s="88"/>
      <c r="H31" s="88"/>
      <c r="I31" s="88"/>
      <c r="J31" s="88"/>
      <c r="K31" s="88"/>
      <c r="L31" s="88"/>
      <c r="M31" s="88"/>
      <c r="N31" s="88"/>
      <c r="O31" s="88"/>
      <c r="P31" s="88"/>
      <c r="Q31" s="88"/>
      <c r="R31" s="88"/>
      <c r="S31" s="89"/>
    </row>
    <row r="32" spans="1:26" s="32" customFormat="1" ht="15.95" customHeight="1" x14ac:dyDescent="0.2">
      <c r="A32" s="37">
        <v>23</v>
      </c>
      <c r="B32" s="35" t="s">
        <v>117</v>
      </c>
      <c r="C32" s="35" t="s">
        <v>131</v>
      </c>
      <c r="D32" s="88"/>
      <c r="E32" s="88"/>
      <c r="F32" s="88"/>
      <c r="G32" s="88"/>
      <c r="H32" s="88"/>
      <c r="I32" s="88"/>
      <c r="J32" s="88"/>
      <c r="K32" s="88"/>
      <c r="L32" s="88"/>
      <c r="M32" s="88"/>
      <c r="N32" s="88"/>
      <c r="O32" s="88"/>
      <c r="P32" s="88"/>
      <c r="Q32" s="88"/>
      <c r="R32" s="88"/>
      <c r="S32" s="89"/>
      <c r="U32" s="1"/>
      <c r="V32" s="1"/>
      <c r="W32" s="1"/>
      <c r="X32" s="1"/>
      <c r="Y32" s="1"/>
      <c r="Z32" s="1"/>
    </row>
    <row r="33" spans="1:26" s="32" customFormat="1" ht="15.95" customHeight="1" x14ac:dyDescent="0.2">
      <c r="A33" s="37">
        <v>24</v>
      </c>
      <c r="B33" s="35" t="s">
        <v>40</v>
      </c>
      <c r="C33" s="35" t="s">
        <v>131</v>
      </c>
      <c r="D33" s="88"/>
      <c r="E33" s="88"/>
      <c r="F33" s="88"/>
      <c r="G33" s="88"/>
      <c r="H33" s="88"/>
      <c r="I33" s="88"/>
      <c r="J33" s="88"/>
      <c r="K33" s="88"/>
      <c r="L33" s="88"/>
      <c r="M33" s="88"/>
      <c r="N33" s="88"/>
      <c r="O33" s="88"/>
      <c r="P33" s="88"/>
      <c r="Q33" s="88"/>
      <c r="R33" s="88"/>
      <c r="S33" s="89"/>
      <c r="U33" s="1"/>
      <c r="V33" s="1"/>
      <c r="W33" s="1"/>
      <c r="X33" s="1"/>
      <c r="Y33" s="1"/>
      <c r="Z33" s="1"/>
    </row>
    <row r="34" spans="1:26" s="32" customFormat="1" ht="15.95" customHeight="1" x14ac:dyDescent="0.2">
      <c r="A34" s="37">
        <v>25</v>
      </c>
      <c r="B34" s="35" t="s">
        <v>41</v>
      </c>
      <c r="C34" s="35" t="s">
        <v>131</v>
      </c>
      <c r="D34" s="88"/>
      <c r="E34" s="88"/>
      <c r="F34" s="88"/>
      <c r="G34" s="88"/>
      <c r="H34" s="88"/>
      <c r="I34" s="88"/>
      <c r="J34" s="88"/>
      <c r="K34" s="88"/>
      <c r="L34" s="88"/>
      <c r="M34" s="88"/>
      <c r="N34" s="88"/>
      <c r="O34" s="88"/>
      <c r="P34" s="88"/>
      <c r="Q34" s="88"/>
      <c r="R34" s="88"/>
      <c r="S34" s="89"/>
      <c r="U34" s="1"/>
      <c r="V34" s="1"/>
      <c r="W34" s="1"/>
      <c r="X34" s="1"/>
      <c r="Y34" s="1"/>
      <c r="Z34" s="1"/>
    </row>
    <row r="35" spans="1:26" s="32" customFormat="1" ht="6.75" customHeight="1" x14ac:dyDescent="0.2">
      <c r="A35" s="37"/>
      <c r="B35" s="35"/>
      <c r="C35" s="35"/>
      <c r="D35" s="88"/>
      <c r="E35" s="88"/>
      <c r="F35" s="88"/>
      <c r="G35" s="88"/>
      <c r="H35" s="88"/>
      <c r="I35" s="88"/>
      <c r="J35" s="88"/>
      <c r="K35" s="88"/>
      <c r="L35" s="88"/>
      <c r="M35" s="88"/>
      <c r="N35" s="88"/>
      <c r="O35" s="88"/>
      <c r="P35" s="88"/>
      <c r="Q35" s="88"/>
      <c r="R35" s="88"/>
      <c r="S35" s="89"/>
      <c r="U35" s="1"/>
      <c r="V35" s="1"/>
      <c r="W35" s="1"/>
      <c r="X35" s="1"/>
      <c r="Y35" s="1"/>
      <c r="Z35" s="1"/>
    </row>
    <row r="36" spans="1:26" s="32" customFormat="1" ht="13.5" thickBot="1" x14ac:dyDescent="0.25">
      <c r="A36" s="90" t="s">
        <v>0</v>
      </c>
      <c r="B36" s="91"/>
      <c r="C36" s="92" t="s">
        <v>131</v>
      </c>
      <c r="D36" s="93"/>
      <c r="E36" s="93"/>
      <c r="F36" s="93"/>
      <c r="G36" s="93"/>
      <c r="H36" s="93"/>
      <c r="I36" s="93"/>
      <c r="J36" s="93"/>
      <c r="K36" s="93"/>
      <c r="L36" s="93"/>
      <c r="M36" s="93"/>
      <c r="N36" s="93"/>
      <c r="O36" s="93"/>
      <c r="P36" s="93"/>
      <c r="Q36" s="93"/>
      <c r="R36" s="93"/>
      <c r="S36" s="93"/>
      <c r="U36" s="1"/>
      <c r="V36" s="1"/>
      <c r="W36" s="1"/>
      <c r="X36" s="1"/>
      <c r="Y36" s="1"/>
      <c r="Z36" s="1"/>
    </row>
    <row r="37" spans="1:26" x14ac:dyDescent="0.2">
      <c r="A37" s="32" t="s">
        <v>135</v>
      </c>
    </row>
    <row r="38" spans="1:26" x14ac:dyDescent="0.2">
      <c r="A38" s="32"/>
    </row>
    <row r="39" spans="1:26" x14ac:dyDescent="0.2">
      <c r="A39" s="32"/>
    </row>
    <row r="40" spans="1:26" x14ac:dyDescent="0.2">
      <c r="A40" s="32"/>
    </row>
    <row r="41" spans="1:26" x14ac:dyDescent="0.2">
      <c r="A41" s="32"/>
    </row>
    <row r="42" spans="1:26" x14ac:dyDescent="0.2">
      <c r="A42" s="32"/>
    </row>
    <row r="43" spans="1:26" x14ac:dyDescent="0.2">
      <c r="A43" s="32"/>
    </row>
    <row r="44" spans="1:26" x14ac:dyDescent="0.2">
      <c r="A44" s="32"/>
    </row>
    <row r="45" spans="1:26" x14ac:dyDescent="0.2">
      <c r="A45" s="32"/>
    </row>
    <row r="46" spans="1:26" x14ac:dyDescent="0.2">
      <c r="A46" s="32"/>
    </row>
    <row r="47" spans="1:26" x14ac:dyDescent="0.2">
      <c r="A47" s="32"/>
    </row>
    <row r="48" spans="1:26" x14ac:dyDescent="0.2">
      <c r="A48" s="32"/>
    </row>
    <row r="49" spans="1:1" x14ac:dyDescent="0.2">
      <c r="A49" s="32"/>
    </row>
    <row r="50" spans="1:1" x14ac:dyDescent="0.2">
      <c r="A50" s="19"/>
    </row>
  </sheetData>
  <mergeCells count="2">
    <mergeCell ref="D4:R4"/>
    <mergeCell ref="U1:Z6"/>
  </mergeCells>
  <pageMargins left="0.26" right="0.22" top="0.74803149606299213" bottom="0.54" header="0.31496062992125984" footer="0.31496062992125984"/>
  <pageSetup paperSize="9" scale="95"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8" tint="-0.249977111117893"/>
  </sheetPr>
  <dimension ref="A1:Y45"/>
  <sheetViews>
    <sheetView zoomScaleNormal="100" workbookViewId="0">
      <selection activeCell="Z1" sqref="Z1:AE6"/>
    </sheetView>
  </sheetViews>
  <sheetFormatPr defaultColWidth="9.140625" defaultRowHeight="12.75" x14ac:dyDescent="0.2"/>
  <cols>
    <col min="1" max="1" width="3" style="1" customWidth="1"/>
    <col min="2" max="2" width="15.7109375" style="1" bestFit="1" customWidth="1"/>
    <col min="3" max="4" width="6.28515625" style="1" bestFit="1" customWidth="1"/>
    <col min="5" max="5" width="7.5703125" style="1" customWidth="1"/>
    <col min="6" max="7" width="7.140625" style="1" bestFit="1" customWidth="1"/>
    <col min="8" max="8" width="11.140625" style="1" customWidth="1"/>
    <col min="9" max="9" width="10.140625" style="1" customWidth="1"/>
    <col min="10" max="10" width="11.42578125" style="1" customWidth="1"/>
    <col min="11" max="11" width="11.140625" style="1" customWidth="1"/>
    <col min="12" max="12" width="9" style="1" customWidth="1"/>
    <col min="13" max="13" width="6.28515625" style="1" bestFit="1" customWidth="1"/>
    <col min="14" max="14" width="9.7109375" style="1" customWidth="1"/>
    <col min="15" max="15" width="6.28515625" style="1" bestFit="1" customWidth="1"/>
    <col min="16" max="16" width="8.7109375" style="1" customWidth="1"/>
    <col min="17" max="17" width="6.28515625" style="1" bestFit="1" customWidth="1"/>
    <col min="18" max="18" width="9.140625" style="98"/>
    <col min="19" max="16384" width="9.140625" style="1"/>
  </cols>
  <sheetData>
    <row r="1" spans="1:25" x14ac:dyDescent="0.2">
      <c r="A1" s="20" t="s">
        <v>161</v>
      </c>
      <c r="T1" s="299" t="s">
        <v>170</v>
      </c>
      <c r="U1" s="300"/>
      <c r="V1" s="300"/>
      <c r="W1" s="300"/>
      <c r="X1" s="300"/>
      <c r="Y1" s="301"/>
    </row>
    <row r="2" spans="1:25" x14ac:dyDescent="0.2">
      <c r="A2" s="6" t="s">
        <v>160</v>
      </c>
      <c r="T2" s="302"/>
      <c r="U2" s="303"/>
      <c r="V2" s="303"/>
      <c r="W2" s="303"/>
      <c r="X2" s="303"/>
      <c r="Y2" s="304"/>
    </row>
    <row r="3" spans="1:25" s="19" customFormat="1" ht="12" thickBot="1" x14ac:dyDescent="0.25">
      <c r="R3" s="99"/>
      <c r="T3" s="302"/>
      <c r="U3" s="303"/>
      <c r="V3" s="303"/>
      <c r="W3" s="303"/>
      <c r="X3" s="303"/>
      <c r="Y3" s="304"/>
    </row>
    <row r="4" spans="1:25" s="5" customFormat="1" ht="12" x14ac:dyDescent="0.2">
      <c r="A4" s="81"/>
      <c r="B4" s="81"/>
      <c r="C4" s="295" t="s">
        <v>132</v>
      </c>
      <c r="D4" s="295"/>
      <c r="E4" s="295"/>
      <c r="F4" s="295"/>
      <c r="G4" s="295"/>
      <c r="H4" s="295"/>
      <c r="I4" s="295"/>
      <c r="J4" s="295"/>
      <c r="K4" s="295"/>
      <c r="L4" s="295"/>
      <c r="M4" s="295"/>
      <c r="N4" s="295"/>
      <c r="O4" s="295"/>
      <c r="P4" s="295"/>
      <c r="Q4" s="295"/>
      <c r="R4" s="100"/>
      <c r="T4" s="302"/>
      <c r="U4" s="303"/>
      <c r="V4" s="303"/>
      <c r="W4" s="303"/>
      <c r="X4" s="303"/>
      <c r="Y4" s="304"/>
    </row>
    <row r="5" spans="1:25" s="19" customFormat="1" ht="34.5" thickBot="1" x14ac:dyDescent="0.25">
      <c r="A5" s="84" t="s">
        <v>126</v>
      </c>
      <c r="B5" s="84"/>
      <c r="C5" s="85" t="s">
        <v>1</v>
      </c>
      <c r="D5" s="85" t="s">
        <v>2</v>
      </c>
      <c r="E5" s="85" t="s">
        <v>3</v>
      </c>
      <c r="F5" s="85" t="s">
        <v>4</v>
      </c>
      <c r="G5" s="85" t="s">
        <v>5</v>
      </c>
      <c r="H5" s="85" t="s">
        <v>6</v>
      </c>
      <c r="I5" s="85" t="s">
        <v>7</v>
      </c>
      <c r="J5" s="85" t="s">
        <v>8</v>
      </c>
      <c r="K5" s="85" t="s">
        <v>9</v>
      </c>
      <c r="L5" s="85" t="s">
        <v>10</v>
      </c>
      <c r="M5" s="85" t="s">
        <v>11</v>
      </c>
      <c r="N5" s="85" t="s">
        <v>12</v>
      </c>
      <c r="O5" s="85" t="s">
        <v>13</v>
      </c>
      <c r="P5" s="85" t="s">
        <v>14</v>
      </c>
      <c r="Q5" s="85" t="s">
        <v>15</v>
      </c>
      <c r="R5" s="101" t="s">
        <v>0</v>
      </c>
      <c r="T5" s="302"/>
      <c r="U5" s="303"/>
      <c r="V5" s="303"/>
      <c r="W5" s="303"/>
      <c r="X5" s="303"/>
      <c r="Y5" s="304"/>
    </row>
    <row r="6" spans="1:25" s="32" customFormat="1" ht="15.95" customHeight="1" x14ac:dyDescent="0.2">
      <c r="A6" s="36" t="s">
        <v>127</v>
      </c>
      <c r="B6" s="35" t="s">
        <v>24</v>
      </c>
      <c r="C6" s="94"/>
      <c r="D6" s="94"/>
      <c r="E6" s="94"/>
      <c r="F6" s="94"/>
      <c r="R6" s="102"/>
      <c r="T6" s="305"/>
      <c r="U6" s="306"/>
      <c r="V6" s="306"/>
      <c r="W6" s="306"/>
      <c r="X6" s="306"/>
      <c r="Y6" s="307"/>
    </row>
    <row r="7" spans="1:25" s="32" customFormat="1" ht="15.95" customHeight="1" x14ac:dyDescent="0.2">
      <c r="A7" s="36" t="s">
        <v>128</v>
      </c>
      <c r="B7" s="35" t="s">
        <v>25</v>
      </c>
      <c r="C7" s="94"/>
      <c r="D7" s="94"/>
      <c r="E7" s="94"/>
      <c r="F7" s="94"/>
      <c r="R7" s="102"/>
    </row>
    <row r="8" spans="1:25" s="32" customFormat="1" ht="15.95" customHeight="1" x14ac:dyDescent="0.2">
      <c r="A8" s="37">
        <v>4</v>
      </c>
      <c r="B8" s="35" t="s">
        <v>26</v>
      </c>
      <c r="C8" s="94"/>
      <c r="D8" s="94"/>
      <c r="E8" s="94"/>
      <c r="F8" s="94"/>
      <c r="R8" s="102"/>
    </row>
    <row r="9" spans="1:25" s="32" customFormat="1" ht="15.95" customHeight="1" x14ac:dyDescent="0.2">
      <c r="A9" s="37">
        <v>5</v>
      </c>
      <c r="B9" s="35" t="s">
        <v>27</v>
      </c>
      <c r="C9" s="94"/>
      <c r="D9" s="94"/>
      <c r="E9" s="94"/>
      <c r="F9" s="94"/>
      <c r="R9" s="102"/>
    </row>
    <row r="10" spans="1:25" s="32" customFormat="1" ht="15.95" customHeight="1" x14ac:dyDescent="0.2">
      <c r="A10" s="37">
        <v>6</v>
      </c>
      <c r="B10" s="35" t="s">
        <v>28</v>
      </c>
      <c r="C10" s="94"/>
      <c r="D10" s="94"/>
      <c r="E10" s="94"/>
      <c r="F10" s="94"/>
      <c r="R10" s="102"/>
    </row>
    <row r="11" spans="1:25" s="32" customFormat="1" ht="9.75" customHeight="1" x14ac:dyDescent="0.2">
      <c r="A11" s="37"/>
      <c r="B11" s="35"/>
      <c r="C11" s="94"/>
      <c r="D11" s="94"/>
      <c r="E11" s="94"/>
      <c r="F11" s="94"/>
      <c r="R11" s="102"/>
    </row>
    <row r="12" spans="1:25" s="32" customFormat="1" ht="15.95" customHeight="1" x14ac:dyDescent="0.2">
      <c r="A12" s="37">
        <v>7</v>
      </c>
      <c r="B12" s="35" t="s">
        <v>29</v>
      </c>
      <c r="C12" s="94"/>
      <c r="D12" s="94"/>
      <c r="E12" s="94"/>
      <c r="F12" s="94"/>
      <c r="R12" s="102"/>
    </row>
    <row r="13" spans="1:25" s="32" customFormat="1" ht="15.95" customHeight="1" x14ac:dyDescent="0.2">
      <c r="A13" s="37">
        <v>8</v>
      </c>
      <c r="B13" s="35" t="s">
        <v>115</v>
      </c>
      <c r="C13" s="94"/>
      <c r="D13" s="94"/>
      <c r="E13" s="94"/>
      <c r="F13" s="94"/>
      <c r="R13" s="102"/>
    </row>
    <row r="14" spans="1:25" s="32" customFormat="1" ht="15.95" customHeight="1" x14ac:dyDescent="0.2">
      <c r="A14" s="37">
        <v>9</v>
      </c>
      <c r="B14" s="35" t="s">
        <v>116</v>
      </c>
      <c r="C14" s="94"/>
      <c r="D14" s="94"/>
      <c r="E14" s="94"/>
      <c r="F14" s="94"/>
      <c r="R14" s="102"/>
    </row>
    <row r="15" spans="1:25" s="32" customFormat="1" ht="15.95" customHeight="1" x14ac:dyDescent="0.2">
      <c r="A15" s="37">
        <v>10</v>
      </c>
      <c r="B15" s="35" t="s">
        <v>30</v>
      </c>
      <c r="C15" s="94"/>
      <c r="D15" s="94"/>
      <c r="E15" s="94"/>
      <c r="F15" s="94"/>
      <c r="R15" s="102"/>
    </row>
    <row r="16" spans="1:25" s="32" customFormat="1" ht="15.95" customHeight="1" x14ac:dyDescent="0.2">
      <c r="A16" s="37">
        <v>12</v>
      </c>
      <c r="B16" s="35" t="s">
        <v>31</v>
      </c>
      <c r="C16" s="94"/>
      <c r="D16" s="94"/>
      <c r="E16" s="94"/>
      <c r="F16" s="94"/>
      <c r="R16" s="102"/>
    </row>
    <row r="17" spans="1:18" s="32" customFormat="1" ht="9.75" customHeight="1" x14ac:dyDescent="0.2">
      <c r="A17" s="37"/>
      <c r="B17" s="35"/>
      <c r="C17" s="94"/>
      <c r="D17" s="94"/>
      <c r="E17" s="94"/>
      <c r="F17" s="94"/>
      <c r="R17" s="102"/>
    </row>
    <row r="18" spans="1:18" s="32" customFormat="1" ht="15.95" customHeight="1" x14ac:dyDescent="0.2">
      <c r="A18" s="37">
        <v>13</v>
      </c>
      <c r="B18" s="35" t="s">
        <v>32</v>
      </c>
      <c r="C18" s="94"/>
      <c r="D18" s="94"/>
      <c r="E18" s="94"/>
      <c r="F18" s="94"/>
      <c r="R18" s="102"/>
    </row>
    <row r="19" spans="1:18" s="32" customFormat="1" ht="15.95" customHeight="1" x14ac:dyDescent="0.2">
      <c r="A19" s="37">
        <v>14</v>
      </c>
      <c r="B19" s="35" t="s">
        <v>33</v>
      </c>
      <c r="C19" s="94"/>
      <c r="D19" s="94"/>
      <c r="E19" s="94"/>
      <c r="F19" s="94"/>
      <c r="R19" s="102"/>
    </row>
    <row r="20" spans="1:18" s="32" customFormat="1" ht="15.95" customHeight="1" x14ac:dyDescent="0.2">
      <c r="A20" s="37">
        <v>17</v>
      </c>
      <c r="B20" s="35" t="s">
        <v>34</v>
      </c>
      <c r="C20" s="94"/>
      <c r="D20" s="94"/>
      <c r="E20" s="94"/>
      <c r="F20" s="94"/>
      <c r="R20" s="102"/>
    </row>
    <row r="21" spans="1:18" s="32" customFormat="1" ht="15.95" customHeight="1" x14ac:dyDescent="0.2">
      <c r="A21" s="37">
        <v>18</v>
      </c>
      <c r="B21" s="35" t="s">
        <v>35</v>
      </c>
      <c r="C21" s="94"/>
      <c r="D21" s="94"/>
      <c r="E21" s="94"/>
      <c r="F21" s="94"/>
      <c r="R21" s="102"/>
    </row>
    <row r="22" spans="1:18" s="32" customFormat="1" ht="15.95" customHeight="1" x14ac:dyDescent="0.2">
      <c r="A22" s="37">
        <v>19</v>
      </c>
      <c r="B22" s="35" t="s">
        <v>36</v>
      </c>
      <c r="C22" s="94"/>
      <c r="D22" s="94"/>
      <c r="E22" s="94"/>
      <c r="F22" s="94"/>
      <c r="R22" s="102"/>
    </row>
    <row r="23" spans="1:18" s="32" customFormat="1" ht="9.75" customHeight="1" x14ac:dyDescent="0.2">
      <c r="A23" s="37"/>
      <c r="B23" s="35"/>
      <c r="C23" s="94"/>
      <c r="D23" s="94"/>
      <c r="E23" s="94"/>
      <c r="F23" s="94"/>
      <c r="R23" s="102"/>
    </row>
    <row r="24" spans="1:18" s="32" customFormat="1" ht="15.95" customHeight="1" x14ac:dyDescent="0.2">
      <c r="A24" s="37">
        <v>20</v>
      </c>
      <c r="B24" s="35" t="s">
        <v>37</v>
      </c>
      <c r="C24" s="94"/>
      <c r="D24" s="94"/>
      <c r="E24" s="94"/>
      <c r="F24" s="94"/>
      <c r="R24" s="102"/>
    </row>
    <row r="25" spans="1:18" s="32" customFormat="1" ht="15.95" customHeight="1" x14ac:dyDescent="0.2">
      <c r="A25" s="37">
        <v>21</v>
      </c>
      <c r="B25" s="35" t="s">
        <v>38</v>
      </c>
      <c r="C25" s="94"/>
      <c r="D25" s="94"/>
      <c r="E25" s="94"/>
      <c r="F25" s="94"/>
      <c r="R25" s="102"/>
    </row>
    <row r="26" spans="1:18" s="32" customFormat="1" ht="15.95" customHeight="1" x14ac:dyDescent="0.2">
      <c r="A26" s="37">
        <v>22</v>
      </c>
      <c r="B26" s="35" t="s">
        <v>39</v>
      </c>
      <c r="C26" s="94"/>
      <c r="D26" s="94"/>
      <c r="E26" s="94"/>
      <c r="F26" s="94"/>
      <c r="R26" s="102"/>
    </row>
    <row r="27" spans="1:18" s="32" customFormat="1" ht="15.95" customHeight="1" x14ac:dyDescent="0.2">
      <c r="A27" s="37">
        <v>23</v>
      </c>
      <c r="B27" s="35" t="s">
        <v>117</v>
      </c>
      <c r="C27" s="94"/>
      <c r="D27" s="94"/>
      <c r="E27" s="94"/>
      <c r="F27" s="94"/>
      <c r="R27" s="102"/>
    </row>
    <row r="28" spans="1:18" s="32" customFormat="1" ht="15.95" customHeight="1" x14ac:dyDescent="0.2">
      <c r="A28" s="37">
        <v>24</v>
      </c>
      <c r="B28" s="35" t="s">
        <v>40</v>
      </c>
      <c r="C28" s="94"/>
      <c r="D28" s="94"/>
      <c r="E28" s="94"/>
      <c r="F28" s="94"/>
      <c r="R28" s="102"/>
    </row>
    <row r="29" spans="1:18" s="32" customFormat="1" ht="15.95" customHeight="1" x14ac:dyDescent="0.2">
      <c r="A29" s="37">
        <v>25</v>
      </c>
      <c r="B29" s="35" t="s">
        <v>41</v>
      </c>
      <c r="C29" s="94"/>
      <c r="D29" s="94"/>
      <c r="E29" s="94"/>
      <c r="F29" s="94"/>
      <c r="R29" s="102"/>
    </row>
    <row r="30" spans="1:18" s="32" customFormat="1" ht="11.25" x14ac:dyDescent="0.2">
      <c r="B30" s="95"/>
      <c r="C30" s="94"/>
      <c r="D30" s="94"/>
      <c r="E30" s="94"/>
      <c r="F30" s="94"/>
      <c r="R30" s="102"/>
    </row>
    <row r="31" spans="1:18" s="19" customFormat="1" ht="11.25" x14ac:dyDescent="0.2">
      <c r="A31" s="96" t="s">
        <v>0</v>
      </c>
      <c r="B31" s="39"/>
      <c r="C31" s="97"/>
      <c r="D31" s="97"/>
      <c r="E31" s="97"/>
      <c r="F31" s="97"/>
      <c r="G31" s="97"/>
      <c r="H31" s="97"/>
      <c r="I31" s="97"/>
      <c r="J31" s="97"/>
      <c r="K31" s="97"/>
      <c r="L31" s="97"/>
      <c r="M31" s="97"/>
      <c r="N31" s="97"/>
      <c r="O31" s="97"/>
      <c r="P31" s="97"/>
      <c r="Q31" s="97"/>
      <c r="R31" s="103"/>
    </row>
    <row r="32" spans="1:18" x14ac:dyDescent="0.2">
      <c r="A32" s="32"/>
      <c r="B32" s="21"/>
    </row>
    <row r="33" spans="1:1" x14ac:dyDescent="0.2">
      <c r="A33" s="32"/>
    </row>
    <row r="34" spans="1:1" x14ac:dyDescent="0.2">
      <c r="A34" s="32"/>
    </row>
    <row r="35" spans="1:1" x14ac:dyDescent="0.2">
      <c r="A35" s="32"/>
    </row>
    <row r="36" spans="1:1" x14ac:dyDescent="0.2">
      <c r="A36" s="32"/>
    </row>
    <row r="37" spans="1:1" x14ac:dyDescent="0.2">
      <c r="A37" s="32"/>
    </row>
    <row r="38" spans="1:1" x14ac:dyDescent="0.2">
      <c r="A38" s="32"/>
    </row>
    <row r="39" spans="1:1" x14ac:dyDescent="0.2">
      <c r="A39" s="32"/>
    </row>
    <row r="40" spans="1:1" x14ac:dyDescent="0.2">
      <c r="A40" s="32"/>
    </row>
    <row r="41" spans="1:1" x14ac:dyDescent="0.2">
      <c r="A41" s="32"/>
    </row>
    <row r="42" spans="1:1" x14ac:dyDescent="0.2">
      <c r="A42" s="32"/>
    </row>
    <row r="43" spans="1:1" x14ac:dyDescent="0.2">
      <c r="A43" s="32"/>
    </row>
    <row r="44" spans="1:1" x14ac:dyDescent="0.2">
      <c r="A44" s="32"/>
    </row>
    <row r="45" spans="1:1" x14ac:dyDescent="0.2">
      <c r="A45" s="19"/>
    </row>
  </sheetData>
  <mergeCells count="2">
    <mergeCell ref="C4:Q4"/>
    <mergeCell ref="T1:Y6"/>
  </mergeCells>
  <pageMargins left="0.26" right="0.22" top="0.74803149606299213" bottom="0.54" header="0.31496062992125984" footer="0.31496062992125984"/>
  <pageSetup paperSize="9" scale="95"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8" tint="-0.249977111117893"/>
  </sheetPr>
  <dimension ref="A1:AE33"/>
  <sheetViews>
    <sheetView workbookViewId="0">
      <selection activeCell="Z1" sqref="Z1:AE6"/>
    </sheetView>
  </sheetViews>
  <sheetFormatPr defaultColWidth="9.140625" defaultRowHeight="12.75" x14ac:dyDescent="0.2"/>
  <cols>
    <col min="1" max="1" width="16.7109375" style="7" customWidth="1"/>
    <col min="2" max="2" width="15.7109375" style="7" hidden="1" customWidth="1"/>
    <col min="3" max="23" width="6.28515625" style="7" bestFit="1" customWidth="1"/>
    <col min="24" max="16384" width="9.140625" style="7"/>
  </cols>
  <sheetData>
    <row r="1" spans="1:31" x14ac:dyDescent="0.2">
      <c r="A1" s="20" t="s">
        <v>163</v>
      </c>
      <c r="Z1" s="299" t="s">
        <v>170</v>
      </c>
      <c r="AA1" s="300"/>
      <c r="AB1" s="300"/>
      <c r="AC1" s="300"/>
      <c r="AD1" s="300"/>
      <c r="AE1" s="301"/>
    </row>
    <row r="2" spans="1:31" x14ac:dyDescent="0.2">
      <c r="A2" s="6" t="s">
        <v>162</v>
      </c>
      <c r="Z2" s="302"/>
      <c r="AA2" s="303"/>
      <c r="AB2" s="303"/>
      <c r="AC2" s="303"/>
      <c r="AD2" s="303"/>
      <c r="AE2" s="304"/>
    </row>
    <row r="3" spans="1:31" s="19" customFormat="1" ht="12" thickBot="1" x14ac:dyDescent="0.25">
      <c r="Z3" s="302"/>
      <c r="AA3" s="303"/>
      <c r="AB3" s="303"/>
      <c r="AC3" s="303"/>
      <c r="AD3" s="303"/>
      <c r="AE3" s="304"/>
    </row>
    <row r="4" spans="1:31" s="19" customFormat="1" ht="11.25" x14ac:dyDescent="0.2">
      <c r="A4" s="82"/>
      <c r="B4" s="82"/>
      <c r="C4" s="295" t="s">
        <v>129</v>
      </c>
      <c r="D4" s="295"/>
      <c r="E4" s="295"/>
      <c r="F4" s="295"/>
      <c r="G4" s="295"/>
      <c r="H4" s="295"/>
      <c r="I4" s="295"/>
      <c r="J4" s="295"/>
      <c r="K4" s="295"/>
      <c r="L4" s="295"/>
      <c r="M4" s="295"/>
      <c r="N4" s="295"/>
      <c r="O4" s="295"/>
      <c r="P4" s="295"/>
      <c r="Q4" s="295"/>
      <c r="R4" s="295"/>
      <c r="S4" s="295"/>
      <c r="T4" s="295"/>
      <c r="U4" s="295"/>
      <c r="V4" s="295"/>
      <c r="W4" s="295"/>
      <c r="X4" s="83"/>
      <c r="Z4" s="302"/>
      <c r="AA4" s="303"/>
      <c r="AB4" s="303"/>
      <c r="AC4" s="303"/>
      <c r="AD4" s="303"/>
      <c r="AE4" s="304"/>
    </row>
    <row r="5" spans="1:31" s="19" customFormat="1" ht="12" thickBot="1" x14ac:dyDescent="0.25">
      <c r="A5" s="84" t="s">
        <v>136</v>
      </c>
      <c r="B5" s="84"/>
      <c r="C5" s="104">
        <v>1</v>
      </c>
      <c r="D5" s="104">
        <v>3</v>
      </c>
      <c r="E5" s="104">
        <v>4</v>
      </c>
      <c r="F5" s="104">
        <v>5</v>
      </c>
      <c r="G5" s="104">
        <v>6</v>
      </c>
      <c r="H5" s="104">
        <v>7</v>
      </c>
      <c r="I5" s="104">
        <v>8</v>
      </c>
      <c r="J5" s="104">
        <v>9</v>
      </c>
      <c r="K5" s="104">
        <v>10</v>
      </c>
      <c r="L5" s="104">
        <v>12</v>
      </c>
      <c r="M5" s="104">
        <v>13</v>
      </c>
      <c r="N5" s="104">
        <v>14</v>
      </c>
      <c r="O5" s="104">
        <v>17</v>
      </c>
      <c r="P5" s="104">
        <v>18</v>
      </c>
      <c r="Q5" s="104">
        <v>19</v>
      </c>
      <c r="R5" s="104">
        <v>20</v>
      </c>
      <c r="S5" s="104">
        <v>21</v>
      </c>
      <c r="T5" s="104">
        <v>22</v>
      </c>
      <c r="U5" s="104">
        <v>23</v>
      </c>
      <c r="V5" s="104">
        <v>24</v>
      </c>
      <c r="W5" s="104">
        <v>25</v>
      </c>
      <c r="X5" s="87" t="s">
        <v>0</v>
      </c>
      <c r="Z5" s="302"/>
      <c r="AA5" s="303"/>
      <c r="AB5" s="303"/>
      <c r="AC5" s="303"/>
      <c r="AD5" s="303"/>
      <c r="AE5" s="304"/>
    </row>
    <row r="6" spans="1:31" s="33" customFormat="1" ht="22.5" x14ac:dyDescent="0.2">
      <c r="A6" s="105" t="s">
        <v>46</v>
      </c>
      <c r="B6" s="35" t="s">
        <v>131</v>
      </c>
      <c r="C6" s="94"/>
      <c r="D6" s="94"/>
      <c r="E6" s="94"/>
      <c r="F6" s="94"/>
      <c r="G6" s="32"/>
      <c r="H6" s="32"/>
      <c r="I6" s="32"/>
      <c r="J6" s="32"/>
      <c r="K6" s="32"/>
      <c r="L6" s="32"/>
      <c r="M6" s="32"/>
      <c r="N6" s="32"/>
      <c r="O6" s="32"/>
      <c r="P6" s="32"/>
      <c r="Q6" s="32"/>
      <c r="R6" s="32"/>
      <c r="S6" s="32"/>
      <c r="T6" s="32"/>
      <c r="U6" s="32"/>
      <c r="V6" s="32"/>
      <c r="W6" s="32"/>
      <c r="X6" s="32"/>
      <c r="Z6" s="305"/>
      <c r="AA6" s="306"/>
      <c r="AB6" s="306"/>
      <c r="AC6" s="306"/>
      <c r="AD6" s="306"/>
      <c r="AE6" s="307"/>
    </row>
    <row r="7" spans="1:31" s="33" customFormat="1" ht="15.95" customHeight="1" x14ac:dyDescent="0.2">
      <c r="A7" s="35" t="s">
        <v>2</v>
      </c>
      <c r="B7" s="35" t="s">
        <v>130</v>
      </c>
      <c r="C7" s="94"/>
      <c r="D7" s="94"/>
      <c r="E7" s="94"/>
      <c r="F7" s="94"/>
      <c r="G7" s="32"/>
      <c r="H7" s="32"/>
      <c r="I7" s="32"/>
      <c r="J7" s="32"/>
      <c r="K7" s="32"/>
      <c r="L7" s="32"/>
      <c r="M7" s="32"/>
      <c r="N7" s="32"/>
      <c r="O7" s="32"/>
      <c r="P7" s="32"/>
      <c r="Q7" s="32"/>
      <c r="R7" s="32"/>
      <c r="S7" s="32"/>
      <c r="T7" s="32"/>
      <c r="U7" s="32"/>
      <c r="V7" s="32"/>
      <c r="W7" s="32"/>
      <c r="X7" s="32"/>
    </row>
    <row r="8" spans="1:31" s="33" customFormat="1" ht="15.95" customHeight="1" x14ac:dyDescent="0.2">
      <c r="A8" s="106" t="s">
        <v>4</v>
      </c>
      <c r="B8" s="35" t="s">
        <v>131</v>
      </c>
      <c r="C8" s="94"/>
      <c r="D8" s="94"/>
      <c r="E8" s="94"/>
      <c r="F8" s="94"/>
      <c r="G8" s="32"/>
      <c r="H8" s="32"/>
      <c r="I8" s="32"/>
      <c r="J8" s="32"/>
      <c r="K8" s="32"/>
      <c r="L8" s="32"/>
      <c r="M8" s="32"/>
      <c r="N8" s="32"/>
      <c r="O8" s="32"/>
      <c r="P8" s="32"/>
      <c r="Q8" s="32"/>
      <c r="R8" s="32"/>
      <c r="S8" s="32"/>
      <c r="T8" s="32"/>
      <c r="U8" s="32"/>
      <c r="V8" s="32"/>
      <c r="W8" s="32"/>
      <c r="X8" s="32"/>
    </row>
    <row r="9" spans="1:31" s="33" customFormat="1" ht="15.95" customHeight="1" x14ac:dyDescent="0.2">
      <c r="A9" s="35" t="s">
        <v>5</v>
      </c>
      <c r="B9" s="35" t="s">
        <v>130</v>
      </c>
      <c r="C9" s="94"/>
      <c r="D9" s="94"/>
      <c r="E9" s="94"/>
      <c r="F9" s="94"/>
      <c r="G9" s="32"/>
      <c r="H9" s="32"/>
      <c r="I9" s="32"/>
      <c r="J9" s="32"/>
      <c r="K9" s="32"/>
      <c r="L9" s="32"/>
      <c r="M9" s="32"/>
      <c r="N9" s="32"/>
      <c r="O9" s="32"/>
      <c r="P9" s="32"/>
      <c r="Q9" s="32"/>
      <c r="R9" s="32"/>
      <c r="S9" s="32"/>
      <c r="T9" s="32"/>
      <c r="U9" s="32"/>
      <c r="V9" s="32"/>
      <c r="W9" s="32"/>
      <c r="X9" s="32"/>
    </row>
    <row r="10" spans="1:31" s="33" customFormat="1" ht="33.75" x14ac:dyDescent="0.2">
      <c r="A10" s="107" t="s">
        <v>44</v>
      </c>
      <c r="B10" s="35" t="s">
        <v>131</v>
      </c>
      <c r="C10" s="94"/>
      <c r="D10" s="94"/>
      <c r="E10" s="94"/>
      <c r="F10" s="94"/>
      <c r="G10" s="32"/>
      <c r="H10" s="32"/>
      <c r="I10" s="32"/>
      <c r="J10" s="32"/>
      <c r="K10" s="32"/>
      <c r="L10" s="32"/>
      <c r="M10" s="32"/>
      <c r="N10" s="32"/>
      <c r="O10" s="32"/>
      <c r="P10" s="32"/>
      <c r="Q10" s="32"/>
      <c r="R10" s="32"/>
      <c r="S10" s="32"/>
      <c r="T10" s="32"/>
      <c r="U10" s="32"/>
      <c r="V10" s="32"/>
      <c r="W10" s="32"/>
      <c r="X10" s="32"/>
    </row>
    <row r="11" spans="1:31" s="33" customFormat="1" ht="22.5" x14ac:dyDescent="0.2">
      <c r="A11" s="35" t="s">
        <v>7</v>
      </c>
      <c r="B11" s="35" t="s">
        <v>130</v>
      </c>
      <c r="C11" s="94"/>
      <c r="D11" s="94"/>
      <c r="E11" s="94"/>
      <c r="F11" s="94"/>
      <c r="G11" s="32"/>
      <c r="H11" s="32"/>
      <c r="I11" s="32"/>
      <c r="J11" s="32"/>
      <c r="K11" s="32"/>
      <c r="L11" s="32"/>
      <c r="M11" s="32"/>
      <c r="N11" s="32"/>
      <c r="O11" s="32"/>
      <c r="P11" s="32"/>
      <c r="Q11" s="32"/>
      <c r="R11" s="32"/>
      <c r="S11" s="32"/>
      <c r="T11" s="32"/>
      <c r="U11" s="32"/>
      <c r="V11" s="32"/>
      <c r="W11" s="32"/>
      <c r="X11" s="32"/>
    </row>
    <row r="12" spans="1:31" s="33" customFormat="1" ht="22.5" x14ac:dyDescent="0.2">
      <c r="A12" s="107" t="s">
        <v>8</v>
      </c>
      <c r="B12" s="35" t="s">
        <v>131</v>
      </c>
      <c r="C12" s="94"/>
      <c r="D12" s="94"/>
      <c r="E12" s="94"/>
      <c r="F12" s="94"/>
      <c r="G12" s="32"/>
      <c r="H12" s="32"/>
      <c r="I12" s="32"/>
      <c r="J12" s="32"/>
      <c r="K12" s="32"/>
      <c r="L12" s="32"/>
      <c r="M12" s="32"/>
      <c r="N12" s="32"/>
      <c r="O12" s="32"/>
      <c r="P12" s="32"/>
      <c r="Q12" s="32"/>
      <c r="R12" s="32"/>
      <c r="S12" s="32"/>
      <c r="T12" s="32"/>
      <c r="U12" s="32"/>
      <c r="V12" s="32"/>
      <c r="W12" s="32"/>
      <c r="X12" s="32"/>
    </row>
    <row r="13" spans="1:31" s="33" customFormat="1" ht="22.5" x14ac:dyDescent="0.2">
      <c r="A13" s="35" t="s">
        <v>9</v>
      </c>
      <c r="B13" s="35" t="s">
        <v>130</v>
      </c>
      <c r="C13" s="94"/>
      <c r="D13" s="94"/>
      <c r="E13" s="94"/>
      <c r="F13" s="94"/>
      <c r="G13" s="32"/>
      <c r="H13" s="32"/>
      <c r="I13" s="32"/>
      <c r="J13" s="32"/>
      <c r="K13" s="32"/>
      <c r="L13" s="32"/>
      <c r="M13" s="32"/>
      <c r="N13" s="32"/>
      <c r="O13" s="32"/>
      <c r="P13" s="32"/>
      <c r="Q13" s="32"/>
      <c r="R13" s="32"/>
      <c r="S13" s="32"/>
      <c r="T13" s="32"/>
      <c r="U13" s="32"/>
      <c r="V13" s="32"/>
      <c r="W13" s="32"/>
      <c r="X13" s="32"/>
    </row>
    <row r="14" spans="1:31" s="33" customFormat="1" ht="15.95" customHeight="1" x14ac:dyDescent="0.2">
      <c r="A14" s="107" t="s">
        <v>10</v>
      </c>
      <c r="B14" s="35" t="s">
        <v>131</v>
      </c>
      <c r="C14" s="94"/>
      <c r="D14" s="94"/>
      <c r="E14" s="94"/>
      <c r="F14" s="94"/>
      <c r="G14" s="32"/>
      <c r="H14" s="32"/>
      <c r="I14" s="32"/>
      <c r="J14" s="32"/>
      <c r="K14" s="32"/>
      <c r="L14" s="32"/>
      <c r="M14" s="32"/>
      <c r="N14" s="32"/>
      <c r="O14" s="32"/>
      <c r="P14" s="32"/>
      <c r="Q14" s="32"/>
      <c r="R14" s="32"/>
      <c r="S14" s="32"/>
      <c r="T14" s="32"/>
      <c r="U14" s="32"/>
      <c r="V14" s="32"/>
      <c r="W14" s="32"/>
      <c r="X14" s="32"/>
    </row>
    <row r="15" spans="1:31" s="33" customFormat="1" ht="22.5" x14ac:dyDescent="0.2">
      <c r="A15" s="107" t="s">
        <v>12</v>
      </c>
      <c r="B15" s="35" t="s">
        <v>130</v>
      </c>
      <c r="C15" s="94"/>
      <c r="D15" s="94"/>
      <c r="E15" s="94"/>
      <c r="F15" s="94"/>
      <c r="G15" s="32"/>
      <c r="H15" s="32"/>
      <c r="I15" s="32"/>
      <c r="J15" s="32"/>
      <c r="K15" s="32"/>
      <c r="L15" s="32"/>
      <c r="M15" s="32"/>
      <c r="N15" s="32"/>
      <c r="O15" s="32"/>
      <c r="P15" s="32"/>
      <c r="Q15" s="32"/>
      <c r="R15" s="32"/>
      <c r="S15" s="32"/>
      <c r="T15" s="32"/>
      <c r="U15" s="32"/>
      <c r="V15" s="32"/>
      <c r="W15" s="32"/>
      <c r="X15" s="32"/>
    </row>
    <row r="16" spans="1:31" s="33" customFormat="1" ht="22.5" x14ac:dyDescent="0.2">
      <c r="A16" s="107" t="s">
        <v>45</v>
      </c>
      <c r="B16" s="35" t="s">
        <v>131</v>
      </c>
      <c r="C16" s="94"/>
      <c r="D16" s="94"/>
      <c r="E16" s="94"/>
      <c r="F16" s="94"/>
      <c r="G16" s="32"/>
      <c r="H16" s="32"/>
      <c r="I16" s="32"/>
      <c r="J16" s="32"/>
      <c r="K16" s="32"/>
      <c r="L16" s="32"/>
      <c r="M16" s="32"/>
      <c r="N16" s="32"/>
      <c r="O16" s="32"/>
      <c r="P16" s="32"/>
      <c r="Q16" s="32"/>
      <c r="R16" s="32"/>
      <c r="S16" s="32"/>
      <c r="T16" s="32"/>
      <c r="U16" s="32"/>
      <c r="V16" s="32"/>
      <c r="W16" s="32"/>
      <c r="X16" s="32"/>
    </row>
    <row r="17" spans="1:24" s="33" customFormat="1" ht="15.95" customHeight="1" x14ac:dyDescent="0.2">
      <c r="A17" s="107" t="s">
        <v>15</v>
      </c>
      <c r="B17" s="35" t="s">
        <v>130</v>
      </c>
      <c r="C17" s="94"/>
      <c r="D17" s="94"/>
      <c r="E17" s="94"/>
      <c r="F17" s="94"/>
      <c r="G17" s="32"/>
      <c r="H17" s="32"/>
      <c r="I17" s="32"/>
      <c r="J17" s="32"/>
      <c r="K17" s="32"/>
      <c r="L17" s="32"/>
      <c r="M17" s="32"/>
      <c r="N17" s="32"/>
      <c r="O17" s="32"/>
      <c r="P17" s="32"/>
      <c r="Q17" s="32"/>
      <c r="R17" s="32"/>
      <c r="S17" s="32"/>
      <c r="T17" s="32"/>
      <c r="U17" s="32"/>
      <c r="V17" s="32"/>
      <c r="W17" s="32"/>
      <c r="X17" s="32"/>
    </row>
    <row r="18" spans="1:24" s="33" customFormat="1" ht="15.95" customHeight="1" x14ac:dyDescent="0.2">
      <c r="A18" s="95" t="s">
        <v>0</v>
      </c>
      <c r="B18" s="35" t="s">
        <v>131</v>
      </c>
      <c r="C18" s="94"/>
      <c r="D18" s="94"/>
      <c r="E18" s="94"/>
      <c r="F18" s="94"/>
      <c r="G18" s="32"/>
      <c r="H18" s="32"/>
      <c r="I18" s="32"/>
      <c r="J18" s="32"/>
      <c r="K18" s="32"/>
      <c r="L18" s="32"/>
      <c r="M18" s="32"/>
      <c r="N18" s="32"/>
      <c r="O18" s="32"/>
      <c r="P18" s="32"/>
      <c r="Q18" s="32"/>
      <c r="R18" s="32"/>
      <c r="S18" s="32"/>
      <c r="T18" s="32"/>
      <c r="U18" s="32"/>
      <c r="V18" s="32"/>
      <c r="W18" s="32"/>
      <c r="X18" s="32"/>
    </row>
    <row r="19" spans="1:24" s="34" customFormat="1" ht="12.75" customHeight="1" thickBot="1" x14ac:dyDescent="0.25">
      <c r="A19" s="92"/>
      <c r="B19" s="92" t="s">
        <v>130</v>
      </c>
      <c r="C19" s="108"/>
      <c r="D19" s="108"/>
      <c r="E19" s="108"/>
      <c r="F19" s="108"/>
      <c r="G19" s="108"/>
      <c r="H19" s="108"/>
      <c r="I19" s="108"/>
      <c r="J19" s="108"/>
      <c r="K19" s="108"/>
      <c r="L19" s="108"/>
      <c r="M19" s="108"/>
      <c r="N19" s="108"/>
      <c r="O19" s="108"/>
      <c r="P19" s="108"/>
      <c r="Q19" s="108"/>
      <c r="R19" s="108"/>
      <c r="S19" s="108"/>
      <c r="T19" s="108"/>
      <c r="U19" s="108"/>
      <c r="V19" s="108"/>
      <c r="W19" s="108"/>
      <c r="X19" s="87"/>
    </row>
    <row r="20" spans="1:24" x14ac:dyDescent="0.2">
      <c r="A20" s="32"/>
    </row>
    <row r="21" spans="1:24" x14ac:dyDescent="0.2">
      <c r="A21" s="32"/>
    </row>
    <row r="22" spans="1:24" x14ac:dyDescent="0.2">
      <c r="A22" s="32"/>
    </row>
    <row r="23" spans="1:24" x14ac:dyDescent="0.2">
      <c r="A23" s="32"/>
    </row>
    <row r="24" spans="1:24" x14ac:dyDescent="0.2">
      <c r="A24" s="32"/>
    </row>
    <row r="25" spans="1:24" x14ac:dyDescent="0.2">
      <c r="A25" s="32"/>
    </row>
    <row r="26" spans="1:24" x14ac:dyDescent="0.2">
      <c r="A26" s="32"/>
    </row>
    <row r="27" spans="1:24" x14ac:dyDescent="0.2">
      <c r="A27" s="32"/>
    </row>
    <row r="28" spans="1:24" x14ac:dyDescent="0.2">
      <c r="A28" s="32"/>
    </row>
    <row r="29" spans="1:24" x14ac:dyDescent="0.2">
      <c r="A29" s="32"/>
    </row>
    <row r="30" spans="1:24" x14ac:dyDescent="0.2">
      <c r="A30" s="32"/>
    </row>
    <row r="31" spans="1:24" x14ac:dyDescent="0.2">
      <c r="A31" s="32"/>
    </row>
    <row r="32" spans="1:24" x14ac:dyDescent="0.2">
      <c r="A32" s="32"/>
    </row>
    <row r="33" spans="1:1" x14ac:dyDescent="0.2">
      <c r="A33" s="19"/>
    </row>
  </sheetData>
  <mergeCells count="2">
    <mergeCell ref="C4:W4"/>
    <mergeCell ref="Z1:AE6"/>
  </mergeCells>
  <pageMargins left="0.26" right="0.22" top="0.74803149606299213" bottom="0.54" header="0.31496062992125984" footer="0.31496062992125984"/>
  <pageSetup paperSize="9" scale="95"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249977111117893"/>
  </sheetPr>
  <dimension ref="A1:AE33"/>
  <sheetViews>
    <sheetView workbookViewId="0">
      <selection activeCell="Z1" sqref="Z1:AE6"/>
    </sheetView>
  </sheetViews>
  <sheetFormatPr defaultColWidth="9.140625" defaultRowHeight="12.75" x14ac:dyDescent="0.2"/>
  <cols>
    <col min="1" max="1" width="16.7109375" style="7" customWidth="1"/>
    <col min="2" max="2" width="15.7109375" style="7" hidden="1" customWidth="1"/>
    <col min="3" max="23" width="6.28515625" style="7" bestFit="1" customWidth="1"/>
    <col min="24" max="16384" width="9.140625" style="7"/>
  </cols>
  <sheetData>
    <row r="1" spans="1:31" x14ac:dyDescent="0.2">
      <c r="A1" s="20" t="s">
        <v>164</v>
      </c>
      <c r="Z1" s="299" t="s">
        <v>170</v>
      </c>
      <c r="AA1" s="300"/>
      <c r="AB1" s="300"/>
      <c r="AC1" s="300"/>
      <c r="AD1" s="300"/>
      <c r="AE1" s="301"/>
    </row>
    <row r="2" spans="1:31" x14ac:dyDescent="0.2">
      <c r="A2" s="6" t="s">
        <v>165</v>
      </c>
      <c r="Z2" s="302"/>
      <c r="AA2" s="303"/>
      <c r="AB2" s="303"/>
      <c r="AC2" s="303"/>
      <c r="AD2" s="303"/>
      <c r="AE2" s="304"/>
    </row>
    <row r="3" spans="1:31" s="19" customFormat="1" ht="12" thickBot="1" x14ac:dyDescent="0.25">
      <c r="Z3" s="302"/>
      <c r="AA3" s="303"/>
      <c r="AB3" s="303"/>
      <c r="AC3" s="303"/>
      <c r="AD3" s="303"/>
      <c r="AE3" s="304"/>
    </row>
    <row r="4" spans="1:31" s="19" customFormat="1" ht="11.25" x14ac:dyDescent="0.2">
      <c r="A4" s="82"/>
      <c r="B4" s="82"/>
      <c r="C4" s="295" t="s">
        <v>129</v>
      </c>
      <c r="D4" s="295"/>
      <c r="E4" s="295"/>
      <c r="F4" s="295"/>
      <c r="G4" s="295"/>
      <c r="H4" s="295"/>
      <c r="I4" s="295"/>
      <c r="J4" s="295"/>
      <c r="K4" s="295"/>
      <c r="L4" s="295"/>
      <c r="M4" s="295"/>
      <c r="N4" s="295"/>
      <c r="O4" s="295"/>
      <c r="P4" s="295"/>
      <c r="Q4" s="295"/>
      <c r="R4" s="295"/>
      <c r="S4" s="295"/>
      <c r="T4" s="295"/>
      <c r="U4" s="295"/>
      <c r="V4" s="295"/>
      <c r="W4" s="295"/>
      <c r="X4" s="83"/>
      <c r="Z4" s="302"/>
      <c r="AA4" s="303"/>
      <c r="AB4" s="303"/>
      <c r="AC4" s="303"/>
      <c r="AD4" s="303"/>
      <c r="AE4" s="304"/>
    </row>
    <row r="5" spans="1:31" s="19" customFormat="1" ht="12" thickBot="1" x14ac:dyDescent="0.25">
      <c r="A5" s="84" t="s">
        <v>136</v>
      </c>
      <c r="B5" s="84"/>
      <c r="C5" s="104">
        <v>1</v>
      </c>
      <c r="D5" s="104">
        <v>3</v>
      </c>
      <c r="E5" s="104">
        <v>4</v>
      </c>
      <c r="F5" s="104">
        <v>5</v>
      </c>
      <c r="G5" s="104">
        <v>6</v>
      </c>
      <c r="H5" s="104">
        <v>7</v>
      </c>
      <c r="I5" s="104">
        <v>8</v>
      </c>
      <c r="J5" s="104">
        <v>9</v>
      </c>
      <c r="K5" s="104">
        <v>10</v>
      </c>
      <c r="L5" s="104">
        <v>12</v>
      </c>
      <c r="M5" s="104">
        <v>13</v>
      </c>
      <c r="N5" s="104">
        <v>14</v>
      </c>
      <c r="O5" s="104">
        <v>17</v>
      </c>
      <c r="P5" s="104">
        <v>18</v>
      </c>
      <c r="Q5" s="104">
        <v>19</v>
      </c>
      <c r="R5" s="104">
        <v>20</v>
      </c>
      <c r="S5" s="104">
        <v>21</v>
      </c>
      <c r="T5" s="104">
        <v>22</v>
      </c>
      <c r="U5" s="104">
        <v>23</v>
      </c>
      <c r="V5" s="104">
        <v>24</v>
      </c>
      <c r="W5" s="104">
        <v>25</v>
      </c>
      <c r="X5" s="87" t="s">
        <v>0</v>
      </c>
      <c r="Z5" s="302"/>
      <c r="AA5" s="303"/>
      <c r="AB5" s="303"/>
      <c r="AC5" s="303"/>
      <c r="AD5" s="303"/>
      <c r="AE5" s="304"/>
    </row>
    <row r="6" spans="1:31" s="33" customFormat="1" ht="22.5" x14ac:dyDescent="0.2">
      <c r="A6" s="105" t="s">
        <v>46</v>
      </c>
      <c r="B6" s="35" t="s">
        <v>131</v>
      </c>
      <c r="C6" s="94"/>
      <c r="D6" s="94"/>
      <c r="E6" s="94"/>
      <c r="F6" s="94"/>
      <c r="G6" s="32"/>
      <c r="H6" s="32"/>
      <c r="I6" s="32"/>
      <c r="J6" s="32"/>
      <c r="K6" s="32"/>
      <c r="L6" s="32"/>
      <c r="M6" s="32"/>
      <c r="N6" s="32"/>
      <c r="O6" s="32"/>
      <c r="P6" s="32"/>
      <c r="Q6" s="32"/>
      <c r="R6" s="32"/>
      <c r="S6" s="32"/>
      <c r="T6" s="32"/>
      <c r="U6" s="32"/>
      <c r="V6" s="32"/>
      <c r="W6" s="32"/>
      <c r="X6" s="32"/>
      <c r="Z6" s="305"/>
      <c r="AA6" s="306"/>
      <c r="AB6" s="306"/>
      <c r="AC6" s="306"/>
      <c r="AD6" s="306"/>
      <c r="AE6" s="307"/>
    </row>
    <row r="7" spans="1:31" s="33" customFormat="1" ht="15.95" customHeight="1" x14ac:dyDescent="0.2">
      <c r="A7" s="35" t="s">
        <v>2</v>
      </c>
      <c r="B7" s="35" t="s">
        <v>130</v>
      </c>
      <c r="C7" s="94"/>
      <c r="D7" s="94"/>
      <c r="E7" s="94"/>
      <c r="F7" s="94"/>
      <c r="G7" s="32"/>
      <c r="H7" s="32"/>
      <c r="I7" s="32"/>
      <c r="J7" s="32"/>
      <c r="K7" s="32"/>
      <c r="L7" s="32"/>
      <c r="M7" s="32"/>
      <c r="N7" s="32"/>
      <c r="O7" s="32"/>
      <c r="P7" s="32"/>
      <c r="Q7" s="32"/>
      <c r="R7" s="32"/>
      <c r="S7" s="32"/>
      <c r="T7" s="32"/>
      <c r="U7" s="32"/>
      <c r="V7" s="32"/>
      <c r="W7" s="32"/>
      <c r="X7" s="32"/>
    </row>
    <row r="8" spans="1:31" s="33" customFormat="1" ht="15.95" customHeight="1" x14ac:dyDescent="0.2">
      <c r="A8" s="106" t="s">
        <v>4</v>
      </c>
      <c r="B8" s="35" t="s">
        <v>131</v>
      </c>
      <c r="C8" s="94"/>
      <c r="D8" s="94"/>
      <c r="E8" s="94"/>
      <c r="F8" s="94"/>
      <c r="G8" s="32"/>
      <c r="H8" s="32"/>
      <c r="I8" s="32"/>
      <c r="J8" s="32"/>
      <c r="K8" s="32"/>
      <c r="L8" s="32"/>
      <c r="M8" s="32"/>
      <c r="N8" s="32"/>
      <c r="O8" s="32"/>
      <c r="P8" s="32"/>
      <c r="Q8" s="32"/>
      <c r="R8" s="32"/>
      <c r="S8" s="32"/>
      <c r="T8" s="32"/>
      <c r="U8" s="32"/>
      <c r="V8" s="32"/>
      <c r="W8" s="32"/>
      <c r="X8" s="32"/>
    </row>
    <row r="9" spans="1:31" s="33" customFormat="1" ht="15.95" customHeight="1" x14ac:dyDescent="0.2">
      <c r="A9" s="35" t="s">
        <v>5</v>
      </c>
      <c r="B9" s="35" t="s">
        <v>130</v>
      </c>
      <c r="C9" s="94"/>
      <c r="D9" s="94"/>
      <c r="E9" s="94"/>
      <c r="F9" s="94"/>
      <c r="G9" s="32"/>
      <c r="H9" s="32"/>
      <c r="I9" s="32"/>
      <c r="J9" s="32"/>
      <c r="K9" s="32"/>
      <c r="L9" s="32"/>
      <c r="M9" s="32"/>
      <c r="N9" s="32"/>
      <c r="O9" s="32"/>
      <c r="P9" s="32"/>
      <c r="Q9" s="32"/>
      <c r="R9" s="32"/>
      <c r="S9" s="32"/>
      <c r="T9" s="32"/>
      <c r="U9" s="32"/>
      <c r="V9" s="32"/>
      <c r="W9" s="32"/>
      <c r="X9" s="32"/>
    </row>
    <row r="10" spans="1:31" s="33" customFormat="1" ht="33.75" x14ac:dyDescent="0.2">
      <c r="A10" s="107" t="s">
        <v>44</v>
      </c>
      <c r="B10" s="35" t="s">
        <v>131</v>
      </c>
      <c r="C10" s="94"/>
      <c r="D10" s="94"/>
      <c r="E10" s="94"/>
      <c r="F10" s="94"/>
      <c r="G10" s="32"/>
      <c r="H10" s="32"/>
      <c r="I10" s="32"/>
      <c r="J10" s="32"/>
      <c r="K10" s="32"/>
      <c r="L10" s="32"/>
      <c r="M10" s="32"/>
      <c r="N10" s="32"/>
      <c r="O10" s="32"/>
      <c r="P10" s="32"/>
      <c r="Q10" s="32"/>
      <c r="R10" s="32"/>
      <c r="S10" s="32"/>
      <c r="T10" s="32"/>
      <c r="U10" s="32"/>
      <c r="V10" s="32"/>
      <c r="W10" s="32"/>
      <c r="X10" s="32"/>
    </row>
    <row r="11" spans="1:31" s="33" customFormat="1" ht="22.5" x14ac:dyDescent="0.2">
      <c r="A11" s="35" t="s">
        <v>7</v>
      </c>
      <c r="B11" s="35" t="s">
        <v>130</v>
      </c>
      <c r="C11" s="94"/>
      <c r="D11" s="94"/>
      <c r="E11" s="94"/>
      <c r="F11" s="94"/>
      <c r="G11" s="32"/>
      <c r="H11" s="32"/>
      <c r="I11" s="32"/>
      <c r="J11" s="32"/>
      <c r="K11" s="32"/>
      <c r="L11" s="32"/>
      <c r="M11" s="32"/>
      <c r="N11" s="32"/>
      <c r="O11" s="32"/>
      <c r="P11" s="32"/>
      <c r="Q11" s="32"/>
      <c r="R11" s="32"/>
      <c r="S11" s="32"/>
      <c r="T11" s="32"/>
      <c r="U11" s="32"/>
      <c r="V11" s="32"/>
      <c r="W11" s="32"/>
      <c r="X11" s="32"/>
    </row>
    <row r="12" spans="1:31" s="33" customFormat="1" ht="22.5" x14ac:dyDescent="0.2">
      <c r="A12" s="107" t="s">
        <v>8</v>
      </c>
      <c r="B12" s="35" t="s">
        <v>131</v>
      </c>
      <c r="C12" s="94"/>
      <c r="D12" s="94"/>
      <c r="E12" s="94"/>
      <c r="F12" s="94"/>
      <c r="G12" s="32"/>
      <c r="H12" s="32"/>
      <c r="I12" s="32"/>
      <c r="J12" s="32"/>
      <c r="K12" s="32"/>
      <c r="L12" s="32"/>
      <c r="M12" s="32"/>
      <c r="N12" s="32"/>
      <c r="O12" s="32"/>
      <c r="P12" s="32"/>
      <c r="Q12" s="32"/>
      <c r="R12" s="32"/>
      <c r="S12" s="32"/>
      <c r="T12" s="32"/>
      <c r="U12" s="32"/>
      <c r="V12" s="32"/>
      <c r="W12" s="32"/>
      <c r="X12" s="32"/>
    </row>
    <row r="13" spans="1:31" s="33" customFormat="1" ht="22.5" x14ac:dyDescent="0.2">
      <c r="A13" s="35" t="s">
        <v>9</v>
      </c>
      <c r="B13" s="35" t="s">
        <v>130</v>
      </c>
      <c r="C13" s="94"/>
      <c r="D13" s="94"/>
      <c r="E13" s="94"/>
      <c r="F13" s="94"/>
      <c r="G13" s="32"/>
      <c r="H13" s="32"/>
      <c r="I13" s="32"/>
      <c r="J13" s="32"/>
      <c r="K13" s="32"/>
      <c r="L13" s="32"/>
      <c r="M13" s="32"/>
      <c r="N13" s="32"/>
      <c r="O13" s="32"/>
      <c r="P13" s="32"/>
      <c r="Q13" s="32"/>
      <c r="R13" s="32"/>
      <c r="S13" s="32"/>
      <c r="T13" s="32"/>
      <c r="U13" s="32"/>
      <c r="V13" s="32"/>
      <c r="W13" s="32"/>
      <c r="X13" s="32"/>
    </row>
    <row r="14" spans="1:31" s="33" customFormat="1" ht="15.95" customHeight="1" x14ac:dyDescent="0.2">
      <c r="A14" s="107" t="s">
        <v>10</v>
      </c>
      <c r="B14" s="35" t="s">
        <v>131</v>
      </c>
      <c r="C14" s="94"/>
      <c r="D14" s="94"/>
      <c r="E14" s="94"/>
      <c r="F14" s="94"/>
      <c r="G14" s="32"/>
      <c r="H14" s="32"/>
      <c r="I14" s="32"/>
      <c r="J14" s="32"/>
      <c r="K14" s="32"/>
      <c r="L14" s="32"/>
      <c r="M14" s="32"/>
      <c r="N14" s="32"/>
      <c r="O14" s="32"/>
      <c r="P14" s="32"/>
      <c r="Q14" s="32"/>
      <c r="R14" s="32"/>
      <c r="S14" s="32"/>
      <c r="T14" s="32"/>
      <c r="U14" s="32"/>
      <c r="V14" s="32"/>
      <c r="W14" s="32"/>
      <c r="X14" s="32"/>
    </row>
    <row r="15" spans="1:31" s="33" customFormat="1" ht="22.5" x14ac:dyDescent="0.2">
      <c r="A15" s="107" t="s">
        <v>12</v>
      </c>
      <c r="B15" s="35" t="s">
        <v>130</v>
      </c>
      <c r="C15" s="94"/>
      <c r="D15" s="94"/>
      <c r="E15" s="94"/>
      <c r="F15" s="94"/>
      <c r="G15" s="32"/>
      <c r="H15" s="32"/>
      <c r="I15" s="32"/>
      <c r="J15" s="32"/>
      <c r="K15" s="32"/>
      <c r="L15" s="32"/>
      <c r="M15" s="32"/>
      <c r="N15" s="32"/>
      <c r="O15" s="32"/>
      <c r="P15" s="32"/>
      <c r="Q15" s="32"/>
      <c r="R15" s="32"/>
      <c r="S15" s="32"/>
      <c r="T15" s="32"/>
      <c r="U15" s="32"/>
      <c r="V15" s="32"/>
      <c r="W15" s="32"/>
      <c r="X15" s="32"/>
    </row>
    <row r="16" spans="1:31" s="33" customFormat="1" ht="22.5" x14ac:dyDescent="0.2">
      <c r="A16" s="107" t="s">
        <v>45</v>
      </c>
      <c r="B16" s="35" t="s">
        <v>131</v>
      </c>
      <c r="C16" s="94"/>
      <c r="D16" s="94"/>
      <c r="E16" s="94"/>
      <c r="F16" s="94"/>
      <c r="G16" s="32"/>
      <c r="H16" s="32"/>
      <c r="I16" s="32"/>
      <c r="J16" s="32"/>
      <c r="K16" s="32"/>
      <c r="L16" s="32"/>
      <c r="M16" s="32"/>
      <c r="N16" s="32"/>
      <c r="O16" s="32"/>
      <c r="P16" s="32"/>
      <c r="Q16" s="32"/>
      <c r="R16" s="32"/>
      <c r="S16" s="32"/>
      <c r="T16" s="32"/>
      <c r="U16" s="32"/>
      <c r="V16" s="32"/>
      <c r="W16" s="32"/>
      <c r="X16" s="32"/>
    </row>
    <row r="17" spans="1:24" s="33" customFormat="1" ht="15.95" customHeight="1" x14ac:dyDescent="0.2">
      <c r="A17" s="107" t="s">
        <v>15</v>
      </c>
      <c r="B17" s="35" t="s">
        <v>130</v>
      </c>
      <c r="C17" s="94"/>
      <c r="D17" s="94"/>
      <c r="E17" s="94"/>
      <c r="F17" s="94"/>
      <c r="G17" s="32"/>
      <c r="H17" s="32"/>
      <c r="I17" s="32"/>
      <c r="J17" s="32"/>
      <c r="K17" s="32"/>
      <c r="L17" s="32"/>
      <c r="M17" s="32"/>
      <c r="N17" s="32"/>
      <c r="O17" s="32"/>
      <c r="P17" s="32"/>
      <c r="Q17" s="32"/>
      <c r="R17" s="32"/>
      <c r="S17" s="32"/>
      <c r="T17" s="32"/>
      <c r="U17" s="32"/>
      <c r="V17" s="32"/>
      <c r="W17" s="32"/>
      <c r="X17" s="32"/>
    </row>
    <row r="18" spans="1:24" s="33" customFormat="1" ht="15.95" customHeight="1" x14ac:dyDescent="0.2">
      <c r="A18" s="95" t="s">
        <v>0</v>
      </c>
      <c r="B18" s="35" t="s">
        <v>131</v>
      </c>
      <c r="C18" s="94"/>
      <c r="D18" s="94"/>
      <c r="E18" s="94"/>
      <c r="F18" s="94"/>
      <c r="G18" s="32"/>
      <c r="H18" s="32"/>
      <c r="I18" s="32"/>
      <c r="J18" s="32"/>
      <c r="K18" s="32"/>
      <c r="L18" s="32"/>
      <c r="M18" s="32"/>
      <c r="N18" s="32"/>
      <c r="O18" s="32"/>
      <c r="P18" s="32"/>
      <c r="Q18" s="32"/>
      <c r="R18" s="32"/>
      <c r="S18" s="32"/>
      <c r="T18" s="32"/>
      <c r="U18" s="32"/>
      <c r="V18" s="32"/>
      <c r="W18" s="32"/>
      <c r="X18" s="32"/>
    </row>
    <row r="19" spans="1:24" s="34" customFormat="1" ht="12.75" customHeight="1" thickBot="1" x14ac:dyDescent="0.25">
      <c r="A19" s="92"/>
      <c r="B19" s="92" t="s">
        <v>130</v>
      </c>
      <c r="C19" s="108"/>
      <c r="D19" s="108"/>
      <c r="E19" s="108"/>
      <c r="F19" s="108"/>
      <c r="G19" s="108"/>
      <c r="H19" s="108"/>
      <c r="I19" s="108"/>
      <c r="J19" s="108"/>
      <c r="K19" s="108"/>
      <c r="L19" s="108"/>
      <c r="M19" s="108"/>
      <c r="N19" s="108"/>
      <c r="O19" s="108"/>
      <c r="P19" s="108"/>
      <c r="Q19" s="108"/>
      <c r="R19" s="108"/>
      <c r="S19" s="108"/>
      <c r="T19" s="108"/>
      <c r="U19" s="108"/>
      <c r="V19" s="108"/>
      <c r="W19" s="108"/>
      <c r="X19" s="87"/>
    </row>
    <row r="20" spans="1:24" x14ac:dyDescent="0.2">
      <c r="A20" s="32"/>
    </row>
    <row r="21" spans="1:24" x14ac:dyDescent="0.2">
      <c r="A21" s="32"/>
    </row>
    <row r="22" spans="1:24" x14ac:dyDescent="0.2">
      <c r="A22" s="32"/>
    </row>
    <row r="23" spans="1:24" x14ac:dyDescent="0.2">
      <c r="A23" s="32"/>
    </row>
    <row r="24" spans="1:24" x14ac:dyDescent="0.2">
      <c r="A24" s="32"/>
    </row>
    <row r="25" spans="1:24" x14ac:dyDescent="0.2">
      <c r="A25" s="32"/>
    </row>
    <row r="26" spans="1:24" x14ac:dyDescent="0.2">
      <c r="A26" s="32"/>
    </row>
    <row r="27" spans="1:24" x14ac:dyDescent="0.2">
      <c r="A27" s="32"/>
    </row>
    <row r="28" spans="1:24" x14ac:dyDescent="0.2">
      <c r="A28" s="32"/>
    </row>
    <row r="29" spans="1:24" x14ac:dyDescent="0.2">
      <c r="A29" s="32"/>
    </row>
    <row r="30" spans="1:24" x14ac:dyDescent="0.2">
      <c r="A30" s="32"/>
    </row>
    <row r="31" spans="1:24" x14ac:dyDescent="0.2">
      <c r="A31" s="32"/>
    </row>
    <row r="32" spans="1:24" x14ac:dyDescent="0.2">
      <c r="A32" s="32"/>
    </row>
    <row r="33" spans="1:1" x14ac:dyDescent="0.2">
      <c r="A33" s="19"/>
    </row>
  </sheetData>
  <mergeCells count="2">
    <mergeCell ref="C4:W4"/>
    <mergeCell ref="Z1:AE6"/>
  </mergeCells>
  <pageMargins left="0.26" right="0.22" top="0.74803149606299213" bottom="0.54" header="0.31496062992125984" footer="0.31496062992125984"/>
  <pageSetup paperSize="9" scale="95"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Q48"/>
  <sheetViews>
    <sheetView zoomScaleNormal="100" workbookViewId="0"/>
  </sheetViews>
  <sheetFormatPr defaultRowHeight="12.75" x14ac:dyDescent="0.2"/>
  <cols>
    <col min="1" max="1" width="1.42578125" style="49" customWidth="1"/>
    <col min="2" max="2" width="23.140625" style="49" bestFit="1" customWidth="1"/>
    <col min="3" max="5" width="11.5703125" style="49" hidden="1" customWidth="1"/>
    <col min="6" max="6" width="4.7109375" style="49" customWidth="1"/>
    <col min="7" max="7" width="1.85546875" style="206" bestFit="1" customWidth="1"/>
    <col min="8" max="8" width="5.42578125" style="49" customWidth="1"/>
    <col min="9" max="9" width="1" style="49" customWidth="1"/>
    <col min="10" max="10" width="5.7109375" style="49" bestFit="1" customWidth="1"/>
    <col min="11" max="11" width="2.5703125" style="50" customWidth="1"/>
    <col min="12" max="12" width="5.7109375" style="49" bestFit="1" customWidth="1"/>
    <col min="13" max="13" width="1" style="49" customWidth="1"/>
    <col min="14" max="14" width="5.7109375" style="49" bestFit="1" customWidth="1"/>
    <col min="15" max="15" width="2.5703125" style="50" customWidth="1"/>
    <col min="16" max="16" width="5.7109375" style="49" bestFit="1" customWidth="1"/>
    <col min="17" max="17" width="1" style="49" customWidth="1"/>
    <col min="18" max="18" width="5.7109375" style="49" bestFit="1" customWidth="1"/>
    <col min="19" max="19" width="2.5703125" style="50" customWidth="1"/>
    <col min="20" max="20" width="4.7109375" style="49" customWidth="1"/>
    <col min="21" max="21" width="1.140625" style="49" customWidth="1"/>
    <col min="22" max="22" width="5.7109375" style="49" bestFit="1" customWidth="1"/>
    <col min="23" max="23" width="2.5703125" style="50" customWidth="1"/>
    <col min="24" max="24" width="4.7109375" style="49" customWidth="1"/>
    <col min="25" max="25" width="1.140625" style="49" customWidth="1"/>
    <col min="26" max="26" width="5.7109375" style="49" bestFit="1" customWidth="1"/>
    <col min="27" max="27" width="2.5703125" style="50" customWidth="1"/>
    <col min="28" max="28" width="4.7109375" style="49" customWidth="1"/>
    <col min="29" max="29" width="1" style="49" customWidth="1"/>
    <col min="30" max="30" width="5.7109375" style="49" bestFit="1" customWidth="1"/>
    <col min="31" max="31" width="2.5703125" style="50" customWidth="1"/>
    <col min="32" max="32" width="4.7109375" style="49" customWidth="1"/>
    <col min="33" max="33" width="1" style="49" customWidth="1"/>
    <col min="34" max="34" width="5.7109375" style="49" bestFit="1" customWidth="1"/>
    <col min="35" max="35" width="2.5703125" style="50" customWidth="1"/>
    <col min="36" max="36" width="4.7109375" style="49" customWidth="1"/>
    <col min="37" max="37" width="1" style="49" customWidth="1"/>
    <col min="38" max="38" width="6.5703125" style="49" customWidth="1"/>
    <col min="39" max="39" width="2.5703125" style="50" customWidth="1"/>
    <col min="40" max="40" width="5.85546875" style="49" customWidth="1"/>
    <col min="41" max="202" width="9.140625" style="49"/>
    <col min="203" max="203" width="1.42578125" style="49" customWidth="1"/>
    <col min="204" max="204" width="11.5703125" style="49" customWidth="1"/>
    <col min="205" max="207" width="0" style="49" hidden="1" customWidth="1"/>
    <col min="208" max="208" width="4.7109375" style="49" customWidth="1"/>
    <col min="209" max="209" width="2.5703125" style="49" customWidth="1"/>
    <col min="210" max="210" width="4.7109375" style="49" customWidth="1"/>
    <col min="211" max="211" width="1" style="49" customWidth="1"/>
    <col min="212" max="212" width="4.7109375" style="49" customWidth="1"/>
    <col min="213" max="213" width="2.5703125" style="49" customWidth="1"/>
    <col min="214" max="214" width="4.7109375" style="49" customWidth="1"/>
    <col min="215" max="215" width="1" style="49" customWidth="1"/>
    <col min="216" max="216" width="4.7109375" style="49" customWidth="1"/>
    <col min="217" max="217" width="2.5703125" style="49" customWidth="1"/>
    <col min="218" max="218" width="4.7109375" style="49" customWidth="1"/>
    <col min="219" max="219" width="1" style="49" customWidth="1"/>
    <col min="220" max="220" width="4.7109375" style="49" customWidth="1"/>
    <col min="221" max="221" width="2.5703125" style="49" customWidth="1"/>
    <col min="222" max="222" width="4.7109375" style="49" customWidth="1"/>
    <col min="223" max="223" width="1.140625" style="49" customWidth="1"/>
    <col min="224" max="224" width="4.7109375" style="49" customWidth="1"/>
    <col min="225" max="225" width="2.5703125" style="49" customWidth="1"/>
    <col min="226" max="226" width="4.7109375" style="49" customWidth="1"/>
    <col min="227" max="227" width="1.140625" style="49" customWidth="1"/>
    <col min="228" max="228" width="4.7109375" style="49" customWidth="1"/>
    <col min="229" max="229" width="2.5703125" style="49" customWidth="1"/>
    <col min="230" max="230" width="4.7109375" style="49" customWidth="1"/>
    <col min="231" max="231" width="1" style="49" customWidth="1"/>
    <col min="232" max="232" width="4.7109375" style="49" customWidth="1"/>
    <col min="233" max="233" width="2.5703125" style="49" customWidth="1"/>
    <col min="234" max="234" width="4.7109375" style="49" customWidth="1"/>
    <col min="235" max="235" width="1" style="49" customWidth="1"/>
    <col min="236" max="236" width="4.7109375" style="49" customWidth="1"/>
    <col min="237" max="237" width="2.5703125" style="49" customWidth="1"/>
    <col min="238" max="238" width="4.7109375" style="49" customWidth="1"/>
    <col min="239" max="239" width="1" style="49" customWidth="1"/>
    <col min="240" max="240" width="4.5703125" style="49" customWidth="1"/>
    <col min="241" max="241" width="2.5703125" style="49" customWidth="1"/>
    <col min="242" max="242" width="4.85546875" style="49" customWidth="1"/>
    <col min="243" max="458" width="9.140625" style="49"/>
    <col min="459" max="459" width="1.42578125" style="49" customWidth="1"/>
    <col min="460" max="460" width="11.5703125" style="49" customWidth="1"/>
    <col min="461" max="463" width="0" style="49" hidden="1" customWidth="1"/>
    <col min="464" max="464" width="4.7109375" style="49" customWidth="1"/>
    <col min="465" max="465" width="2.5703125" style="49" customWidth="1"/>
    <col min="466" max="466" width="4.7109375" style="49" customWidth="1"/>
    <col min="467" max="467" width="1" style="49" customWidth="1"/>
    <col min="468" max="468" width="4.7109375" style="49" customWidth="1"/>
    <col min="469" max="469" width="2.5703125" style="49" customWidth="1"/>
    <col min="470" max="470" width="4.7109375" style="49" customWidth="1"/>
    <col min="471" max="471" width="1" style="49" customWidth="1"/>
    <col min="472" max="472" width="4.7109375" style="49" customWidth="1"/>
    <col min="473" max="473" width="2.5703125" style="49" customWidth="1"/>
    <col min="474" max="474" width="4.7109375" style="49" customWidth="1"/>
    <col min="475" max="475" width="1" style="49" customWidth="1"/>
    <col min="476" max="476" width="4.7109375" style="49" customWidth="1"/>
    <col min="477" max="477" width="2.5703125" style="49" customWidth="1"/>
    <col min="478" max="478" width="4.7109375" style="49" customWidth="1"/>
    <col min="479" max="479" width="1.140625" style="49" customWidth="1"/>
    <col min="480" max="480" width="4.7109375" style="49" customWidth="1"/>
    <col min="481" max="481" width="2.5703125" style="49" customWidth="1"/>
    <col min="482" max="482" width="4.7109375" style="49" customWidth="1"/>
    <col min="483" max="483" width="1.140625" style="49" customWidth="1"/>
    <col min="484" max="484" width="4.7109375" style="49" customWidth="1"/>
    <col min="485" max="485" width="2.5703125" style="49" customWidth="1"/>
    <col min="486" max="486" width="4.7109375" style="49" customWidth="1"/>
    <col min="487" max="487" width="1" style="49" customWidth="1"/>
    <col min="488" max="488" width="4.7109375" style="49" customWidth="1"/>
    <col min="489" max="489" width="2.5703125" style="49" customWidth="1"/>
    <col min="490" max="490" width="4.7109375" style="49" customWidth="1"/>
    <col min="491" max="491" width="1" style="49" customWidth="1"/>
    <col min="492" max="492" width="4.7109375" style="49" customWidth="1"/>
    <col min="493" max="493" width="2.5703125" style="49" customWidth="1"/>
    <col min="494" max="494" width="4.7109375" style="49" customWidth="1"/>
    <col min="495" max="495" width="1" style="49" customWidth="1"/>
    <col min="496" max="496" width="4.5703125" style="49" customWidth="1"/>
    <col min="497" max="497" width="2.5703125" style="49" customWidth="1"/>
    <col min="498" max="498" width="4.85546875" style="49" customWidth="1"/>
    <col min="499" max="714" width="9.140625" style="49"/>
    <col min="715" max="715" width="1.42578125" style="49" customWidth="1"/>
    <col min="716" max="716" width="11.5703125" style="49" customWidth="1"/>
    <col min="717" max="719" width="0" style="49" hidden="1" customWidth="1"/>
    <col min="720" max="720" width="4.7109375" style="49" customWidth="1"/>
    <col min="721" max="721" width="2.5703125" style="49" customWidth="1"/>
    <col min="722" max="722" width="4.7109375" style="49" customWidth="1"/>
    <col min="723" max="723" width="1" style="49" customWidth="1"/>
    <col min="724" max="724" width="4.7109375" style="49" customWidth="1"/>
    <col min="725" max="725" width="2.5703125" style="49" customWidth="1"/>
    <col min="726" max="726" width="4.7109375" style="49" customWidth="1"/>
    <col min="727" max="727" width="1" style="49" customWidth="1"/>
    <col min="728" max="728" width="4.7109375" style="49" customWidth="1"/>
    <col min="729" max="729" width="2.5703125" style="49" customWidth="1"/>
    <col min="730" max="730" width="4.7109375" style="49" customWidth="1"/>
    <col min="731" max="731" width="1" style="49" customWidth="1"/>
    <col min="732" max="732" width="4.7109375" style="49" customWidth="1"/>
    <col min="733" max="733" width="2.5703125" style="49" customWidth="1"/>
    <col min="734" max="734" width="4.7109375" style="49" customWidth="1"/>
    <col min="735" max="735" width="1.140625" style="49" customWidth="1"/>
    <col min="736" max="736" width="4.7109375" style="49" customWidth="1"/>
    <col min="737" max="737" width="2.5703125" style="49" customWidth="1"/>
    <col min="738" max="738" width="4.7109375" style="49" customWidth="1"/>
    <col min="739" max="739" width="1.140625" style="49" customWidth="1"/>
    <col min="740" max="740" width="4.7109375" style="49" customWidth="1"/>
    <col min="741" max="741" width="2.5703125" style="49" customWidth="1"/>
    <col min="742" max="742" width="4.7109375" style="49" customWidth="1"/>
    <col min="743" max="743" width="1" style="49" customWidth="1"/>
    <col min="744" max="744" width="4.7109375" style="49" customWidth="1"/>
    <col min="745" max="745" width="2.5703125" style="49" customWidth="1"/>
    <col min="746" max="746" width="4.7109375" style="49" customWidth="1"/>
    <col min="747" max="747" width="1" style="49" customWidth="1"/>
    <col min="748" max="748" width="4.7109375" style="49" customWidth="1"/>
    <col min="749" max="749" width="2.5703125" style="49" customWidth="1"/>
    <col min="750" max="750" width="4.7109375" style="49" customWidth="1"/>
    <col min="751" max="751" width="1" style="49" customWidth="1"/>
    <col min="752" max="752" width="4.5703125" style="49" customWidth="1"/>
    <col min="753" max="753" width="2.5703125" style="49" customWidth="1"/>
    <col min="754" max="754" width="4.85546875" style="49" customWidth="1"/>
    <col min="755" max="970" width="9.140625" style="49"/>
    <col min="971" max="971" width="1.42578125" style="49" customWidth="1"/>
    <col min="972" max="972" width="11.5703125" style="49" customWidth="1"/>
    <col min="973" max="975" width="0" style="49" hidden="1" customWidth="1"/>
    <col min="976" max="976" width="4.7109375" style="49" customWidth="1"/>
    <col min="977" max="977" width="2.5703125" style="49" customWidth="1"/>
    <col min="978" max="978" width="4.7109375" style="49" customWidth="1"/>
    <col min="979" max="979" width="1" style="49" customWidth="1"/>
    <col min="980" max="980" width="4.7109375" style="49" customWidth="1"/>
    <col min="981" max="981" width="2.5703125" style="49" customWidth="1"/>
    <col min="982" max="982" width="4.7109375" style="49" customWidth="1"/>
    <col min="983" max="983" width="1" style="49" customWidth="1"/>
    <col min="984" max="984" width="4.7109375" style="49" customWidth="1"/>
    <col min="985" max="985" width="2.5703125" style="49" customWidth="1"/>
    <col min="986" max="986" width="4.7109375" style="49" customWidth="1"/>
    <col min="987" max="987" width="1" style="49" customWidth="1"/>
    <col min="988" max="988" width="4.7109375" style="49" customWidth="1"/>
    <col min="989" max="989" width="2.5703125" style="49" customWidth="1"/>
    <col min="990" max="990" width="4.7109375" style="49" customWidth="1"/>
    <col min="991" max="991" width="1.140625" style="49" customWidth="1"/>
    <col min="992" max="992" width="4.7109375" style="49" customWidth="1"/>
    <col min="993" max="993" width="2.5703125" style="49" customWidth="1"/>
    <col min="994" max="994" width="4.7109375" style="49" customWidth="1"/>
    <col min="995" max="995" width="1.140625" style="49" customWidth="1"/>
    <col min="996" max="996" width="4.7109375" style="49" customWidth="1"/>
    <col min="997" max="997" width="2.5703125" style="49" customWidth="1"/>
    <col min="998" max="998" width="4.7109375" style="49" customWidth="1"/>
    <col min="999" max="999" width="1" style="49" customWidth="1"/>
    <col min="1000" max="1000" width="4.7109375" style="49" customWidth="1"/>
    <col min="1001" max="1001" width="2.5703125" style="49" customWidth="1"/>
    <col min="1002" max="1002" width="4.7109375" style="49" customWidth="1"/>
    <col min="1003" max="1003" width="1" style="49" customWidth="1"/>
    <col min="1004" max="1004" width="4.7109375" style="49" customWidth="1"/>
    <col min="1005" max="1005" width="2.5703125" style="49" customWidth="1"/>
    <col min="1006" max="1006" width="4.7109375" style="49" customWidth="1"/>
    <col min="1007" max="1007" width="1" style="49" customWidth="1"/>
    <col min="1008" max="1008" width="4.5703125" style="49" customWidth="1"/>
    <col min="1009" max="1009" width="2.5703125" style="49" customWidth="1"/>
    <col min="1010" max="1010" width="4.85546875" style="49" customWidth="1"/>
    <col min="1011" max="1226" width="9.140625" style="49"/>
    <col min="1227" max="1227" width="1.42578125" style="49" customWidth="1"/>
    <col min="1228" max="1228" width="11.5703125" style="49" customWidth="1"/>
    <col min="1229" max="1231" width="0" style="49" hidden="1" customWidth="1"/>
    <col min="1232" max="1232" width="4.7109375" style="49" customWidth="1"/>
    <col min="1233" max="1233" width="2.5703125" style="49" customWidth="1"/>
    <col min="1234" max="1234" width="4.7109375" style="49" customWidth="1"/>
    <col min="1235" max="1235" width="1" style="49" customWidth="1"/>
    <col min="1236" max="1236" width="4.7109375" style="49" customWidth="1"/>
    <col min="1237" max="1237" width="2.5703125" style="49" customWidth="1"/>
    <col min="1238" max="1238" width="4.7109375" style="49" customWidth="1"/>
    <col min="1239" max="1239" width="1" style="49" customWidth="1"/>
    <col min="1240" max="1240" width="4.7109375" style="49" customWidth="1"/>
    <col min="1241" max="1241" width="2.5703125" style="49" customWidth="1"/>
    <col min="1242" max="1242" width="4.7109375" style="49" customWidth="1"/>
    <col min="1243" max="1243" width="1" style="49" customWidth="1"/>
    <col min="1244" max="1244" width="4.7109375" style="49" customWidth="1"/>
    <col min="1245" max="1245" width="2.5703125" style="49" customWidth="1"/>
    <col min="1246" max="1246" width="4.7109375" style="49" customWidth="1"/>
    <col min="1247" max="1247" width="1.140625" style="49" customWidth="1"/>
    <col min="1248" max="1248" width="4.7109375" style="49" customWidth="1"/>
    <col min="1249" max="1249" width="2.5703125" style="49" customWidth="1"/>
    <col min="1250" max="1250" width="4.7109375" style="49" customWidth="1"/>
    <col min="1251" max="1251" width="1.140625" style="49" customWidth="1"/>
    <col min="1252" max="1252" width="4.7109375" style="49" customWidth="1"/>
    <col min="1253" max="1253" width="2.5703125" style="49" customWidth="1"/>
    <col min="1254" max="1254" width="4.7109375" style="49" customWidth="1"/>
    <col min="1255" max="1255" width="1" style="49" customWidth="1"/>
    <col min="1256" max="1256" width="4.7109375" style="49" customWidth="1"/>
    <col min="1257" max="1257" width="2.5703125" style="49" customWidth="1"/>
    <col min="1258" max="1258" width="4.7109375" style="49" customWidth="1"/>
    <col min="1259" max="1259" width="1" style="49" customWidth="1"/>
    <col min="1260" max="1260" width="4.7109375" style="49" customWidth="1"/>
    <col min="1261" max="1261" width="2.5703125" style="49" customWidth="1"/>
    <col min="1262" max="1262" width="4.7109375" style="49" customWidth="1"/>
    <col min="1263" max="1263" width="1" style="49" customWidth="1"/>
    <col min="1264" max="1264" width="4.5703125" style="49" customWidth="1"/>
    <col min="1265" max="1265" width="2.5703125" style="49" customWidth="1"/>
    <col min="1266" max="1266" width="4.85546875" style="49" customWidth="1"/>
    <col min="1267" max="1482" width="9.140625" style="49"/>
    <col min="1483" max="1483" width="1.42578125" style="49" customWidth="1"/>
    <col min="1484" max="1484" width="11.5703125" style="49" customWidth="1"/>
    <col min="1485" max="1487" width="0" style="49" hidden="1" customWidth="1"/>
    <col min="1488" max="1488" width="4.7109375" style="49" customWidth="1"/>
    <col min="1489" max="1489" width="2.5703125" style="49" customWidth="1"/>
    <col min="1490" max="1490" width="4.7109375" style="49" customWidth="1"/>
    <col min="1491" max="1491" width="1" style="49" customWidth="1"/>
    <col min="1492" max="1492" width="4.7109375" style="49" customWidth="1"/>
    <col min="1493" max="1493" width="2.5703125" style="49" customWidth="1"/>
    <col min="1494" max="1494" width="4.7109375" style="49" customWidth="1"/>
    <col min="1495" max="1495" width="1" style="49" customWidth="1"/>
    <col min="1496" max="1496" width="4.7109375" style="49" customWidth="1"/>
    <col min="1497" max="1497" width="2.5703125" style="49" customWidth="1"/>
    <col min="1498" max="1498" width="4.7109375" style="49" customWidth="1"/>
    <col min="1499" max="1499" width="1" style="49" customWidth="1"/>
    <col min="1500" max="1500" width="4.7109375" style="49" customWidth="1"/>
    <col min="1501" max="1501" width="2.5703125" style="49" customWidth="1"/>
    <col min="1502" max="1502" width="4.7109375" style="49" customWidth="1"/>
    <col min="1503" max="1503" width="1.140625" style="49" customWidth="1"/>
    <col min="1504" max="1504" width="4.7109375" style="49" customWidth="1"/>
    <col min="1505" max="1505" width="2.5703125" style="49" customWidth="1"/>
    <col min="1506" max="1506" width="4.7109375" style="49" customWidth="1"/>
    <col min="1507" max="1507" width="1.140625" style="49" customWidth="1"/>
    <col min="1508" max="1508" width="4.7109375" style="49" customWidth="1"/>
    <col min="1509" max="1509" width="2.5703125" style="49" customWidth="1"/>
    <col min="1510" max="1510" width="4.7109375" style="49" customWidth="1"/>
    <col min="1511" max="1511" width="1" style="49" customWidth="1"/>
    <col min="1512" max="1512" width="4.7109375" style="49" customWidth="1"/>
    <col min="1513" max="1513" width="2.5703125" style="49" customWidth="1"/>
    <col min="1514" max="1514" width="4.7109375" style="49" customWidth="1"/>
    <col min="1515" max="1515" width="1" style="49" customWidth="1"/>
    <col min="1516" max="1516" width="4.7109375" style="49" customWidth="1"/>
    <col min="1517" max="1517" width="2.5703125" style="49" customWidth="1"/>
    <col min="1518" max="1518" width="4.7109375" style="49" customWidth="1"/>
    <col min="1519" max="1519" width="1" style="49" customWidth="1"/>
    <col min="1520" max="1520" width="4.5703125" style="49" customWidth="1"/>
    <col min="1521" max="1521" width="2.5703125" style="49" customWidth="1"/>
    <col min="1522" max="1522" width="4.85546875" style="49" customWidth="1"/>
    <col min="1523" max="1738" width="9.140625" style="49"/>
    <col min="1739" max="1739" width="1.42578125" style="49" customWidth="1"/>
    <col min="1740" max="1740" width="11.5703125" style="49" customWidth="1"/>
    <col min="1741" max="1743" width="0" style="49" hidden="1" customWidth="1"/>
    <col min="1744" max="1744" width="4.7109375" style="49" customWidth="1"/>
    <col min="1745" max="1745" width="2.5703125" style="49" customWidth="1"/>
    <col min="1746" max="1746" width="4.7109375" style="49" customWidth="1"/>
    <col min="1747" max="1747" width="1" style="49" customWidth="1"/>
    <col min="1748" max="1748" width="4.7109375" style="49" customWidth="1"/>
    <col min="1749" max="1749" width="2.5703125" style="49" customWidth="1"/>
    <col min="1750" max="1750" width="4.7109375" style="49" customWidth="1"/>
    <col min="1751" max="1751" width="1" style="49" customWidth="1"/>
    <col min="1752" max="1752" width="4.7109375" style="49" customWidth="1"/>
    <col min="1753" max="1753" width="2.5703125" style="49" customWidth="1"/>
    <col min="1754" max="1754" width="4.7109375" style="49" customWidth="1"/>
    <col min="1755" max="1755" width="1" style="49" customWidth="1"/>
    <col min="1756" max="1756" width="4.7109375" style="49" customWidth="1"/>
    <col min="1757" max="1757" width="2.5703125" style="49" customWidth="1"/>
    <col min="1758" max="1758" width="4.7109375" style="49" customWidth="1"/>
    <col min="1759" max="1759" width="1.140625" style="49" customWidth="1"/>
    <col min="1760" max="1760" width="4.7109375" style="49" customWidth="1"/>
    <col min="1761" max="1761" width="2.5703125" style="49" customWidth="1"/>
    <col min="1762" max="1762" width="4.7109375" style="49" customWidth="1"/>
    <col min="1763" max="1763" width="1.140625" style="49" customWidth="1"/>
    <col min="1764" max="1764" width="4.7109375" style="49" customWidth="1"/>
    <col min="1765" max="1765" width="2.5703125" style="49" customWidth="1"/>
    <col min="1766" max="1766" width="4.7109375" style="49" customWidth="1"/>
    <col min="1767" max="1767" width="1" style="49" customWidth="1"/>
    <col min="1768" max="1768" width="4.7109375" style="49" customWidth="1"/>
    <col min="1769" max="1769" width="2.5703125" style="49" customWidth="1"/>
    <col min="1770" max="1770" width="4.7109375" style="49" customWidth="1"/>
    <col min="1771" max="1771" width="1" style="49" customWidth="1"/>
    <col min="1772" max="1772" width="4.7109375" style="49" customWidth="1"/>
    <col min="1773" max="1773" width="2.5703125" style="49" customWidth="1"/>
    <col min="1774" max="1774" width="4.7109375" style="49" customWidth="1"/>
    <col min="1775" max="1775" width="1" style="49" customWidth="1"/>
    <col min="1776" max="1776" width="4.5703125" style="49" customWidth="1"/>
    <col min="1777" max="1777" width="2.5703125" style="49" customWidth="1"/>
    <col min="1778" max="1778" width="4.85546875" style="49" customWidth="1"/>
    <col min="1779" max="1994" width="9.140625" style="49"/>
    <col min="1995" max="1995" width="1.42578125" style="49" customWidth="1"/>
    <col min="1996" max="1996" width="11.5703125" style="49" customWidth="1"/>
    <col min="1997" max="1999" width="0" style="49" hidden="1" customWidth="1"/>
    <col min="2000" max="2000" width="4.7109375" style="49" customWidth="1"/>
    <col min="2001" max="2001" width="2.5703125" style="49" customWidth="1"/>
    <col min="2002" max="2002" width="4.7109375" style="49" customWidth="1"/>
    <col min="2003" max="2003" width="1" style="49" customWidth="1"/>
    <col min="2004" max="2004" width="4.7109375" style="49" customWidth="1"/>
    <col min="2005" max="2005" width="2.5703125" style="49" customWidth="1"/>
    <col min="2006" max="2006" width="4.7109375" style="49" customWidth="1"/>
    <col min="2007" max="2007" width="1" style="49" customWidth="1"/>
    <col min="2008" max="2008" width="4.7109375" style="49" customWidth="1"/>
    <col min="2009" max="2009" width="2.5703125" style="49" customWidth="1"/>
    <col min="2010" max="2010" width="4.7109375" style="49" customWidth="1"/>
    <col min="2011" max="2011" width="1" style="49" customWidth="1"/>
    <col min="2012" max="2012" width="4.7109375" style="49" customWidth="1"/>
    <col min="2013" max="2013" width="2.5703125" style="49" customWidth="1"/>
    <col min="2014" max="2014" width="4.7109375" style="49" customWidth="1"/>
    <col min="2015" max="2015" width="1.140625" style="49" customWidth="1"/>
    <col min="2016" max="2016" width="4.7109375" style="49" customWidth="1"/>
    <col min="2017" max="2017" width="2.5703125" style="49" customWidth="1"/>
    <col min="2018" max="2018" width="4.7109375" style="49" customWidth="1"/>
    <col min="2019" max="2019" width="1.140625" style="49" customWidth="1"/>
    <col min="2020" max="2020" width="4.7109375" style="49" customWidth="1"/>
    <col min="2021" max="2021" width="2.5703125" style="49" customWidth="1"/>
    <col min="2022" max="2022" width="4.7109375" style="49" customWidth="1"/>
    <col min="2023" max="2023" width="1" style="49" customWidth="1"/>
    <col min="2024" max="2024" width="4.7109375" style="49" customWidth="1"/>
    <col min="2025" max="2025" width="2.5703125" style="49" customWidth="1"/>
    <col min="2026" max="2026" width="4.7109375" style="49" customWidth="1"/>
    <col min="2027" max="2027" width="1" style="49" customWidth="1"/>
    <col min="2028" max="2028" width="4.7109375" style="49" customWidth="1"/>
    <col min="2029" max="2029" width="2.5703125" style="49" customWidth="1"/>
    <col min="2030" max="2030" width="4.7109375" style="49" customWidth="1"/>
    <col min="2031" max="2031" width="1" style="49" customWidth="1"/>
    <col min="2032" max="2032" width="4.5703125" style="49" customWidth="1"/>
    <col min="2033" max="2033" width="2.5703125" style="49" customWidth="1"/>
    <col min="2034" max="2034" width="4.85546875" style="49" customWidth="1"/>
    <col min="2035" max="2250" width="9.140625" style="49"/>
    <col min="2251" max="2251" width="1.42578125" style="49" customWidth="1"/>
    <col min="2252" max="2252" width="11.5703125" style="49" customWidth="1"/>
    <col min="2253" max="2255" width="0" style="49" hidden="1" customWidth="1"/>
    <col min="2256" max="2256" width="4.7109375" style="49" customWidth="1"/>
    <col min="2257" max="2257" width="2.5703125" style="49" customWidth="1"/>
    <col min="2258" max="2258" width="4.7109375" style="49" customWidth="1"/>
    <col min="2259" max="2259" width="1" style="49" customWidth="1"/>
    <col min="2260" max="2260" width="4.7109375" style="49" customWidth="1"/>
    <col min="2261" max="2261" width="2.5703125" style="49" customWidth="1"/>
    <col min="2262" max="2262" width="4.7109375" style="49" customWidth="1"/>
    <col min="2263" max="2263" width="1" style="49" customWidth="1"/>
    <col min="2264" max="2264" width="4.7109375" style="49" customWidth="1"/>
    <col min="2265" max="2265" width="2.5703125" style="49" customWidth="1"/>
    <col min="2266" max="2266" width="4.7109375" style="49" customWidth="1"/>
    <col min="2267" max="2267" width="1" style="49" customWidth="1"/>
    <col min="2268" max="2268" width="4.7109375" style="49" customWidth="1"/>
    <col min="2269" max="2269" width="2.5703125" style="49" customWidth="1"/>
    <col min="2270" max="2270" width="4.7109375" style="49" customWidth="1"/>
    <col min="2271" max="2271" width="1.140625" style="49" customWidth="1"/>
    <col min="2272" max="2272" width="4.7109375" style="49" customWidth="1"/>
    <col min="2273" max="2273" width="2.5703125" style="49" customWidth="1"/>
    <col min="2274" max="2274" width="4.7109375" style="49" customWidth="1"/>
    <col min="2275" max="2275" width="1.140625" style="49" customWidth="1"/>
    <col min="2276" max="2276" width="4.7109375" style="49" customWidth="1"/>
    <col min="2277" max="2277" width="2.5703125" style="49" customWidth="1"/>
    <col min="2278" max="2278" width="4.7109375" style="49" customWidth="1"/>
    <col min="2279" max="2279" width="1" style="49" customWidth="1"/>
    <col min="2280" max="2280" width="4.7109375" style="49" customWidth="1"/>
    <col min="2281" max="2281" width="2.5703125" style="49" customWidth="1"/>
    <col min="2282" max="2282" width="4.7109375" style="49" customWidth="1"/>
    <col min="2283" max="2283" width="1" style="49" customWidth="1"/>
    <col min="2284" max="2284" width="4.7109375" style="49" customWidth="1"/>
    <col min="2285" max="2285" width="2.5703125" style="49" customWidth="1"/>
    <col min="2286" max="2286" width="4.7109375" style="49" customWidth="1"/>
    <col min="2287" max="2287" width="1" style="49" customWidth="1"/>
    <col min="2288" max="2288" width="4.5703125" style="49" customWidth="1"/>
    <col min="2289" max="2289" width="2.5703125" style="49" customWidth="1"/>
    <col min="2290" max="2290" width="4.85546875" style="49" customWidth="1"/>
    <col min="2291" max="2506" width="9.140625" style="49"/>
    <col min="2507" max="2507" width="1.42578125" style="49" customWidth="1"/>
    <col min="2508" max="2508" width="11.5703125" style="49" customWidth="1"/>
    <col min="2509" max="2511" width="0" style="49" hidden="1" customWidth="1"/>
    <col min="2512" max="2512" width="4.7109375" style="49" customWidth="1"/>
    <col min="2513" max="2513" width="2.5703125" style="49" customWidth="1"/>
    <col min="2514" max="2514" width="4.7109375" style="49" customWidth="1"/>
    <col min="2515" max="2515" width="1" style="49" customWidth="1"/>
    <col min="2516" max="2516" width="4.7109375" style="49" customWidth="1"/>
    <col min="2517" max="2517" width="2.5703125" style="49" customWidth="1"/>
    <col min="2518" max="2518" width="4.7109375" style="49" customWidth="1"/>
    <col min="2519" max="2519" width="1" style="49" customWidth="1"/>
    <col min="2520" max="2520" width="4.7109375" style="49" customWidth="1"/>
    <col min="2521" max="2521" width="2.5703125" style="49" customWidth="1"/>
    <col min="2522" max="2522" width="4.7109375" style="49" customWidth="1"/>
    <col min="2523" max="2523" width="1" style="49" customWidth="1"/>
    <col min="2524" max="2524" width="4.7109375" style="49" customWidth="1"/>
    <col min="2525" max="2525" width="2.5703125" style="49" customWidth="1"/>
    <col min="2526" max="2526" width="4.7109375" style="49" customWidth="1"/>
    <col min="2527" max="2527" width="1.140625" style="49" customWidth="1"/>
    <col min="2528" max="2528" width="4.7109375" style="49" customWidth="1"/>
    <col min="2529" max="2529" width="2.5703125" style="49" customWidth="1"/>
    <col min="2530" max="2530" width="4.7109375" style="49" customWidth="1"/>
    <col min="2531" max="2531" width="1.140625" style="49" customWidth="1"/>
    <col min="2532" max="2532" width="4.7109375" style="49" customWidth="1"/>
    <col min="2533" max="2533" width="2.5703125" style="49" customWidth="1"/>
    <col min="2534" max="2534" width="4.7109375" style="49" customWidth="1"/>
    <col min="2535" max="2535" width="1" style="49" customWidth="1"/>
    <col min="2536" max="2536" width="4.7109375" style="49" customWidth="1"/>
    <col min="2537" max="2537" width="2.5703125" style="49" customWidth="1"/>
    <col min="2538" max="2538" width="4.7109375" style="49" customWidth="1"/>
    <col min="2539" max="2539" width="1" style="49" customWidth="1"/>
    <col min="2540" max="2540" width="4.7109375" style="49" customWidth="1"/>
    <col min="2541" max="2541" width="2.5703125" style="49" customWidth="1"/>
    <col min="2542" max="2542" width="4.7109375" style="49" customWidth="1"/>
    <col min="2543" max="2543" width="1" style="49" customWidth="1"/>
    <col min="2544" max="2544" width="4.5703125" style="49" customWidth="1"/>
    <col min="2545" max="2545" width="2.5703125" style="49" customWidth="1"/>
    <col min="2546" max="2546" width="4.85546875" style="49" customWidth="1"/>
    <col min="2547" max="2762" width="9.140625" style="49"/>
    <col min="2763" max="2763" width="1.42578125" style="49" customWidth="1"/>
    <col min="2764" max="2764" width="11.5703125" style="49" customWidth="1"/>
    <col min="2765" max="2767" width="0" style="49" hidden="1" customWidth="1"/>
    <col min="2768" max="2768" width="4.7109375" style="49" customWidth="1"/>
    <col min="2769" max="2769" width="2.5703125" style="49" customWidth="1"/>
    <col min="2770" max="2770" width="4.7109375" style="49" customWidth="1"/>
    <col min="2771" max="2771" width="1" style="49" customWidth="1"/>
    <col min="2772" max="2772" width="4.7109375" style="49" customWidth="1"/>
    <col min="2773" max="2773" width="2.5703125" style="49" customWidth="1"/>
    <col min="2774" max="2774" width="4.7109375" style="49" customWidth="1"/>
    <col min="2775" max="2775" width="1" style="49" customWidth="1"/>
    <col min="2776" max="2776" width="4.7109375" style="49" customWidth="1"/>
    <col min="2777" max="2777" width="2.5703125" style="49" customWidth="1"/>
    <col min="2778" max="2778" width="4.7109375" style="49" customWidth="1"/>
    <col min="2779" max="2779" width="1" style="49" customWidth="1"/>
    <col min="2780" max="2780" width="4.7109375" style="49" customWidth="1"/>
    <col min="2781" max="2781" width="2.5703125" style="49" customWidth="1"/>
    <col min="2782" max="2782" width="4.7109375" style="49" customWidth="1"/>
    <col min="2783" max="2783" width="1.140625" style="49" customWidth="1"/>
    <col min="2784" max="2784" width="4.7109375" style="49" customWidth="1"/>
    <col min="2785" max="2785" width="2.5703125" style="49" customWidth="1"/>
    <col min="2786" max="2786" width="4.7109375" style="49" customWidth="1"/>
    <col min="2787" max="2787" width="1.140625" style="49" customWidth="1"/>
    <col min="2788" max="2788" width="4.7109375" style="49" customWidth="1"/>
    <col min="2789" max="2789" width="2.5703125" style="49" customWidth="1"/>
    <col min="2790" max="2790" width="4.7109375" style="49" customWidth="1"/>
    <col min="2791" max="2791" width="1" style="49" customWidth="1"/>
    <col min="2792" max="2792" width="4.7109375" style="49" customWidth="1"/>
    <col min="2793" max="2793" width="2.5703125" style="49" customWidth="1"/>
    <col min="2794" max="2794" width="4.7109375" style="49" customWidth="1"/>
    <col min="2795" max="2795" width="1" style="49" customWidth="1"/>
    <col min="2796" max="2796" width="4.7109375" style="49" customWidth="1"/>
    <col min="2797" max="2797" width="2.5703125" style="49" customWidth="1"/>
    <col min="2798" max="2798" width="4.7109375" style="49" customWidth="1"/>
    <col min="2799" max="2799" width="1" style="49" customWidth="1"/>
    <col min="2800" max="2800" width="4.5703125" style="49" customWidth="1"/>
    <col min="2801" max="2801" width="2.5703125" style="49" customWidth="1"/>
    <col min="2802" max="2802" width="4.85546875" style="49" customWidth="1"/>
    <col min="2803" max="3018" width="9.140625" style="49"/>
    <col min="3019" max="3019" width="1.42578125" style="49" customWidth="1"/>
    <col min="3020" max="3020" width="11.5703125" style="49" customWidth="1"/>
    <col min="3021" max="3023" width="0" style="49" hidden="1" customWidth="1"/>
    <col min="3024" max="3024" width="4.7109375" style="49" customWidth="1"/>
    <col min="3025" max="3025" width="2.5703125" style="49" customWidth="1"/>
    <col min="3026" max="3026" width="4.7109375" style="49" customWidth="1"/>
    <col min="3027" max="3027" width="1" style="49" customWidth="1"/>
    <col min="3028" max="3028" width="4.7109375" style="49" customWidth="1"/>
    <col min="3029" max="3029" width="2.5703125" style="49" customWidth="1"/>
    <col min="3030" max="3030" width="4.7109375" style="49" customWidth="1"/>
    <col min="3031" max="3031" width="1" style="49" customWidth="1"/>
    <col min="3032" max="3032" width="4.7109375" style="49" customWidth="1"/>
    <col min="3033" max="3033" width="2.5703125" style="49" customWidth="1"/>
    <col min="3034" max="3034" width="4.7109375" style="49" customWidth="1"/>
    <col min="3035" max="3035" width="1" style="49" customWidth="1"/>
    <col min="3036" max="3036" width="4.7109375" style="49" customWidth="1"/>
    <col min="3037" max="3037" width="2.5703125" style="49" customWidth="1"/>
    <col min="3038" max="3038" width="4.7109375" style="49" customWidth="1"/>
    <col min="3039" max="3039" width="1.140625" style="49" customWidth="1"/>
    <col min="3040" max="3040" width="4.7109375" style="49" customWidth="1"/>
    <col min="3041" max="3041" width="2.5703125" style="49" customWidth="1"/>
    <col min="3042" max="3042" width="4.7109375" style="49" customWidth="1"/>
    <col min="3043" max="3043" width="1.140625" style="49" customWidth="1"/>
    <col min="3044" max="3044" width="4.7109375" style="49" customWidth="1"/>
    <col min="3045" max="3045" width="2.5703125" style="49" customWidth="1"/>
    <col min="3046" max="3046" width="4.7109375" style="49" customWidth="1"/>
    <col min="3047" max="3047" width="1" style="49" customWidth="1"/>
    <col min="3048" max="3048" width="4.7109375" style="49" customWidth="1"/>
    <col min="3049" max="3049" width="2.5703125" style="49" customWidth="1"/>
    <col min="3050" max="3050" width="4.7109375" style="49" customWidth="1"/>
    <col min="3051" max="3051" width="1" style="49" customWidth="1"/>
    <col min="3052" max="3052" width="4.7109375" style="49" customWidth="1"/>
    <col min="3053" max="3053" width="2.5703125" style="49" customWidth="1"/>
    <col min="3054" max="3054" width="4.7109375" style="49" customWidth="1"/>
    <col min="3055" max="3055" width="1" style="49" customWidth="1"/>
    <col min="3056" max="3056" width="4.5703125" style="49" customWidth="1"/>
    <col min="3057" max="3057" width="2.5703125" style="49" customWidth="1"/>
    <col min="3058" max="3058" width="4.85546875" style="49" customWidth="1"/>
    <col min="3059" max="3274" width="9.140625" style="49"/>
    <col min="3275" max="3275" width="1.42578125" style="49" customWidth="1"/>
    <col min="3276" max="3276" width="11.5703125" style="49" customWidth="1"/>
    <col min="3277" max="3279" width="0" style="49" hidden="1" customWidth="1"/>
    <col min="3280" max="3280" width="4.7109375" style="49" customWidth="1"/>
    <col min="3281" max="3281" width="2.5703125" style="49" customWidth="1"/>
    <col min="3282" max="3282" width="4.7109375" style="49" customWidth="1"/>
    <col min="3283" max="3283" width="1" style="49" customWidth="1"/>
    <col min="3284" max="3284" width="4.7109375" style="49" customWidth="1"/>
    <col min="3285" max="3285" width="2.5703125" style="49" customWidth="1"/>
    <col min="3286" max="3286" width="4.7109375" style="49" customWidth="1"/>
    <col min="3287" max="3287" width="1" style="49" customWidth="1"/>
    <col min="3288" max="3288" width="4.7109375" style="49" customWidth="1"/>
    <col min="3289" max="3289" width="2.5703125" style="49" customWidth="1"/>
    <col min="3290" max="3290" width="4.7109375" style="49" customWidth="1"/>
    <col min="3291" max="3291" width="1" style="49" customWidth="1"/>
    <col min="3292" max="3292" width="4.7109375" style="49" customWidth="1"/>
    <col min="3293" max="3293" width="2.5703125" style="49" customWidth="1"/>
    <col min="3294" max="3294" width="4.7109375" style="49" customWidth="1"/>
    <col min="3295" max="3295" width="1.140625" style="49" customWidth="1"/>
    <col min="3296" max="3296" width="4.7109375" style="49" customWidth="1"/>
    <col min="3297" max="3297" width="2.5703125" style="49" customWidth="1"/>
    <col min="3298" max="3298" width="4.7109375" style="49" customWidth="1"/>
    <col min="3299" max="3299" width="1.140625" style="49" customWidth="1"/>
    <col min="3300" max="3300" width="4.7109375" style="49" customWidth="1"/>
    <col min="3301" max="3301" width="2.5703125" style="49" customWidth="1"/>
    <col min="3302" max="3302" width="4.7109375" style="49" customWidth="1"/>
    <col min="3303" max="3303" width="1" style="49" customWidth="1"/>
    <col min="3304" max="3304" width="4.7109375" style="49" customWidth="1"/>
    <col min="3305" max="3305" width="2.5703125" style="49" customWidth="1"/>
    <col min="3306" max="3306" width="4.7109375" style="49" customWidth="1"/>
    <col min="3307" max="3307" width="1" style="49" customWidth="1"/>
    <col min="3308" max="3308" width="4.7109375" style="49" customWidth="1"/>
    <col min="3309" max="3309" width="2.5703125" style="49" customWidth="1"/>
    <col min="3310" max="3310" width="4.7109375" style="49" customWidth="1"/>
    <col min="3311" max="3311" width="1" style="49" customWidth="1"/>
    <col min="3312" max="3312" width="4.5703125" style="49" customWidth="1"/>
    <col min="3313" max="3313" width="2.5703125" style="49" customWidth="1"/>
    <col min="3314" max="3314" width="4.85546875" style="49" customWidth="1"/>
    <col min="3315" max="3530" width="9.140625" style="49"/>
    <col min="3531" max="3531" width="1.42578125" style="49" customWidth="1"/>
    <col min="3532" max="3532" width="11.5703125" style="49" customWidth="1"/>
    <col min="3533" max="3535" width="0" style="49" hidden="1" customWidth="1"/>
    <col min="3536" max="3536" width="4.7109375" style="49" customWidth="1"/>
    <col min="3537" max="3537" width="2.5703125" style="49" customWidth="1"/>
    <col min="3538" max="3538" width="4.7109375" style="49" customWidth="1"/>
    <col min="3539" max="3539" width="1" style="49" customWidth="1"/>
    <col min="3540" max="3540" width="4.7109375" style="49" customWidth="1"/>
    <col min="3541" max="3541" width="2.5703125" style="49" customWidth="1"/>
    <col min="3542" max="3542" width="4.7109375" style="49" customWidth="1"/>
    <col min="3543" max="3543" width="1" style="49" customWidth="1"/>
    <col min="3544" max="3544" width="4.7109375" style="49" customWidth="1"/>
    <col min="3545" max="3545" width="2.5703125" style="49" customWidth="1"/>
    <col min="3546" max="3546" width="4.7109375" style="49" customWidth="1"/>
    <col min="3547" max="3547" width="1" style="49" customWidth="1"/>
    <col min="3548" max="3548" width="4.7109375" style="49" customWidth="1"/>
    <col min="3549" max="3549" width="2.5703125" style="49" customWidth="1"/>
    <col min="3550" max="3550" width="4.7109375" style="49" customWidth="1"/>
    <col min="3551" max="3551" width="1.140625" style="49" customWidth="1"/>
    <col min="3552" max="3552" width="4.7109375" style="49" customWidth="1"/>
    <col min="3553" max="3553" width="2.5703125" style="49" customWidth="1"/>
    <col min="3554" max="3554" width="4.7109375" style="49" customWidth="1"/>
    <col min="3555" max="3555" width="1.140625" style="49" customWidth="1"/>
    <col min="3556" max="3556" width="4.7109375" style="49" customWidth="1"/>
    <col min="3557" max="3557" width="2.5703125" style="49" customWidth="1"/>
    <col min="3558" max="3558" width="4.7109375" style="49" customWidth="1"/>
    <col min="3559" max="3559" width="1" style="49" customWidth="1"/>
    <col min="3560" max="3560" width="4.7109375" style="49" customWidth="1"/>
    <col min="3561" max="3561" width="2.5703125" style="49" customWidth="1"/>
    <col min="3562" max="3562" width="4.7109375" style="49" customWidth="1"/>
    <col min="3563" max="3563" width="1" style="49" customWidth="1"/>
    <col min="3564" max="3564" width="4.7109375" style="49" customWidth="1"/>
    <col min="3565" max="3565" width="2.5703125" style="49" customWidth="1"/>
    <col min="3566" max="3566" width="4.7109375" style="49" customWidth="1"/>
    <col min="3567" max="3567" width="1" style="49" customWidth="1"/>
    <col min="3568" max="3568" width="4.5703125" style="49" customWidth="1"/>
    <col min="3569" max="3569" width="2.5703125" style="49" customWidth="1"/>
    <col min="3570" max="3570" width="4.85546875" style="49" customWidth="1"/>
    <col min="3571" max="3786" width="9.140625" style="49"/>
    <col min="3787" max="3787" width="1.42578125" style="49" customWidth="1"/>
    <col min="3788" max="3788" width="11.5703125" style="49" customWidth="1"/>
    <col min="3789" max="3791" width="0" style="49" hidden="1" customWidth="1"/>
    <col min="3792" max="3792" width="4.7109375" style="49" customWidth="1"/>
    <col min="3793" max="3793" width="2.5703125" style="49" customWidth="1"/>
    <col min="3794" max="3794" width="4.7109375" style="49" customWidth="1"/>
    <col min="3795" max="3795" width="1" style="49" customWidth="1"/>
    <col min="3796" max="3796" width="4.7109375" style="49" customWidth="1"/>
    <col min="3797" max="3797" width="2.5703125" style="49" customWidth="1"/>
    <col min="3798" max="3798" width="4.7109375" style="49" customWidth="1"/>
    <col min="3799" max="3799" width="1" style="49" customWidth="1"/>
    <col min="3800" max="3800" width="4.7109375" style="49" customWidth="1"/>
    <col min="3801" max="3801" width="2.5703125" style="49" customWidth="1"/>
    <col min="3802" max="3802" width="4.7109375" style="49" customWidth="1"/>
    <col min="3803" max="3803" width="1" style="49" customWidth="1"/>
    <col min="3804" max="3804" width="4.7109375" style="49" customWidth="1"/>
    <col min="3805" max="3805" width="2.5703125" style="49" customWidth="1"/>
    <col min="3806" max="3806" width="4.7109375" style="49" customWidth="1"/>
    <col min="3807" max="3807" width="1.140625" style="49" customWidth="1"/>
    <col min="3808" max="3808" width="4.7109375" style="49" customWidth="1"/>
    <col min="3809" max="3809" width="2.5703125" style="49" customWidth="1"/>
    <col min="3810" max="3810" width="4.7109375" style="49" customWidth="1"/>
    <col min="3811" max="3811" width="1.140625" style="49" customWidth="1"/>
    <col min="3812" max="3812" width="4.7109375" style="49" customWidth="1"/>
    <col min="3813" max="3813" width="2.5703125" style="49" customWidth="1"/>
    <col min="3814" max="3814" width="4.7109375" style="49" customWidth="1"/>
    <col min="3815" max="3815" width="1" style="49" customWidth="1"/>
    <col min="3816" max="3816" width="4.7109375" style="49" customWidth="1"/>
    <col min="3817" max="3817" width="2.5703125" style="49" customWidth="1"/>
    <col min="3818" max="3818" width="4.7109375" style="49" customWidth="1"/>
    <col min="3819" max="3819" width="1" style="49" customWidth="1"/>
    <col min="3820" max="3820" width="4.7109375" style="49" customWidth="1"/>
    <col min="3821" max="3821" width="2.5703125" style="49" customWidth="1"/>
    <col min="3822" max="3822" width="4.7109375" style="49" customWidth="1"/>
    <col min="3823" max="3823" width="1" style="49" customWidth="1"/>
    <col min="3824" max="3824" width="4.5703125" style="49" customWidth="1"/>
    <col min="3825" max="3825" width="2.5703125" style="49" customWidth="1"/>
    <col min="3826" max="3826" width="4.85546875" style="49" customWidth="1"/>
    <col min="3827" max="4042" width="9.140625" style="49"/>
    <col min="4043" max="4043" width="1.42578125" style="49" customWidth="1"/>
    <col min="4044" max="4044" width="11.5703125" style="49" customWidth="1"/>
    <col min="4045" max="4047" width="0" style="49" hidden="1" customWidth="1"/>
    <col min="4048" max="4048" width="4.7109375" style="49" customWidth="1"/>
    <col min="4049" max="4049" width="2.5703125" style="49" customWidth="1"/>
    <col min="4050" max="4050" width="4.7109375" style="49" customWidth="1"/>
    <col min="4051" max="4051" width="1" style="49" customWidth="1"/>
    <col min="4052" max="4052" width="4.7109375" style="49" customWidth="1"/>
    <col min="4053" max="4053" width="2.5703125" style="49" customWidth="1"/>
    <col min="4054" max="4054" width="4.7109375" style="49" customWidth="1"/>
    <col min="4055" max="4055" width="1" style="49" customWidth="1"/>
    <col min="4056" max="4056" width="4.7109375" style="49" customWidth="1"/>
    <col min="4057" max="4057" width="2.5703125" style="49" customWidth="1"/>
    <col min="4058" max="4058" width="4.7109375" style="49" customWidth="1"/>
    <col min="4059" max="4059" width="1" style="49" customWidth="1"/>
    <col min="4060" max="4060" width="4.7109375" style="49" customWidth="1"/>
    <col min="4061" max="4061" width="2.5703125" style="49" customWidth="1"/>
    <col min="4062" max="4062" width="4.7109375" style="49" customWidth="1"/>
    <col min="4063" max="4063" width="1.140625" style="49" customWidth="1"/>
    <col min="4064" max="4064" width="4.7109375" style="49" customWidth="1"/>
    <col min="4065" max="4065" width="2.5703125" style="49" customWidth="1"/>
    <col min="4066" max="4066" width="4.7109375" style="49" customWidth="1"/>
    <col min="4067" max="4067" width="1.140625" style="49" customWidth="1"/>
    <col min="4068" max="4068" width="4.7109375" style="49" customWidth="1"/>
    <col min="4069" max="4069" width="2.5703125" style="49" customWidth="1"/>
    <col min="4070" max="4070" width="4.7109375" style="49" customWidth="1"/>
    <col min="4071" max="4071" width="1" style="49" customWidth="1"/>
    <col min="4072" max="4072" width="4.7109375" style="49" customWidth="1"/>
    <col min="4073" max="4073" width="2.5703125" style="49" customWidth="1"/>
    <col min="4074" max="4074" width="4.7109375" style="49" customWidth="1"/>
    <col min="4075" max="4075" width="1" style="49" customWidth="1"/>
    <col min="4076" max="4076" width="4.7109375" style="49" customWidth="1"/>
    <col min="4077" max="4077" width="2.5703125" style="49" customWidth="1"/>
    <col min="4078" max="4078" width="4.7109375" style="49" customWidth="1"/>
    <col min="4079" max="4079" width="1" style="49" customWidth="1"/>
    <col min="4080" max="4080" width="4.5703125" style="49" customWidth="1"/>
    <col min="4081" max="4081" width="2.5703125" style="49" customWidth="1"/>
    <col min="4082" max="4082" width="4.85546875" style="49" customWidth="1"/>
    <col min="4083" max="4298" width="9.140625" style="49"/>
    <col min="4299" max="4299" width="1.42578125" style="49" customWidth="1"/>
    <col min="4300" max="4300" width="11.5703125" style="49" customWidth="1"/>
    <col min="4301" max="4303" width="0" style="49" hidden="1" customWidth="1"/>
    <col min="4304" max="4304" width="4.7109375" style="49" customWidth="1"/>
    <col min="4305" max="4305" width="2.5703125" style="49" customWidth="1"/>
    <col min="4306" max="4306" width="4.7109375" style="49" customWidth="1"/>
    <col min="4307" max="4307" width="1" style="49" customWidth="1"/>
    <col min="4308" max="4308" width="4.7109375" style="49" customWidth="1"/>
    <col min="4309" max="4309" width="2.5703125" style="49" customWidth="1"/>
    <col min="4310" max="4310" width="4.7109375" style="49" customWidth="1"/>
    <col min="4311" max="4311" width="1" style="49" customWidth="1"/>
    <col min="4312" max="4312" width="4.7109375" style="49" customWidth="1"/>
    <col min="4313" max="4313" width="2.5703125" style="49" customWidth="1"/>
    <col min="4314" max="4314" width="4.7109375" style="49" customWidth="1"/>
    <col min="4315" max="4315" width="1" style="49" customWidth="1"/>
    <col min="4316" max="4316" width="4.7109375" style="49" customWidth="1"/>
    <col min="4317" max="4317" width="2.5703125" style="49" customWidth="1"/>
    <col min="4318" max="4318" width="4.7109375" style="49" customWidth="1"/>
    <col min="4319" max="4319" width="1.140625" style="49" customWidth="1"/>
    <col min="4320" max="4320" width="4.7109375" style="49" customWidth="1"/>
    <col min="4321" max="4321" width="2.5703125" style="49" customWidth="1"/>
    <col min="4322" max="4322" width="4.7109375" style="49" customWidth="1"/>
    <col min="4323" max="4323" width="1.140625" style="49" customWidth="1"/>
    <col min="4324" max="4324" width="4.7109375" style="49" customWidth="1"/>
    <col min="4325" max="4325" width="2.5703125" style="49" customWidth="1"/>
    <col min="4326" max="4326" width="4.7109375" style="49" customWidth="1"/>
    <col min="4327" max="4327" width="1" style="49" customWidth="1"/>
    <col min="4328" max="4328" width="4.7109375" style="49" customWidth="1"/>
    <col min="4329" max="4329" width="2.5703125" style="49" customWidth="1"/>
    <col min="4330" max="4330" width="4.7109375" style="49" customWidth="1"/>
    <col min="4331" max="4331" width="1" style="49" customWidth="1"/>
    <col min="4332" max="4332" width="4.7109375" style="49" customWidth="1"/>
    <col min="4333" max="4333" width="2.5703125" style="49" customWidth="1"/>
    <col min="4334" max="4334" width="4.7109375" style="49" customWidth="1"/>
    <col min="4335" max="4335" width="1" style="49" customWidth="1"/>
    <col min="4336" max="4336" width="4.5703125" style="49" customWidth="1"/>
    <col min="4337" max="4337" width="2.5703125" style="49" customWidth="1"/>
    <col min="4338" max="4338" width="4.85546875" style="49" customWidth="1"/>
    <col min="4339" max="4554" width="9.140625" style="49"/>
    <col min="4555" max="4555" width="1.42578125" style="49" customWidth="1"/>
    <col min="4556" max="4556" width="11.5703125" style="49" customWidth="1"/>
    <col min="4557" max="4559" width="0" style="49" hidden="1" customWidth="1"/>
    <col min="4560" max="4560" width="4.7109375" style="49" customWidth="1"/>
    <col min="4561" max="4561" width="2.5703125" style="49" customWidth="1"/>
    <col min="4562" max="4562" width="4.7109375" style="49" customWidth="1"/>
    <col min="4563" max="4563" width="1" style="49" customWidth="1"/>
    <col min="4564" max="4564" width="4.7109375" style="49" customWidth="1"/>
    <col min="4565" max="4565" width="2.5703125" style="49" customWidth="1"/>
    <col min="4566" max="4566" width="4.7109375" style="49" customWidth="1"/>
    <col min="4567" max="4567" width="1" style="49" customWidth="1"/>
    <col min="4568" max="4568" width="4.7109375" style="49" customWidth="1"/>
    <col min="4569" max="4569" width="2.5703125" style="49" customWidth="1"/>
    <col min="4570" max="4570" width="4.7109375" style="49" customWidth="1"/>
    <col min="4571" max="4571" width="1" style="49" customWidth="1"/>
    <col min="4572" max="4572" width="4.7109375" style="49" customWidth="1"/>
    <col min="4573" max="4573" width="2.5703125" style="49" customWidth="1"/>
    <col min="4574" max="4574" width="4.7109375" style="49" customWidth="1"/>
    <col min="4575" max="4575" width="1.140625" style="49" customWidth="1"/>
    <col min="4576" max="4576" width="4.7109375" style="49" customWidth="1"/>
    <col min="4577" max="4577" width="2.5703125" style="49" customWidth="1"/>
    <col min="4578" max="4578" width="4.7109375" style="49" customWidth="1"/>
    <col min="4579" max="4579" width="1.140625" style="49" customWidth="1"/>
    <col min="4580" max="4580" width="4.7109375" style="49" customWidth="1"/>
    <col min="4581" max="4581" width="2.5703125" style="49" customWidth="1"/>
    <col min="4582" max="4582" width="4.7109375" style="49" customWidth="1"/>
    <col min="4583" max="4583" width="1" style="49" customWidth="1"/>
    <col min="4584" max="4584" width="4.7109375" style="49" customWidth="1"/>
    <col min="4585" max="4585" width="2.5703125" style="49" customWidth="1"/>
    <col min="4586" max="4586" width="4.7109375" style="49" customWidth="1"/>
    <col min="4587" max="4587" width="1" style="49" customWidth="1"/>
    <col min="4588" max="4588" width="4.7109375" style="49" customWidth="1"/>
    <col min="4589" max="4589" width="2.5703125" style="49" customWidth="1"/>
    <col min="4590" max="4590" width="4.7109375" style="49" customWidth="1"/>
    <col min="4591" max="4591" width="1" style="49" customWidth="1"/>
    <col min="4592" max="4592" width="4.5703125" style="49" customWidth="1"/>
    <col min="4593" max="4593" width="2.5703125" style="49" customWidth="1"/>
    <col min="4594" max="4594" width="4.85546875" style="49" customWidth="1"/>
    <col min="4595" max="4810" width="9.140625" style="49"/>
    <col min="4811" max="4811" width="1.42578125" style="49" customWidth="1"/>
    <col min="4812" max="4812" width="11.5703125" style="49" customWidth="1"/>
    <col min="4813" max="4815" width="0" style="49" hidden="1" customWidth="1"/>
    <col min="4816" max="4816" width="4.7109375" style="49" customWidth="1"/>
    <col min="4817" max="4817" width="2.5703125" style="49" customWidth="1"/>
    <col min="4818" max="4818" width="4.7109375" style="49" customWidth="1"/>
    <col min="4819" max="4819" width="1" style="49" customWidth="1"/>
    <col min="4820" max="4820" width="4.7109375" style="49" customWidth="1"/>
    <col min="4821" max="4821" width="2.5703125" style="49" customWidth="1"/>
    <col min="4822" max="4822" width="4.7109375" style="49" customWidth="1"/>
    <col min="4823" max="4823" width="1" style="49" customWidth="1"/>
    <col min="4824" max="4824" width="4.7109375" style="49" customWidth="1"/>
    <col min="4825" max="4825" width="2.5703125" style="49" customWidth="1"/>
    <col min="4826" max="4826" width="4.7109375" style="49" customWidth="1"/>
    <col min="4827" max="4827" width="1" style="49" customWidth="1"/>
    <col min="4828" max="4828" width="4.7109375" style="49" customWidth="1"/>
    <col min="4829" max="4829" width="2.5703125" style="49" customWidth="1"/>
    <col min="4830" max="4830" width="4.7109375" style="49" customWidth="1"/>
    <col min="4831" max="4831" width="1.140625" style="49" customWidth="1"/>
    <col min="4832" max="4832" width="4.7109375" style="49" customWidth="1"/>
    <col min="4833" max="4833" width="2.5703125" style="49" customWidth="1"/>
    <col min="4834" max="4834" width="4.7109375" style="49" customWidth="1"/>
    <col min="4835" max="4835" width="1.140625" style="49" customWidth="1"/>
    <col min="4836" max="4836" width="4.7109375" style="49" customWidth="1"/>
    <col min="4837" max="4837" width="2.5703125" style="49" customWidth="1"/>
    <col min="4838" max="4838" width="4.7109375" style="49" customWidth="1"/>
    <col min="4839" max="4839" width="1" style="49" customWidth="1"/>
    <col min="4840" max="4840" width="4.7109375" style="49" customWidth="1"/>
    <col min="4841" max="4841" width="2.5703125" style="49" customWidth="1"/>
    <col min="4842" max="4842" width="4.7109375" style="49" customWidth="1"/>
    <col min="4843" max="4843" width="1" style="49" customWidth="1"/>
    <col min="4844" max="4844" width="4.7109375" style="49" customWidth="1"/>
    <col min="4845" max="4845" width="2.5703125" style="49" customWidth="1"/>
    <col min="4846" max="4846" width="4.7109375" style="49" customWidth="1"/>
    <col min="4847" max="4847" width="1" style="49" customWidth="1"/>
    <col min="4848" max="4848" width="4.5703125" style="49" customWidth="1"/>
    <col min="4849" max="4849" width="2.5703125" style="49" customWidth="1"/>
    <col min="4850" max="4850" width="4.85546875" style="49" customWidth="1"/>
    <col min="4851" max="5066" width="9.140625" style="49"/>
    <col min="5067" max="5067" width="1.42578125" style="49" customWidth="1"/>
    <col min="5068" max="5068" width="11.5703125" style="49" customWidth="1"/>
    <col min="5069" max="5071" width="0" style="49" hidden="1" customWidth="1"/>
    <col min="5072" max="5072" width="4.7109375" style="49" customWidth="1"/>
    <col min="5073" max="5073" width="2.5703125" style="49" customWidth="1"/>
    <col min="5074" max="5074" width="4.7109375" style="49" customWidth="1"/>
    <col min="5075" max="5075" width="1" style="49" customWidth="1"/>
    <col min="5076" max="5076" width="4.7109375" style="49" customWidth="1"/>
    <col min="5077" max="5077" width="2.5703125" style="49" customWidth="1"/>
    <col min="5078" max="5078" width="4.7109375" style="49" customWidth="1"/>
    <col min="5079" max="5079" width="1" style="49" customWidth="1"/>
    <col min="5080" max="5080" width="4.7109375" style="49" customWidth="1"/>
    <col min="5081" max="5081" width="2.5703125" style="49" customWidth="1"/>
    <col min="5082" max="5082" width="4.7109375" style="49" customWidth="1"/>
    <col min="5083" max="5083" width="1" style="49" customWidth="1"/>
    <col min="5084" max="5084" width="4.7109375" style="49" customWidth="1"/>
    <col min="5085" max="5085" width="2.5703125" style="49" customWidth="1"/>
    <col min="5086" max="5086" width="4.7109375" style="49" customWidth="1"/>
    <col min="5087" max="5087" width="1.140625" style="49" customWidth="1"/>
    <col min="5088" max="5088" width="4.7109375" style="49" customWidth="1"/>
    <col min="5089" max="5089" width="2.5703125" style="49" customWidth="1"/>
    <col min="5090" max="5090" width="4.7109375" style="49" customWidth="1"/>
    <col min="5091" max="5091" width="1.140625" style="49" customWidth="1"/>
    <col min="5092" max="5092" width="4.7109375" style="49" customWidth="1"/>
    <col min="5093" max="5093" width="2.5703125" style="49" customWidth="1"/>
    <col min="5094" max="5094" width="4.7109375" style="49" customWidth="1"/>
    <col min="5095" max="5095" width="1" style="49" customWidth="1"/>
    <col min="5096" max="5096" width="4.7109375" style="49" customWidth="1"/>
    <col min="5097" max="5097" width="2.5703125" style="49" customWidth="1"/>
    <col min="5098" max="5098" width="4.7109375" style="49" customWidth="1"/>
    <col min="5099" max="5099" width="1" style="49" customWidth="1"/>
    <col min="5100" max="5100" width="4.7109375" style="49" customWidth="1"/>
    <col min="5101" max="5101" width="2.5703125" style="49" customWidth="1"/>
    <col min="5102" max="5102" width="4.7109375" style="49" customWidth="1"/>
    <col min="5103" max="5103" width="1" style="49" customWidth="1"/>
    <col min="5104" max="5104" width="4.5703125" style="49" customWidth="1"/>
    <col min="5105" max="5105" width="2.5703125" style="49" customWidth="1"/>
    <col min="5106" max="5106" width="4.85546875" style="49" customWidth="1"/>
    <col min="5107" max="5322" width="9.140625" style="49"/>
    <col min="5323" max="5323" width="1.42578125" style="49" customWidth="1"/>
    <col min="5324" max="5324" width="11.5703125" style="49" customWidth="1"/>
    <col min="5325" max="5327" width="0" style="49" hidden="1" customWidth="1"/>
    <col min="5328" max="5328" width="4.7109375" style="49" customWidth="1"/>
    <col min="5329" max="5329" width="2.5703125" style="49" customWidth="1"/>
    <col min="5330" max="5330" width="4.7109375" style="49" customWidth="1"/>
    <col min="5331" max="5331" width="1" style="49" customWidth="1"/>
    <col min="5332" max="5332" width="4.7109375" style="49" customWidth="1"/>
    <col min="5333" max="5333" width="2.5703125" style="49" customWidth="1"/>
    <col min="5334" max="5334" width="4.7109375" style="49" customWidth="1"/>
    <col min="5335" max="5335" width="1" style="49" customWidth="1"/>
    <col min="5336" max="5336" width="4.7109375" style="49" customWidth="1"/>
    <col min="5337" max="5337" width="2.5703125" style="49" customWidth="1"/>
    <col min="5338" max="5338" width="4.7109375" style="49" customWidth="1"/>
    <col min="5339" max="5339" width="1" style="49" customWidth="1"/>
    <col min="5340" max="5340" width="4.7109375" style="49" customWidth="1"/>
    <col min="5341" max="5341" width="2.5703125" style="49" customWidth="1"/>
    <col min="5342" max="5342" width="4.7109375" style="49" customWidth="1"/>
    <col min="5343" max="5343" width="1.140625" style="49" customWidth="1"/>
    <col min="5344" max="5344" width="4.7109375" style="49" customWidth="1"/>
    <col min="5345" max="5345" width="2.5703125" style="49" customWidth="1"/>
    <col min="5346" max="5346" width="4.7109375" style="49" customWidth="1"/>
    <col min="5347" max="5347" width="1.140625" style="49" customWidth="1"/>
    <col min="5348" max="5348" width="4.7109375" style="49" customWidth="1"/>
    <col min="5349" max="5349" width="2.5703125" style="49" customWidth="1"/>
    <col min="5350" max="5350" width="4.7109375" style="49" customWidth="1"/>
    <col min="5351" max="5351" width="1" style="49" customWidth="1"/>
    <col min="5352" max="5352" width="4.7109375" style="49" customWidth="1"/>
    <col min="5353" max="5353" width="2.5703125" style="49" customWidth="1"/>
    <col min="5354" max="5354" width="4.7109375" style="49" customWidth="1"/>
    <col min="5355" max="5355" width="1" style="49" customWidth="1"/>
    <col min="5356" max="5356" width="4.7109375" style="49" customWidth="1"/>
    <col min="5357" max="5357" width="2.5703125" style="49" customWidth="1"/>
    <col min="5358" max="5358" width="4.7109375" style="49" customWidth="1"/>
    <col min="5359" max="5359" width="1" style="49" customWidth="1"/>
    <col min="5360" max="5360" width="4.5703125" style="49" customWidth="1"/>
    <col min="5361" max="5361" width="2.5703125" style="49" customWidth="1"/>
    <col min="5362" max="5362" width="4.85546875" style="49" customWidth="1"/>
    <col min="5363" max="5578" width="9.140625" style="49"/>
    <col min="5579" max="5579" width="1.42578125" style="49" customWidth="1"/>
    <col min="5580" max="5580" width="11.5703125" style="49" customWidth="1"/>
    <col min="5581" max="5583" width="0" style="49" hidden="1" customWidth="1"/>
    <col min="5584" max="5584" width="4.7109375" style="49" customWidth="1"/>
    <col min="5585" max="5585" width="2.5703125" style="49" customWidth="1"/>
    <col min="5586" max="5586" width="4.7109375" style="49" customWidth="1"/>
    <col min="5587" max="5587" width="1" style="49" customWidth="1"/>
    <col min="5588" max="5588" width="4.7109375" style="49" customWidth="1"/>
    <col min="5589" max="5589" width="2.5703125" style="49" customWidth="1"/>
    <col min="5590" max="5590" width="4.7109375" style="49" customWidth="1"/>
    <col min="5591" max="5591" width="1" style="49" customWidth="1"/>
    <col min="5592" max="5592" width="4.7109375" style="49" customWidth="1"/>
    <col min="5593" max="5593" width="2.5703125" style="49" customWidth="1"/>
    <col min="5594" max="5594" width="4.7109375" style="49" customWidth="1"/>
    <col min="5595" max="5595" width="1" style="49" customWidth="1"/>
    <col min="5596" max="5596" width="4.7109375" style="49" customWidth="1"/>
    <col min="5597" max="5597" width="2.5703125" style="49" customWidth="1"/>
    <col min="5598" max="5598" width="4.7109375" style="49" customWidth="1"/>
    <col min="5599" max="5599" width="1.140625" style="49" customWidth="1"/>
    <col min="5600" max="5600" width="4.7109375" style="49" customWidth="1"/>
    <col min="5601" max="5601" width="2.5703125" style="49" customWidth="1"/>
    <col min="5602" max="5602" width="4.7109375" style="49" customWidth="1"/>
    <col min="5603" max="5603" width="1.140625" style="49" customWidth="1"/>
    <col min="5604" max="5604" width="4.7109375" style="49" customWidth="1"/>
    <col min="5605" max="5605" width="2.5703125" style="49" customWidth="1"/>
    <col min="5606" max="5606" width="4.7109375" style="49" customWidth="1"/>
    <col min="5607" max="5607" width="1" style="49" customWidth="1"/>
    <col min="5608" max="5608" width="4.7109375" style="49" customWidth="1"/>
    <col min="5609" max="5609" width="2.5703125" style="49" customWidth="1"/>
    <col min="5610" max="5610" width="4.7109375" style="49" customWidth="1"/>
    <col min="5611" max="5611" width="1" style="49" customWidth="1"/>
    <col min="5612" max="5612" width="4.7109375" style="49" customWidth="1"/>
    <col min="5613" max="5613" width="2.5703125" style="49" customWidth="1"/>
    <col min="5614" max="5614" width="4.7109375" style="49" customWidth="1"/>
    <col min="5615" max="5615" width="1" style="49" customWidth="1"/>
    <col min="5616" max="5616" width="4.5703125" style="49" customWidth="1"/>
    <col min="5617" max="5617" width="2.5703125" style="49" customWidth="1"/>
    <col min="5618" max="5618" width="4.85546875" style="49" customWidth="1"/>
    <col min="5619" max="5834" width="9.140625" style="49"/>
    <col min="5835" max="5835" width="1.42578125" style="49" customWidth="1"/>
    <col min="5836" max="5836" width="11.5703125" style="49" customWidth="1"/>
    <col min="5837" max="5839" width="0" style="49" hidden="1" customWidth="1"/>
    <col min="5840" max="5840" width="4.7109375" style="49" customWidth="1"/>
    <col min="5841" max="5841" width="2.5703125" style="49" customWidth="1"/>
    <col min="5842" max="5842" width="4.7109375" style="49" customWidth="1"/>
    <col min="5843" max="5843" width="1" style="49" customWidth="1"/>
    <col min="5844" max="5844" width="4.7109375" style="49" customWidth="1"/>
    <col min="5845" max="5845" width="2.5703125" style="49" customWidth="1"/>
    <col min="5846" max="5846" width="4.7109375" style="49" customWidth="1"/>
    <col min="5847" max="5847" width="1" style="49" customWidth="1"/>
    <col min="5848" max="5848" width="4.7109375" style="49" customWidth="1"/>
    <col min="5849" max="5849" width="2.5703125" style="49" customWidth="1"/>
    <col min="5850" max="5850" width="4.7109375" style="49" customWidth="1"/>
    <col min="5851" max="5851" width="1" style="49" customWidth="1"/>
    <col min="5852" max="5852" width="4.7109375" style="49" customWidth="1"/>
    <col min="5853" max="5853" width="2.5703125" style="49" customWidth="1"/>
    <col min="5854" max="5854" width="4.7109375" style="49" customWidth="1"/>
    <col min="5855" max="5855" width="1.140625" style="49" customWidth="1"/>
    <col min="5856" max="5856" width="4.7109375" style="49" customWidth="1"/>
    <col min="5857" max="5857" width="2.5703125" style="49" customWidth="1"/>
    <col min="5858" max="5858" width="4.7109375" style="49" customWidth="1"/>
    <col min="5859" max="5859" width="1.140625" style="49" customWidth="1"/>
    <col min="5860" max="5860" width="4.7109375" style="49" customWidth="1"/>
    <col min="5861" max="5861" width="2.5703125" style="49" customWidth="1"/>
    <col min="5862" max="5862" width="4.7109375" style="49" customWidth="1"/>
    <col min="5863" max="5863" width="1" style="49" customWidth="1"/>
    <col min="5864" max="5864" width="4.7109375" style="49" customWidth="1"/>
    <col min="5865" max="5865" width="2.5703125" style="49" customWidth="1"/>
    <col min="5866" max="5866" width="4.7109375" style="49" customWidth="1"/>
    <col min="5867" max="5867" width="1" style="49" customWidth="1"/>
    <col min="5868" max="5868" width="4.7109375" style="49" customWidth="1"/>
    <col min="5869" max="5869" width="2.5703125" style="49" customWidth="1"/>
    <col min="5870" max="5870" width="4.7109375" style="49" customWidth="1"/>
    <col min="5871" max="5871" width="1" style="49" customWidth="1"/>
    <col min="5872" max="5872" width="4.5703125" style="49" customWidth="1"/>
    <col min="5873" max="5873" width="2.5703125" style="49" customWidth="1"/>
    <col min="5874" max="5874" width="4.85546875" style="49" customWidth="1"/>
    <col min="5875" max="6090" width="9.140625" style="49"/>
    <col min="6091" max="6091" width="1.42578125" style="49" customWidth="1"/>
    <col min="6092" max="6092" width="11.5703125" style="49" customWidth="1"/>
    <col min="6093" max="6095" width="0" style="49" hidden="1" customWidth="1"/>
    <col min="6096" max="6096" width="4.7109375" style="49" customWidth="1"/>
    <col min="6097" max="6097" width="2.5703125" style="49" customWidth="1"/>
    <col min="6098" max="6098" width="4.7109375" style="49" customWidth="1"/>
    <col min="6099" max="6099" width="1" style="49" customWidth="1"/>
    <col min="6100" max="6100" width="4.7109375" style="49" customWidth="1"/>
    <col min="6101" max="6101" width="2.5703125" style="49" customWidth="1"/>
    <col min="6102" max="6102" width="4.7109375" style="49" customWidth="1"/>
    <col min="6103" max="6103" width="1" style="49" customWidth="1"/>
    <col min="6104" max="6104" width="4.7109375" style="49" customWidth="1"/>
    <col min="6105" max="6105" width="2.5703125" style="49" customWidth="1"/>
    <col min="6106" max="6106" width="4.7109375" style="49" customWidth="1"/>
    <col min="6107" max="6107" width="1" style="49" customWidth="1"/>
    <col min="6108" max="6108" width="4.7109375" style="49" customWidth="1"/>
    <col min="6109" max="6109" width="2.5703125" style="49" customWidth="1"/>
    <col min="6110" max="6110" width="4.7109375" style="49" customWidth="1"/>
    <col min="6111" max="6111" width="1.140625" style="49" customWidth="1"/>
    <col min="6112" max="6112" width="4.7109375" style="49" customWidth="1"/>
    <col min="6113" max="6113" width="2.5703125" style="49" customWidth="1"/>
    <col min="6114" max="6114" width="4.7109375" style="49" customWidth="1"/>
    <col min="6115" max="6115" width="1.140625" style="49" customWidth="1"/>
    <col min="6116" max="6116" width="4.7109375" style="49" customWidth="1"/>
    <col min="6117" max="6117" width="2.5703125" style="49" customWidth="1"/>
    <col min="6118" max="6118" width="4.7109375" style="49" customWidth="1"/>
    <col min="6119" max="6119" width="1" style="49" customWidth="1"/>
    <col min="6120" max="6120" width="4.7109375" style="49" customWidth="1"/>
    <col min="6121" max="6121" width="2.5703125" style="49" customWidth="1"/>
    <col min="6122" max="6122" width="4.7109375" style="49" customWidth="1"/>
    <col min="6123" max="6123" width="1" style="49" customWidth="1"/>
    <col min="6124" max="6124" width="4.7109375" style="49" customWidth="1"/>
    <col min="6125" max="6125" width="2.5703125" style="49" customWidth="1"/>
    <col min="6126" max="6126" width="4.7109375" style="49" customWidth="1"/>
    <col min="6127" max="6127" width="1" style="49" customWidth="1"/>
    <col min="6128" max="6128" width="4.5703125" style="49" customWidth="1"/>
    <col min="6129" max="6129" width="2.5703125" style="49" customWidth="1"/>
    <col min="6130" max="6130" width="4.85546875" style="49" customWidth="1"/>
    <col min="6131" max="6346" width="9.140625" style="49"/>
    <col min="6347" max="6347" width="1.42578125" style="49" customWidth="1"/>
    <col min="6348" max="6348" width="11.5703125" style="49" customWidth="1"/>
    <col min="6349" max="6351" width="0" style="49" hidden="1" customWidth="1"/>
    <col min="6352" max="6352" width="4.7109375" style="49" customWidth="1"/>
    <col min="6353" max="6353" width="2.5703125" style="49" customWidth="1"/>
    <col min="6354" max="6354" width="4.7109375" style="49" customWidth="1"/>
    <col min="6355" max="6355" width="1" style="49" customWidth="1"/>
    <col min="6356" max="6356" width="4.7109375" style="49" customWidth="1"/>
    <col min="6357" max="6357" width="2.5703125" style="49" customWidth="1"/>
    <col min="6358" max="6358" width="4.7109375" style="49" customWidth="1"/>
    <col min="6359" max="6359" width="1" style="49" customWidth="1"/>
    <col min="6360" max="6360" width="4.7109375" style="49" customWidth="1"/>
    <col min="6361" max="6361" width="2.5703125" style="49" customWidth="1"/>
    <col min="6362" max="6362" width="4.7109375" style="49" customWidth="1"/>
    <col min="6363" max="6363" width="1" style="49" customWidth="1"/>
    <col min="6364" max="6364" width="4.7109375" style="49" customWidth="1"/>
    <col min="6365" max="6365" width="2.5703125" style="49" customWidth="1"/>
    <col min="6366" max="6366" width="4.7109375" style="49" customWidth="1"/>
    <col min="6367" max="6367" width="1.140625" style="49" customWidth="1"/>
    <col min="6368" max="6368" width="4.7109375" style="49" customWidth="1"/>
    <col min="6369" max="6369" width="2.5703125" style="49" customWidth="1"/>
    <col min="6370" max="6370" width="4.7109375" style="49" customWidth="1"/>
    <col min="6371" max="6371" width="1.140625" style="49" customWidth="1"/>
    <col min="6372" max="6372" width="4.7109375" style="49" customWidth="1"/>
    <col min="6373" max="6373" width="2.5703125" style="49" customWidth="1"/>
    <col min="6374" max="6374" width="4.7109375" style="49" customWidth="1"/>
    <col min="6375" max="6375" width="1" style="49" customWidth="1"/>
    <col min="6376" max="6376" width="4.7109375" style="49" customWidth="1"/>
    <col min="6377" max="6377" width="2.5703125" style="49" customWidth="1"/>
    <col min="6378" max="6378" width="4.7109375" style="49" customWidth="1"/>
    <col min="6379" max="6379" width="1" style="49" customWidth="1"/>
    <col min="6380" max="6380" width="4.7109375" style="49" customWidth="1"/>
    <col min="6381" max="6381" width="2.5703125" style="49" customWidth="1"/>
    <col min="6382" max="6382" width="4.7109375" style="49" customWidth="1"/>
    <col min="6383" max="6383" width="1" style="49" customWidth="1"/>
    <col min="6384" max="6384" width="4.5703125" style="49" customWidth="1"/>
    <col min="6385" max="6385" width="2.5703125" style="49" customWidth="1"/>
    <col min="6386" max="6386" width="4.85546875" style="49" customWidth="1"/>
    <col min="6387" max="6602" width="9.140625" style="49"/>
    <col min="6603" max="6603" width="1.42578125" style="49" customWidth="1"/>
    <col min="6604" max="6604" width="11.5703125" style="49" customWidth="1"/>
    <col min="6605" max="6607" width="0" style="49" hidden="1" customWidth="1"/>
    <col min="6608" max="6608" width="4.7109375" style="49" customWidth="1"/>
    <col min="6609" max="6609" width="2.5703125" style="49" customWidth="1"/>
    <col min="6610" max="6610" width="4.7109375" style="49" customWidth="1"/>
    <col min="6611" max="6611" width="1" style="49" customWidth="1"/>
    <col min="6612" max="6612" width="4.7109375" style="49" customWidth="1"/>
    <col min="6613" max="6613" width="2.5703125" style="49" customWidth="1"/>
    <col min="6614" max="6614" width="4.7109375" style="49" customWidth="1"/>
    <col min="6615" max="6615" width="1" style="49" customWidth="1"/>
    <col min="6616" max="6616" width="4.7109375" style="49" customWidth="1"/>
    <col min="6617" max="6617" width="2.5703125" style="49" customWidth="1"/>
    <col min="6618" max="6618" width="4.7109375" style="49" customWidth="1"/>
    <col min="6619" max="6619" width="1" style="49" customWidth="1"/>
    <col min="6620" max="6620" width="4.7109375" style="49" customWidth="1"/>
    <col min="6621" max="6621" width="2.5703125" style="49" customWidth="1"/>
    <col min="6622" max="6622" width="4.7109375" style="49" customWidth="1"/>
    <col min="6623" max="6623" width="1.140625" style="49" customWidth="1"/>
    <col min="6624" max="6624" width="4.7109375" style="49" customWidth="1"/>
    <col min="6625" max="6625" width="2.5703125" style="49" customWidth="1"/>
    <col min="6626" max="6626" width="4.7109375" style="49" customWidth="1"/>
    <col min="6627" max="6627" width="1.140625" style="49" customWidth="1"/>
    <col min="6628" max="6628" width="4.7109375" style="49" customWidth="1"/>
    <col min="6629" max="6629" width="2.5703125" style="49" customWidth="1"/>
    <col min="6630" max="6630" width="4.7109375" style="49" customWidth="1"/>
    <col min="6631" max="6631" width="1" style="49" customWidth="1"/>
    <col min="6632" max="6632" width="4.7109375" style="49" customWidth="1"/>
    <col min="6633" max="6633" width="2.5703125" style="49" customWidth="1"/>
    <col min="6634" max="6634" width="4.7109375" style="49" customWidth="1"/>
    <col min="6635" max="6635" width="1" style="49" customWidth="1"/>
    <col min="6636" max="6636" width="4.7109375" style="49" customWidth="1"/>
    <col min="6637" max="6637" width="2.5703125" style="49" customWidth="1"/>
    <col min="6638" max="6638" width="4.7109375" style="49" customWidth="1"/>
    <col min="6639" max="6639" width="1" style="49" customWidth="1"/>
    <col min="6640" max="6640" width="4.5703125" style="49" customWidth="1"/>
    <col min="6641" max="6641" width="2.5703125" style="49" customWidth="1"/>
    <col min="6642" max="6642" width="4.85546875" style="49" customWidth="1"/>
    <col min="6643" max="6858" width="9.140625" style="49"/>
    <col min="6859" max="6859" width="1.42578125" style="49" customWidth="1"/>
    <col min="6860" max="6860" width="11.5703125" style="49" customWidth="1"/>
    <col min="6861" max="6863" width="0" style="49" hidden="1" customWidth="1"/>
    <col min="6864" max="6864" width="4.7109375" style="49" customWidth="1"/>
    <col min="6865" max="6865" width="2.5703125" style="49" customWidth="1"/>
    <col min="6866" max="6866" width="4.7109375" style="49" customWidth="1"/>
    <col min="6867" max="6867" width="1" style="49" customWidth="1"/>
    <col min="6868" max="6868" width="4.7109375" style="49" customWidth="1"/>
    <col min="6869" max="6869" width="2.5703125" style="49" customWidth="1"/>
    <col min="6870" max="6870" width="4.7109375" style="49" customWidth="1"/>
    <col min="6871" max="6871" width="1" style="49" customWidth="1"/>
    <col min="6872" max="6872" width="4.7109375" style="49" customWidth="1"/>
    <col min="6873" max="6873" width="2.5703125" style="49" customWidth="1"/>
    <col min="6874" max="6874" width="4.7109375" style="49" customWidth="1"/>
    <col min="6875" max="6875" width="1" style="49" customWidth="1"/>
    <col min="6876" max="6876" width="4.7109375" style="49" customWidth="1"/>
    <col min="6877" max="6877" width="2.5703125" style="49" customWidth="1"/>
    <col min="6878" max="6878" width="4.7109375" style="49" customWidth="1"/>
    <col min="6879" max="6879" width="1.140625" style="49" customWidth="1"/>
    <col min="6880" max="6880" width="4.7109375" style="49" customWidth="1"/>
    <col min="6881" max="6881" width="2.5703125" style="49" customWidth="1"/>
    <col min="6882" max="6882" width="4.7109375" style="49" customWidth="1"/>
    <col min="6883" max="6883" width="1.140625" style="49" customWidth="1"/>
    <col min="6884" max="6884" width="4.7109375" style="49" customWidth="1"/>
    <col min="6885" max="6885" width="2.5703125" style="49" customWidth="1"/>
    <col min="6886" max="6886" width="4.7109375" style="49" customWidth="1"/>
    <col min="6887" max="6887" width="1" style="49" customWidth="1"/>
    <col min="6888" max="6888" width="4.7109375" style="49" customWidth="1"/>
    <col min="6889" max="6889" width="2.5703125" style="49" customWidth="1"/>
    <col min="6890" max="6890" width="4.7109375" style="49" customWidth="1"/>
    <col min="6891" max="6891" width="1" style="49" customWidth="1"/>
    <col min="6892" max="6892" width="4.7109375" style="49" customWidth="1"/>
    <col min="6893" max="6893" width="2.5703125" style="49" customWidth="1"/>
    <col min="6894" max="6894" width="4.7109375" style="49" customWidth="1"/>
    <col min="6895" max="6895" width="1" style="49" customWidth="1"/>
    <col min="6896" max="6896" width="4.5703125" style="49" customWidth="1"/>
    <col min="6897" max="6897" width="2.5703125" style="49" customWidth="1"/>
    <col min="6898" max="6898" width="4.85546875" style="49" customWidth="1"/>
    <col min="6899" max="7114" width="9.140625" style="49"/>
    <col min="7115" max="7115" width="1.42578125" style="49" customWidth="1"/>
    <col min="7116" max="7116" width="11.5703125" style="49" customWidth="1"/>
    <col min="7117" max="7119" width="0" style="49" hidden="1" customWidth="1"/>
    <col min="7120" max="7120" width="4.7109375" style="49" customWidth="1"/>
    <col min="7121" max="7121" width="2.5703125" style="49" customWidth="1"/>
    <col min="7122" max="7122" width="4.7109375" style="49" customWidth="1"/>
    <col min="7123" max="7123" width="1" style="49" customWidth="1"/>
    <col min="7124" max="7124" width="4.7109375" style="49" customWidth="1"/>
    <col min="7125" max="7125" width="2.5703125" style="49" customWidth="1"/>
    <col min="7126" max="7126" width="4.7109375" style="49" customWidth="1"/>
    <col min="7127" max="7127" width="1" style="49" customWidth="1"/>
    <col min="7128" max="7128" width="4.7109375" style="49" customWidth="1"/>
    <col min="7129" max="7129" width="2.5703125" style="49" customWidth="1"/>
    <col min="7130" max="7130" width="4.7109375" style="49" customWidth="1"/>
    <col min="7131" max="7131" width="1" style="49" customWidth="1"/>
    <col min="7132" max="7132" width="4.7109375" style="49" customWidth="1"/>
    <col min="7133" max="7133" width="2.5703125" style="49" customWidth="1"/>
    <col min="7134" max="7134" width="4.7109375" style="49" customWidth="1"/>
    <col min="7135" max="7135" width="1.140625" style="49" customWidth="1"/>
    <col min="7136" max="7136" width="4.7109375" style="49" customWidth="1"/>
    <col min="7137" max="7137" width="2.5703125" style="49" customWidth="1"/>
    <col min="7138" max="7138" width="4.7109375" style="49" customWidth="1"/>
    <col min="7139" max="7139" width="1.140625" style="49" customWidth="1"/>
    <col min="7140" max="7140" width="4.7109375" style="49" customWidth="1"/>
    <col min="7141" max="7141" width="2.5703125" style="49" customWidth="1"/>
    <col min="7142" max="7142" width="4.7109375" style="49" customWidth="1"/>
    <col min="7143" max="7143" width="1" style="49" customWidth="1"/>
    <col min="7144" max="7144" width="4.7109375" style="49" customWidth="1"/>
    <col min="7145" max="7145" width="2.5703125" style="49" customWidth="1"/>
    <col min="7146" max="7146" width="4.7109375" style="49" customWidth="1"/>
    <col min="7147" max="7147" width="1" style="49" customWidth="1"/>
    <col min="7148" max="7148" width="4.7109375" style="49" customWidth="1"/>
    <col min="7149" max="7149" width="2.5703125" style="49" customWidth="1"/>
    <col min="7150" max="7150" width="4.7109375" style="49" customWidth="1"/>
    <col min="7151" max="7151" width="1" style="49" customWidth="1"/>
    <col min="7152" max="7152" width="4.5703125" style="49" customWidth="1"/>
    <col min="7153" max="7153" width="2.5703125" style="49" customWidth="1"/>
    <col min="7154" max="7154" width="4.85546875" style="49" customWidth="1"/>
    <col min="7155" max="7370" width="9.140625" style="49"/>
    <col min="7371" max="7371" width="1.42578125" style="49" customWidth="1"/>
    <col min="7372" max="7372" width="11.5703125" style="49" customWidth="1"/>
    <col min="7373" max="7375" width="0" style="49" hidden="1" customWidth="1"/>
    <col min="7376" max="7376" width="4.7109375" style="49" customWidth="1"/>
    <col min="7377" max="7377" width="2.5703125" style="49" customWidth="1"/>
    <col min="7378" max="7378" width="4.7109375" style="49" customWidth="1"/>
    <col min="7379" max="7379" width="1" style="49" customWidth="1"/>
    <col min="7380" max="7380" width="4.7109375" style="49" customWidth="1"/>
    <col min="7381" max="7381" width="2.5703125" style="49" customWidth="1"/>
    <col min="7382" max="7382" width="4.7109375" style="49" customWidth="1"/>
    <col min="7383" max="7383" width="1" style="49" customWidth="1"/>
    <col min="7384" max="7384" width="4.7109375" style="49" customWidth="1"/>
    <col min="7385" max="7385" width="2.5703125" style="49" customWidth="1"/>
    <col min="7386" max="7386" width="4.7109375" style="49" customWidth="1"/>
    <col min="7387" max="7387" width="1" style="49" customWidth="1"/>
    <col min="7388" max="7388" width="4.7109375" style="49" customWidth="1"/>
    <col min="7389" max="7389" width="2.5703125" style="49" customWidth="1"/>
    <col min="7390" max="7390" width="4.7109375" style="49" customWidth="1"/>
    <col min="7391" max="7391" width="1.140625" style="49" customWidth="1"/>
    <col min="7392" max="7392" width="4.7109375" style="49" customWidth="1"/>
    <col min="7393" max="7393" width="2.5703125" style="49" customWidth="1"/>
    <col min="7394" max="7394" width="4.7109375" style="49" customWidth="1"/>
    <col min="7395" max="7395" width="1.140625" style="49" customWidth="1"/>
    <col min="7396" max="7396" width="4.7109375" style="49" customWidth="1"/>
    <col min="7397" max="7397" width="2.5703125" style="49" customWidth="1"/>
    <col min="7398" max="7398" width="4.7109375" style="49" customWidth="1"/>
    <col min="7399" max="7399" width="1" style="49" customWidth="1"/>
    <col min="7400" max="7400" width="4.7109375" style="49" customWidth="1"/>
    <col min="7401" max="7401" width="2.5703125" style="49" customWidth="1"/>
    <col min="7402" max="7402" width="4.7109375" style="49" customWidth="1"/>
    <col min="7403" max="7403" width="1" style="49" customWidth="1"/>
    <col min="7404" max="7404" width="4.7109375" style="49" customWidth="1"/>
    <col min="7405" max="7405" width="2.5703125" style="49" customWidth="1"/>
    <col min="7406" max="7406" width="4.7109375" style="49" customWidth="1"/>
    <col min="7407" max="7407" width="1" style="49" customWidth="1"/>
    <col min="7408" max="7408" width="4.5703125" style="49" customWidth="1"/>
    <col min="7409" max="7409" width="2.5703125" style="49" customWidth="1"/>
    <col min="7410" max="7410" width="4.85546875" style="49" customWidth="1"/>
    <col min="7411" max="7626" width="9.140625" style="49"/>
    <col min="7627" max="7627" width="1.42578125" style="49" customWidth="1"/>
    <col min="7628" max="7628" width="11.5703125" style="49" customWidth="1"/>
    <col min="7629" max="7631" width="0" style="49" hidden="1" customWidth="1"/>
    <col min="7632" max="7632" width="4.7109375" style="49" customWidth="1"/>
    <col min="7633" max="7633" width="2.5703125" style="49" customWidth="1"/>
    <col min="7634" max="7634" width="4.7109375" style="49" customWidth="1"/>
    <col min="7635" max="7635" width="1" style="49" customWidth="1"/>
    <col min="7636" max="7636" width="4.7109375" style="49" customWidth="1"/>
    <col min="7637" max="7637" width="2.5703125" style="49" customWidth="1"/>
    <col min="7638" max="7638" width="4.7109375" style="49" customWidth="1"/>
    <col min="7639" max="7639" width="1" style="49" customWidth="1"/>
    <col min="7640" max="7640" width="4.7109375" style="49" customWidth="1"/>
    <col min="7641" max="7641" width="2.5703125" style="49" customWidth="1"/>
    <col min="7642" max="7642" width="4.7109375" style="49" customWidth="1"/>
    <col min="7643" max="7643" width="1" style="49" customWidth="1"/>
    <col min="7644" max="7644" width="4.7109375" style="49" customWidth="1"/>
    <col min="7645" max="7645" width="2.5703125" style="49" customWidth="1"/>
    <col min="7646" max="7646" width="4.7109375" style="49" customWidth="1"/>
    <col min="7647" max="7647" width="1.140625" style="49" customWidth="1"/>
    <col min="7648" max="7648" width="4.7109375" style="49" customWidth="1"/>
    <col min="7649" max="7649" width="2.5703125" style="49" customWidth="1"/>
    <col min="7650" max="7650" width="4.7109375" style="49" customWidth="1"/>
    <col min="7651" max="7651" width="1.140625" style="49" customWidth="1"/>
    <col min="7652" max="7652" width="4.7109375" style="49" customWidth="1"/>
    <col min="7653" max="7653" width="2.5703125" style="49" customWidth="1"/>
    <col min="7654" max="7654" width="4.7109375" style="49" customWidth="1"/>
    <col min="7655" max="7655" width="1" style="49" customWidth="1"/>
    <col min="7656" max="7656" width="4.7109375" style="49" customWidth="1"/>
    <col min="7657" max="7657" width="2.5703125" style="49" customWidth="1"/>
    <col min="7658" max="7658" width="4.7109375" style="49" customWidth="1"/>
    <col min="7659" max="7659" width="1" style="49" customWidth="1"/>
    <col min="7660" max="7660" width="4.7109375" style="49" customWidth="1"/>
    <col min="7661" max="7661" width="2.5703125" style="49" customWidth="1"/>
    <col min="7662" max="7662" width="4.7109375" style="49" customWidth="1"/>
    <col min="7663" max="7663" width="1" style="49" customWidth="1"/>
    <col min="7664" max="7664" width="4.5703125" style="49" customWidth="1"/>
    <col min="7665" max="7665" width="2.5703125" style="49" customWidth="1"/>
    <col min="7666" max="7666" width="4.85546875" style="49" customWidth="1"/>
    <col min="7667" max="7882" width="9.140625" style="49"/>
    <col min="7883" max="7883" width="1.42578125" style="49" customWidth="1"/>
    <col min="7884" max="7884" width="11.5703125" style="49" customWidth="1"/>
    <col min="7885" max="7887" width="0" style="49" hidden="1" customWidth="1"/>
    <col min="7888" max="7888" width="4.7109375" style="49" customWidth="1"/>
    <col min="7889" max="7889" width="2.5703125" style="49" customWidth="1"/>
    <col min="7890" max="7890" width="4.7109375" style="49" customWidth="1"/>
    <col min="7891" max="7891" width="1" style="49" customWidth="1"/>
    <col min="7892" max="7892" width="4.7109375" style="49" customWidth="1"/>
    <col min="7893" max="7893" width="2.5703125" style="49" customWidth="1"/>
    <col min="7894" max="7894" width="4.7109375" style="49" customWidth="1"/>
    <col min="7895" max="7895" width="1" style="49" customWidth="1"/>
    <col min="7896" max="7896" width="4.7109375" style="49" customWidth="1"/>
    <col min="7897" max="7897" width="2.5703125" style="49" customWidth="1"/>
    <col min="7898" max="7898" width="4.7109375" style="49" customWidth="1"/>
    <col min="7899" max="7899" width="1" style="49" customWidth="1"/>
    <col min="7900" max="7900" width="4.7109375" style="49" customWidth="1"/>
    <col min="7901" max="7901" width="2.5703125" style="49" customWidth="1"/>
    <col min="7902" max="7902" width="4.7109375" style="49" customWidth="1"/>
    <col min="7903" max="7903" width="1.140625" style="49" customWidth="1"/>
    <col min="7904" max="7904" width="4.7109375" style="49" customWidth="1"/>
    <col min="7905" max="7905" width="2.5703125" style="49" customWidth="1"/>
    <col min="7906" max="7906" width="4.7109375" style="49" customWidth="1"/>
    <col min="7907" max="7907" width="1.140625" style="49" customWidth="1"/>
    <col min="7908" max="7908" width="4.7109375" style="49" customWidth="1"/>
    <col min="7909" max="7909" width="2.5703125" style="49" customWidth="1"/>
    <col min="7910" max="7910" width="4.7109375" style="49" customWidth="1"/>
    <col min="7911" max="7911" width="1" style="49" customWidth="1"/>
    <col min="7912" max="7912" width="4.7109375" style="49" customWidth="1"/>
    <col min="7913" max="7913" width="2.5703125" style="49" customWidth="1"/>
    <col min="7914" max="7914" width="4.7109375" style="49" customWidth="1"/>
    <col min="7915" max="7915" width="1" style="49" customWidth="1"/>
    <col min="7916" max="7916" width="4.7109375" style="49" customWidth="1"/>
    <col min="7917" max="7917" width="2.5703125" style="49" customWidth="1"/>
    <col min="7918" max="7918" width="4.7109375" style="49" customWidth="1"/>
    <col min="7919" max="7919" width="1" style="49" customWidth="1"/>
    <col min="7920" max="7920" width="4.5703125" style="49" customWidth="1"/>
    <col min="7921" max="7921" width="2.5703125" style="49" customWidth="1"/>
    <col min="7922" max="7922" width="4.85546875" style="49" customWidth="1"/>
    <col min="7923" max="8138" width="9.140625" style="49"/>
    <col min="8139" max="8139" width="1.42578125" style="49" customWidth="1"/>
    <col min="8140" max="8140" width="11.5703125" style="49" customWidth="1"/>
    <col min="8141" max="8143" width="0" style="49" hidden="1" customWidth="1"/>
    <col min="8144" max="8144" width="4.7109375" style="49" customWidth="1"/>
    <col min="8145" max="8145" width="2.5703125" style="49" customWidth="1"/>
    <col min="8146" max="8146" width="4.7109375" style="49" customWidth="1"/>
    <col min="8147" max="8147" width="1" style="49" customWidth="1"/>
    <col min="8148" max="8148" width="4.7109375" style="49" customWidth="1"/>
    <col min="8149" max="8149" width="2.5703125" style="49" customWidth="1"/>
    <col min="8150" max="8150" width="4.7109375" style="49" customWidth="1"/>
    <col min="8151" max="8151" width="1" style="49" customWidth="1"/>
    <col min="8152" max="8152" width="4.7109375" style="49" customWidth="1"/>
    <col min="8153" max="8153" width="2.5703125" style="49" customWidth="1"/>
    <col min="8154" max="8154" width="4.7109375" style="49" customWidth="1"/>
    <col min="8155" max="8155" width="1" style="49" customWidth="1"/>
    <col min="8156" max="8156" width="4.7109375" style="49" customWidth="1"/>
    <col min="8157" max="8157" width="2.5703125" style="49" customWidth="1"/>
    <col min="8158" max="8158" width="4.7109375" style="49" customWidth="1"/>
    <col min="8159" max="8159" width="1.140625" style="49" customWidth="1"/>
    <col min="8160" max="8160" width="4.7109375" style="49" customWidth="1"/>
    <col min="8161" max="8161" width="2.5703125" style="49" customWidth="1"/>
    <col min="8162" max="8162" width="4.7109375" style="49" customWidth="1"/>
    <col min="8163" max="8163" width="1.140625" style="49" customWidth="1"/>
    <col min="8164" max="8164" width="4.7109375" style="49" customWidth="1"/>
    <col min="8165" max="8165" width="2.5703125" style="49" customWidth="1"/>
    <col min="8166" max="8166" width="4.7109375" style="49" customWidth="1"/>
    <col min="8167" max="8167" width="1" style="49" customWidth="1"/>
    <col min="8168" max="8168" width="4.7109375" style="49" customWidth="1"/>
    <col min="8169" max="8169" width="2.5703125" style="49" customWidth="1"/>
    <col min="8170" max="8170" width="4.7109375" style="49" customWidth="1"/>
    <col min="8171" max="8171" width="1" style="49" customWidth="1"/>
    <col min="8172" max="8172" width="4.7109375" style="49" customWidth="1"/>
    <col min="8173" max="8173" width="2.5703125" style="49" customWidth="1"/>
    <col min="8174" max="8174" width="4.7109375" style="49" customWidth="1"/>
    <col min="8175" max="8175" width="1" style="49" customWidth="1"/>
    <col min="8176" max="8176" width="4.5703125" style="49" customWidth="1"/>
    <col min="8177" max="8177" width="2.5703125" style="49" customWidth="1"/>
    <col min="8178" max="8178" width="4.85546875" style="49" customWidth="1"/>
    <col min="8179" max="8394" width="9.140625" style="49"/>
    <col min="8395" max="8395" width="1.42578125" style="49" customWidth="1"/>
    <col min="8396" max="8396" width="11.5703125" style="49" customWidth="1"/>
    <col min="8397" max="8399" width="0" style="49" hidden="1" customWidth="1"/>
    <col min="8400" max="8400" width="4.7109375" style="49" customWidth="1"/>
    <col min="8401" max="8401" width="2.5703125" style="49" customWidth="1"/>
    <col min="8402" max="8402" width="4.7109375" style="49" customWidth="1"/>
    <col min="8403" max="8403" width="1" style="49" customWidth="1"/>
    <col min="8404" max="8404" width="4.7109375" style="49" customWidth="1"/>
    <col min="8405" max="8405" width="2.5703125" style="49" customWidth="1"/>
    <col min="8406" max="8406" width="4.7109375" style="49" customWidth="1"/>
    <col min="8407" max="8407" width="1" style="49" customWidth="1"/>
    <col min="8408" max="8408" width="4.7109375" style="49" customWidth="1"/>
    <col min="8409" max="8409" width="2.5703125" style="49" customWidth="1"/>
    <col min="8410" max="8410" width="4.7109375" style="49" customWidth="1"/>
    <col min="8411" max="8411" width="1" style="49" customWidth="1"/>
    <col min="8412" max="8412" width="4.7109375" style="49" customWidth="1"/>
    <col min="8413" max="8413" width="2.5703125" style="49" customWidth="1"/>
    <col min="8414" max="8414" width="4.7109375" style="49" customWidth="1"/>
    <col min="8415" max="8415" width="1.140625" style="49" customWidth="1"/>
    <col min="8416" max="8416" width="4.7109375" style="49" customWidth="1"/>
    <col min="8417" max="8417" width="2.5703125" style="49" customWidth="1"/>
    <col min="8418" max="8418" width="4.7109375" style="49" customWidth="1"/>
    <col min="8419" max="8419" width="1.140625" style="49" customWidth="1"/>
    <col min="8420" max="8420" width="4.7109375" style="49" customWidth="1"/>
    <col min="8421" max="8421" width="2.5703125" style="49" customWidth="1"/>
    <col min="8422" max="8422" width="4.7109375" style="49" customWidth="1"/>
    <col min="8423" max="8423" width="1" style="49" customWidth="1"/>
    <col min="8424" max="8424" width="4.7109375" style="49" customWidth="1"/>
    <col min="8425" max="8425" width="2.5703125" style="49" customWidth="1"/>
    <col min="8426" max="8426" width="4.7109375" style="49" customWidth="1"/>
    <col min="8427" max="8427" width="1" style="49" customWidth="1"/>
    <col min="8428" max="8428" width="4.7109375" style="49" customWidth="1"/>
    <col min="8429" max="8429" width="2.5703125" style="49" customWidth="1"/>
    <col min="8430" max="8430" width="4.7109375" style="49" customWidth="1"/>
    <col min="8431" max="8431" width="1" style="49" customWidth="1"/>
    <col min="8432" max="8432" width="4.5703125" style="49" customWidth="1"/>
    <col min="8433" max="8433" width="2.5703125" style="49" customWidth="1"/>
    <col min="8434" max="8434" width="4.85546875" style="49" customWidth="1"/>
    <col min="8435" max="8650" width="9.140625" style="49"/>
    <col min="8651" max="8651" width="1.42578125" style="49" customWidth="1"/>
    <col min="8652" max="8652" width="11.5703125" style="49" customWidth="1"/>
    <col min="8653" max="8655" width="0" style="49" hidden="1" customWidth="1"/>
    <col min="8656" max="8656" width="4.7109375" style="49" customWidth="1"/>
    <col min="8657" max="8657" width="2.5703125" style="49" customWidth="1"/>
    <col min="8658" max="8658" width="4.7109375" style="49" customWidth="1"/>
    <col min="8659" max="8659" width="1" style="49" customWidth="1"/>
    <col min="8660" max="8660" width="4.7109375" style="49" customWidth="1"/>
    <col min="8661" max="8661" width="2.5703125" style="49" customWidth="1"/>
    <col min="8662" max="8662" width="4.7109375" style="49" customWidth="1"/>
    <col min="8663" max="8663" width="1" style="49" customWidth="1"/>
    <col min="8664" max="8664" width="4.7109375" style="49" customWidth="1"/>
    <col min="8665" max="8665" width="2.5703125" style="49" customWidth="1"/>
    <col min="8666" max="8666" width="4.7109375" style="49" customWidth="1"/>
    <col min="8667" max="8667" width="1" style="49" customWidth="1"/>
    <col min="8668" max="8668" width="4.7109375" style="49" customWidth="1"/>
    <col min="8669" max="8669" width="2.5703125" style="49" customWidth="1"/>
    <col min="8670" max="8670" width="4.7109375" style="49" customWidth="1"/>
    <col min="8671" max="8671" width="1.140625" style="49" customWidth="1"/>
    <col min="8672" max="8672" width="4.7109375" style="49" customWidth="1"/>
    <col min="8673" max="8673" width="2.5703125" style="49" customWidth="1"/>
    <col min="8674" max="8674" width="4.7109375" style="49" customWidth="1"/>
    <col min="8675" max="8675" width="1.140625" style="49" customWidth="1"/>
    <col min="8676" max="8676" width="4.7109375" style="49" customWidth="1"/>
    <col min="8677" max="8677" width="2.5703125" style="49" customWidth="1"/>
    <col min="8678" max="8678" width="4.7109375" style="49" customWidth="1"/>
    <col min="8679" max="8679" width="1" style="49" customWidth="1"/>
    <col min="8680" max="8680" width="4.7109375" style="49" customWidth="1"/>
    <col min="8681" max="8681" width="2.5703125" style="49" customWidth="1"/>
    <col min="8682" max="8682" width="4.7109375" style="49" customWidth="1"/>
    <col min="8683" max="8683" width="1" style="49" customWidth="1"/>
    <col min="8684" max="8684" width="4.7109375" style="49" customWidth="1"/>
    <col min="8685" max="8685" width="2.5703125" style="49" customWidth="1"/>
    <col min="8686" max="8686" width="4.7109375" style="49" customWidth="1"/>
    <col min="8687" max="8687" width="1" style="49" customWidth="1"/>
    <col min="8688" max="8688" width="4.5703125" style="49" customWidth="1"/>
    <col min="8689" max="8689" width="2.5703125" style="49" customWidth="1"/>
    <col min="8690" max="8690" width="4.85546875" style="49" customWidth="1"/>
    <col min="8691" max="8906" width="9.140625" style="49"/>
    <col min="8907" max="8907" width="1.42578125" style="49" customWidth="1"/>
    <col min="8908" max="8908" width="11.5703125" style="49" customWidth="1"/>
    <col min="8909" max="8911" width="0" style="49" hidden="1" customWidth="1"/>
    <col min="8912" max="8912" width="4.7109375" style="49" customWidth="1"/>
    <col min="8913" max="8913" width="2.5703125" style="49" customWidth="1"/>
    <col min="8914" max="8914" width="4.7109375" style="49" customWidth="1"/>
    <col min="8915" max="8915" width="1" style="49" customWidth="1"/>
    <col min="8916" max="8916" width="4.7109375" style="49" customWidth="1"/>
    <col min="8917" max="8917" width="2.5703125" style="49" customWidth="1"/>
    <col min="8918" max="8918" width="4.7109375" style="49" customWidth="1"/>
    <col min="8919" max="8919" width="1" style="49" customWidth="1"/>
    <col min="8920" max="8920" width="4.7109375" style="49" customWidth="1"/>
    <col min="8921" max="8921" width="2.5703125" style="49" customWidth="1"/>
    <col min="8922" max="8922" width="4.7109375" style="49" customWidth="1"/>
    <col min="8923" max="8923" width="1" style="49" customWidth="1"/>
    <col min="8924" max="8924" width="4.7109375" style="49" customWidth="1"/>
    <col min="8925" max="8925" width="2.5703125" style="49" customWidth="1"/>
    <col min="8926" max="8926" width="4.7109375" style="49" customWidth="1"/>
    <col min="8927" max="8927" width="1.140625" style="49" customWidth="1"/>
    <col min="8928" max="8928" width="4.7109375" style="49" customWidth="1"/>
    <col min="8929" max="8929" width="2.5703125" style="49" customWidth="1"/>
    <col min="8930" max="8930" width="4.7109375" style="49" customWidth="1"/>
    <col min="8931" max="8931" width="1.140625" style="49" customWidth="1"/>
    <col min="8932" max="8932" width="4.7109375" style="49" customWidth="1"/>
    <col min="8933" max="8933" width="2.5703125" style="49" customWidth="1"/>
    <col min="8934" max="8934" width="4.7109375" style="49" customWidth="1"/>
    <col min="8935" max="8935" width="1" style="49" customWidth="1"/>
    <col min="8936" max="8936" width="4.7109375" style="49" customWidth="1"/>
    <col min="8937" max="8937" width="2.5703125" style="49" customWidth="1"/>
    <col min="8938" max="8938" width="4.7109375" style="49" customWidth="1"/>
    <col min="8939" max="8939" width="1" style="49" customWidth="1"/>
    <col min="8940" max="8940" width="4.7109375" style="49" customWidth="1"/>
    <col min="8941" max="8941" width="2.5703125" style="49" customWidth="1"/>
    <col min="8942" max="8942" width="4.7109375" style="49" customWidth="1"/>
    <col min="8943" max="8943" width="1" style="49" customWidth="1"/>
    <col min="8944" max="8944" width="4.5703125" style="49" customWidth="1"/>
    <col min="8945" max="8945" width="2.5703125" style="49" customWidth="1"/>
    <col min="8946" max="8946" width="4.85546875" style="49" customWidth="1"/>
    <col min="8947" max="9162" width="9.140625" style="49"/>
    <col min="9163" max="9163" width="1.42578125" style="49" customWidth="1"/>
    <col min="9164" max="9164" width="11.5703125" style="49" customWidth="1"/>
    <col min="9165" max="9167" width="0" style="49" hidden="1" customWidth="1"/>
    <col min="9168" max="9168" width="4.7109375" style="49" customWidth="1"/>
    <col min="9169" max="9169" width="2.5703125" style="49" customWidth="1"/>
    <col min="9170" max="9170" width="4.7109375" style="49" customWidth="1"/>
    <col min="9171" max="9171" width="1" style="49" customWidth="1"/>
    <col min="9172" max="9172" width="4.7109375" style="49" customWidth="1"/>
    <col min="9173" max="9173" width="2.5703125" style="49" customWidth="1"/>
    <col min="9174" max="9174" width="4.7109375" style="49" customWidth="1"/>
    <col min="9175" max="9175" width="1" style="49" customWidth="1"/>
    <col min="9176" max="9176" width="4.7109375" style="49" customWidth="1"/>
    <col min="9177" max="9177" width="2.5703125" style="49" customWidth="1"/>
    <col min="9178" max="9178" width="4.7109375" style="49" customWidth="1"/>
    <col min="9179" max="9179" width="1" style="49" customWidth="1"/>
    <col min="9180" max="9180" width="4.7109375" style="49" customWidth="1"/>
    <col min="9181" max="9181" width="2.5703125" style="49" customWidth="1"/>
    <col min="9182" max="9182" width="4.7109375" style="49" customWidth="1"/>
    <col min="9183" max="9183" width="1.140625" style="49" customWidth="1"/>
    <col min="9184" max="9184" width="4.7109375" style="49" customWidth="1"/>
    <col min="9185" max="9185" width="2.5703125" style="49" customWidth="1"/>
    <col min="9186" max="9186" width="4.7109375" style="49" customWidth="1"/>
    <col min="9187" max="9187" width="1.140625" style="49" customWidth="1"/>
    <col min="9188" max="9188" width="4.7109375" style="49" customWidth="1"/>
    <col min="9189" max="9189" width="2.5703125" style="49" customWidth="1"/>
    <col min="9190" max="9190" width="4.7109375" style="49" customWidth="1"/>
    <col min="9191" max="9191" width="1" style="49" customWidth="1"/>
    <col min="9192" max="9192" width="4.7109375" style="49" customWidth="1"/>
    <col min="9193" max="9193" width="2.5703125" style="49" customWidth="1"/>
    <col min="9194" max="9194" width="4.7109375" style="49" customWidth="1"/>
    <col min="9195" max="9195" width="1" style="49" customWidth="1"/>
    <col min="9196" max="9196" width="4.7109375" style="49" customWidth="1"/>
    <col min="9197" max="9197" width="2.5703125" style="49" customWidth="1"/>
    <col min="9198" max="9198" width="4.7109375" style="49" customWidth="1"/>
    <col min="9199" max="9199" width="1" style="49" customWidth="1"/>
    <col min="9200" max="9200" width="4.5703125" style="49" customWidth="1"/>
    <col min="9201" max="9201" width="2.5703125" style="49" customWidth="1"/>
    <col min="9202" max="9202" width="4.85546875" style="49" customWidth="1"/>
    <col min="9203" max="9418" width="9.140625" style="49"/>
    <col min="9419" max="9419" width="1.42578125" style="49" customWidth="1"/>
    <col min="9420" max="9420" width="11.5703125" style="49" customWidth="1"/>
    <col min="9421" max="9423" width="0" style="49" hidden="1" customWidth="1"/>
    <col min="9424" max="9424" width="4.7109375" style="49" customWidth="1"/>
    <col min="9425" max="9425" width="2.5703125" style="49" customWidth="1"/>
    <col min="9426" max="9426" width="4.7109375" style="49" customWidth="1"/>
    <col min="9427" max="9427" width="1" style="49" customWidth="1"/>
    <col min="9428" max="9428" width="4.7109375" style="49" customWidth="1"/>
    <col min="9429" max="9429" width="2.5703125" style="49" customWidth="1"/>
    <col min="9430" max="9430" width="4.7109375" style="49" customWidth="1"/>
    <col min="9431" max="9431" width="1" style="49" customWidth="1"/>
    <col min="9432" max="9432" width="4.7109375" style="49" customWidth="1"/>
    <col min="9433" max="9433" width="2.5703125" style="49" customWidth="1"/>
    <col min="9434" max="9434" width="4.7109375" style="49" customWidth="1"/>
    <col min="9435" max="9435" width="1" style="49" customWidth="1"/>
    <col min="9436" max="9436" width="4.7109375" style="49" customWidth="1"/>
    <col min="9437" max="9437" width="2.5703125" style="49" customWidth="1"/>
    <col min="9438" max="9438" width="4.7109375" style="49" customWidth="1"/>
    <col min="9439" max="9439" width="1.140625" style="49" customWidth="1"/>
    <col min="9440" max="9440" width="4.7109375" style="49" customWidth="1"/>
    <col min="9441" max="9441" width="2.5703125" style="49" customWidth="1"/>
    <col min="9442" max="9442" width="4.7109375" style="49" customWidth="1"/>
    <col min="9443" max="9443" width="1.140625" style="49" customWidth="1"/>
    <col min="9444" max="9444" width="4.7109375" style="49" customWidth="1"/>
    <col min="9445" max="9445" width="2.5703125" style="49" customWidth="1"/>
    <col min="9446" max="9446" width="4.7109375" style="49" customWidth="1"/>
    <col min="9447" max="9447" width="1" style="49" customWidth="1"/>
    <col min="9448" max="9448" width="4.7109375" style="49" customWidth="1"/>
    <col min="9449" max="9449" width="2.5703125" style="49" customWidth="1"/>
    <col min="9450" max="9450" width="4.7109375" style="49" customWidth="1"/>
    <col min="9451" max="9451" width="1" style="49" customWidth="1"/>
    <col min="9452" max="9452" width="4.7109375" style="49" customWidth="1"/>
    <col min="9453" max="9453" width="2.5703125" style="49" customWidth="1"/>
    <col min="9454" max="9454" width="4.7109375" style="49" customWidth="1"/>
    <col min="9455" max="9455" width="1" style="49" customWidth="1"/>
    <col min="9456" max="9456" width="4.5703125" style="49" customWidth="1"/>
    <col min="9457" max="9457" width="2.5703125" style="49" customWidth="1"/>
    <col min="9458" max="9458" width="4.85546875" style="49" customWidth="1"/>
    <col min="9459" max="9674" width="9.140625" style="49"/>
    <col min="9675" max="9675" width="1.42578125" style="49" customWidth="1"/>
    <col min="9676" max="9676" width="11.5703125" style="49" customWidth="1"/>
    <col min="9677" max="9679" width="0" style="49" hidden="1" customWidth="1"/>
    <col min="9680" max="9680" width="4.7109375" style="49" customWidth="1"/>
    <col min="9681" max="9681" width="2.5703125" style="49" customWidth="1"/>
    <col min="9682" max="9682" width="4.7109375" style="49" customWidth="1"/>
    <col min="9683" max="9683" width="1" style="49" customWidth="1"/>
    <col min="9684" max="9684" width="4.7109375" style="49" customWidth="1"/>
    <col min="9685" max="9685" width="2.5703125" style="49" customWidth="1"/>
    <col min="9686" max="9686" width="4.7109375" style="49" customWidth="1"/>
    <col min="9687" max="9687" width="1" style="49" customWidth="1"/>
    <col min="9688" max="9688" width="4.7109375" style="49" customWidth="1"/>
    <col min="9689" max="9689" width="2.5703125" style="49" customWidth="1"/>
    <col min="9690" max="9690" width="4.7109375" style="49" customWidth="1"/>
    <col min="9691" max="9691" width="1" style="49" customWidth="1"/>
    <col min="9692" max="9692" width="4.7109375" style="49" customWidth="1"/>
    <col min="9693" max="9693" width="2.5703125" style="49" customWidth="1"/>
    <col min="9694" max="9694" width="4.7109375" style="49" customWidth="1"/>
    <col min="9695" max="9695" width="1.140625" style="49" customWidth="1"/>
    <col min="9696" max="9696" width="4.7109375" style="49" customWidth="1"/>
    <col min="9697" max="9697" width="2.5703125" style="49" customWidth="1"/>
    <col min="9698" max="9698" width="4.7109375" style="49" customWidth="1"/>
    <col min="9699" max="9699" width="1.140625" style="49" customWidth="1"/>
    <col min="9700" max="9700" width="4.7109375" style="49" customWidth="1"/>
    <col min="9701" max="9701" width="2.5703125" style="49" customWidth="1"/>
    <col min="9702" max="9702" width="4.7109375" style="49" customWidth="1"/>
    <col min="9703" max="9703" width="1" style="49" customWidth="1"/>
    <col min="9704" max="9704" width="4.7109375" style="49" customWidth="1"/>
    <col min="9705" max="9705" width="2.5703125" style="49" customWidth="1"/>
    <col min="9706" max="9706" width="4.7109375" style="49" customWidth="1"/>
    <col min="9707" max="9707" width="1" style="49" customWidth="1"/>
    <col min="9708" max="9708" width="4.7109375" style="49" customWidth="1"/>
    <col min="9709" max="9709" width="2.5703125" style="49" customWidth="1"/>
    <col min="9710" max="9710" width="4.7109375" style="49" customWidth="1"/>
    <col min="9711" max="9711" width="1" style="49" customWidth="1"/>
    <col min="9712" max="9712" width="4.5703125" style="49" customWidth="1"/>
    <col min="9713" max="9713" width="2.5703125" style="49" customWidth="1"/>
    <col min="9714" max="9714" width="4.85546875" style="49" customWidth="1"/>
    <col min="9715" max="9930" width="9.140625" style="49"/>
    <col min="9931" max="9931" width="1.42578125" style="49" customWidth="1"/>
    <col min="9932" max="9932" width="11.5703125" style="49" customWidth="1"/>
    <col min="9933" max="9935" width="0" style="49" hidden="1" customWidth="1"/>
    <col min="9936" max="9936" width="4.7109375" style="49" customWidth="1"/>
    <col min="9937" max="9937" width="2.5703125" style="49" customWidth="1"/>
    <col min="9938" max="9938" width="4.7109375" style="49" customWidth="1"/>
    <col min="9939" max="9939" width="1" style="49" customWidth="1"/>
    <col min="9940" max="9940" width="4.7109375" style="49" customWidth="1"/>
    <col min="9941" max="9941" width="2.5703125" style="49" customWidth="1"/>
    <col min="9942" max="9942" width="4.7109375" style="49" customWidth="1"/>
    <col min="9943" max="9943" width="1" style="49" customWidth="1"/>
    <col min="9944" max="9944" width="4.7109375" style="49" customWidth="1"/>
    <col min="9945" max="9945" width="2.5703125" style="49" customWidth="1"/>
    <col min="9946" max="9946" width="4.7109375" style="49" customWidth="1"/>
    <col min="9947" max="9947" width="1" style="49" customWidth="1"/>
    <col min="9948" max="9948" width="4.7109375" style="49" customWidth="1"/>
    <col min="9949" max="9949" width="2.5703125" style="49" customWidth="1"/>
    <col min="9950" max="9950" width="4.7109375" style="49" customWidth="1"/>
    <col min="9951" max="9951" width="1.140625" style="49" customWidth="1"/>
    <col min="9952" max="9952" width="4.7109375" style="49" customWidth="1"/>
    <col min="9953" max="9953" width="2.5703125" style="49" customWidth="1"/>
    <col min="9954" max="9954" width="4.7109375" style="49" customWidth="1"/>
    <col min="9955" max="9955" width="1.140625" style="49" customWidth="1"/>
    <col min="9956" max="9956" width="4.7109375" style="49" customWidth="1"/>
    <col min="9957" max="9957" width="2.5703125" style="49" customWidth="1"/>
    <col min="9958" max="9958" width="4.7109375" style="49" customWidth="1"/>
    <col min="9959" max="9959" width="1" style="49" customWidth="1"/>
    <col min="9960" max="9960" width="4.7109375" style="49" customWidth="1"/>
    <col min="9961" max="9961" width="2.5703125" style="49" customWidth="1"/>
    <col min="9962" max="9962" width="4.7109375" style="49" customWidth="1"/>
    <col min="9963" max="9963" width="1" style="49" customWidth="1"/>
    <col min="9964" max="9964" width="4.7109375" style="49" customWidth="1"/>
    <col min="9965" max="9965" width="2.5703125" style="49" customWidth="1"/>
    <col min="9966" max="9966" width="4.7109375" style="49" customWidth="1"/>
    <col min="9967" max="9967" width="1" style="49" customWidth="1"/>
    <col min="9968" max="9968" width="4.5703125" style="49" customWidth="1"/>
    <col min="9969" max="9969" width="2.5703125" style="49" customWidth="1"/>
    <col min="9970" max="9970" width="4.85546875" style="49" customWidth="1"/>
    <col min="9971" max="10186" width="9.140625" style="49"/>
    <col min="10187" max="10187" width="1.42578125" style="49" customWidth="1"/>
    <col min="10188" max="10188" width="11.5703125" style="49" customWidth="1"/>
    <col min="10189" max="10191" width="0" style="49" hidden="1" customWidth="1"/>
    <col min="10192" max="10192" width="4.7109375" style="49" customWidth="1"/>
    <col min="10193" max="10193" width="2.5703125" style="49" customWidth="1"/>
    <col min="10194" max="10194" width="4.7109375" style="49" customWidth="1"/>
    <col min="10195" max="10195" width="1" style="49" customWidth="1"/>
    <col min="10196" max="10196" width="4.7109375" style="49" customWidth="1"/>
    <col min="10197" max="10197" width="2.5703125" style="49" customWidth="1"/>
    <col min="10198" max="10198" width="4.7109375" style="49" customWidth="1"/>
    <col min="10199" max="10199" width="1" style="49" customWidth="1"/>
    <col min="10200" max="10200" width="4.7109375" style="49" customWidth="1"/>
    <col min="10201" max="10201" width="2.5703125" style="49" customWidth="1"/>
    <col min="10202" max="10202" width="4.7109375" style="49" customWidth="1"/>
    <col min="10203" max="10203" width="1" style="49" customWidth="1"/>
    <col min="10204" max="10204" width="4.7109375" style="49" customWidth="1"/>
    <col min="10205" max="10205" width="2.5703125" style="49" customWidth="1"/>
    <col min="10206" max="10206" width="4.7109375" style="49" customWidth="1"/>
    <col min="10207" max="10207" width="1.140625" style="49" customWidth="1"/>
    <col min="10208" max="10208" width="4.7109375" style="49" customWidth="1"/>
    <col min="10209" max="10209" width="2.5703125" style="49" customWidth="1"/>
    <col min="10210" max="10210" width="4.7109375" style="49" customWidth="1"/>
    <col min="10211" max="10211" width="1.140625" style="49" customWidth="1"/>
    <col min="10212" max="10212" width="4.7109375" style="49" customWidth="1"/>
    <col min="10213" max="10213" width="2.5703125" style="49" customWidth="1"/>
    <col min="10214" max="10214" width="4.7109375" style="49" customWidth="1"/>
    <col min="10215" max="10215" width="1" style="49" customWidth="1"/>
    <col min="10216" max="10216" width="4.7109375" style="49" customWidth="1"/>
    <col min="10217" max="10217" width="2.5703125" style="49" customWidth="1"/>
    <col min="10218" max="10218" width="4.7109375" style="49" customWidth="1"/>
    <col min="10219" max="10219" width="1" style="49" customWidth="1"/>
    <col min="10220" max="10220" width="4.7109375" style="49" customWidth="1"/>
    <col min="10221" max="10221" width="2.5703125" style="49" customWidth="1"/>
    <col min="10222" max="10222" width="4.7109375" style="49" customWidth="1"/>
    <col min="10223" max="10223" width="1" style="49" customWidth="1"/>
    <col min="10224" max="10224" width="4.5703125" style="49" customWidth="1"/>
    <col min="10225" max="10225" width="2.5703125" style="49" customWidth="1"/>
    <col min="10226" max="10226" width="4.85546875" style="49" customWidth="1"/>
    <col min="10227" max="10442" width="9.140625" style="49"/>
    <col min="10443" max="10443" width="1.42578125" style="49" customWidth="1"/>
    <col min="10444" max="10444" width="11.5703125" style="49" customWidth="1"/>
    <col min="10445" max="10447" width="0" style="49" hidden="1" customWidth="1"/>
    <col min="10448" max="10448" width="4.7109375" style="49" customWidth="1"/>
    <col min="10449" max="10449" width="2.5703125" style="49" customWidth="1"/>
    <col min="10450" max="10450" width="4.7109375" style="49" customWidth="1"/>
    <col min="10451" max="10451" width="1" style="49" customWidth="1"/>
    <col min="10452" max="10452" width="4.7109375" style="49" customWidth="1"/>
    <col min="10453" max="10453" width="2.5703125" style="49" customWidth="1"/>
    <col min="10454" max="10454" width="4.7109375" style="49" customWidth="1"/>
    <col min="10455" max="10455" width="1" style="49" customWidth="1"/>
    <col min="10456" max="10456" width="4.7109375" style="49" customWidth="1"/>
    <col min="10457" max="10457" width="2.5703125" style="49" customWidth="1"/>
    <col min="10458" max="10458" width="4.7109375" style="49" customWidth="1"/>
    <col min="10459" max="10459" width="1" style="49" customWidth="1"/>
    <col min="10460" max="10460" width="4.7109375" style="49" customWidth="1"/>
    <col min="10461" max="10461" width="2.5703125" style="49" customWidth="1"/>
    <col min="10462" max="10462" width="4.7109375" style="49" customWidth="1"/>
    <col min="10463" max="10463" width="1.140625" style="49" customWidth="1"/>
    <col min="10464" max="10464" width="4.7109375" style="49" customWidth="1"/>
    <col min="10465" max="10465" width="2.5703125" style="49" customWidth="1"/>
    <col min="10466" max="10466" width="4.7109375" style="49" customWidth="1"/>
    <col min="10467" max="10467" width="1.140625" style="49" customWidth="1"/>
    <col min="10468" max="10468" width="4.7109375" style="49" customWidth="1"/>
    <col min="10469" max="10469" width="2.5703125" style="49" customWidth="1"/>
    <col min="10470" max="10470" width="4.7109375" style="49" customWidth="1"/>
    <col min="10471" max="10471" width="1" style="49" customWidth="1"/>
    <col min="10472" max="10472" width="4.7109375" style="49" customWidth="1"/>
    <col min="10473" max="10473" width="2.5703125" style="49" customWidth="1"/>
    <col min="10474" max="10474" width="4.7109375" style="49" customWidth="1"/>
    <col min="10475" max="10475" width="1" style="49" customWidth="1"/>
    <col min="10476" max="10476" width="4.7109375" style="49" customWidth="1"/>
    <col min="10477" max="10477" width="2.5703125" style="49" customWidth="1"/>
    <col min="10478" max="10478" width="4.7109375" style="49" customWidth="1"/>
    <col min="10479" max="10479" width="1" style="49" customWidth="1"/>
    <col min="10480" max="10480" width="4.5703125" style="49" customWidth="1"/>
    <col min="10481" max="10481" width="2.5703125" style="49" customWidth="1"/>
    <col min="10482" max="10482" width="4.85546875" style="49" customWidth="1"/>
    <col min="10483" max="10698" width="9.140625" style="49"/>
    <col min="10699" max="10699" width="1.42578125" style="49" customWidth="1"/>
    <col min="10700" max="10700" width="11.5703125" style="49" customWidth="1"/>
    <col min="10701" max="10703" width="0" style="49" hidden="1" customWidth="1"/>
    <col min="10704" max="10704" width="4.7109375" style="49" customWidth="1"/>
    <col min="10705" max="10705" width="2.5703125" style="49" customWidth="1"/>
    <col min="10706" max="10706" width="4.7109375" style="49" customWidth="1"/>
    <col min="10707" max="10707" width="1" style="49" customWidth="1"/>
    <col min="10708" max="10708" width="4.7109375" style="49" customWidth="1"/>
    <col min="10709" max="10709" width="2.5703125" style="49" customWidth="1"/>
    <col min="10710" max="10710" width="4.7109375" style="49" customWidth="1"/>
    <col min="10711" max="10711" width="1" style="49" customWidth="1"/>
    <col min="10712" max="10712" width="4.7109375" style="49" customWidth="1"/>
    <col min="10713" max="10713" width="2.5703125" style="49" customWidth="1"/>
    <col min="10714" max="10714" width="4.7109375" style="49" customWidth="1"/>
    <col min="10715" max="10715" width="1" style="49" customWidth="1"/>
    <col min="10716" max="10716" width="4.7109375" style="49" customWidth="1"/>
    <col min="10717" max="10717" width="2.5703125" style="49" customWidth="1"/>
    <col min="10718" max="10718" width="4.7109375" style="49" customWidth="1"/>
    <col min="10719" max="10719" width="1.140625" style="49" customWidth="1"/>
    <col min="10720" max="10720" width="4.7109375" style="49" customWidth="1"/>
    <col min="10721" max="10721" width="2.5703125" style="49" customWidth="1"/>
    <col min="10722" max="10722" width="4.7109375" style="49" customWidth="1"/>
    <col min="10723" max="10723" width="1.140625" style="49" customWidth="1"/>
    <col min="10724" max="10724" width="4.7109375" style="49" customWidth="1"/>
    <col min="10725" max="10725" width="2.5703125" style="49" customWidth="1"/>
    <col min="10726" max="10726" width="4.7109375" style="49" customWidth="1"/>
    <col min="10727" max="10727" width="1" style="49" customWidth="1"/>
    <col min="10728" max="10728" width="4.7109375" style="49" customWidth="1"/>
    <col min="10729" max="10729" width="2.5703125" style="49" customWidth="1"/>
    <col min="10730" max="10730" width="4.7109375" style="49" customWidth="1"/>
    <col min="10731" max="10731" width="1" style="49" customWidth="1"/>
    <col min="10732" max="10732" width="4.7109375" style="49" customWidth="1"/>
    <col min="10733" max="10733" width="2.5703125" style="49" customWidth="1"/>
    <col min="10734" max="10734" width="4.7109375" style="49" customWidth="1"/>
    <col min="10735" max="10735" width="1" style="49" customWidth="1"/>
    <col min="10736" max="10736" width="4.5703125" style="49" customWidth="1"/>
    <col min="10737" max="10737" width="2.5703125" style="49" customWidth="1"/>
    <col min="10738" max="10738" width="4.85546875" style="49" customWidth="1"/>
    <col min="10739" max="10954" width="9.140625" style="49"/>
    <col min="10955" max="10955" width="1.42578125" style="49" customWidth="1"/>
    <col min="10956" max="10956" width="11.5703125" style="49" customWidth="1"/>
    <col min="10957" max="10959" width="0" style="49" hidden="1" customWidth="1"/>
    <col min="10960" max="10960" width="4.7109375" style="49" customWidth="1"/>
    <col min="10961" max="10961" width="2.5703125" style="49" customWidth="1"/>
    <col min="10962" max="10962" width="4.7109375" style="49" customWidth="1"/>
    <col min="10963" max="10963" width="1" style="49" customWidth="1"/>
    <col min="10964" max="10964" width="4.7109375" style="49" customWidth="1"/>
    <col min="10965" max="10965" width="2.5703125" style="49" customWidth="1"/>
    <col min="10966" max="10966" width="4.7109375" style="49" customWidth="1"/>
    <col min="10967" max="10967" width="1" style="49" customWidth="1"/>
    <col min="10968" max="10968" width="4.7109375" style="49" customWidth="1"/>
    <col min="10969" max="10969" width="2.5703125" style="49" customWidth="1"/>
    <col min="10970" max="10970" width="4.7109375" style="49" customWidth="1"/>
    <col min="10971" max="10971" width="1" style="49" customWidth="1"/>
    <col min="10972" max="10972" width="4.7109375" style="49" customWidth="1"/>
    <col min="10973" max="10973" width="2.5703125" style="49" customWidth="1"/>
    <col min="10974" max="10974" width="4.7109375" style="49" customWidth="1"/>
    <col min="10975" max="10975" width="1.140625" style="49" customWidth="1"/>
    <col min="10976" max="10976" width="4.7109375" style="49" customWidth="1"/>
    <col min="10977" max="10977" width="2.5703125" style="49" customWidth="1"/>
    <col min="10978" max="10978" width="4.7109375" style="49" customWidth="1"/>
    <col min="10979" max="10979" width="1.140625" style="49" customWidth="1"/>
    <col min="10980" max="10980" width="4.7109375" style="49" customWidth="1"/>
    <col min="10981" max="10981" width="2.5703125" style="49" customWidth="1"/>
    <col min="10982" max="10982" width="4.7109375" style="49" customWidth="1"/>
    <col min="10983" max="10983" width="1" style="49" customWidth="1"/>
    <col min="10984" max="10984" width="4.7109375" style="49" customWidth="1"/>
    <col min="10985" max="10985" width="2.5703125" style="49" customWidth="1"/>
    <col min="10986" max="10986" width="4.7109375" style="49" customWidth="1"/>
    <col min="10987" max="10987" width="1" style="49" customWidth="1"/>
    <col min="10988" max="10988" width="4.7109375" style="49" customWidth="1"/>
    <col min="10989" max="10989" width="2.5703125" style="49" customWidth="1"/>
    <col min="10990" max="10990" width="4.7109375" style="49" customWidth="1"/>
    <col min="10991" max="10991" width="1" style="49" customWidth="1"/>
    <col min="10992" max="10992" width="4.5703125" style="49" customWidth="1"/>
    <col min="10993" max="10993" width="2.5703125" style="49" customWidth="1"/>
    <col min="10994" max="10994" width="4.85546875" style="49" customWidth="1"/>
    <col min="10995" max="11210" width="9.140625" style="49"/>
    <col min="11211" max="11211" width="1.42578125" style="49" customWidth="1"/>
    <col min="11212" max="11212" width="11.5703125" style="49" customWidth="1"/>
    <col min="11213" max="11215" width="0" style="49" hidden="1" customWidth="1"/>
    <col min="11216" max="11216" width="4.7109375" style="49" customWidth="1"/>
    <col min="11217" max="11217" width="2.5703125" style="49" customWidth="1"/>
    <col min="11218" max="11218" width="4.7109375" style="49" customWidth="1"/>
    <col min="11219" max="11219" width="1" style="49" customWidth="1"/>
    <col min="11220" max="11220" width="4.7109375" style="49" customWidth="1"/>
    <col min="11221" max="11221" width="2.5703125" style="49" customWidth="1"/>
    <col min="11222" max="11222" width="4.7109375" style="49" customWidth="1"/>
    <col min="11223" max="11223" width="1" style="49" customWidth="1"/>
    <col min="11224" max="11224" width="4.7109375" style="49" customWidth="1"/>
    <col min="11225" max="11225" width="2.5703125" style="49" customWidth="1"/>
    <col min="11226" max="11226" width="4.7109375" style="49" customWidth="1"/>
    <col min="11227" max="11227" width="1" style="49" customWidth="1"/>
    <col min="11228" max="11228" width="4.7109375" style="49" customWidth="1"/>
    <col min="11229" max="11229" width="2.5703125" style="49" customWidth="1"/>
    <col min="11230" max="11230" width="4.7109375" style="49" customWidth="1"/>
    <col min="11231" max="11231" width="1.140625" style="49" customWidth="1"/>
    <col min="11232" max="11232" width="4.7109375" style="49" customWidth="1"/>
    <col min="11233" max="11233" width="2.5703125" style="49" customWidth="1"/>
    <col min="11234" max="11234" width="4.7109375" style="49" customWidth="1"/>
    <col min="11235" max="11235" width="1.140625" style="49" customWidth="1"/>
    <col min="11236" max="11236" width="4.7109375" style="49" customWidth="1"/>
    <col min="11237" max="11237" width="2.5703125" style="49" customWidth="1"/>
    <col min="11238" max="11238" width="4.7109375" style="49" customWidth="1"/>
    <col min="11239" max="11239" width="1" style="49" customWidth="1"/>
    <col min="11240" max="11240" width="4.7109375" style="49" customWidth="1"/>
    <col min="11241" max="11241" width="2.5703125" style="49" customWidth="1"/>
    <col min="11242" max="11242" width="4.7109375" style="49" customWidth="1"/>
    <col min="11243" max="11243" width="1" style="49" customWidth="1"/>
    <col min="11244" max="11244" width="4.7109375" style="49" customWidth="1"/>
    <col min="11245" max="11245" width="2.5703125" style="49" customWidth="1"/>
    <col min="11246" max="11246" width="4.7109375" style="49" customWidth="1"/>
    <col min="11247" max="11247" width="1" style="49" customWidth="1"/>
    <col min="11248" max="11248" width="4.5703125" style="49" customWidth="1"/>
    <col min="11249" max="11249" width="2.5703125" style="49" customWidth="1"/>
    <col min="11250" max="11250" width="4.85546875" style="49" customWidth="1"/>
    <col min="11251" max="11466" width="9.140625" style="49"/>
    <col min="11467" max="11467" width="1.42578125" style="49" customWidth="1"/>
    <col min="11468" max="11468" width="11.5703125" style="49" customWidth="1"/>
    <col min="11469" max="11471" width="0" style="49" hidden="1" customWidth="1"/>
    <col min="11472" max="11472" width="4.7109375" style="49" customWidth="1"/>
    <col min="11473" max="11473" width="2.5703125" style="49" customWidth="1"/>
    <col min="11474" max="11474" width="4.7109375" style="49" customWidth="1"/>
    <col min="11475" max="11475" width="1" style="49" customWidth="1"/>
    <col min="11476" max="11476" width="4.7109375" style="49" customWidth="1"/>
    <col min="11477" max="11477" width="2.5703125" style="49" customWidth="1"/>
    <col min="11478" max="11478" width="4.7109375" style="49" customWidth="1"/>
    <col min="11479" max="11479" width="1" style="49" customWidth="1"/>
    <col min="11480" max="11480" width="4.7109375" style="49" customWidth="1"/>
    <col min="11481" max="11481" width="2.5703125" style="49" customWidth="1"/>
    <col min="11482" max="11482" width="4.7109375" style="49" customWidth="1"/>
    <col min="11483" max="11483" width="1" style="49" customWidth="1"/>
    <col min="11484" max="11484" width="4.7109375" style="49" customWidth="1"/>
    <col min="11485" max="11485" width="2.5703125" style="49" customWidth="1"/>
    <col min="11486" max="11486" width="4.7109375" style="49" customWidth="1"/>
    <col min="11487" max="11487" width="1.140625" style="49" customWidth="1"/>
    <col min="11488" max="11488" width="4.7109375" style="49" customWidth="1"/>
    <col min="11489" max="11489" width="2.5703125" style="49" customWidth="1"/>
    <col min="11490" max="11490" width="4.7109375" style="49" customWidth="1"/>
    <col min="11491" max="11491" width="1.140625" style="49" customWidth="1"/>
    <col min="11492" max="11492" width="4.7109375" style="49" customWidth="1"/>
    <col min="11493" max="11493" width="2.5703125" style="49" customWidth="1"/>
    <col min="11494" max="11494" width="4.7109375" style="49" customWidth="1"/>
    <col min="11495" max="11495" width="1" style="49" customWidth="1"/>
    <col min="11496" max="11496" width="4.7109375" style="49" customWidth="1"/>
    <col min="11497" max="11497" width="2.5703125" style="49" customWidth="1"/>
    <col min="11498" max="11498" width="4.7109375" style="49" customWidth="1"/>
    <col min="11499" max="11499" width="1" style="49" customWidth="1"/>
    <col min="11500" max="11500" width="4.7109375" style="49" customWidth="1"/>
    <col min="11501" max="11501" width="2.5703125" style="49" customWidth="1"/>
    <col min="11502" max="11502" width="4.7109375" style="49" customWidth="1"/>
    <col min="11503" max="11503" width="1" style="49" customWidth="1"/>
    <col min="11504" max="11504" width="4.5703125" style="49" customWidth="1"/>
    <col min="11505" max="11505" width="2.5703125" style="49" customWidth="1"/>
    <col min="11506" max="11506" width="4.85546875" style="49" customWidth="1"/>
    <col min="11507" max="11722" width="9.140625" style="49"/>
    <col min="11723" max="11723" width="1.42578125" style="49" customWidth="1"/>
    <col min="11724" max="11724" width="11.5703125" style="49" customWidth="1"/>
    <col min="11725" max="11727" width="0" style="49" hidden="1" customWidth="1"/>
    <col min="11728" max="11728" width="4.7109375" style="49" customWidth="1"/>
    <col min="11729" max="11729" width="2.5703125" style="49" customWidth="1"/>
    <col min="11730" max="11730" width="4.7109375" style="49" customWidth="1"/>
    <col min="11731" max="11731" width="1" style="49" customWidth="1"/>
    <col min="11732" max="11732" width="4.7109375" style="49" customWidth="1"/>
    <col min="11733" max="11733" width="2.5703125" style="49" customWidth="1"/>
    <col min="11734" max="11734" width="4.7109375" style="49" customWidth="1"/>
    <col min="11735" max="11735" width="1" style="49" customWidth="1"/>
    <col min="11736" max="11736" width="4.7109375" style="49" customWidth="1"/>
    <col min="11737" max="11737" width="2.5703125" style="49" customWidth="1"/>
    <col min="11738" max="11738" width="4.7109375" style="49" customWidth="1"/>
    <col min="11739" max="11739" width="1" style="49" customWidth="1"/>
    <col min="11740" max="11740" width="4.7109375" style="49" customWidth="1"/>
    <col min="11741" max="11741" width="2.5703125" style="49" customWidth="1"/>
    <col min="11742" max="11742" width="4.7109375" style="49" customWidth="1"/>
    <col min="11743" max="11743" width="1.140625" style="49" customWidth="1"/>
    <col min="11744" max="11744" width="4.7109375" style="49" customWidth="1"/>
    <col min="11745" max="11745" width="2.5703125" style="49" customWidth="1"/>
    <col min="11746" max="11746" width="4.7109375" style="49" customWidth="1"/>
    <col min="11747" max="11747" width="1.140625" style="49" customWidth="1"/>
    <col min="11748" max="11748" width="4.7109375" style="49" customWidth="1"/>
    <col min="11749" max="11749" width="2.5703125" style="49" customWidth="1"/>
    <col min="11750" max="11750" width="4.7109375" style="49" customWidth="1"/>
    <col min="11751" max="11751" width="1" style="49" customWidth="1"/>
    <col min="11752" max="11752" width="4.7109375" style="49" customWidth="1"/>
    <col min="11753" max="11753" width="2.5703125" style="49" customWidth="1"/>
    <col min="11754" max="11754" width="4.7109375" style="49" customWidth="1"/>
    <col min="11755" max="11755" width="1" style="49" customWidth="1"/>
    <col min="11756" max="11756" width="4.7109375" style="49" customWidth="1"/>
    <col min="11757" max="11757" width="2.5703125" style="49" customWidth="1"/>
    <col min="11758" max="11758" width="4.7109375" style="49" customWidth="1"/>
    <col min="11759" max="11759" width="1" style="49" customWidth="1"/>
    <col min="11760" max="11760" width="4.5703125" style="49" customWidth="1"/>
    <col min="11761" max="11761" width="2.5703125" style="49" customWidth="1"/>
    <col min="11762" max="11762" width="4.85546875" style="49" customWidth="1"/>
    <col min="11763" max="11978" width="9.140625" style="49"/>
    <col min="11979" max="11979" width="1.42578125" style="49" customWidth="1"/>
    <col min="11980" max="11980" width="11.5703125" style="49" customWidth="1"/>
    <col min="11981" max="11983" width="0" style="49" hidden="1" customWidth="1"/>
    <col min="11984" max="11984" width="4.7109375" style="49" customWidth="1"/>
    <col min="11985" max="11985" width="2.5703125" style="49" customWidth="1"/>
    <col min="11986" max="11986" width="4.7109375" style="49" customWidth="1"/>
    <col min="11987" max="11987" width="1" style="49" customWidth="1"/>
    <col min="11988" max="11988" width="4.7109375" style="49" customWidth="1"/>
    <col min="11989" max="11989" width="2.5703125" style="49" customWidth="1"/>
    <col min="11990" max="11990" width="4.7109375" style="49" customWidth="1"/>
    <col min="11991" max="11991" width="1" style="49" customWidth="1"/>
    <col min="11992" max="11992" width="4.7109375" style="49" customWidth="1"/>
    <col min="11993" max="11993" width="2.5703125" style="49" customWidth="1"/>
    <col min="11994" max="11994" width="4.7109375" style="49" customWidth="1"/>
    <col min="11995" max="11995" width="1" style="49" customWidth="1"/>
    <col min="11996" max="11996" width="4.7109375" style="49" customWidth="1"/>
    <col min="11997" max="11997" width="2.5703125" style="49" customWidth="1"/>
    <col min="11998" max="11998" width="4.7109375" style="49" customWidth="1"/>
    <col min="11999" max="11999" width="1.140625" style="49" customWidth="1"/>
    <col min="12000" max="12000" width="4.7109375" style="49" customWidth="1"/>
    <col min="12001" max="12001" width="2.5703125" style="49" customWidth="1"/>
    <col min="12002" max="12002" width="4.7109375" style="49" customWidth="1"/>
    <col min="12003" max="12003" width="1.140625" style="49" customWidth="1"/>
    <col min="12004" max="12004" width="4.7109375" style="49" customWidth="1"/>
    <col min="12005" max="12005" width="2.5703125" style="49" customWidth="1"/>
    <col min="12006" max="12006" width="4.7109375" style="49" customWidth="1"/>
    <col min="12007" max="12007" width="1" style="49" customWidth="1"/>
    <col min="12008" max="12008" width="4.7109375" style="49" customWidth="1"/>
    <col min="12009" max="12009" width="2.5703125" style="49" customWidth="1"/>
    <col min="12010" max="12010" width="4.7109375" style="49" customWidth="1"/>
    <col min="12011" max="12011" width="1" style="49" customWidth="1"/>
    <col min="12012" max="12012" width="4.7109375" style="49" customWidth="1"/>
    <col min="12013" max="12013" width="2.5703125" style="49" customWidth="1"/>
    <col min="12014" max="12014" width="4.7109375" style="49" customWidth="1"/>
    <col min="12015" max="12015" width="1" style="49" customWidth="1"/>
    <col min="12016" max="12016" width="4.5703125" style="49" customWidth="1"/>
    <col min="12017" max="12017" width="2.5703125" style="49" customWidth="1"/>
    <col min="12018" max="12018" width="4.85546875" style="49" customWidth="1"/>
    <col min="12019" max="12234" width="9.140625" style="49"/>
    <col min="12235" max="12235" width="1.42578125" style="49" customWidth="1"/>
    <col min="12236" max="12236" width="11.5703125" style="49" customWidth="1"/>
    <col min="12237" max="12239" width="0" style="49" hidden="1" customWidth="1"/>
    <col min="12240" max="12240" width="4.7109375" style="49" customWidth="1"/>
    <col min="12241" max="12241" width="2.5703125" style="49" customWidth="1"/>
    <col min="12242" max="12242" width="4.7109375" style="49" customWidth="1"/>
    <col min="12243" max="12243" width="1" style="49" customWidth="1"/>
    <col min="12244" max="12244" width="4.7109375" style="49" customWidth="1"/>
    <col min="12245" max="12245" width="2.5703125" style="49" customWidth="1"/>
    <col min="12246" max="12246" width="4.7109375" style="49" customWidth="1"/>
    <col min="12247" max="12247" width="1" style="49" customWidth="1"/>
    <col min="12248" max="12248" width="4.7109375" style="49" customWidth="1"/>
    <col min="12249" max="12249" width="2.5703125" style="49" customWidth="1"/>
    <col min="12250" max="12250" width="4.7109375" style="49" customWidth="1"/>
    <col min="12251" max="12251" width="1" style="49" customWidth="1"/>
    <col min="12252" max="12252" width="4.7109375" style="49" customWidth="1"/>
    <col min="12253" max="12253" width="2.5703125" style="49" customWidth="1"/>
    <col min="12254" max="12254" width="4.7109375" style="49" customWidth="1"/>
    <col min="12255" max="12255" width="1.140625" style="49" customWidth="1"/>
    <col min="12256" max="12256" width="4.7109375" style="49" customWidth="1"/>
    <col min="12257" max="12257" width="2.5703125" style="49" customWidth="1"/>
    <col min="12258" max="12258" width="4.7109375" style="49" customWidth="1"/>
    <col min="12259" max="12259" width="1.140625" style="49" customWidth="1"/>
    <col min="12260" max="12260" width="4.7109375" style="49" customWidth="1"/>
    <col min="12261" max="12261" width="2.5703125" style="49" customWidth="1"/>
    <col min="12262" max="12262" width="4.7109375" style="49" customWidth="1"/>
    <col min="12263" max="12263" width="1" style="49" customWidth="1"/>
    <col min="12264" max="12264" width="4.7109375" style="49" customWidth="1"/>
    <col min="12265" max="12265" width="2.5703125" style="49" customWidth="1"/>
    <col min="12266" max="12266" width="4.7109375" style="49" customWidth="1"/>
    <col min="12267" max="12267" width="1" style="49" customWidth="1"/>
    <col min="12268" max="12268" width="4.7109375" style="49" customWidth="1"/>
    <col min="12269" max="12269" width="2.5703125" style="49" customWidth="1"/>
    <col min="12270" max="12270" width="4.7109375" style="49" customWidth="1"/>
    <col min="12271" max="12271" width="1" style="49" customWidth="1"/>
    <col min="12272" max="12272" width="4.5703125" style="49" customWidth="1"/>
    <col min="12273" max="12273" width="2.5703125" style="49" customWidth="1"/>
    <col min="12274" max="12274" width="4.85546875" style="49" customWidth="1"/>
    <col min="12275" max="12490" width="9.140625" style="49"/>
    <col min="12491" max="12491" width="1.42578125" style="49" customWidth="1"/>
    <col min="12492" max="12492" width="11.5703125" style="49" customWidth="1"/>
    <col min="12493" max="12495" width="0" style="49" hidden="1" customWidth="1"/>
    <col min="12496" max="12496" width="4.7109375" style="49" customWidth="1"/>
    <col min="12497" max="12497" width="2.5703125" style="49" customWidth="1"/>
    <col min="12498" max="12498" width="4.7109375" style="49" customWidth="1"/>
    <col min="12499" max="12499" width="1" style="49" customWidth="1"/>
    <col min="12500" max="12500" width="4.7109375" style="49" customWidth="1"/>
    <col min="12501" max="12501" width="2.5703125" style="49" customWidth="1"/>
    <col min="12502" max="12502" width="4.7109375" style="49" customWidth="1"/>
    <col min="12503" max="12503" width="1" style="49" customWidth="1"/>
    <col min="12504" max="12504" width="4.7109375" style="49" customWidth="1"/>
    <col min="12505" max="12505" width="2.5703125" style="49" customWidth="1"/>
    <col min="12506" max="12506" width="4.7109375" style="49" customWidth="1"/>
    <col min="12507" max="12507" width="1" style="49" customWidth="1"/>
    <col min="12508" max="12508" width="4.7109375" style="49" customWidth="1"/>
    <col min="12509" max="12509" width="2.5703125" style="49" customWidth="1"/>
    <col min="12510" max="12510" width="4.7109375" style="49" customWidth="1"/>
    <col min="12511" max="12511" width="1.140625" style="49" customWidth="1"/>
    <col min="12512" max="12512" width="4.7109375" style="49" customWidth="1"/>
    <col min="12513" max="12513" width="2.5703125" style="49" customWidth="1"/>
    <col min="12514" max="12514" width="4.7109375" style="49" customWidth="1"/>
    <col min="12515" max="12515" width="1.140625" style="49" customWidth="1"/>
    <col min="12516" max="12516" width="4.7109375" style="49" customWidth="1"/>
    <col min="12517" max="12517" width="2.5703125" style="49" customWidth="1"/>
    <col min="12518" max="12518" width="4.7109375" style="49" customWidth="1"/>
    <col min="12519" max="12519" width="1" style="49" customWidth="1"/>
    <col min="12520" max="12520" width="4.7109375" style="49" customWidth="1"/>
    <col min="12521" max="12521" width="2.5703125" style="49" customWidth="1"/>
    <col min="12522" max="12522" width="4.7109375" style="49" customWidth="1"/>
    <col min="12523" max="12523" width="1" style="49" customWidth="1"/>
    <col min="12524" max="12524" width="4.7109375" style="49" customWidth="1"/>
    <col min="12525" max="12525" width="2.5703125" style="49" customWidth="1"/>
    <col min="12526" max="12526" width="4.7109375" style="49" customWidth="1"/>
    <col min="12527" max="12527" width="1" style="49" customWidth="1"/>
    <col min="12528" max="12528" width="4.5703125" style="49" customWidth="1"/>
    <col min="12529" max="12529" width="2.5703125" style="49" customWidth="1"/>
    <col min="12530" max="12530" width="4.85546875" style="49" customWidth="1"/>
    <col min="12531" max="12746" width="9.140625" style="49"/>
    <col min="12747" max="12747" width="1.42578125" style="49" customWidth="1"/>
    <col min="12748" max="12748" width="11.5703125" style="49" customWidth="1"/>
    <col min="12749" max="12751" width="0" style="49" hidden="1" customWidth="1"/>
    <col min="12752" max="12752" width="4.7109375" style="49" customWidth="1"/>
    <col min="12753" max="12753" width="2.5703125" style="49" customWidth="1"/>
    <col min="12754" max="12754" width="4.7109375" style="49" customWidth="1"/>
    <col min="12755" max="12755" width="1" style="49" customWidth="1"/>
    <col min="12756" max="12756" width="4.7109375" style="49" customWidth="1"/>
    <col min="12757" max="12757" width="2.5703125" style="49" customWidth="1"/>
    <col min="12758" max="12758" width="4.7109375" style="49" customWidth="1"/>
    <col min="12759" max="12759" width="1" style="49" customWidth="1"/>
    <col min="12760" max="12760" width="4.7109375" style="49" customWidth="1"/>
    <col min="12761" max="12761" width="2.5703125" style="49" customWidth="1"/>
    <col min="12762" max="12762" width="4.7109375" style="49" customWidth="1"/>
    <col min="12763" max="12763" width="1" style="49" customWidth="1"/>
    <col min="12764" max="12764" width="4.7109375" style="49" customWidth="1"/>
    <col min="12765" max="12765" width="2.5703125" style="49" customWidth="1"/>
    <col min="12766" max="12766" width="4.7109375" style="49" customWidth="1"/>
    <col min="12767" max="12767" width="1.140625" style="49" customWidth="1"/>
    <col min="12768" max="12768" width="4.7109375" style="49" customWidth="1"/>
    <col min="12769" max="12769" width="2.5703125" style="49" customWidth="1"/>
    <col min="12770" max="12770" width="4.7109375" style="49" customWidth="1"/>
    <col min="12771" max="12771" width="1.140625" style="49" customWidth="1"/>
    <col min="12772" max="12772" width="4.7109375" style="49" customWidth="1"/>
    <col min="12773" max="12773" width="2.5703125" style="49" customWidth="1"/>
    <col min="12774" max="12774" width="4.7109375" style="49" customWidth="1"/>
    <col min="12775" max="12775" width="1" style="49" customWidth="1"/>
    <col min="12776" max="12776" width="4.7109375" style="49" customWidth="1"/>
    <col min="12777" max="12777" width="2.5703125" style="49" customWidth="1"/>
    <col min="12778" max="12778" width="4.7109375" style="49" customWidth="1"/>
    <col min="12779" max="12779" width="1" style="49" customWidth="1"/>
    <col min="12780" max="12780" width="4.7109375" style="49" customWidth="1"/>
    <col min="12781" max="12781" width="2.5703125" style="49" customWidth="1"/>
    <col min="12782" max="12782" width="4.7109375" style="49" customWidth="1"/>
    <col min="12783" max="12783" width="1" style="49" customWidth="1"/>
    <col min="12784" max="12784" width="4.5703125" style="49" customWidth="1"/>
    <col min="12785" max="12785" width="2.5703125" style="49" customWidth="1"/>
    <col min="12786" max="12786" width="4.85546875" style="49" customWidth="1"/>
    <col min="12787" max="13002" width="9.140625" style="49"/>
    <col min="13003" max="13003" width="1.42578125" style="49" customWidth="1"/>
    <col min="13004" max="13004" width="11.5703125" style="49" customWidth="1"/>
    <col min="13005" max="13007" width="0" style="49" hidden="1" customWidth="1"/>
    <col min="13008" max="13008" width="4.7109375" style="49" customWidth="1"/>
    <col min="13009" max="13009" width="2.5703125" style="49" customWidth="1"/>
    <col min="13010" max="13010" width="4.7109375" style="49" customWidth="1"/>
    <col min="13011" max="13011" width="1" style="49" customWidth="1"/>
    <col min="13012" max="13012" width="4.7109375" style="49" customWidth="1"/>
    <col min="13013" max="13013" width="2.5703125" style="49" customWidth="1"/>
    <col min="13014" max="13014" width="4.7109375" style="49" customWidth="1"/>
    <col min="13015" max="13015" width="1" style="49" customWidth="1"/>
    <col min="13016" max="13016" width="4.7109375" style="49" customWidth="1"/>
    <col min="13017" max="13017" width="2.5703125" style="49" customWidth="1"/>
    <col min="13018" max="13018" width="4.7109375" style="49" customWidth="1"/>
    <col min="13019" max="13019" width="1" style="49" customWidth="1"/>
    <col min="13020" max="13020" width="4.7109375" style="49" customWidth="1"/>
    <col min="13021" max="13021" width="2.5703125" style="49" customWidth="1"/>
    <col min="13022" max="13022" width="4.7109375" style="49" customWidth="1"/>
    <col min="13023" max="13023" width="1.140625" style="49" customWidth="1"/>
    <col min="13024" max="13024" width="4.7109375" style="49" customWidth="1"/>
    <col min="13025" max="13025" width="2.5703125" style="49" customWidth="1"/>
    <col min="13026" max="13026" width="4.7109375" style="49" customWidth="1"/>
    <col min="13027" max="13027" width="1.140625" style="49" customWidth="1"/>
    <col min="13028" max="13028" width="4.7109375" style="49" customWidth="1"/>
    <col min="13029" max="13029" width="2.5703125" style="49" customWidth="1"/>
    <col min="13030" max="13030" width="4.7109375" style="49" customWidth="1"/>
    <col min="13031" max="13031" width="1" style="49" customWidth="1"/>
    <col min="13032" max="13032" width="4.7109375" style="49" customWidth="1"/>
    <col min="13033" max="13033" width="2.5703125" style="49" customWidth="1"/>
    <col min="13034" max="13034" width="4.7109375" style="49" customWidth="1"/>
    <col min="13035" max="13035" width="1" style="49" customWidth="1"/>
    <col min="13036" max="13036" width="4.7109375" style="49" customWidth="1"/>
    <col min="13037" max="13037" width="2.5703125" style="49" customWidth="1"/>
    <col min="13038" max="13038" width="4.7109375" style="49" customWidth="1"/>
    <col min="13039" max="13039" width="1" style="49" customWidth="1"/>
    <col min="13040" max="13040" width="4.5703125" style="49" customWidth="1"/>
    <col min="13041" max="13041" width="2.5703125" style="49" customWidth="1"/>
    <col min="13042" max="13042" width="4.85546875" style="49" customWidth="1"/>
    <col min="13043" max="13258" width="9.140625" style="49"/>
    <col min="13259" max="13259" width="1.42578125" style="49" customWidth="1"/>
    <col min="13260" max="13260" width="11.5703125" style="49" customWidth="1"/>
    <col min="13261" max="13263" width="0" style="49" hidden="1" customWidth="1"/>
    <col min="13264" max="13264" width="4.7109375" style="49" customWidth="1"/>
    <col min="13265" max="13265" width="2.5703125" style="49" customWidth="1"/>
    <col min="13266" max="13266" width="4.7109375" style="49" customWidth="1"/>
    <col min="13267" max="13267" width="1" style="49" customWidth="1"/>
    <col min="13268" max="13268" width="4.7109375" style="49" customWidth="1"/>
    <col min="13269" max="13269" width="2.5703125" style="49" customWidth="1"/>
    <col min="13270" max="13270" width="4.7109375" style="49" customWidth="1"/>
    <col min="13271" max="13271" width="1" style="49" customWidth="1"/>
    <col min="13272" max="13272" width="4.7109375" style="49" customWidth="1"/>
    <col min="13273" max="13273" width="2.5703125" style="49" customWidth="1"/>
    <col min="13274" max="13274" width="4.7109375" style="49" customWidth="1"/>
    <col min="13275" max="13275" width="1" style="49" customWidth="1"/>
    <col min="13276" max="13276" width="4.7109375" style="49" customWidth="1"/>
    <col min="13277" max="13277" width="2.5703125" style="49" customWidth="1"/>
    <col min="13278" max="13278" width="4.7109375" style="49" customWidth="1"/>
    <col min="13279" max="13279" width="1.140625" style="49" customWidth="1"/>
    <col min="13280" max="13280" width="4.7109375" style="49" customWidth="1"/>
    <col min="13281" max="13281" width="2.5703125" style="49" customWidth="1"/>
    <col min="13282" max="13282" width="4.7109375" style="49" customWidth="1"/>
    <col min="13283" max="13283" width="1.140625" style="49" customWidth="1"/>
    <col min="13284" max="13284" width="4.7109375" style="49" customWidth="1"/>
    <col min="13285" max="13285" width="2.5703125" style="49" customWidth="1"/>
    <col min="13286" max="13286" width="4.7109375" style="49" customWidth="1"/>
    <col min="13287" max="13287" width="1" style="49" customWidth="1"/>
    <col min="13288" max="13288" width="4.7109375" style="49" customWidth="1"/>
    <col min="13289" max="13289" width="2.5703125" style="49" customWidth="1"/>
    <col min="13290" max="13290" width="4.7109375" style="49" customWidth="1"/>
    <col min="13291" max="13291" width="1" style="49" customWidth="1"/>
    <col min="13292" max="13292" width="4.7109375" style="49" customWidth="1"/>
    <col min="13293" max="13293" width="2.5703125" style="49" customWidth="1"/>
    <col min="13294" max="13294" width="4.7109375" style="49" customWidth="1"/>
    <col min="13295" max="13295" width="1" style="49" customWidth="1"/>
    <col min="13296" max="13296" width="4.5703125" style="49" customWidth="1"/>
    <col min="13297" max="13297" width="2.5703125" style="49" customWidth="1"/>
    <col min="13298" max="13298" width="4.85546875" style="49" customWidth="1"/>
    <col min="13299" max="13514" width="9.140625" style="49"/>
    <col min="13515" max="13515" width="1.42578125" style="49" customWidth="1"/>
    <col min="13516" max="13516" width="11.5703125" style="49" customWidth="1"/>
    <col min="13517" max="13519" width="0" style="49" hidden="1" customWidth="1"/>
    <col min="13520" max="13520" width="4.7109375" style="49" customWidth="1"/>
    <col min="13521" max="13521" width="2.5703125" style="49" customWidth="1"/>
    <col min="13522" max="13522" width="4.7109375" style="49" customWidth="1"/>
    <col min="13523" max="13523" width="1" style="49" customWidth="1"/>
    <col min="13524" max="13524" width="4.7109375" style="49" customWidth="1"/>
    <col min="13525" max="13525" width="2.5703125" style="49" customWidth="1"/>
    <col min="13526" max="13526" width="4.7109375" style="49" customWidth="1"/>
    <col min="13527" max="13527" width="1" style="49" customWidth="1"/>
    <col min="13528" max="13528" width="4.7109375" style="49" customWidth="1"/>
    <col min="13529" max="13529" width="2.5703125" style="49" customWidth="1"/>
    <col min="13530" max="13530" width="4.7109375" style="49" customWidth="1"/>
    <col min="13531" max="13531" width="1" style="49" customWidth="1"/>
    <col min="13532" max="13532" width="4.7109375" style="49" customWidth="1"/>
    <col min="13533" max="13533" width="2.5703125" style="49" customWidth="1"/>
    <col min="13534" max="13534" width="4.7109375" style="49" customWidth="1"/>
    <col min="13535" max="13535" width="1.140625" style="49" customWidth="1"/>
    <col min="13536" max="13536" width="4.7109375" style="49" customWidth="1"/>
    <col min="13537" max="13537" width="2.5703125" style="49" customWidth="1"/>
    <col min="13538" max="13538" width="4.7109375" style="49" customWidth="1"/>
    <col min="13539" max="13539" width="1.140625" style="49" customWidth="1"/>
    <col min="13540" max="13540" width="4.7109375" style="49" customWidth="1"/>
    <col min="13541" max="13541" width="2.5703125" style="49" customWidth="1"/>
    <col min="13542" max="13542" width="4.7109375" style="49" customWidth="1"/>
    <col min="13543" max="13543" width="1" style="49" customWidth="1"/>
    <col min="13544" max="13544" width="4.7109375" style="49" customWidth="1"/>
    <col min="13545" max="13545" width="2.5703125" style="49" customWidth="1"/>
    <col min="13546" max="13546" width="4.7109375" style="49" customWidth="1"/>
    <col min="13547" max="13547" width="1" style="49" customWidth="1"/>
    <col min="13548" max="13548" width="4.7109375" style="49" customWidth="1"/>
    <col min="13549" max="13549" width="2.5703125" style="49" customWidth="1"/>
    <col min="13550" max="13550" width="4.7109375" style="49" customWidth="1"/>
    <col min="13551" max="13551" width="1" style="49" customWidth="1"/>
    <col min="13552" max="13552" width="4.5703125" style="49" customWidth="1"/>
    <col min="13553" max="13553" width="2.5703125" style="49" customWidth="1"/>
    <col min="13554" max="13554" width="4.85546875" style="49" customWidth="1"/>
    <col min="13555" max="13770" width="9.140625" style="49"/>
    <col min="13771" max="13771" width="1.42578125" style="49" customWidth="1"/>
    <col min="13772" max="13772" width="11.5703125" style="49" customWidth="1"/>
    <col min="13773" max="13775" width="0" style="49" hidden="1" customWidth="1"/>
    <col min="13776" max="13776" width="4.7109375" style="49" customWidth="1"/>
    <col min="13777" max="13777" width="2.5703125" style="49" customWidth="1"/>
    <col min="13778" max="13778" width="4.7109375" style="49" customWidth="1"/>
    <col min="13779" max="13779" width="1" style="49" customWidth="1"/>
    <col min="13780" max="13780" width="4.7109375" style="49" customWidth="1"/>
    <col min="13781" max="13781" width="2.5703125" style="49" customWidth="1"/>
    <col min="13782" max="13782" width="4.7109375" style="49" customWidth="1"/>
    <col min="13783" max="13783" width="1" style="49" customWidth="1"/>
    <col min="13784" max="13784" width="4.7109375" style="49" customWidth="1"/>
    <col min="13785" max="13785" width="2.5703125" style="49" customWidth="1"/>
    <col min="13786" max="13786" width="4.7109375" style="49" customWidth="1"/>
    <col min="13787" max="13787" width="1" style="49" customWidth="1"/>
    <col min="13788" max="13788" width="4.7109375" style="49" customWidth="1"/>
    <col min="13789" max="13789" width="2.5703125" style="49" customWidth="1"/>
    <col min="13790" max="13790" width="4.7109375" style="49" customWidth="1"/>
    <col min="13791" max="13791" width="1.140625" style="49" customWidth="1"/>
    <col min="13792" max="13792" width="4.7109375" style="49" customWidth="1"/>
    <col min="13793" max="13793" width="2.5703125" style="49" customWidth="1"/>
    <col min="13794" max="13794" width="4.7109375" style="49" customWidth="1"/>
    <col min="13795" max="13795" width="1.140625" style="49" customWidth="1"/>
    <col min="13796" max="13796" width="4.7109375" style="49" customWidth="1"/>
    <col min="13797" max="13797" width="2.5703125" style="49" customWidth="1"/>
    <col min="13798" max="13798" width="4.7109375" style="49" customWidth="1"/>
    <col min="13799" max="13799" width="1" style="49" customWidth="1"/>
    <col min="13800" max="13800" width="4.7109375" style="49" customWidth="1"/>
    <col min="13801" max="13801" width="2.5703125" style="49" customWidth="1"/>
    <col min="13802" max="13802" width="4.7109375" style="49" customWidth="1"/>
    <col min="13803" max="13803" width="1" style="49" customWidth="1"/>
    <col min="13804" max="13804" width="4.7109375" style="49" customWidth="1"/>
    <col min="13805" max="13805" width="2.5703125" style="49" customWidth="1"/>
    <col min="13806" max="13806" width="4.7109375" style="49" customWidth="1"/>
    <col min="13807" max="13807" width="1" style="49" customWidth="1"/>
    <col min="13808" max="13808" width="4.5703125" style="49" customWidth="1"/>
    <col min="13809" max="13809" width="2.5703125" style="49" customWidth="1"/>
    <col min="13810" max="13810" width="4.85546875" style="49" customWidth="1"/>
    <col min="13811" max="14026" width="9.140625" style="49"/>
    <col min="14027" max="14027" width="1.42578125" style="49" customWidth="1"/>
    <col min="14028" max="14028" width="11.5703125" style="49" customWidth="1"/>
    <col min="14029" max="14031" width="0" style="49" hidden="1" customWidth="1"/>
    <col min="14032" max="14032" width="4.7109375" style="49" customWidth="1"/>
    <col min="14033" max="14033" width="2.5703125" style="49" customWidth="1"/>
    <col min="14034" max="14034" width="4.7109375" style="49" customWidth="1"/>
    <col min="14035" max="14035" width="1" style="49" customWidth="1"/>
    <col min="14036" max="14036" width="4.7109375" style="49" customWidth="1"/>
    <col min="14037" max="14037" width="2.5703125" style="49" customWidth="1"/>
    <col min="14038" max="14038" width="4.7109375" style="49" customWidth="1"/>
    <col min="14039" max="14039" width="1" style="49" customWidth="1"/>
    <col min="14040" max="14040" width="4.7109375" style="49" customWidth="1"/>
    <col min="14041" max="14041" width="2.5703125" style="49" customWidth="1"/>
    <col min="14042" max="14042" width="4.7109375" style="49" customWidth="1"/>
    <col min="14043" max="14043" width="1" style="49" customWidth="1"/>
    <col min="14044" max="14044" width="4.7109375" style="49" customWidth="1"/>
    <col min="14045" max="14045" width="2.5703125" style="49" customWidth="1"/>
    <col min="14046" max="14046" width="4.7109375" style="49" customWidth="1"/>
    <col min="14047" max="14047" width="1.140625" style="49" customWidth="1"/>
    <col min="14048" max="14048" width="4.7109375" style="49" customWidth="1"/>
    <col min="14049" max="14049" width="2.5703125" style="49" customWidth="1"/>
    <col min="14050" max="14050" width="4.7109375" style="49" customWidth="1"/>
    <col min="14051" max="14051" width="1.140625" style="49" customWidth="1"/>
    <col min="14052" max="14052" width="4.7109375" style="49" customWidth="1"/>
    <col min="14053" max="14053" width="2.5703125" style="49" customWidth="1"/>
    <col min="14054" max="14054" width="4.7109375" style="49" customWidth="1"/>
    <col min="14055" max="14055" width="1" style="49" customWidth="1"/>
    <col min="14056" max="14056" width="4.7109375" style="49" customWidth="1"/>
    <col min="14057" max="14057" width="2.5703125" style="49" customWidth="1"/>
    <col min="14058" max="14058" width="4.7109375" style="49" customWidth="1"/>
    <col min="14059" max="14059" width="1" style="49" customWidth="1"/>
    <col min="14060" max="14060" width="4.7109375" style="49" customWidth="1"/>
    <col min="14061" max="14061" width="2.5703125" style="49" customWidth="1"/>
    <col min="14062" max="14062" width="4.7109375" style="49" customWidth="1"/>
    <col min="14063" max="14063" width="1" style="49" customWidth="1"/>
    <col min="14064" max="14064" width="4.5703125" style="49" customWidth="1"/>
    <col min="14065" max="14065" width="2.5703125" style="49" customWidth="1"/>
    <col min="14066" max="14066" width="4.85546875" style="49" customWidth="1"/>
    <col min="14067" max="14282" width="9.140625" style="49"/>
    <col min="14283" max="14283" width="1.42578125" style="49" customWidth="1"/>
    <col min="14284" max="14284" width="11.5703125" style="49" customWidth="1"/>
    <col min="14285" max="14287" width="0" style="49" hidden="1" customWidth="1"/>
    <col min="14288" max="14288" width="4.7109375" style="49" customWidth="1"/>
    <col min="14289" max="14289" width="2.5703125" style="49" customWidth="1"/>
    <col min="14290" max="14290" width="4.7109375" style="49" customWidth="1"/>
    <col min="14291" max="14291" width="1" style="49" customWidth="1"/>
    <col min="14292" max="14292" width="4.7109375" style="49" customWidth="1"/>
    <col min="14293" max="14293" width="2.5703125" style="49" customWidth="1"/>
    <col min="14294" max="14294" width="4.7109375" style="49" customWidth="1"/>
    <col min="14295" max="14295" width="1" style="49" customWidth="1"/>
    <col min="14296" max="14296" width="4.7109375" style="49" customWidth="1"/>
    <col min="14297" max="14297" width="2.5703125" style="49" customWidth="1"/>
    <col min="14298" max="14298" width="4.7109375" style="49" customWidth="1"/>
    <col min="14299" max="14299" width="1" style="49" customWidth="1"/>
    <col min="14300" max="14300" width="4.7109375" style="49" customWidth="1"/>
    <col min="14301" max="14301" width="2.5703125" style="49" customWidth="1"/>
    <col min="14302" max="14302" width="4.7109375" style="49" customWidth="1"/>
    <col min="14303" max="14303" width="1.140625" style="49" customWidth="1"/>
    <col min="14304" max="14304" width="4.7109375" style="49" customWidth="1"/>
    <col min="14305" max="14305" width="2.5703125" style="49" customWidth="1"/>
    <col min="14306" max="14306" width="4.7109375" style="49" customWidth="1"/>
    <col min="14307" max="14307" width="1.140625" style="49" customWidth="1"/>
    <col min="14308" max="14308" width="4.7109375" style="49" customWidth="1"/>
    <col min="14309" max="14309" width="2.5703125" style="49" customWidth="1"/>
    <col min="14310" max="14310" width="4.7109375" style="49" customWidth="1"/>
    <col min="14311" max="14311" width="1" style="49" customWidth="1"/>
    <col min="14312" max="14312" width="4.7109375" style="49" customWidth="1"/>
    <col min="14313" max="14313" width="2.5703125" style="49" customWidth="1"/>
    <col min="14314" max="14314" width="4.7109375" style="49" customWidth="1"/>
    <col min="14315" max="14315" width="1" style="49" customWidth="1"/>
    <col min="14316" max="14316" width="4.7109375" style="49" customWidth="1"/>
    <col min="14317" max="14317" width="2.5703125" style="49" customWidth="1"/>
    <col min="14318" max="14318" width="4.7109375" style="49" customWidth="1"/>
    <col min="14319" max="14319" width="1" style="49" customWidth="1"/>
    <col min="14320" max="14320" width="4.5703125" style="49" customWidth="1"/>
    <col min="14321" max="14321" width="2.5703125" style="49" customWidth="1"/>
    <col min="14322" max="14322" width="4.85546875" style="49" customWidth="1"/>
    <col min="14323" max="14538" width="9.140625" style="49"/>
    <col min="14539" max="14539" width="1.42578125" style="49" customWidth="1"/>
    <col min="14540" max="14540" width="11.5703125" style="49" customWidth="1"/>
    <col min="14541" max="14543" width="0" style="49" hidden="1" customWidth="1"/>
    <col min="14544" max="14544" width="4.7109375" style="49" customWidth="1"/>
    <col min="14545" max="14545" width="2.5703125" style="49" customWidth="1"/>
    <col min="14546" max="14546" width="4.7109375" style="49" customWidth="1"/>
    <col min="14547" max="14547" width="1" style="49" customWidth="1"/>
    <col min="14548" max="14548" width="4.7109375" style="49" customWidth="1"/>
    <col min="14549" max="14549" width="2.5703125" style="49" customWidth="1"/>
    <col min="14550" max="14550" width="4.7109375" style="49" customWidth="1"/>
    <col min="14551" max="14551" width="1" style="49" customWidth="1"/>
    <col min="14552" max="14552" width="4.7109375" style="49" customWidth="1"/>
    <col min="14553" max="14553" width="2.5703125" style="49" customWidth="1"/>
    <col min="14554" max="14554" width="4.7109375" style="49" customWidth="1"/>
    <col min="14555" max="14555" width="1" style="49" customWidth="1"/>
    <col min="14556" max="14556" width="4.7109375" style="49" customWidth="1"/>
    <col min="14557" max="14557" width="2.5703125" style="49" customWidth="1"/>
    <col min="14558" max="14558" width="4.7109375" style="49" customWidth="1"/>
    <col min="14559" max="14559" width="1.140625" style="49" customWidth="1"/>
    <col min="14560" max="14560" width="4.7109375" style="49" customWidth="1"/>
    <col min="14561" max="14561" width="2.5703125" style="49" customWidth="1"/>
    <col min="14562" max="14562" width="4.7109375" style="49" customWidth="1"/>
    <col min="14563" max="14563" width="1.140625" style="49" customWidth="1"/>
    <col min="14564" max="14564" width="4.7109375" style="49" customWidth="1"/>
    <col min="14565" max="14565" width="2.5703125" style="49" customWidth="1"/>
    <col min="14566" max="14566" width="4.7109375" style="49" customWidth="1"/>
    <col min="14567" max="14567" width="1" style="49" customWidth="1"/>
    <col min="14568" max="14568" width="4.7109375" style="49" customWidth="1"/>
    <col min="14569" max="14569" width="2.5703125" style="49" customWidth="1"/>
    <col min="14570" max="14570" width="4.7109375" style="49" customWidth="1"/>
    <col min="14571" max="14571" width="1" style="49" customWidth="1"/>
    <col min="14572" max="14572" width="4.7109375" style="49" customWidth="1"/>
    <col min="14573" max="14573" width="2.5703125" style="49" customWidth="1"/>
    <col min="14574" max="14574" width="4.7109375" style="49" customWidth="1"/>
    <col min="14575" max="14575" width="1" style="49" customWidth="1"/>
    <col min="14576" max="14576" width="4.5703125" style="49" customWidth="1"/>
    <col min="14577" max="14577" width="2.5703125" style="49" customWidth="1"/>
    <col min="14578" max="14578" width="4.85546875" style="49" customWidth="1"/>
    <col min="14579" max="14794" width="9.140625" style="49"/>
    <col min="14795" max="14795" width="1.42578125" style="49" customWidth="1"/>
    <col min="14796" max="14796" width="11.5703125" style="49" customWidth="1"/>
    <col min="14797" max="14799" width="0" style="49" hidden="1" customWidth="1"/>
    <col min="14800" max="14800" width="4.7109375" style="49" customWidth="1"/>
    <col min="14801" max="14801" width="2.5703125" style="49" customWidth="1"/>
    <col min="14802" max="14802" width="4.7109375" style="49" customWidth="1"/>
    <col min="14803" max="14803" width="1" style="49" customWidth="1"/>
    <col min="14804" max="14804" width="4.7109375" style="49" customWidth="1"/>
    <col min="14805" max="14805" width="2.5703125" style="49" customWidth="1"/>
    <col min="14806" max="14806" width="4.7109375" style="49" customWidth="1"/>
    <col min="14807" max="14807" width="1" style="49" customWidth="1"/>
    <col min="14808" max="14808" width="4.7109375" style="49" customWidth="1"/>
    <col min="14809" max="14809" width="2.5703125" style="49" customWidth="1"/>
    <col min="14810" max="14810" width="4.7109375" style="49" customWidth="1"/>
    <col min="14811" max="14811" width="1" style="49" customWidth="1"/>
    <col min="14812" max="14812" width="4.7109375" style="49" customWidth="1"/>
    <col min="14813" max="14813" width="2.5703125" style="49" customWidth="1"/>
    <col min="14814" max="14814" width="4.7109375" style="49" customWidth="1"/>
    <col min="14815" max="14815" width="1.140625" style="49" customWidth="1"/>
    <col min="14816" max="14816" width="4.7109375" style="49" customWidth="1"/>
    <col min="14817" max="14817" width="2.5703125" style="49" customWidth="1"/>
    <col min="14818" max="14818" width="4.7109375" style="49" customWidth="1"/>
    <col min="14819" max="14819" width="1.140625" style="49" customWidth="1"/>
    <col min="14820" max="14820" width="4.7109375" style="49" customWidth="1"/>
    <col min="14821" max="14821" width="2.5703125" style="49" customWidth="1"/>
    <col min="14822" max="14822" width="4.7109375" style="49" customWidth="1"/>
    <col min="14823" max="14823" width="1" style="49" customWidth="1"/>
    <col min="14824" max="14824" width="4.7109375" style="49" customWidth="1"/>
    <col min="14825" max="14825" width="2.5703125" style="49" customWidth="1"/>
    <col min="14826" max="14826" width="4.7109375" style="49" customWidth="1"/>
    <col min="14827" max="14827" width="1" style="49" customWidth="1"/>
    <col min="14828" max="14828" width="4.7109375" style="49" customWidth="1"/>
    <col min="14829" max="14829" width="2.5703125" style="49" customWidth="1"/>
    <col min="14830" max="14830" width="4.7109375" style="49" customWidth="1"/>
    <col min="14831" max="14831" width="1" style="49" customWidth="1"/>
    <col min="14832" max="14832" width="4.5703125" style="49" customWidth="1"/>
    <col min="14833" max="14833" width="2.5703125" style="49" customWidth="1"/>
    <col min="14834" max="14834" width="4.85546875" style="49" customWidth="1"/>
    <col min="14835" max="15050" width="9.140625" style="49"/>
    <col min="15051" max="15051" width="1.42578125" style="49" customWidth="1"/>
    <col min="15052" max="15052" width="11.5703125" style="49" customWidth="1"/>
    <col min="15053" max="15055" width="0" style="49" hidden="1" customWidth="1"/>
    <col min="15056" max="15056" width="4.7109375" style="49" customWidth="1"/>
    <col min="15057" max="15057" width="2.5703125" style="49" customWidth="1"/>
    <col min="15058" max="15058" width="4.7109375" style="49" customWidth="1"/>
    <col min="15059" max="15059" width="1" style="49" customWidth="1"/>
    <col min="15060" max="15060" width="4.7109375" style="49" customWidth="1"/>
    <col min="15061" max="15061" width="2.5703125" style="49" customWidth="1"/>
    <col min="15062" max="15062" width="4.7109375" style="49" customWidth="1"/>
    <col min="15063" max="15063" width="1" style="49" customWidth="1"/>
    <col min="15064" max="15064" width="4.7109375" style="49" customWidth="1"/>
    <col min="15065" max="15065" width="2.5703125" style="49" customWidth="1"/>
    <col min="15066" max="15066" width="4.7109375" style="49" customWidth="1"/>
    <col min="15067" max="15067" width="1" style="49" customWidth="1"/>
    <col min="15068" max="15068" width="4.7109375" style="49" customWidth="1"/>
    <col min="15069" max="15069" width="2.5703125" style="49" customWidth="1"/>
    <col min="15070" max="15070" width="4.7109375" style="49" customWidth="1"/>
    <col min="15071" max="15071" width="1.140625" style="49" customWidth="1"/>
    <col min="15072" max="15072" width="4.7109375" style="49" customWidth="1"/>
    <col min="15073" max="15073" width="2.5703125" style="49" customWidth="1"/>
    <col min="15074" max="15074" width="4.7109375" style="49" customWidth="1"/>
    <col min="15075" max="15075" width="1.140625" style="49" customWidth="1"/>
    <col min="15076" max="15076" width="4.7109375" style="49" customWidth="1"/>
    <col min="15077" max="15077" width="2.5703125" style="49" customWidth="1"/>
    <col min="15078" max="15078" width="4.7109375" style="49" customWidth="1"/>
    <col min="15079" max="15079" width="1" style="49" customWidth="1"/>
    <col min="15080" max="15080" width="4.7109375" style="49" customWidth="1"/>
    <col min="15081" max="15081" width="2.5703125" style="49" customWidth="1"/>
    <col min="15082" max="15082" width="4.7109375" style="49" customWidth="1"/>
    <col min="15083" max="15083" width="1" style="49" customWidth="1"/>
    <col min="15084" max="15084" width="4.7109375" style="49" customWidth="1"/>
    <col min="15085" max="15085" width="2.5703125" style="49" customWidth="1"/>
    <col min="15086" max="15086" width="4.7109375" style="49" customWidth="1"/>
    <col min="15087" max="15087" width="1" style="49" customWidth="1"/>
    <col min="15088" max="15088" width="4.5703125" style="49" customWidth="1"/>
    <col min="15089" max="15089" width="2.5703125" style="49" customWidth="1"/>
    <col min="15090" max="15090" width="4.85546875" style="49" customWidth="1"/>
    <col min="15091" max="15306" width="9.140625" style="49"/>
    <col min="15307" max="15307" width="1.42578125" style="49" customWidth="1"/>
    <col min="15308" max="15308" width="11.5703125" style="49" customWidth="1"/>
    <col min="15309" max="15311" width="0" style="49" hidden="1" customWidth="1"/>
    <col min="15312" max="15312" width="4.7109375" style="49" customWidth="1"/>
    <col min="15313" max="15313" width="2.5703125" style="49" customWidth="1"/>
    <col min="15314" max="15314" width="4.7109375" style="49" customWidth="1"/>
    <col min="15315" max="15315" width="1" style="49" customWidth="1"/>
    <col min="15316" max="15316" width="4.7109375" style="49" customWidth="1"/>
    <col min="15317" max="15317" width="2.5703125" style="49" customWidth="1"/>
    <col min="15318" max="15318" width="4.7109375" style="49" customWidth="1"/>
    <col min="15319" max="15319" width="1" style="49" customWidth="1"/>
    <col min="15320" max="15320" width="4.7109375" style="49" customWidth="1"/>
    <col min="15321" max="15321" width="2.5703125" style="49" customWidth="1"/>
    <col min="15322" max="15322" width="4.7109375" style="49" customWidth="1"/>
    <col min="15323" max="15323" width="1" style="49" customWidth="1"/>
    <col min="15324" max="15324" width="4.7109375" style="49" customWidth="1"/>
    <col min="15325" max="15325" width="2.5703125" style="49" customWidth="1"/>
    <col min="15326" max="15326" width="4.7109375" style="49" customWidth="1"/>
    <col min="15327" max="15327" width="1.140625" style="49" customWidth="1"/>
    <col min="15328" max="15328" width="4.7109375" style="49" customWidth="1"/>
    <col min="15329" max="15329" width="2.5703125" style="49" customWidth="1"/>
    <col min="15330" max="15330" width="4.7109375" style="49" customWidth="1"/>
    <col min="15331" max="15331" width="1.140625" style="49" customWidth="1"/>
    <col min="15332" max="15332" width="4.7109375" style="49" customWidth="1"/>
    <col min="15333" max="15333" width="2.5703125" style="49" customWidth="1"/>
    <col min="15334" max="15334" width="4.7109375" style="49" customWidth="1"/>
    <col min="15335" max="15335" width="1" style="49" customWidth="1"/>
    <col min="15336" max="15336" width="4.7109375" style="49" customWidth="1"/>
    <col min="15337" max="15337" width="2.5703125" style="49" customWidth="1"/>
    <col min="15338" max="15338" width="4.7109375" style="49" customWidth="1"/>
    <col min="15339" max="15339" width="1" style="49" customWidth="1"/>
    <col min="15340" max="15340" width="4.7109375" style="49" customWidth="1"/>
    <col min="15341" max="15341" width="2.5703125" style="49" customWidth="1"/>
    <col min="15342" max="15342" width="4.7109375" style="49" customWidth="1"/>
    <col min="15343" max="15343" width="1" style="49" customWidth="1"/>
    <col min="15344" max="15344" width="4.5703125" style="49" customWidth="1"/>
    <col min="15345" max="15345" width="2.5703125" style="49" customWidth="1"/>
    <col min="15346" max="15346" width="4.85546875" style="49" customWidth="1"/>
    <col min="15347" max="15562" width="9.140625" style="49"/>
    <col min="15563" max="15563" width="1.42578125" style="49" customWidth="1"/>
    <col min="15564" max="15564" width="11.5703125" style="49" customWidth="1"/>
    <col min="15565" max="15567" width="0" style="49" hidden="1" customWidth="1"/>
    <col min="15568" max="15568" width="4.7109375" style="49" customWidth="1"/>
    <col min="15569" max="15569" width="2.5703125" style="49" customWidth="1"/>
    <col min="15570" max="15570" width="4.7109375" style="49" customWidth="1"/>
    <col min="15571" max="15571" width="1" style="49" customWidth="1"/>
    <col min="15572" max="15572" width="4.7109375" style="49" customWidth="1"/>
    <col min="15573" max="15573" width="2.5703125" style="49" customWidth="1"/>
    <col min="15574" max="15574" width="4.7109375" style="49" customWidth="1"/>
    <col min="15575" max="15575" width="1" style="49" customWidth="1"/>
    <col min="15576" max="15576" width="4.7109375" style="49" customWidth="1"/>
    <col min="15577" max="15577" width="2.5703125" style="49" customWidth="1"/>
    <col min="15578" max="15578" width="4.7109375" style="49" customWidth="1"/>
    <col min="15579" max="15579" width="1" style="49" customWidth="1"/>
    <col min="15580" max="15580" width="4.7109375" style="49" customWidth="1"/>
    <col min="15581" max="15581" width="2.5703125" style="49" customWidth="1"/>
    <col min="15582" max="15582" width="4.7109375" style="49" customWidth="1"/>
    <col min="15583" max="15583" width="1.140625" style="49" customWidth="1"/>
    <col min="15584" max="15584" width="4.7109375" style="49" customWidth="1"/>
    <col min="15585" max="15585" width="2.5703125" style="49" customWidth="1"/>
    <col min="15586" max="15586" width="4.7109375" style="49" customWidth="1"/>
    <col min="15587" max="15587" width="1.140625" style="49" customWidth="1"/>
    <col min="15588" max="15588" width="4.7109375" style="49" customWidth="1"/>
    <col min="15589" max="15589" width="2.5703125" style="49" customWidth="1"/>
    <col min="15590" max="15590" width="4.7109375" style="49" customWidth="1"/>
    <col min="15591" max="15591" width="1" style="49" customWidth="1"/>
    <col min="15592" max="15592" width="4.7109375" style="49" customWidth="1"/>
    <col min="15593" max="15593" width="2.5703125" style="49" customWidth="1"/>
    <col min="15594" max="15594" width="4.7109375" style="49" customWidth="1"/>
    <col min="15595" max="15595" width="1" style="49" customWidth="1"/>
    <col min="15596" max="15596" width="4.7109375" style="49" customWidth="1"/>
    <col min="15597" max="15597" width="2.5703125" style="49" customWidth="1"/>
    <col min="15598" max="15598" width="4.7109375" style="49" customWidth="1"/>
    <col min="15599" max="15599" width="1" style="49" customWidth="1"/>
    <col min="15600" max="15600" width="4.5703125" style="49" customWidth="1"/>
    <col min="15601" max="15601" width="2.5703125" style="49" customWidth="1"/>
    <col min="15602" max="15602" width="4.85546875" style="49" customWidth="1"/>
    <col min="15603" max="15818" width="9.140625" style="49"/>
    <col min="15819" max="15819" width="1.42578125" style="49" customWidth="1"/>
    <col min="15820" max="15820" width="11.5703125" style="49" customWidth="1"/>
    <col min="15821" max="15823" width="0" style="49" hidden="1" customWidth="1"/>
    <col min="15824" max="15824" width="4.7109375" style="49" customWidth="1"/>
    <col min="15825" max="15825" width="2.5703125" style="49" customWidth="1"/>
    <col min="15826" max="15826" width="4.7109375" style="49" customWidth="1"/>
    <col min="15827" max="15827" width="1" style="49" customWidth="1"/>
    <col min="15828" max="15828" width="4.7109375" style="49" customWidth="1"/>
    <col min="15829" max="15829" width="2.5703125" style="49" customWidth="1"/>
    <col min="15830" max="15830" width="4.7109375" style="49" customWidth="1"/>
    <col min="15831" max="15831" width="1" style="49" customWidth="1"/>
    <col min="15832" max="15832" width="4.7109375" style="49" customWidth="1"/>
    <col min="15833" max="15833" width="2.5703125" style="49" customWidth="1"/>
    <col min="15834" max="15834" width="4.7109375" style="49" customWidth="1"/>
    <col min="15835" max="15835" width="1" style="49" customWidth="1"/>
    <col min="15836" max="15836" width="4.7109375" style="49" customWidth="1"/>
    <col min="15837" max="15837" width="2.5703125" style="49" customWidth="1"/>
    <col min="15838" max="15838" width="4.7109375" style="49" customWidth="1"/>
    <col min="15839" max="15839" width="1.140625" style="49" customWidth="1"/>
    <col min="15840" max="15840" width="4.7109375" style="49" customWidth="1"/>
    <col min="15841" max="15841" width="2.5703125" style="49" customWidth="1"/>
    <col min="15842" max="15842" width="4.7109375" style="49" customWidth="1"/>
    <col min="15843" max="15843" width="1.140625" style="49" customWidth="1"/>
    <col min="15844" max="15844" width="4.7109375" style="49" customWidth="1"/>
    <col min="15845" max="15845" width="2.5703125" style="49" customWidth="1"/>
    <col min="15846" max="15846" width="4.7109375" style="49" customWidth="1"/>
    <col min="15847" max="15847" width="1" style="49" customWidth="1"/>
    <col min="15848" max="15848" width="4.7109375" style="49" customWidth="1"/>
    <col min="15849" max="15849" width="2.5703125" style="49" customWidth="1"/>
    <col min="15850" max="15850" width="4.7109375" style="49" customWidth="1"/>
    <col min="15851" max="15851" width="1" style="49" customWidth="1"/>
    <col min="15852" max="15852" width="4.7109375" style="49" customWidth="1"/>
    <col min="15853" max="15853" width="2.5703125" style="49" customWidth="1"/>
    <col min="15854" max="15854" width="4.7109375" style="49" customWidth="1"/>
    <col min="15855" max="15855" width="1" style="49" customWidth="1"/>
    <col min="15856" max="15856" width="4.5703125" style="49" customWidth="1"/>
    <col min="15857" max="15857" width="2.5703125" style="49" customWidth="1"/>
    <col min="15858" max="15858" width="4.85546875" style="49" customWidth="1"/>
    <col min="15859" max="16074" width="9.140625" style="49"/>
    <col min="16075" max="16075" width="1.42578125" style="49" customWidth="1"/>
    <col min="16076" max="16076" width="11.5703125" style="49" customWidth="1"/>
    <col min="16077" max="16079" width="0" style="49" hidden="1" customWidth="1"/>
    <col min="16080" max="16080" width="4.7109375" style="49" customWidth="1"/>
    <col min="16081" max="16081" width="2.5703125" style="49" customWidth="1"/>
    <col min="16082" max="16082" width="4.7109375" style="49" customWidth="1"/>
    <col min="16083" max="16083" width="1" style="49" customWidth="1"/>
    <col min="16084" max="16084" width="4.7109375" style="49" customWidth="1"/>
    <col min="16085" max="16085" width="2.5703125" style="49" customWidth="1"/>
    <col min="16086" max="16086" width="4.7109375" style="49" customWidth="1"/>
    <col min="16087" max="16087" width="1" style="49" customWidth="1"/>
    <col min="16088" max="16088" width="4.7109375" style="49" customWidth="1"/>
    <col min="16089" max="16089" width="2.5703125" style="49" customWidth="1"/>
    <col min="16090" max="16090" width="4.7109375" style="49" customWidth="1"/>
    <col min="16091" max="16091" width="1" style="49" customWidth="1"/>
    <col min="16092" max="16092" width="4.7109375" style="49" customWidth="1"/>
    <col min="16093" max="16093" width="2.5703125" style="49" customWidth="1"/>
    <col min="16094" max="16094" width="4.7109375" style="49" customWidth="1"/>
    <col min="16095" max="16095" width="1.140625" style="49" customWidth="1"/>
    <col min="16096" max="16096" width="4.7109375" style="49" customWidth="1"/>
    <col min="16097" max="16097" width="2.5703125" style="49" customWidth="1"/>
    <col min="16098" max="16098" width="4.7109375" style="49" customWidth="1"/>
    <col min="16099" max="16099" width="1.140625" style="49" customWidth="1"/>
    <col min="16100" max="16100" width="4.7109375" style="49" customWidth="1"/>
    <col min="16101" max="16101" width="2.5703125" style="49" customWidth="1"/>
    <col min="16102" max="16102" width="4.7109375" style="49" customWidth="1"/>
    <col min="16103" max="16103" width="1" style="49" customWidth="1"/>
    <col min="16104" max="16104" width="4.7109375" style="49" customWidth="1"/>
    <col min="16105" max="16105" width="2.5703125" style="49" customWidth="1"/>
    <col min="16106" max="16106" width="4.7109375" style="49" customWidth="1"/>
    <col min="16107" max="16107" width="1" style="49" customWidth="1"/>
    <col min="16108" max="16108" width="4.7109375" style="49" customWidth="1"/>
    <col min="16109" max="16109" width="2.5703125" style="49" customWidth="1"/>
    <col min="16110" max="16110" width="4.7109375" style="49" customWidth="1"/>
    <col min="16111" max="16111" width="1" style="49" customWidth="1"/>
    <col min="16112" max="16112" width="4.5703125" style="49" customWidth="1"/>
    <col min="16113" max="16113" width="2.5703125" style="49" customWidth="1"/>
    <col min="16114" max="16114" width="4.85546875" style="49" customWidth="1"/>
    <col min="16115" max="16384" width="9.140625" style="49"/>
  </cols>
  <sheetData>
    <row r="1" spans="1:43" ht="15.75" customHeight="1" x14ac:dyDescent="0.2">
      <c r="A1" s="51" t="s">
        <v>374</v>
      </c>
      <c r="B1" s="51"/>
      <c r="C1" s="51"/>
      <c r="D1" s="51"/>
      <c r="E1" s="51"/>
      <c r="F1" s="51"/>
      <c r="G1" s="199"/>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L1" s="224" t="s">
        <v>255</v>
      </c>
      <c r="AM1" s="51"/>
      <c r="AN1" s="51"/>
      <c r="AP1" s="109"/>
      <c r="AQ1" s="109"/>
    </row>
    <row r="2" spans="1:43" ht="13.5" thickBot="1" x14ac:dyDescent="0.25">
      <c r="A2" s="116" t="s">
        <v>373</v>
      </c>
      <c r="B2" s="153"/>
      <c r="C2" s="117"/>
      <c r="D2" s="117"/>
      <c r="E2" s="117"/>
      <c r="F2" s="117"/>
      <c r="G2" s="200"/>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P2" s="109"/>
      <c r="AQ2" s="109"/>
    </row>
    <row r="3" spans="1:43" ht="24" customHeight="1" x14ac:dyDescent="0.2">
      <c r="A3" s="313"/>
      <c r="B3" s="313"/>
      <c r="C3" s="77"/>
      <c r="D3" s="77"/>
      <c r="E3" s="77"/>
      <c r="F3" s="314" t="s">
        <v>229</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P3" s="109"/>
      <c r="AQ3" s="109"/>
    </row>
    <row r="4" spans="1:43" s="61" customFormat="1" ht="15" customHeight="1" x14ac:dyDescent="0.2">
      <c r="A4" s="310" t="s">
        <v>132</v>
      </c>
      <c r="B4" s="310"/>
      <c r="C4" s="52"/>
      <c r="D4" s="52"/>
      <c r="E4" s="52"/>
      <c r="F4" s="315" t="s">
        <v>138</v>
      </c>
      <c r="G4" s="315"/>
      <c r="H4" s="315"/>
      <c r="I4" s="58"/>
      <c r="J4" s="315" t="s">
        <v>139</v>
      </c>
      <c r="K4" s="315"/>
      <c r="L4" s="315"/>
      <c r="M4" s="58"/>
      <c r="N4" s="315" t="s">
        <v>140</v>
      </c>
      <c r="O4" s="315"/>
      <c r="P4" s="315"/>
      <c r="Q4" s="58"/>
      <c r="R4" s="315" t="s">
        <v>141</v>
      </c>
      <c r="S4" s="315"/>
      <c r="T4" s="315"/>
      <c r="U4" s="139"/>
      <c r="V4" s="315" t="s">
        <v>142</v>
      </c>
      <c r="W4" s="315"/>
      <c r="X4" s="315"/>
      <c r="Y4" s="139"/>
      <c r="Z4" s="315" t="s">
        <v>143</v>
      </c>
      <c r="AA4" s="315"/>
      <c r="AB4" s="315"/>
      <c r="AC4" s="58"/>
      <c r="AD4" s="315" t="s">
        <v>144</v>
      </c>
      <c r="AE4" s="315"/>
      <c r="AF4" s="315"/>
      <c r="AG4" s="58"/>
      <c r="AH4" s="315" t="s">
        <v>145</v>
      </c>
      <c r="AI4" s="315"/>
      <c r="AJ4" s="315"/>
      <c r="AK4" s="139"/>
      <c r="AL4" s="315" t="s">
        <v>0</v>
      </c>
      <c r="AM4" s="315"/>
      <c r="AN4" s="315"/>
      <c r="AP4" s="73"/>
      <c r="AQ4" s="73"/>
    </row>
    <row r="5" spans="1:43" s="61" customFormat="1" ht="13.5" customHeight="1" thickBot="1" x14ac:dyDescent="0.25">
      <c r="A5" s="312" t="s">
        <v>224</v>
      </c>
      <c r="B5" s="312"/>
      <c r="C5" s="114"/>
      <c r="D5" s="114"/>
      <c r="E5" s="114"/>
      <c r="F5" s="115" t="s">
        <v>0</v>
      </c>
      <c r="G5" s="311" t="s">
        <v>146</v>
      </c>
      <c r="H5" s="311"/>
      <c r="I5" s="228"/>
      <c r="J5" s="115" t="s">
        <v>0</v>
      </c>
      <c r="K5" s="311" t="s">
        <v>146</v>
      </c>
      <c r="L5" s="311"/>
      <c r="M5" s="228"/>
      <c r="N5" s="115" t="s">
        <v>0</v>
      </c>
      <c r="O5" s="311" t="s">
        <v>146</v>
      </c>
      <c r="P5" s="311"/>
      <c r="Q5" s="228"/>
      <c r="R5" s="115" t="s">
        <v>0</v>
      </c>
      <c r="S5" s="311" t="s">
        <v>146</v>
      </c>
      <c r="T5" s="311"/>
      <c r="U5" s="228"/>
      <c r="V5" s="115" t="s">
        <v>0</v>
      </c>
      <c r="W5" s="311" t="s">
        <v>146</v>
      </c>
      <c r="X5" s="311"/>
      <c r="Y5" s="228"/>
      <c r="Z5" s="115" t="s">
        <v>0</v>
      </c>
      <c r="AA5" s="311" t="s">
        <v>146</v>
      </c>
      <c r="AB5" s="311"/>
      <c r="AC5" s="228"/>
      <c r="AD5" s="115" t="s">
        <v>0</v>
      </c>
      <c r="AE5" s="311" t="s">
        <v>146</v>
      </c>
      <c r="AF5" s="311"/>
      <c r="AG5" s="228"/>
      <c r="AH5" s="115" t="s">
        <v>0</v>
      </c>
      <c r="AI5" s="311" t="s">
        <v>146</v>
      </c>
      <c r="AJ5" s="311"/>
      <c r="AK5" s="228"/>
      <c r="AL5" s="115" t="s">
        <v>0</v>
      </c>
      <c r="AM5" s="311" t="s">
        <v>146</v>
      </c>
      <c r="AN5" s="311"/>
      <c r="AP5" s="151"/>
      <c r="AQ5" s="151"/>
    </row>
    <row r="6" spans="1:43" s="61" customFormat="1" ht="10.5" hidden="1" customHeight="1" thickBot="1" x14ac:dyDescent="0.25">
      <c r="A6" s="73"/>
      <c r="B6" s="73"/>
      <c r="C6" s="73"/>
      <c r="D6" s="73"/>
      <c r="E6" s="73"/>
      <c r="F6" s="54"/>
      <c r="G6" s="74"/>
      <c r="H6" s="74"/>
      <c r="I6" s="74"/>
      <c r="J6" s="54"/>
      <c r="K6" s="74"/>
      <c r="L6" s="74"/>
      <c r="M6" s="74"/>
      <c r="N6" s="54"/>
      <c r="O6" s="74"/>
      <c r="P6" s="74"/>
      <c r="Q6" s="74"/>
      <c r="R6" s="54"/>
      <c r="S6" s="74"/>
      <c r="T6" s="74"/>
      <c r="U6" s="74"/>
      <c r="V6" s="54"/>
      <c r="W6" s="74"/>
      <c r="X6" s="74"/>
      <c r="Y6" s="74"/>
      <c r="Z6" s="54"/>
      <c r="AA6" s="74"/>
      <c r="AB6" s="74"/>
      <c r="AC6" s="74"/>
      <c r="AD6" s="54"/>
      <c r="AE6" s="74"/>
      <c r="AF6" s="74"/>
      <c r="AG6" s="74"/>
      <c r="AH6" s="54"/>
      <c r="AI6" s="74"/>
      <c r="AJ6" s="74"/>
      <c r="AK6" s="74"/>
      <c r="AL6" s="54"/>
      <c r="AM6" s="74"/>
      <c r="AN6" s="74"/>
      <c r="AP6" s="73"/>
      <c r="AQ6" s="73"/>
    </row>
    <row r="7" spans="1:43" s="61" customFormat="1" ht="10.5" hidden="1" customHeight="1" x14ac:dyDescent="0.2">
      <c r="A7" s="73"/>
      <c r="B7" s="73"/>
      <c r="C7" s="73"/>
      <c r="D7" s="73"/>
      <c r="E7" s="73"/>
      <c r="F7" s="54"/>
      <c r="G7" s="74"/>
      <c r="H7" s="74"/>
      <c r="I7" s="74"/>
      <c r="J7" s="54"/>
      <c r="K7" s="74"/>
      <c r="L7" s="74"/>
      <c r="M7" s="74"/>
      <c r="N7" s="54"/>
      <c r="O7" s="74"/>
      <c r="P7" s="74"/>
      <c r="Q7" s="74"/>
      <c r="R7" s="54"/>
      <c r="S7" s="74"/>
      <c r="T7" s="74"/>
      <c r="U7" s="74"/>
      <c r="V7" s="54"/>
      <c r="W7" s="74"/>
      <c r="X7" s="74"/>
      <c r="Y7" s="74"/>
      <c r="Z7" s="54"/>
      <c r="AA7" s="74"/>
      <c r="AB7" s="74"/>
      <c r="AC7" s="74"/>
      <c r="AD7" s="54"/>
      <c r="AE7" s="74"/>
      <c r="AF7" s="74"/>
      <c r="AG7" s="74"/>
      <c r="AH7" s="54"/>
      <c r="AI7" s="74"/>
      <c r="AJ7" s="74"/>
      <c r="AK7" s="74"/>
      <c r="AL7" s="54"/>
      <c r="AM7" s="74"/>
      <c r="AN7" s="74"/>
      <c r="AP7" s="73"/>
      <c r="AQ7" s="73"/>
    </row>
    <row r="8" spans="1:43" s="61" customFormat="1" ht="10.5" hidden="1" customHeight="1" x14ac:dyDescent="0.2">
      <c r="A8" s="73"/>
      <c r="B8" s="73"/>
      <c r="C8" s="73"/>
      <c r="D8" s="73"/>
      <c r="E8" s="73"/>
      <c r="F8" s="54"/>
      <c r="G8" s="74"/>
      <c r="H8" s="74"/>
      <c r="I8" s="74"/>
      <c r="J8" s="54"/>
      <c r="K8" s="74"/>
      <c r="L8" s="74"/>
      <c r="M8" s="74"/>
      <c r="N8" s="54"/>
      <c r="O8" s="74"/>
      <c r="P8" s="74"/>
      <c r="Q8" s="74"/>
      <c r="R8" s="54"/>
      <c r="S8" s="74"/>
      <c r="T8" s="74"/>
      <c r="U8" s="74"/>
      <c r="V8" s="54"/>
      <c r="W8" s="74"/>
      <c r="X8" s="74"/>
      <c r="Y8" s="74"/>
      <c r="Z8" s="54"/>
      <c r="AA8" s="74"/>
      <c r="AB8" s="74"/>
      <c r="AC8" s="74"/>
      <c r="AD8" s="54"/>
      <c r="AE8" s="74"/>
      <c r="AF8" s="74"/>
      <c r="AG8" s="74"/>
      <c r="AH8" s="54"/>
      <c r="AI8" s="74"/>
      <c r="AJ8" s="74"/>
      <c r="AK8" s="74"/>
      <c r="AL8" s="54"/>
      <c r="AM8" s="74"/>
      <c r="AN8" s="74"/>
      <c r="AP8" s="73"/>
      <c r="AQ8" s="73"/>
    </row>
    <row r="9" spans="1:43" s="61" customFormat="1" ht="10.5" customHeight="1" x14ac:dyDescent="0.2">
      <c r="A9" s="310"/>
      <c r="B9" s="310"/>
      <c r="C9" s="52"/>
      <c r="D9" s="52"/>
      <c r="E9" s="52"/>
      <c r="F9" s="54"/>
      <c r="G9" s="7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P9" s="73"/>
      <c r="AQ9" s="73"/>
    </row>
    <row r="10" spans="1:43" s="61" customFormat="1" ht="10.5" hidden="1" customHeight="1" x14ac:dyDescent="0.2">
      <c r="A10" s="52"/>
      <c r="B10" s="52"/>
      <c r="C10" s="52"/>
      <c r="D10" s="52"/>
      <c r="E10" s="52"/>
      <c r="F10" s="54"/>
      <c r="G10" s="7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P10" s="73"/>
      <c r="AQ10" s="73"/>
    </row>
    <row r="11" spans="1:43" s="61" customFormat="1" ht="12" customHeight="1" x14ac:dyDescent="0.2">
      <c r="A11" s="310" t="s">
        <v>0</v>
      </c>
      <c r="B11" s="310"/>
      <c r="C11" s="52"/>
      <c r="D11" s="52"/>
      <c r="E11" s="52"/>
      <c r="F11" s="55">
        <v>1971.615</v>
      </c>
      <c r="G11" s="74" t="s">
        <v>43</v>
      </c>
      <c r="H11" s="55">
        <v>589.05899999999997</v>
      </c>
      <c r="I11" s="54" t="s">
        <v>92</v>
      </c>
      <c r="J11" s="55">
        <v>6650.4560000000001</v>
      </c>
      <c r="K11" s="74" t="s">
        <v>43</v>
      </c>
      <c r="L11" s="55">
        <v>1863.134</v>
      </c>
      <c r="M11" s="54" t="s">
        <v>92</v>
      </c>
      <c r="N11" s="55">
        <v>5951.6350000000002</v>
      </c>
      <c r="O11" s="74" t="s">
        <v>43</v>
      </c>
      <c r="P11" s="55">
        <v>2464.1329999999998</v>
      </c>
      <c r="Q11" s="54" t="s">
        <v>92</v>
      </c>
      <c r="R11" s="55">
        <v>7143.4369999999999</v>
      </c>
      <c r="S11" s="74" t="s">
        <v>43</v>
      </c>
      <c r="T11" s="55">
        <v>1938.828</v>
      </c>
      <c r="U11" s="54" t="s">
        <v>92</v>
      </c>
      <c r="V11" s="55">
        <v>20738.846000000001</v>
      </c>
      <c r="W11" s="74" t="s">
        <v>43</v>
      </c>
      <c r="X11" s="55">
        <v>1459.5260000000001</v>
      </c>
      <c r="Y11" s="54" t="s">
        <v>92</v>
      </c>
      <c r="Z11" s="55">
        <v>7116.86</v>
      </c>
      <c r="AA11" s="74" t="s">
        <v>43</v>
      </c>
      <c r="AB11" s="55">
        <v>1747.3820000000001</v>
      </c>
      <c r="AC11" s="54" t="s">
        <v>92</v>
      </c>
      <c r="AD11" s="55">
        <v>2577.0149999999999</v>
      </c>
      <c r="AE11" s="74" t="s">
        <v>43</v>
      </c>
      <c r="AF11" s="55">
        <v>927.86500000000001</v>
      </c>
      <c r="AG11" s="54" t="s">
        <v>92</v>
      </c>
      <c r="AH11" s="55">
        <v>29278.648000000001</v>
      </c>
      <c r="AI11" s="74" t="s">
        <v>43</v>
      </c>
      <c r="AJ11" s="55">
        <v>1840.97</v>
      </c>
      <c r="AK11" s="54" t="s">
        <v>92</v>
      </c>
      <c r="AL11" s="55">
        <v>81428.513000000006</v>
      </c>
      <c r="AM11" s="74" t="s">
        <v>43</v>
      </c>
      <c r="AN11" s="55">
        <v>4486.424</v>
      </c>
      <c r="AP11" s="32"/>
      <c r="AQ11" s="73"/>
    </row>
    <row r="12" spans="1:43" s="61" customFormat="1" ht="9" customHeight="1" x14ac:dyDescent="0.2">
      <c r="A12" s="52"/>
      <c r="G12" s="74"/>
      <c r="H12" s="54"/>
      <c r="I12" s="54"/>
      <c r="J12" s="54"/>
      <c r="K12" s="74"/>
      <c r="L12" s="54"/>
      <c r="M12" s="54"/>
      <c r="N12" s="54"/>
      <c r="O12" s="74"/>
      <c r="P12" s="54"/>
      <c r="Q12" s="54"/>
      <c r="R12" s="54"/>
      <c r="S12" s="74"/>
      <c r="T12" s="54"/>
      <c r="U12" s="54"/>
      <c r="W12" s="74"/>
      <c r="X12" s="54"/>
      <c r="Y12" s="54"/>
      <c r="Z12" s="54"/>
      <c r="AA12" s="74"/>
      <c r="AB12" s="54"/>
      <c r="AC12" s="54"/>
      <c r="AD12" s="54"/>
      <c r="AE12" s="74"/>
      <c r="AF12" s="54"/>
      <c r="AG12" s="54"/>
      <c r="AH12" s="54"/>
      <c r="AI12" s="74"/>
      <c r="AJ12" s="54"/>
      <c r="AK12" s="54"/>
      <c r="AL12" s="54"/>
      <c r="AM12" s="74"/>
      <c r="AN12" s="54"/>
      <c r="AP12" s="32"/>
      <c r="AQ12" s="73"/>
    </row>
    <row r="13" spans="1:43" s="61" customFormat="1" ht="12" customHeight="1" x14ac:dyDescent="0.2">
      <c r="A13" s="308" t="s">
        <v>147</v>
      </c>
      <c r="B13" s="308"/>
      <c r="C13" s="56"/>
      <c r="D13" s="56"/>
      <c r="E13" s="56"/>
      <c r="G13" s="198"/>
      <c r="K13" s="198"/>
      <c r="O13" s="198"/>
      <c r="S13" s="198"/>
      <c r="U13" s="57"/>
      <c r="W13" s="198"/>
      <c r="AA13" s="198"/>
      <c r="AE13" s="198"/>
      <c r="AI13" s="198"/>
      <c r="AK13" s="57"/>
      <c r="AM13" s="198"/>
      <c r="AP13" s="32"/>
      <c r="AQ13" s="73"/>
    </row>
    <row r="14" spans="1:43" s="61" customFormat="1" ht="12" customHeight="1" x14ac:dyDescent="0.2">
      <c r="A14" s="310" t="s">
        <v>0</v>
      </c>
      <c r="B14" s="310"/>
      <c r="C14" s="52"/>
      <c r="D14" s="52"/>
      <c r="E14" s="52"/>
      <c r="F14" s="55">
        <v>1445.634</v>
      </c>
      <c r="G14" s="74" t="s">
        <v>43</v>
      </c>
      <c r="H14" s="55">
        <v>495.45400000000001</v>
      </c>
      <c r="I14" s="141" t="s">
        <v>92</v>
      </c>
      <c r="J14" s="55">
        <v>3706.2130000000002</v>
      </c>
      <c r="K14" s="74" t="s">
        <v>43</v>
      </c>
      <c r="L14" s="55">
        <v>991.38900000000001</v>
      </c>
      <c r="M14" s="141" t="s">
        <v>92</v>
      </c>
      <c r="N14" s="55">
        <v>4932.2449999999999</v>
      </c>
      <c r="O14" s="74" t="s">
        <v>43</v>
      </c>
      <c r="P14" s="55">
        <v>2420.2510000000002</v>
      </c>
      <c r="Q14" s="141" t="s">
        <v>92</v>
      </c>
      <c r="R14" s="55">
        <v>4230.4589999999998</v>
      </c>
      <c r="S14" s="74" t="s">
        <v>43</v>
      </c>
      <c r="T14" s="55">
        <v>898.25300000000004</v>
      </c>
      <c r="U14" s="57" t="s">
        <v>92</v>
      </c>
      <c r="V14" s="55">
        <v>10355.788</v>
      </c>
      <c r="W14" s="74" t="s">
        <v>43</v>
      </c>
      <c r="X14" s="55">
        <v>718.39300000000003</v>
      </c>
      <c r="Y14" s="141" t="s">
        <v>92</v>
      </c>
      <c r="Z14" s="55">
        <v>4181.2730000000001</v>
      </c>
      <c r="AA14" s="74" t="s">
        <v>43</v>
      </c>
      <c r="AB14" s="55">
        <v>1225.431</v>
      </c>
      <c r="AC14" s="141" t="s">
        <v>92</v>
      </c>
      <c r="AD14" s="55">
        <v>1631.1079999999999</v>
      </c>
      <c r="AE14" s="74" t="s">
        <v>43</v>
      </c>
      <c r="AF14" s="55">
        <v>732.53899999999999</v>
      </c>
      <c r="AG14" s="141" t="s">
        <v>92</v>
      </c>
      <c r="AH14" s="55">
        <v>14731.619000000001</v>
      </c>
      <c r="AI14" s="74" t="s">
        <v>43</v>
      </c>
      <c r="AJ14" s="55">
        <v>1326.9</v>
      </c>
      <c r="AK14" s="57" t="s">
        <v>92</v>
      </c>
      <c r="AL14" s="55">
        <v>45214.338000000003</v>
      </c>
      <c r="AM14" s="74" t="s">
        <v>43</v>
      </c>
      <c r="AN14" s="55">
        <v>3262.8710000000001</v>
      </c>
      <c r="AP14" s="32"/>
    </row>
    <row r="15" spans="1:43" s="61" customFormat="1" ht="12" customHeight="1" x14ac:dyDescent="0.2">
      <c r="A15" s="58"/>
      <c r="B15" s="59" t="s">
        <v>148</v>
      </c>
      <c r="C15" s="59"/>
      <c r="D15" s="59"/>
      <c r="E15" s="59"/>
      <c r="F15" s="57"/>
      <c r="G15" s="74"/>
      <c r="H15" s="57"/>
      <c r="I15" s="57"/>
      <c r="J15" s="57"/>
      <c r="K15" s="201"/>
      <c r="L15" s="57"/>
      <c r="M15" s="57"/>
      <c r="N15" s="57"/>
      <c r="O15" s="201"/>
      <c r="P15" s="57"/>
      <c r="Q15" s="57"/>
      <c r="R15" s="57"/>
      <c r="S15" s="201"/>
      <c r="T15" s="57"/>
      <c r="U15" s="60"/>
      <c r="V15" s="57"/>
      <c r="W15" s="201"/>
      <c r="X15" s="57"/>
      <c r="Y15" s="57"/>
      <c r="Z15" s="57"/>
      <c r="AA15" s="201"/>
      <c r="AB15" s="57"/>
      <c r="AC15" s="57"/>
      <c r="AD15" s="57"/>
      <c r="AE15" s="201"/>
      <c r="AF15" s="57"/>
      <c r="AG15" s="57"/>
      <c r="AH15" s="57"/>
      <c r="AI15" s="201"/>
      <c r="AJ15" s="57"/>
      <c r="AK15" s="60"/>
      <c r="AL15" s="57"/>
      <c r="AM15" s="201"/>
      <c r="AN15" s="57"/>
      <c r="AP15" s="32"/>
    </row>
    <row r="16" spans="1:43" s="61" customFormat="1" ht="12" customHeight="1" x14ac:dyDescent="0.2">
      <c r="B16" s="59" t="s">
        <v>3</v>
      </c>
      <c r="C16" s="59"/>
      <c r="D16" s="59"/>
      <c r="E16" s="59"/>
      <c r="F16" s="185">
        <v>151.798</v>
      </c>
      <c r="G16" s="74" t="s">
        <v>43</v>
      </c>
      <c r="H16" s="185">
        <v>98.591999999999999</v>
      </c>
      <c r="I16" s="61" t="s">
        <v>92</v>
      </c>
      <c r="J16" s="185">
        <v>483.44299999999998</v>
      </c>
      <c r="K16" s="74" t="s">
        <v>43</v>
      </c>
      <c r="L16" s="185">
        <v>216.08199999999999</v>
      </c>
      <c r="M16" s="61" t="s">
        <v>92</v>
      </c>
      <c r="N16" s="185">
        <v>488.53</v>
      </c>
      <c r="O16" s="74" t="s">
        <v>43</v>
      </c>
      <c r="P16" s="185">
        <v>270.75599999999997</v>
      </c>
      <c r="Q16" s="61" t="s">
        <v>92</v>
      </c>
      <c r="R16" s="185">
        <v>932.66</v>
      </c>
      <c r="S16" s="74" t="s">
        <v>43</v>
      </c>
      <c r="T16" s="185">
        <v>444.55099999999999</v>
      </c>
      <c r="U16" s="186" t="s">
        <v>92</v>
      </c>
      <c r="V16" s="185">
        <v>1874.4939999999999</v>
      </c>
      <c r="W16" s="74" t="s">
        <v>43</v>
      </c>
      <c r="X16" s="185">
        <v>113.078</v>
      </c>
      <c r="Y16" s="61" t="s">
        <v>92</v>
      </c>
      <c r="Z16" s="185">
        <v>290.238</v>
      </c>
      <c r="AA16" s="74" t="s">
        <v>43</v>
      </c>
      <c r="AB16" s="185">
        <v>187.78899999999999</v>
      </c>
      <c r="AC16" s="61" t="s">
        <v>92</v>
      </c>
      <c r="AD16" s="185">
        <v>57.463000000000001</v>
      </c>
      <c r="AE16" s="74" t="s">
        <v>43</v>
      </c>
      <c r="AF16" s="185">
        <v>42.982999999999997</v>
      </c>
      <c r="AG16" s="61" t="s">
        <v>92</v>
      </c>
      <c r="AH16" s="185">
        <v>112.22199999999999</v>
      </c>
      <c r="AI16" s="74" t="s">
        <v>43</v>
      </c>
      <c r="AJ16" s="185">
        <v>74.204999999999998</v>
      </c>
      <c r="AK16" s="186" t="s">
        <v>92</v>
      </c>
      <c r="AL16" s="185">
        <v>4390.848</v>
      </c>
      <c r="AM16" s="74" t="s">
        <v>43</v>
      </c>
      <c r="AN16" s="185">
        <v>611.36599999999999</v>
      </c>
      <c r="AP16" s="32"/>
    </row>
    <row r="17" spans="1:42" s="61" customFormat="1" ht="12" customHeight="1" x14ac:dyDescent="0.2">
      <c r="B17" s="59" t="s">
        <v>2</v>
      </c>
      <c r="C17" s="59"/>
      <c r="D17" s="59"/>
      <c r="E17" s="59"/>
      <c r="F17" s="185">
        <v>287.00200000000001</v>
      </c>
      <c r="G17" s="74" t="s">
        <v>43</v>
      </c>
      <c r="H17" s="185">
        <v>25.253</v>
      </c>
      <c r="I17" s="61" t="s">
        <v>92</v>
      </c>
      <c r="J17" s="185">
        <v>434.59699999999998</v>
      </c>
      <c r="K17" s="74" t="s">
        <v>43</v>
      </c>
      <c r="L17" s="185">
        <v>224.00299999999999</v>
      </c>
      <c r="M17" s="61" t="s">
        <v>92</v>
      </c>
      <c r="N17" s="185">
        <v>1347.5609999999999</v>
      </c>
      <c r="O17" s="74" t="s">
        <v>43</v>
      </c>
      <c r="P17" s="185">
        <v>1623.5450000000001</v>
      </c>
      <c r="Q17" s="61" t="s">
        <v>92</v>
      </c>
      <c r="R17" s="185">
        <v>221.89500000000001</v>
      </c>
      <c r="S17" s="74" t="s">
        <v>43</v>
      </c>
      <c r="T17" s="185">
        <v>61.816000000000003</v>
      </c>
      <c r="U17" s="186" t="s">
        <v>92</v>
      </c>
      <c r="V17" s="185">
        <v>1751.825</v>
      </c>
      <c r="W17" s="74" t="s">
        <v>43</v>
      </c>
      <c r="X17" s="185">
        <v>98.638999999999996</v>
      </c>
      <c r="Y17" s="61" t="s">
        <v>92</v>
      </c>
      <c r="Z17" s="185">
        <v>311.10199999999998</v>
      </c>
      <c r="AA17" s="74" t="s">
        <v>43</v>
      </c>
      <c r="AB17" s="185">
        <v>209.04499999999999</v>
      </c>
      <c r="AC17" s="61" t="s">
        <v>92</v>
      </c>
      <c r="AD17" s="185">
        <v>51.987000000000002</v>
      </c>
      <c r="AE17" s="74" t="s">
        <v>43</v>
      </c>
      <c r="AF17" s="185">
        <v>28.27</v>
      </c>
      <c r="AG17" s="61" t="s">
        <v>92</v>
      </c>
      <c r="AH17" s="185">
        <v>2769.85</v>
      </c>
      <c r="AI17" s="74" t="s">
        <v>43</v>
      </c>
      <c r="AJ17" s="185">
        <v>159.869</v>
      </c>
      <c r="AK17" s="186" t="s">
        <v>92</v>
      </c>
      <c r="AL17" s="185">
        <v>7175.8180000000002</v>
      </c>
      <c r="AM17" s="74" t="s">
        <v>43</v>
      </c>
      <c r="AN17" s="185">
        <v>1662.329</v>
      </c>
      <c r="AP17" s="32"/>
    </row>
    <row r="18" spans="1:42" s="61" customFormat="1" ht="12" customHeight="1" x14ac:dyDescent="0.2">
      <c r="B18" s="59" t="s">
        <v>4</v>
      </c>
      <c r="C18" s="59"/>
      <c r="D18" s="59"/>
      <c r="E18" s="59"/>
      <c r="F18" s="185">
        <v>70.488</v>
      </c>
      <c r="G18" s="74" t="s">
        <v>43</v>
      </c>
      <c r="H18" s="185">
        <v>30.704000000000001</v>
      </c>
      <c r="I18" s="61" t="s">
        <v>92</v>
      </c>
      <c r="J18" s="185">
        <v>817.83299999999997</v>
      </c>
      <c r="K18" s="74" t="s">
        <v>43</v>
      </c>
      <c r="L18" s="185">
        <v>278.18299999999999</v>
      </c>
      <c r="M18" s="61" t="s">
        <v>92</v>
      </c>
      <c r="N18" s="185">
        <v>349.00700000000001</v>
      </c>
      <c r="O18" s="74" t="s">
        <v>43</v>
      </c>
      <c r="P18" s="185">
        <v>99.932000000000002</v>
      </c>
      <c r="Q18" s="61" t="s">
        <v>92</v>
      </c>
      <c r="R18" s="185">
        <v>672.42399999999998</v>
      </c>
      <c r="S18" s="74" t="s">
        <v>43</v>
      </c>
      <c r="T18" s="185">
        <v>232.92500000000001</v>
      </c>
      <c r="U18" s="186" t="s">
        <v>92</v>
      </c>
      <c r="V18" s="185">
        <v>1161.83</v>
      </c>
      <c r="W18" s="74" t="s">
        <v>43</v>
      </c>
      <c r="X18" s="185">
        <v>341.86399999999998</v>
      </c>
      <c r="Y18" s="61" t="s">
        <v>92</v>
      </c>
      <c r="Z18" s="185">
        <v>1047.4259999999999</v>
      </c>
      <c r="AA18" s="74" t="s">
        <v>43</v>
      </c>
      <c r="AB18" s="185">
        <v>514.85699999999997</v>
      </c>
      <c r="AC18" s="61" t="s">
        <v>92</v>
      </c>
      <c r="AD18" s="185">
        <v>813.68100000000004</v>
      </c>
      <c r="AE18" s="74" t="s">
        <v>43</v>
      </c>
      <c r="AF18" s="185">
        <v>547.50699999999995</v>
      </c>
      <c r="AG18" s="61" t="s">
        <v>92</v>
      </c>
      <c r="AH18" s="185">
        <v>5655.3419999999996</v>
      </c>
      <c r="AI18" s="74" t="s">
        <v>43</v>
      </c>
      <c r="AJ18" s="185">
        <v>1065.1880000000001</v>
      </c>
      <c r="AK18" s="186" t="s">
        <v>92</v>
      </c>
      <c r="AL18" s="185">
        <v>10588.03</v>
      </c>
      <c r="AM18" s="74" t="s">
        <v>43</v>
      </c>
      <c r="AN18" s="185">
        <v>1344.8030000000001</v>
      </c>
      <c r="AP18" s="32"/>
    </row>
    <row r="19" spans="1:42" s="66" customFormat="1" ht="11.25" x14ac:dyDescent="0.2">
      <c r="B19" s="75" t="s">
        <v>5</v>
      </c>
      <c r="C19" s="75"/>
      <c r="D19" s="75"/>
      <c r="E19" s="75"/>
      <c r="F19" s="187">
        <v>424.73599999999999</v>
      </c>
      <c r="G19" s="74" t="s">
        <v>43</v>
      </c>
      <c r="H19" s="185">
        <v>130.708</v>
      </c>
      <c r="I19" s="61" t="s">
        <v>92</v>
      </c>
      <c r="J19" s="185">
        <v>634.93399999999997</v>
      </c>
      <c r="K19" s="74" t="s">
        <v>43</v>
      </c>
      <c r="L19" s="185">
        <v>264.95600000000002</v>
      </c>
      <c r="M19" s="61" t="s">
        <v>92</v>
      </c>
      <c r="N19" s="185">
        <v>901.327</v>
      </c>
      <c r="O19" s="74" t="s">
        <v>43</v>
      </c>
      <c r="P19" s="185">
        <v>589.44000000000005</v>
      </c>
      <c r="Q19" s="61" t="s">
        <v>92</v>
      </c>
      <c r="R19" s="185">
        <v>839.38199999999995</v>
      </c>
      <c r="S19" s="74" t="s">
        <v>43</v>
      </c>
      <c r="T19" s="185">
        <v>201.52099999999999</v>
      </c>
      <c r="U19" s="186" t="s">
        <v>92</v>
      </c>
      <c r="V19" s="185">
        <v>3160.8470000000002</v>
      </c>
      <c r="W19" s="74" t="s">
        <v>43</v>
      </c>
      <c r="X19" s="185">
        <v>248.37899999999999</v>
      </c>
      <c r="Y19" s="61" t="s">
        <v>92</v>
      </c>
      <c r="Z19" s="185">
        <v>585.92600000000004</v>
      </c>
      <c r="AA19" s="74" t="s">
        <v>43</v>
      </c>
      <c r="AB19" s="185">
        <v>159.946</v>
      </c>
      <c r="AC19" s="61" t="s">
        <v>92</v>
      </c>
      <c r="AD19" s="185">
        <v>454.346</v>
      </c>
      <c r="AE19" s="74" t="s">
        <v>43</v>
      </c>
      <c r="AF19" s="185">
        <v>271.97300000000001</v>
      </c>
      <c r="AG19" s="61" t="s">
        <v>92</v>
      </c>
      <c r="AH19" s="185">
        <v>5579.9620000000004</v>
      </c>
      <c r="AI19" s="74" t="s">
        <v>43</v>
      </c>
      <c r="AJ19" s="185">
        <v>136.833</v>
      </c>
      <c r="AK19" s="186" t="s">
        <v>92</v>
      </c>
      <c r="AL19" s="185">
        <v>12581.46</v>
      </c>
      <c r="AM19" s="74" t="s">
        <v>43</v>
      </c>
      <c r="AN19" s="187">
        <v>785.87099999999998</v>
      </c>
      <c r="AP19" s="32"/>
    </row>
    <row r="20" spans="1:42" s="66" customFormat="1" ht="12.75" customHeight="1" x14ac:dyDescent="0.2">
      <c r="B20" s="76" t="s">
        <v>257</v>
      </c>
      <c r="C20" s="75"/>
      <c r="D20" s="75"/>
      <c r="E20" s="75"/>
      <c r="F20" s="187">
        <v>17.832000000000001</v>
      </c>
      <c r="G20" s="74" t="s">
        <v>43</v>
      </c>
      <c r="H20" s="185">
        <v>20.23</v>
      </c>
      <c r="I20" s="61" t="s">
        <v>92</v>
      </c>
      <c r="J20" s="185">
        <v>344.27100000000002</v>
      </c>
      <c r="K20" s="74" t="s">
        <v>43</v>
      </c>
      <c r="L20" s="185">
        <v>153.35499999999999</v>
      </c>
      <c r="M20" s="61" t="s">
        <v>92</v>
      </c>
      <c r="N20" s="185">
        <v>500.75400000000002</v>
      </c>
      <c r="O20" s="74" t="s">
        <v>43</v>
      </c>
      <c r="P20" s="185">
        <v>420.25400000000002</v>
      </c>
      <c r="Q20" s="61" t="s">
        <v>92</v>
      </c>
      <c r="R20" s="185">
        <v>375.846</v>
      </c>
      <c r="S20" s="74" t="s">
        <v>43</v>
      </c>
      <c r="T20" s="185">
        <v>233.279</v>
      </c>
      <c r="U20" s="186" t="s">
        <v>92</v>
      </c>
      <c r="V20" s="185">
        <v>212.40799999999999</v>
      </c>
      <c r="W20" s="74" t="s">
        <v>43</v>
      </c>
      <c r="X20" s="185">
        <v>121.364</v>
      </c>
      <c r="Y20" s="61" t="s">
        <v>92</v>
      </c>
      <c r="Z20" s="185">
        <v>756.19200000000001</v>
      </c>
      <c r="AA20" s="74" t="s">
        <v>43</v>
      </c>
      <c r="AB20" s="185">
        <v>372.286</v>
      </c>
      <c r="AC20" s="61" t="s">
        <v>92</v>
      </c>
      <c r="AD20" s="185">
        <v>45.743000000000002</v>
      </c>
      <c r="AE20" s="74" t="s">
        <v>43</v>
      </c>
      <c r="AF20" s="185">
        <v>34.164999999999999</v>
      </c>
      <c r="AG20" s="61" t="s">
        <v>92</v>
      </c>
      <c r="AH20" s="185">
        <v>137.08799999999999</v>
      </c>
      <c r="AI20" s="74" t="s">
        <v>43</v>
      </c>
      <c r="AJ20" s="185">
        <v>82.084000000000003</v>
      </c>
      <c r="AK20" s="186" t="s">
        <v>92</v>
      </c>
      <c r="AL20" s="185">
        <v>2390.1329999999998</v>
      </c>
      <c r="AM20" s="74" t="s">
        <v>43</v>
      </c>
      <c r="AN20" s="187">
        <v>630.33000000000004</v>
      </c>
      <c r="AP20" s="32"/>
    </row>
    <row r="21" spans="1:42" s="66" customFormat="1" ht="12.75" customHeight="1" x14ac:dyDescent="0.2">
      <c r="B21" s="76" t="s">
        <v>7</v>
      </c>
      <c r="C21" s="75"/>
      <c r="D21" s="75"/>
      <c r="E21" s="75"/>
      <c r="F21" s="187">
        <v>223.547</v>
      </c>
      <c r="G21" s="74" t="s">
        <v>43</v>
      </c>
      <c r="H21" s="185">
        <v>188.31200000000001</v>
      </c>
      <c r="I21" s="61" t="s">
        <v>92</v>
      </c>
      <c r="J21" s="185">
        <v>356.27199999999999</v>
      </c>
      <c r="K21" s="74" t="s">
        <v>43</v>
      </c>
      <c r="L21" s="185">
        <v>126.818</v>
      </c>
      <c r="M21" s="61" t="s">
        <v>92</v>
      </c>
      <c r="N21" s="185">
        <v>175.01900000000001</v>
      </c>
      <c r="O21" s="74" t="s">
        <v>43</v>
      </c>
      <c r="P21" s="185">
        <v>77.094999999999999</v>
      </c>
      <c r="Q21" s="61" t="s">
        <v>92</v>
      </c>
      <c r="R21" s="185">
        <v>332.93700000000001</v>
      </c>
      <c r="S21" s="74" t="s">
        <v>43</v>
      </c>
      <c r="T21" s="185">
        <v>127.453</v>
      </c>
      <c r="U21" s="186" t="s">
        <v>92</v>
      </c>
      <c r="V21" s="185">
        <v>1227.9839999999999</v>
      </c>
      <c r="W21" s="74" t="s">
        <v>43</v>
      </c>
      <c r="X21" s="185">
        <v>219.506</v>
      </c>
      <c r="Y21" s="61" t="s">
        <v>92</v>
      </c>
      <c r="Z21" s="185">
        <v>469.786</v>
      </c>
      <c r="AA21" s="74" t="s">
        <v>43</v>
      </c>
      <c r="AB21" s="185">
        <v>148.12899999999999</v>
      </c>
      <c r="AC21" s="61" t="s">
        <v>92</v>
      </c>
      <c r="AD21" s="185">
        <v>25.259</v>
      </c>
      <c r="AE21" s="74" t="s">
        <v>43</v>
      </c>
      <c r="AF21" s="185">
        <v>21.324999999999999</v>
      </c>
      <c r="AG21" s="61" t="s">
        <v>92</v>
      </c>
      <c r="AH21" s="185">
        <v>194.69499999999999</v>
      </c>
      <c r="AI21" s="74" t="s">
        <v>43</v>
      </c>
      <c r="AJ21" s="185">
        <v>194.86699999999999</v>
      </c>
      <c r="AK21" s="186" t="s">
        <v>92</v>
      </c>
      <c r="AL21" s="185">
        <v>3005.498</v>
      </c>
      <c r="AM21" s="74" t="s">
        <v>43</v>
      </c>
      <c r="AN21" s="187">
        <v>411.17700000000002</v>
      </c>
      <c r="AP21" s="32"/>
    </row>
    <row r="22" spans="1:42" s="66" customFormat="1" ht="12.75" customHeight="1" x14ac:dyDescent="0.2">
      <c r="B22" s="76" t="s">
        <v>421</v>
      </c>
      <c r="C22" s="75"/>
      <c r="D22" s="75"/>
      <c r="E22" s="75"/>
      <c r="F22" s="187">
        <v>2.625</v>
      </c>
      <c r="G22" s="74" t="s">
        <v>43</v>
      </c>
      <c r="H22" s="185">
        <v>4.383</v>
      </c>
      <c r="I22" s="61" t="s">
        <v>92</v>
      </c>
      <c r="J22" s="185">
        <v>10.792999999999999</v>
      </c>
      <c r="K22" s="74" t="s">
        <v>43</v>
      </c>
      <c r="L22" s="185">
        <v>14.486000000000001</v>
      </c>
      <c r="M22" s="61" t="s">
        <v>92</v>
      </c>
      <c r="N22" s="185">
        <v>22.358000000000001</v>
      </c>
      <c r="O22" s="74" t="s">
        <v>43</v>
      </c>
      <c r="P22" s="185">
        <v>32.85</v>
      </c>
      <c r="Q22" s="61" t="s">
        <v>92</v>
      </c>
      <c r="R22" s="185">
        <v>16.323</v>
      </c>
      <c r="S22" s="74" t="s">
        <v>43</v>
      </c>
      <c r="T22" s="185">
        <v>14.666</v>
      </c>
      <c r="U22" s="186" t="s">
        <v>92</v>
      </c>
      <c r="V22" s="185">
        <v>165.72399999999999</v>
      </c>
      <c r="W22" s="74" t="s">
        <v>43</v>
      </c>
      <c r="X22" s="185">
        <v>6.1050000000000004</v>
      </c>
      <c r="Y22" s="61" t="s">
        <v>92</v>
      </c>
      <c r="Z22" s="185">
        <v>14.61</v>
      </c>
      <c r="AA22" s="74" t="s">
        <v>43</v>
      </c>
      <c r="AB22" s="185">
        <v>16.143999999999998</v>
      </c>
      <c r="AC22" s="61" t="s">
        <v>92</v>
      </c>
      <c r="AD22" s="185">
        <v>0</v>
      </c>
      <c r="AE22" s="74" t="s">
        <v>43</v>
      </c>
      <c r="AF22" s="185">
        <v>0</v>
      </c>
      <c r="AG22" s="61" t="s">
        <v>92</v>
      </c>
      <c r="AH22" s="185">
        <v>4.1609999999999996</v>
      </c>
      <c r="AI22" s="74" t="s">
        <v>43</v>
      </c>
      <c r="AJ22" s="185">
        <v>7.9260000000000002</v>
      </c>
      <c r="AK22" s="186" t="s">
        <v>92</v>
      </c>
      <c r="AL22" s="185">
        <v>236.595</v>
      </c>
      <c r="AM22" s="74" t="s">
        <v>43</v>
      </c>
      <c r="AN22" s="187">
        <v>43.283999999999999</v>
      </c>
      <c r="AP22" s="32"/>
    </row>
    <row r="23" spans="1:42" s="61" customFormat="1" ht="22.5" customHeight="1" x14ac:dyDescent="0.2">
      <c r="B23" s="59" t="s">
        <v>260</v>
      </c>
      <c r="C23" s="59"/>
      <c r="D23" s="59"/>
      <c r="E23" s="59"/>
      <c r="F23" s="187">
        <v>267.60700000000003</v>
      </c>
      <c r="G23" s="210" t="s">
        <v>43</v>
      </c>
      <c r="H23" s="187">
        <v>208.97499999999999</v>
      </c>
      <c r="I23" s="211" t="s">
        <v>92</v>
      </c>
      <c r="J23" s="187">
        <v>624.07000000000005</v>
      </c>
      <c r="K23" s="210" t="s">
        <v>43</v>
      </c>
      <c r="L23" s="187">
        <v>189.529</v>
      </c>
      <c r="M23" s="211" t="s">
        <v>92</v>
      </c>
      <c r="N23" s="187">
        <v>1147.6890000000001</v>
      </c>
      <c r="O23" s="210" t="s">
        <v>43</v>
      </c>
      <c r="P23" s="187">
        <v>667.85500000000002</v>
      </c>
      <c r="Q23" s="211" t="s">
        <v>92</v>
      </c>
      <c r="R23" s="187">
        <v>838.99099999999999</v>
      </c>
      <c r="S23" s="210" t="s">
        <v>43</v>
      </c>
      <c r="T23" s="187">
        <v>205.62799999999999</v>
      </c>
      <c r="U23" s="187" t="s">
        <v>92</v>
      </c>
      <c r="V23" s="187">
        <v>800.67700000000002</v>
      </c>
      <c r="W23" s="210" t="s">
        <v>43</v>
      </c>
      <c r="X23" s="187">
        <v>199.499</v>
      </c>
      <c r="Y23" s="211" t="s">
        <v>92</v>
      </c>
      <c r="Z23" s="187">
        <v>705.99400000000003</v>
      </c>
      <c r="AA23" s="210" t="s">
        <v>43</v>
      </c>
      <c r="AB23" s="187">
        <v>208.834</v>
      </c>
      <c r="AC23" s="211" t="s">
        <v>92</v>
      </c>
      <c r="AD23" s="187">
        <v>182.62799999999999</v>
      </c>
      <c r="AE23" s="210" t="s">
        <v>43</v>
      </c>
      <c r="AF23" s="187">
        <v>144.76599999999999</v>
      </c>
      <c r="AG23" s="211" t="s">
        <v>92</v>
      </c>
      <c r="AH23" s="187">
        <v>278.29899999999998</v>
      </c>
      <c r="AI23" s="210" t="s">
        <v>43</v>
      </c>
      <c r="AJ23" s="187">
        <v>158.33099999999999</v>
      </c>
      <c r="AK23" s="187" t="s">
        <v>92</v>
      </c>
      <c r="AL23" s="187">
        <v>4845.9560000000001</v>
      </c>
      <c r="AM23" s="210" t="s">
        <v>43</v>
      </c>
      <c r="AN23" s="187">
        <v>810.601</v>
      </c>
      <c r="AP23" s="32"/>
    </row>
    <row r="24" spans="1:42" s="61" customFormat="1" ht="5.25" customHeight="1" x14ac:dyDescent="0.2">
      <c r="A24" s="63"/>
      <c r="B24" s="63"/>
      <c r="C24" s="63"/>
      <c r="D24" s="63"/>
      <c r="E24" s="63"/>
      <c r="F24" s="63"/>
      <c r="G24" s="202"/>
      <c r="H24" s="63"/>
      <c r="I24" s="63"/>
      <c r="J24" s="63"/>
      <c r="K24" s="202"/>
      <c r="L24" s="63"/>
      <c r="M24" s="63"/>
      <c r="N24" s="63"/>
      <c r="O24" s="202"/>
      <c r="P24" s="63"/>
      <c r="Q24" s="63"/>
      <c r="R24" s="63"/>
      <c r="S24" s="202"/>
      <c r="T24" s="63"/>
      <c r="U24" s="63"/>
      <c r="V24" s="63"/>
      <c r="W24" s="202"/>
      <c r="X24" s="63"/>
      <c r="Y24" s="63"/>
      <c r="Z24" s="63"/>
      <c r="AA24" s="202"/>
      <c r="AB24" s="63"/>
      <c r="AC24" s="63"/>
      <c r="AD24" s="63"/>
      <c r="AE24" s="202"/>
      <c r="AF24" s="63"/>
      <c r="AG24" s="63"/>
      <c r="AH24" s="63"/>
      <c r="AI24" s="202"/>
      <c r="AJ24" s="63"/>
      <c r="AK24" s="63"/>
      <c r="AL24" s="63"/>
      <c r="AM24" s="202"/>
      <c r="AN24" s="63"/>
      <c r="AP24" s="32"/>
    </row>
    <row r="25" spans="1:42" s="61" customFormat="1" ht="12" customHeight="1" x14ac:dyDescent="0.2">
      <c r="A25" s="59"/>
      <c r="B25" s="59"/>
      <c r="C25" s="59"/>
      <c r="D25" s="59"/>
      <c r="E25" s="59"/>
      <c r="F25" s="64"/>
      <c r="G25" s="201"/>
      <c r="K25" s="201"/>
      <c r="O25" s="201"/>
      <c r="S25" s="201"/>
      <c r="U25" s="57"/>
      <c r="V25" s="64"/>
      <c r="W25" s="201"/>
      <c r="AA25" s="201"/>
      <c r="AE25" s="201"/>
      <c r="AI25" s="201"/>
      <c r="AK25" s="57"/>
      <c r="AM25" s="201"/>
      <c r="AP25" s="32"/>
    </row>
    <row r="26" spans="1:42" s="61" customFormat="1" ht="12" customHeight="1" x14ac:dyDescent="0.2">
      <c r="A26" s="208" t="s">
        <v>259</v>
      </c>
      <c r="B26" s="208"/>
      <c r="C26" s="56"/>
      <c r="D26" s="56"/>
      <c r="E26" s="56"/>
      <c r="G26" s="198"/>
      <c r="K26" s="198"/>
      <c r="O26" s="198"/>
      <c r="S26" s="198"/>
      <c r="U26" s="60"/>
      <c r="W26" s="198"/>
      <c r="AA26" s="198"/>
      <c r="AE26" s="198"/>
      <c r="AI26" s="198"/>
      <c r="AK26" s="60"/>
      <c r="AM26" s="198"/>
    </row>
    <row r="27" spans="1:42" s="61" customFormat="1" ht="12" customHeight="1" x14ac:dyDescent="0.2">
      <c r="A27" s="310" t="s">
        <v>0</v>
      </c>
      <c r="B27" s="310"/>
      <c r="C27" s="52"/>
      <c r="D27" s="52"/>
      <c r="E27" s="52"/>
      <c r="F27" s="55">
        <v>325.14800000000002</v>
      </c>
      <c r="G27" s="203" t="s">
        <v>43</v>
      </c>
      <c r="H27" s="55">
        <v>133.60900000000001</v>
      </c>
      <c r="I27" s="197" t="s">
        <v>92</v>
      </c>
      <c r="J27" s="55">
        <v>1100.905</v>
      </c>
      <c r="K27" s="203" t="s">
        <v>43</v>
      </c>
      <c r="L27" s="55">
        <v>335.291</v>
      </c>
      <c r="M27" s="197" t="s">
        <v>92</v>
      </c>
      <c r="N27" s="55">
        <v>475.43700000000001</v>
      </c>
      <c r="O27" s="203" t="s">
        <v>43</v>
      </c>
      <c r="P27" s="55">
        <v>165.34100000000001</v>
      </c>
      <c r="Q27" s="197" t="s">
        <v>92</v>
      </c>
      <c r="R27" s="55">
        <v>1086.575</v>
      </c>
      <c r="S27" s="203" t="s">
        <v>43</v>
      </c>
      <c r="T27" s="55">
        <v>311.471</v>
      </c>
      <c r="U27" s="57" t="s">
        <v>92</v>
      </c>
      <c r="V27" s="55">
        <v>7037.2860000000001</v>
      </c>
      <c r="W27" s="203" t="s">
        <v>43</v>
      </c>
      <c r="X27" s="55">
        <v>647.904</v>
      </c>
      <c r="Y27" s="197" t="s">
        <v>92</v>
      </c>
      <c r="Z27" s="55">
        <v>1110.2750000000001</v>
      </c>
      <c r="AA27" s="203" t="s">
        <v>43</v>
      </c>
      <c r="AB27" s="55">
        <v>270.10199999999998</v>
      </c>
      <c r="AC27" s="197" t="s">
        <v>92</v>
      </c>
      <c r="AD27" s="55">
        <v>505.22899999999998</v>
      </c>
      <c r="AE27" s="203" t="s">
        <v>43</v>
      </c>
      <c r="AF27" s="55">
        <v>240.08699999999999</v>
      </c>
      <c r="AG27" s="197" t="s">
        <v>92</v>
      </c>
      <c r="AH27" s="55">
        <v>5152.018</v>
      </c>
      <c r="AI27" s="203" t="s">
        <v>43</v>
      </c>
      <c r="AJ27" s="55">
        <v>597.68399999999997</v>
      </c>
      <c r="AK27" s="57" t="s">
        <v>92</v>
      </c>
      <c r="AL27" s="55">
        <v>16792.871999999999</v>
      </c>
      <c r="AM27" s="203" t="s">
        <v>43</v>
      </c>
      <c r="AN27" s="55">
        <v>1037.364</v>
      </c>
    </row>
    <row r="28" spans="1:42" s="61" customFormat="1" ht="12" customHeight="1" x14ac:dyDescent="0.2">
      <c r="A28" s="58"/>
      <c r="B28" s="59" t="s">
        <v>148</v>
      </c>
      <c r="C28" s="59"/>
      <c r="D28" s="59"/>
      <c r="E28" s="59"/>
      <c r="F28" s="57"/>
      <c r="G28" s="203"/>
      <c r="H28" s="57"/>
      <c r="I28" s="57"/>
      <c r="J28" s="57"/>
      <c r="K28" s="204"/>
      <c r="L28" s="57"/>
      <c r="M28" s="57"/>
      <c r="N28" s="57"/>
      <c r="O28" s="204"/>
      <c r="P28" s="57"/>
      <c r="Q28" s="57"/>
      <c r="R28" s="57"/>
      <c r="S28" s="204"/>
      <c r="T28" s="57"/>
      <c r="U28" s="60"/>
      <c r="V28" s="57"/>
      <c r="W28" s="204"/>
      <c r="X28" s="57"/>
      <c r="Y28" s="57"/>
      <c r="Z28" s="57"/>
      <c r="AA28" s="204"/>
      <c r="AB28" s="57"/>
      <c r="AC28" s="57"/>
      <c r="AD28" s="57"/>
      <c r="AE28" s="204"/>
      <c r="AF28" s="57"/>
      <c r="AG28" s="57"/>
      <c r="AH28" s="57"/>
      <c r="AI28" s="204"/>
      <c r="AJ28" s="57"/>
      <c r="AK28" s="60"/>
      <c r="AL28" s="57"/>
      <c r="AM28" s="204"/>
      <c r="AN28" s="57"/>
    </row>
    <row r="29" spans="1:42" s="61" customFormat="1" ht="12" customHeight="1" x14ac:dyDescent="0.2">
      <c r="B29" s="59" t="s">
        <v>1</v>
      </c>
      <c r="C29" s="59"/>
      <c r="D29" s="59"/>
      <c r="E29" s="59"/>
      <c r="F29" s="62">
        <v>224.42500000000001</v>
      </c>
      <c r="G29" s="203" t="s">
        <v>43</v>
      </c>
      <c r="H29" s="62">
        <v>109.953</v>
      </c>
      <c r="I29" s="190" t="s">
        <v>92</v>
      </c>
      <c r="J29" s="62">
        <v>386.72500000000002</v>
      </c>
      <c r="K29" s="203" t="s">
        <v>43</v>
      </c>
      <c r="L29" s="62">
        <v>178.73699999999999</v>
      </c>
      <c r="M29" s="190" t="s">
        <v>92</v>
      </c>
      <c r="N29" s="62">
        <v>221.262</v>
      </c>
      <c r="O29" s="203" t="s">
        <v>43</v>
      </c>
      <c r="P29" s="62">
        <v>96.275999999999996</v>
      </c>
      <c r="Q29" s="190" t="s">
        <v>92</v>
      </c>
      <c r="R29" s="62">
        <v>574.01</v>
      </c>
      <c r="S29" s="203" t="s">
        <v>43</v>
      </c>
      <c r="T29" s="62">
        <v>200.584</v>
      </c>
      <c r="U29" s="60" t="s">
        <v>92</v>
      </c>
      <c r="V29" s="62">
        <v>3473.404</v>
      </c>
      <c r="W29" s="203" t="s">
        <v>43</v>
      </c>
      <c r="X29" s="62">
        <v>471.17</v>
      </c>
      <c r="Y29" s="190" t="s">
        <v>92</v>
      </c>
      <c r="Z29" s="62">
        <v>459.97699999999998</v>
      </c>
      <c r="AA29" s="203" t="s">
        <v>43</v>
      </c>
      <c r="AB29" s="62">
        <v>134.672</v>
      </c>
      <c r="AC29" s="190" t="s">
        <v>92</v>
      </c>
      <c r="AD29" s="62">
        <v>369.54500000000002</v>
      </c>
      <c r="AE29" s="203" t="s">
        <v>43</v>
      </c>
      <c r="AF29" s="62">
        <v>183.27099999999999</v>
      </c>
      <c r="AG29" s="190" t="s">
        <v>92</v>
      </c>
      <c r="AH29" s="62">
        <v>335.291</v>
      </c>
      <c r="AI29" s="203" t="s">
        <v>43</v>
      </c>
      <c r="AJ29" s="62">
        <v>259.70800000000003</v>
      </c>
      <c r="AK29" s="60" t="s">
        <v>92</v>
      </c>
      <c r="AL29" s="62">
        <v>6044.6379999999999</v>
      </c>
      <c r="AM29" s="203" t="s">
        <v>43</v>
      </c>
      <c r="AN29" s="62">
        <v>657.34199999999998</v>
      </c>
    </row>
    <row r="30" spans="1:42" s="61" customFormat="1" ht="12" customHeight="1" x14ac:dyDescent="0.2">
      <c r="B30" s="59" t="s">
        <v>258</v>
      </c>
      <c r="C30" s="59"/>
      <c r="D30" s="59"/>
      <c r="E30" s="59"/>
      <c r="F30" s="62">
        <v>18.372</v>
      </c>
      <c r="G30" s="203" t="s">
        <v>43</v>
      </c>
      <c r="H30" s="62">
        <v>17.637</v>
      </c>
      <c r="I30" s="190" t="s">
        <v>92</v>
      </c>
      <c r="J30" s="62">
        <v>32.844000000000001</v>
      </c>
      <c r="K30" s="203" t="s">
        <v>43</v>
      </c>
      <c r="L30" s="62">
        <v>29.350999999999999</v>
      </c>
      <c r="M30" s="190" t="s">
        <v>92</v>
      </c>
      <c r="N30" s="62">
        <v>56.664000000000001</v>
      </c>
      <c r="O30" s="203" t="s">
        <v>43</v>
      </c>
      <c r="P30" s="62">
        <v>52.942</v>
      </c>
      <c r="Q30" s="190" t="s">
        <v>92</v>
      </c>
      <c r="R30" s="62">
        <v>62.570999999999998</v>
      </c>
      <c r="S30" s="203" t="s">
        <v>43</v>
      </c>
      <c r="T30" s="62">
        <v>74.754999999999995</v>
      </c>
      <c r="U30" s="60" t="s">
        <v>92</v>
      </c>
      <c r="V30" s="62">
        <v>37.520000000000003</v>
      </c>
      <c r="W30" s="203" t="s">
        <v>43</v>
      </c>
      <c r="X30" s="62">
        <v>18.337</v>
      </c>
      <c r="Y30" s="190" t="s">
        <v>92</v>
      </c>
      <c r="Z30" s="62">
        <v>19.369</v>
      </c>
      <c r="AA30" s="203" t="s">
        <v>43</v>
      </c>
      <c r="AB30" s="62">
        <v>11.131</v>
      </c>
      <c r="AC30" s="190" t="s">
        <v>92</v>
      </c>
      <c r="AD30" s="62">
        <v>74.491</v>
      </c>
      <c r="AE30" s="203" t="s">
        <v>43</v>
      </c>
      <c r="AF30" s="62">
        <v>143.54900000000001</v>
      </c>
      <c r="AG30" s="190" t="s">
        <v>92</v>
      </c>
      <c r="AH30" s="62">
        <v>113.622</v>
      </c>
      <c r="AI30" s="203" t="s">
        <v>43</v>
      </c>
      <c r="AJ30" s="62">
        <v>129.66499999999999</v>
      </c>
      <c r="AK30" s="60" t="s">
        <v>92</v>
      </c>
      <c r="AL30" s="62">
        <v>415.452</v>
      </c>
      <c r="AM30" s="203" t="s">
        <v>43</v>
      </c>
      <c r="AN30" s="62">
        <v>217.40799999999999</v>
      </c>
    </row>
    <row r="31" spans="1:42" s="61" customFormat="1" ht="12" customHeight="1" x14ac:dyDescent="0.2">
      <c r="B31" s="59" t="s">
        <v>384</v>
      </c>
      <c r="C31" s="59"/>
      <c r="D31" s="59"/>
      <c r="E31" s="59"/>
      <c r="F31" s="61">
        <v>69.052000000000007</v>
      </c>
      <c r="G31" s="61" t="s">
        <v>43</v>
      </c>
      <c r="H31" s="62">
        <v>29.873999999999999</v>
      </c>
      <c r="I31" s="190" t="s">
        <v>92</v>
      </c>
      <c r="J31" s="62">
        <v>365.99</v>
      </c>
      <c r="K31" s="203" t="s">
        <v>43</v>
      </c>
      <c r="L31" s="62">
        <v>194.54300000000001</v>
      </c>
      <c r="M31" s="190" t="s">
        <v>92</v>
      </c>
      <c r="N31" s="62">
        <v>172.774</v>
      </c>
      <c r="O31" s="203" t="s">
        <v>43</v>
      </c>
      <c r="P31" s="62">
        <v>94.686999999999998</v>
      </c>
      <c r="Q31" s="190" t="s">
        <v>92</v>
      </c>
      <c r="R31" s="62">
        <v>292.5</v>
      </c>
      <c r="S31" s="203" t="s">
        <v>43</v>
      </c>
      <c r="T31" s="62">
        <v>166.166</v>
      </c>
      <c r="U31" s="60" t="s">
        <v>92</v>
      </c>
      <c r="V31" s="62">
        <v>3304.4380000000001</v>
      </c>
      <c r="W31" s="203" t="s">
        <v>43</v>
      </c>
      <c r="X31" s="62">
        <v>395.57799999999997</v>
      </c>
      <c r="Y31" s="190" t="s">
        <v>92</v>
      </c>
      <c r="Z31" s="62">
        <v>365.72899999999998</v>
      </c>
      <c r="AA31" s="203" t="s">
        <v>43</v>
      </c>
      <c r="AB31" s="62">
        <v>122.316</v>
      </c>
      <c r="AC31" s="190" t="s">
        <v>92</v>
      </c>
      <c r="AD31" s="62">
        <v>36.295000000000002</v>
      </c>
      <c r="AE31" s="203" t="s">
        <v>43</v>
      </c>
      <c r="AF31" s="62">
        <v>29.280999999999999</v>
      </c>
      <c r="AG31" s="190" t="s">
        <v>92</v>
      </c>
      <c r="AH31" s="62">
        <v>3108.57</v>
      </c>
      <c r="AI31" s="203" t="s">
        <v>43</v>
      </c>
      <c r="AJ31" s="62">
        <v>497.94900000000001</v>
      </c>
      <c r="AK31" s="60" t="s">
        <v>92</v>
      </c>
      <c r="AL31" s="62">
        <v>7715.3490000000002</v>
      </c>
      <c r="AM31" s="203" t="s">
        <v>43</v>
      </c>
      <c r="AN31" s="62">
        <v>689.71900000000005</v>
      </c>
    </row>
    <row r="32" spans="1:42" s="61" customFormat="1" ht="12" customHeight="1" x14ac:dyDescent="0.2">
      <c r="B32" s="59" t="s">
        <v>11</v>
      </c>
      <c r="C32" s="59"/>
      <c r="D32" s="59"/>
      <c r="E32" s="59"/>
      <c r="F32" s="62">
        <v>13.298999999999999</v>
      </c>
      <c r="G32" s="203" t="s">
        <v>43</v>
      </c>
      <c r="H32" s="62">
        <v>12.379</v>
      </c>
      <c r="I32" s="190" t="s">
        <v>92</v>
      </c>
      <c r="J32" s="62">
        <v>315.34500000000003</v>
      </c>
      <c r="K32" s="203" t="s">
        <v>43</v>
      </c>
      <c r="L32" s="62">
        <v>157.822</v>
      </c>
      <c r="M32" s="190" t="s">
        <v>92</v>
      </c>
      <c r="N32" s="62">
        <v>24.736999999999998</v>
      </c>
      <c r="O32" s="203" t="s">
        <v>43</v>
      </c>
      <c r="P32" s="62">
        <v>15.702999999999999</v>
      </c>
      <c r="Q32" s="190" t="s">
        <v>92</v>
      </c>
      <c r="R32" s="62">
        <v>157.495</v>
      </c>
      <c r="S32" s="203" t="s">
        <v>43</v>
      </c>
      <c r="T32" s="62">
        <v>71.174999999999997</v>
      </c>
      <c r="U32" s="60" t="s">
        <v>92</v>
      </c>
      <c r="V32" s="62">
        <v>221.92400000000001</v>
      </c>
      <c r="W32" s="203" t="s">
        <v>43</v>
      </c>
      <c r="X32" s="62">
        <v>131.23699999999999</v>
      </c>
      <c r="Y32" s="190" t="s">
        <v>92</v>
      </c>
      <c r="Z32" s="62">
        <v>265.2</v>
      </c>
      <c r="AA32" s="203" t="s">
        <v>43</v>
      </c>
      <c r="AB32" s="62">
        <v>170.203</v>
      </c>
      <c r="AC32" s="190" t="s">
        <v>92</v>
      </c>
      <c r="AD32" s="62">
        <v>24.899000000000001</v>
      </c>
      <c r="AE32" s="203" t="s">
        <v>43</v>
      </c>
      <c r="AF32" s="62">
        <v>29.596</v>
      </c>
      <c r="AG32" s="190" t="s">
        <v>92</v>
      </c>
      <c r="AH32" s="62">
        <v>1594.5340000000001</v>
      </c>
      <c r="AI32" s="203" t="s">
        <v>43</v>
      </c>
      <c r="AJ32" s="62">
        <v>22.786999999999999</v>
      </c>
      <c r="AK32" s="60" t="s">
        <v>92</v>
      </c>
      <c r="AL32" s="62">
        <v>2617.433</v>
      </c>
      <c r="AM32" s="203" t="s">
        <v>43</v>
      </c>
      <c r="AN32" s="62">
        <v>272.125</v>
      </c>
    </row>
    <row r="33" spans="1:40" s="61" customFormat="1" ht="5.25" customHeight="1" x14ac:dyDescent="0.2">
      <c r="A33" s="63"/>
      <c r="B33" s="63"/>
      <c r="C33" s="63"/>
      <c r="D33" s="63"/>
      <c r="E33" s="63"/>
      <c r="F33" s="63"/>
      <c r="G33" s="202"/>
      <c r="H33" s="63"/>
      <c r="I33" s="63"/>
      <c r="J33" s="63"/>
      <c r="K33" s="202"/>
      <c r="L33" s="63"/>
      <c r="M33" s="63"/>
      <c r="N33" s="63"/>
      <c r="O33" s="202"/>
      <c r="P33" s="63"/>
      <c r="Q33" s="63"/>
      <c r="R33" s="63"/>
      <c r="S33" s="202"/>
      <c r="T33" s="63"/>
      <c r="U33" s="63"/>
      <c r="V33" s="63"/>
      <c r="W33" s="202"/>
      <c r="X33" s="63"/>
      <c r="Y33" s="63"/>
      <c r="Z33" s="63"/>
      <c r="AA33" s="202"/>
      <c r="AB33" s="63"/>
      <c r="AC33" s="63"/>
      <c r="AD33" s="63"/>
      <c r="AE33" s="202"/>
      <c r="AF33" s="63"/>
      <c r="AG33" s="63"/>
      <c r="AH33" s="63"/>
      <c r="AI33" s="202"/>
      <c r="AJ33" s="63"/>
      <c r="AK33" s="63"/>
      <c r="AL33" s="63"/>
      <c r="AM33" s="202"/>
      <c r="AN33" s="63"/>
    </row>
    <row r="34" spans="1:40" s="61" customFormat="1" ht="10.5" customHeight="1" x14ac:dyDescent="0.2">
      <c r="A34" s="59"/>
      <c r="B34" s="59"/>
      <c r="C34" s="59"/>
      <c r="D34" s="59"/>
      <c r="E34" s="59"/>
      <c r="G34" s="201"/>
      <c r="K34" s="201"/>
      <c r="O34" s="201"/>
      <c r="S34" s="201"/>
      <c r="U34" s="60"/>
      <c r="W34" s="201"/>
      <c r="AA34" s="201"/>
      <c r="AE34" s="201"/>
      <c r="AI34" s="201"/>
      <c r="AK34" s="60"/>
      <c r="AM34" s="201"/>
    </row>
    <row r="35" spans="1:40" ht="11.25" customHeight="1" x14ac:dyDescent="0.2">
      <c r="A35" s="308" t="s">
        <v>149</v>
      </c>
      <c r="B35" s="308"/>
      <c r="C35" s="308"/>
      <c r="D35" s="308"/>
      <c r="E35" s="308"/>
      <c r="F35" s="308"/>
      <c r="G35" s="308"/>
      <c r="H35" s="308"/>
      <c r="I35" s="65"/>
      <c r="J35" s="65"/>
      <c r="K35" s="201"/>
      <c r="L35" s="65"/>
      <c r="M35" s="65"/>
      <c r="N35" s="65"/>
      <c r="O35" s="201"/>
      <c r="P35" s="65"/>
      <c r="Q35" s="65"/>
      <c r="R35" s="65"/>
      <c r="S35" s="201"/>
      <c r="T35" s="65"/>
      <c r="U35" s="66"/>
      <c r="V35" s="56"/>
      <c r="W35" s="201"/>
      <c r="X35" s="56"/>
      <c r="Y35" s="56"/>
      <c r="Z35" s="65"/>
      <c r="AA35" s="201"/>
      <c r="AB35" s="65"/>
      <c r="AC35" s="65"/>
      <c r="AD35" s="65"/>
      <c r="AE35" s="201"/>
      <c r="AF35" s="65"/>
      <c r="AG35" s="65"/>
      <c r="AH35" s="65"/>
      <c r="AI35" s="201"/>
      <c r="AJ35" s="65"/>
      <c r="AK35" s="66"/>
      <c r="AL35" s="65"/>
      <c r="AM35" s="201"/>
      <c r="AN35" s="65"/>
    </row>
    <row r="36" spans="1:40" s="51" customFormat="1" ht="12" customHeight="1" x14ac:dyDescent="0.2">
      <c r="A36" s="310" t="s">
        <v>0</v>
      </c>
      <c r="B36" s="310"/>
      <c r="C36" s="52"/>
      <c r="D36" s="52"/>
      <c r="E36" s="52"/>
      <c r="F36" s="55">
        <v>200.833</v>
      </c>
      <c r="G36" s="205" t="s">
        <v>43</v>
      </c>
      <c r="H36" s="55">
        <v>250.52500000000001</v>
      </c>
      <c r="I36" s="51" t="s">
        <v>92</v>
      </c>
      <c r="J36" s="55">
        <v>1843.338</v>
      </c>
      <c r="K36" s="205" t="s">
        <v>43</v>
      </c>
      <c r="L36" s="55">
        <v>992.74599999999998</v>
      </c>
      <c r="M36" s="51" t="s">
        <v>92</v>
      </c>
      <c r="N36" s="55">
        <v>543.95399999999995</v>
      </c>
      <c r="O36" s="205" t="s">
        <v>43</v>
      </c>
      <c r="P36" s="55">
        <v>231.99799999999999</v>
      </c>
      <c r="Q36" s="51" t="s">
        <v>92</v>
      </c>
      <c r="R36" s="55">
        <v>1826.404</v>
      </c>
      <c r="S36" s="205" t="s">
        <v>43</v>
      </c>
      <c r="T36" s="55">
        <v>1531.519</v>
      </c>
      <c r="U36" s="57" t="s">
        <v>92</v>
      </c>
      <c r="V36" s="55">
        <v>3345.7730000000001</v>
      </c>
      <c r="W36" s="205" t="s">
        <v>43</v>
      </c>
      <c r="X36" s="55">
        <v>584.13</v>
      </c>
      <c r="Y36" s="51" t="s">
        <v>92</v>
      </c>
      <c r="Z36" s="55">
        <v>1825.3119999999999</v>
      </c>
      <c r="AA36" s="205" t="s">
        <v>43</v>
      </c>
      <c r="AB36" s="55">
        <v>836.08699999999999</v>
      </c>
      <c r="AC36" s="51" t="s">
        <v>92</v>
      </c>
      <c r="AD36" s="55">
        <v>440.678</v>
      </c>
      <c r="AE36" s="205" t="s">
        <v>43</v>
      </c>
      <c r="AF36" s="55">
        <v>308.68299999999999</v>
      </c>
      <c r="AG36" s="51" t="s">
        <v>92</v>
      </c>
      <c r="AH36" s="55">
        <v>9395.0120000000006</v>
      </c>
      <c r="AI36" s="205" t="s">
        <v>43</v>
      </c>
      <c r="AJ36" s="55">
        <v>226.749</v>
      </c>
      <c r="AK36" s="57" t="s">
        <v>92</v>
      </c>
      <c r="AL36" s="55">
        <v>19421.303</v>
      </c>
      <c r="AM36" s="205" t="s">
        <v>43</v>
      </c>
      <c r="AN36" s="55">
        <v>2177.462</v>
      </c>
    </row>
    <row r="37" spans="1:40" ht="11.25" customHeight="1" x14ac:dyDescent="0.2">
      <c r="A37" s="56"/>
      <c r="B37" s="59" t="s">
        <v>148</v>
      </c>
      <c r="C37" s="56"/>
      <c r="D37" s="56"/>
      <c r="E37" s="56"/>
      <c r="F37" s="56"/>
      <c r="G37" s="209"/>
      <c r="H37" s="56"/>
      <c r="I37" s="65"/>
      <c r="J37" s="65"/>
      <c r="K37" s="201"/>
      <c r="L37" s="65"/>
      <c r="M37" s="65"/>
      <c r="N37" s="65"/>
      <c r="O37" s="201"/>
      <c r="P37" s="65"/>
      <c r="Q37" s="65"/>
      <c r="R37" s="65"/>
      <c r="S37" s="201"/>
      <c r="T37" s="65"/>
      <c r="U37" s="66"/>
      <c r="V37" s="56"/>
      <c r="W37" s="201"/>
      <c r="X37" s="56"/>
      <c r="Y37" s="56"/>
      <c r="Z37" s="65"/>
      <c r="AA37" s="201"/>
      <c r="AB37" s="65"/>
      <c r="AC37" s="65"/>
      <c r="AD37" s="65"/>
      <c r="AE37" s="201"/>
      <c r="AF37" s="65"/>
      <c r="AG37" s="65"/>
      <c r="AH37" s="65"/>
      <c r="AI37" s="201"/>
      <c r="AJ37" s="65"/>
      <c r="AK37" s="66"/>
      <c r="AL37" s="65"/>
      <c r="AM37" s="201"/>
      <c r="AN37" s="65"/>
    </row>
    <row r="38" spans="1:40" x14ac:dyDescent="0.2">
      <c r="A38" s="56"/>
      <c r="B38" s="59" t="s">
        <v>232</v>
      </c>
      <c r="C38" s="56"/>
      <c r="D38" s="56"/>
      <c r="E38" s="56"/>
      <c r="F38" s="62">
        <v>63.366999999999997</v>
      </c>
      <c r="G38" s="203" t="s">
        <v>43</v>
      </c>
      <c r="H38" s="62">
        <v>89.512</v>
      </c>
      <c r="I38" s="193" t="s">
        <v>92</v>
      </c>
      <c r="J38" s="62">
        <v>676.64</v>
      </c>
      <c r="K38" s="203" t="s">
        <v>43</v>
      </c>
      <c r="L38" s="62">
        <v>405.74099999999999</v>
      </c>
      <c r="M38" s="193" t="s">
        <v>92</v>
      </c>
      <c r="N38" s="62">
        <v>211.82499999999999</v>
      </c>
      <c r="O38" s="203" t="s">
        <v>43</v>
      </c>
      <c r="P38" s="62">
        <v>134.68799999999999</v>
      </c>
      <c r="Q38" s="193" t="s">
        <v>92</v>
      </c>
      <c r="R38" s="62">
        <v>1191.9649999999999</v>
      </c>
      <c r="S38" s="203" t="s">
        <v>43</v>
      </c>
      <c r="T38" s="62">
        <v>1485.991</v>
      </c>
      <c r="U38" s="60" t="s">
        <v>92</v>
      </c>
      <c r="V38" s="62">
        <v>1334.2539999999999</v>
      </c>
      <c r="W38" s="203" t="s">
        <v>43</v>
      </c>
      <c r="X38" s="62">
        <v>249.285</v>
      </c>
      <c r="Y38" s="193" t="s">
        <v>92</v>
      </c>
      <c r="Z38" s="62">
        <v>128.547</v>
      </c>
      <c r="AA38" s="203" t="s">
        <v>43</v>
      </c>
      <c r="AB38" s="62">
        <v>57.866999999999997</v>
      </c>
      <c r="AC38" s="193" t="s">
        <v>92</v>
      </c>
      <c r="AD38" s="62">
        <v>140.60599999999999</v>
      </c>
      <c r="AE38" s="203" t="s">
        <v>43</v>
      </c>
      <c r="AF38" s="62">
        <v>142.86799999999999</v>
      </c>
      <c r="AG38" s="193" t="s">
        <v>92</v>
      </c>
      <c r="AH38" s="62">
        <v>979.70799999999997</v>
      </c>
      <c r="AI38" s="203" t="s">
        <v>43</v>
      </c>
      <c r="AJ38" s="62">
        <v>45.085000000000001</v>
      </c>
      <c r="AK38" s="60" t="s">
        <v>92</v>
      </c>
      <c r="AL38" s="62">
        <v>4726.9120000000003</v>
      </c>
      <c r="AM38" s="203" t="s">
        <v>43</v>
      </c>
      <c r="AN38" s="60">
        <v>1577.3589999999999</v>
      </c>
    </row>
    <row r="39" spans="1:40" x14ac:dyDescent="0.2">
      <c r="A39" s="56"/>
      <c r="B39" s="59" t="s">
        <v>13</v>
      </c>
      <c r="C39" s="56"/>
      <c r="D39" s="56"/>
      <c r="E39" s="56"/>
      <c r="F39" s="62">
        <v>0.89200000000000002</v>
      </c>
      <c r="G39" s="203" t="s">
        <v>43</v>
      </c>
      <c r="H39" s="62">
        <v>0.94799999999999995</v>
      </c>
      <c r="I39" s="193" t="s">
        <v>92</v>
      </c>
      <c r="J39" s="62">
        <v>297.76299999999998</v>
      </c>
      <c r="K39" s="203" t="s">
        <v>43</v>
      </c>
      <c r="L39" s="62">
        <v>288.38299999999998</v>
      </c>
      <c r="M39" s="193" t="s">
        <v>92</v>
      </c>
      <c r="N39" s="62">
        <v>51.642000000000003</v>
      </c>
      <c r="O39" s="203" t="s">
        <v>43</v>
      </c>
      <c r="P39" s="62">
        <v>44.683999999999997</v>
      </c>
      <c r="Q39" s="193" t="s">
        <v>92</v>
      </c>
      <c r="R39" s="62">
        <v>76.891000000000005</v>
      </c>
      <c r="S39" s="203" t="s">
        <v>43</v>
      </c>
      <c r="T39" s="62">
        <v>61.947000000000003</v>
      </c>
      <c r="U39" s="60" t="s">
        <v>92</v>
      </c>
      <c r="V39" s="62">
        <v>101.53700000000001</v>
      </c>
      <c r="W39" s="203" t="s">
        <v>43</v>
      </c>
      <c r="X39" s="62">
        <v>51.524999999999999</v>
      </c>
      <c r="Y39" s="193" t="s">
        <v>92</v>
      </c>
      <c r="Z39" s="62">
        <v>499.596</v>
      </c>
      <c r="AA39" s="203" t="s">
        <v>43</v>
      </c>
      <c r="AB39" s="62">
        <v>534.14300000000003</v>
      </c>
      <c r="AC39" s="193" t="s">
        <v>92</v>
      </c>
      <c r="AD39" s="62">
        <v>52.808</v>
      </c>
      <c r="AE39" s="203" t="s">
        <v>43</v>
      </c>
      <c r="AF39" s="62">
        <v>73.156999999999996</v>
      </c>
      <c r="AG39" s="193" t="s">
        <v>92</v>
      </c>
      <c r="AH39" s="62">
        <v>1182.222</v>
      </c>
      <c r="AI39" s="203" t="s">
        <v>43</v>
      </c>
      <c r="AJ39" s="62">
        <v>67.879000000000005</v>
      </c>
      <c r="AK39" s="60" t="s">
        <v>92</v>
      </c>
      <c r="AL39" s="62">
        <v>2263.3510000000001</v>
      </c>
      <c r="AM39" s="203" t="s">
        <v>43</v>
      </c>
      <c r="AN39" s="60">
        <v>619.875</v>
      </c>
    </row>
    <row r="40" spans="1:40" x14ac:dyDescent="0.2">
      <c r="A40" s="56"/>
      <c r="B40" s="59" t="s">
        <v>14</v>
      </c>
      <c r="C40" s="56"/>
      <c r="D40" s="56"/>
      <c r="E40" s="56"/>
      <c r="F40" s="62">
        <v>136.57300000000001</v>
      </c>
      <c r="G40" s="203" t="s">
        <v>43</v>
      </c>
      <c r="H40" s="62">
        <v>233.7</v>
      </c>
      <c r="I40" s="193" t="s">
        <v>92</v>
      </c>
      <c r="J40" s="62">
        <v>863.18200000000002</v>
      </c>
      <c r="K40" s="203" t="s">
        <v>43</v>
      </c>
      <c r="L40" s="62">
        <v>408.46199999999999</v>
      </c>
      <c r="M40" s="193" t="s">
        <v>92</v>
      </c>
      <c r="N40" s="62">
        <v>280.48700000000002</v>
      </c>
      <c r="O40" s="203" t="s">
        <v>43</v>
      </c>
      <c r="P40" s="62">
        <v>164.291</v>
      </c>
      <c r="Q40" s="193" t="s">
        <v>92</v>
      </c>
      <c r="R40" s="62">
        <v>444.642</v>
      </c>
      <c r="S40" s="203" t="s">
        <v>43</v>
      </c>
      <c r="T40" s="62">
        <v>250.69</v>
      </c>
      <c r="U40" s="60" t="s">
        <v>92</v>
      </c>
      <c r="V40" s="62">
        <v>665.23299999999995</v>
      </c>
      <c r="W40" s="203" t="s">
        <v>43</v>
      </c>
      <c r="X40" s="62">
        <v>401.798</v>
      </c>
      <c r="Y40" s="193" t="s">
        <v>92</v>
      </c>
      <c r="Z40" s="62">
        <v>1197.1690000000001</v>
      </c>
      <c r="AA40" s="203" t="s">
        <v>43</v>
      </c>
      <c r="AB40" s="62">
        <v>611.56899999999996</v>
      </c>
      <c r="AC40" s="193" t="s">
        <v>92</v>
      </c>
      <c r="AD40" s="62">
        <v>205.29499999999999</v>
      </c>
      <c r="AE40" s="203" t="s">
        <v>43</v>
      </c>
      <c r="AF40" s="62">
        <v>234.02699999999999</v>
      </c>
      <c r="AG40" s="193" t="s">
        <v>92</v>
      </c>
      <c r="AH40" s="62">
        <v>7233.0820000000003</v>
      </c>
      <c r="AI40" s="203" t="s">
        <v>43</v>
      </c>
      <c r="AJ40" s="62">
        <v>186.68799999999999</v>
      </c>
      <c r="AK40" s="60" t="s">
        <v>92</v>
      </c>
      <c r="AL40" s="62">
        <v>11025.664000000001</v>
      </c>
      <c r="AM40" s="203" t="s">
        <v>43</v>
      </c>
      <c r="AN40" s="60">
        <v>1044.626</v>
      </c>
    </row>
    <row r="41" spans="1:40" x14ac:dyDescent="0.2">
      <c r="A41" s="56"/>
      <c r="B41" s="59" t="s">
        <v>17</v>
      </c>
      <c r="C41" s="56"/>
      <c r="D41" s="56"/>
      <c r="E41" s="56"/>
      <c r="F41" s="62" t="s">
        <v>271</v>
      </c>
      <c r="G41" s="203" t="s">
        <v>43</v>
      </c>
      <c r="H41" s="62" t="s">
        <v>271</v>
      </c>
      <c r="I41" s="193" t="s">
        <v>92</v>
      </c>
      <c r="J41" s="62">
        <v>5.7530000000000001</v>
      </c>
      <c r="K41" s="203" t="s">
        <v>43</v>
      </c>
      <c r="L41" s="62" t="s">
        <v>271</v>
      </c>
      <c r="M41" s="193" t="s">
        <v>92</v>
      </c>
      <c r="N41" s="62" t="s">
        <v>271</v>
      </c>
      <c r="O41" s="203" t="s">
        <v>43</v>
      </c>
      <c r="P41" s="62" t="s">
        <v>271</v>
      </c>
      <c r="Q41" s="193" t="s">
        <v>92</v>
      </c>
      <c r="R41" s="62">
        <v>112.90600000000001</v>
      </c>
      <c r="S41" s="203" t="s">
        <v>43</v>
      </c>
      <c r="T41" s="62" t="s">
        <v>271</v>
      </c>
      <c r="U41" s="60" t="s">
        <v>92</v>
      </c>
      <c r="V41" s="62">
        <v>1244.748</v>
      </c>
      <c r="W41" s="203" t="s">
        <v>43</v>
      </c>
      <c r="X41" s="62" t="s">
        <v>271</v>
      </c>
      <c r="Y41" s="193" t="s">
        <v>92</v>
      </c>
      <c r="Z41" s="62" t="s">
        <v>271</v>
      </c>
      <c r="AA41" s="203" t="s">
        <v>43</v>
      </c>
      <c r="AB41" s="62" t="s">
        <v>271</v>
      </c>
      <c r="AC41" s="193" t="s">
        <v>92</v>
      </c>
      <c r="AD41" s="62">
        <v>41.969000000000001</v>
      </c>
      <c r="AE41" s="203" t="s">
        <v>43</v>
      </c>
      <c r="AF41" s="62" t="s">
        <v>271</v>
      </c>
      <c r="AG41" s="193" t="s">
        <v>92</v>
      </c>
      <c r="AH41" s="62" t="s">
        <v>271</v>
      </c>
      <c r="AI41" s="203" t="s">
        <v>43</v>
      </c>
      <c r="AJ41" s="62" t="s">
        <v>271</v>
      </c>
      <c r="AK41" s="60" t="s">
        <v>92</v>
      </c>
      <c r="AL41" s="62">
        <v>1405.376</v>
      </c>
      <c r="AM41" s="203" t="s">
        <v>43</v>
      </c>
      <c r="AN41" s="60" t="s">
        <v>271</v>
      </c>
    </row>
    <row r="42" spans="1:40" ht="6" customHeight="1" thickBot="1" x14ac:dyDescent="0.25">
      <c r="A42" s="309"/>
      <c r="B42" s="309"/>
      <c r="C42" s="67"/>
      <c r="D42" s="67"/>
      <c r="E42" s="67"/>
      <c r="F42" s="78"/>
      <c r="G42" s="227"/>
      <c r="H42" s="78"/>
      <c r="I42" s="79"/>
      <c r="J42" s="78"/>
      <c r="K42" s="53"/>
      <c r="L42" s="78"/>
      <c r="M42" s="79"/>
      <c r="N42" s="78"/>
      <c r="O42" s="53"/>
      <c r="P42" s="78"/>
      <c r="Q42" s="79"/>
      <c r="R42" s="78"/>
      <c r="S42" s="53"/>
      <c r="T42" s="78"/>
      <c r="U42" s="80"/>
      <c r="V42" s="78"/>
      <c r="W42" s="53"/>
      <c r="X42" s="78"/>
      <c r="Y42" s="79"/>
      <c r="Z42" s="78"/>
      <c r="AA42" s="53"/>
      <c r="AB42" s="78"/>
      <c r="AC42" s="79"/>
      <c r="AD42" s="78"/>
      <c r="AE42" s="53"/>
      <c r="AF42" s="78"/>
      <c r="AG42" s="79"/>
      <c r="AH42" s="78"/>
      <c r="AI42" s="53"/>
      <c r="AJ42" s="78"/>
      <c r="AK42" s="80"/>
      <c r="AL42" s="78"/>
      <c r="AM42" s="53"/>
      <c r="AN42" s="78"/>
    </row>
    <row r="43" spans="1:40" x14ac:dyDescent="0.2">
      <c r="A43" s="61" t="s">
        <v>262</v>
      </c>
    </row>
    <row r="44" spans="1:40" x14ac:dyDescent="0.2">
      <c r="A44" s="61" t="s">
        <v>263</v>
      </c>
      <c r="R44" s="61" t="s">
        <v>267</v>
      </c>
    </row>
    <row r="45" spans="1:40" x14ac:dyDescent="0.2">
      <c r="A45" s="61" t="s">
        <v>264</v>
      </c>
      <c r="R45" s="61" t="s">
        <v>268</v>
      </c>
    </row>
    <row r="46" spans="1:40" x14ac:dyDescent="0.2">
      <c r="A46" s="61" t="s">
        <v>265</v>
      </c>
      <c r="R46" s="61" t="s">
        <v>269</v>
      </c>
    </row>
    <row r="47" spans="1:40" x14ac:dyDescent="0.2">
      <c r="A47" s="61" t="s">
        <v>266</v>
      </c>
      <c r="R47" s="61" t="s">
        <v>270</v>
      </c>
    </row>
    <row r="48" spans="1:40" x14ac:dyDescent="0.2">
      <c r="A48" s="19" t="s">
        <v>424</v>
      </c>
    </row>
  </sheetData>
  <sheetProtection formatCells="0" formatColumns="0" formatRows="0"/>
  <mergeCells count="30">
    <mergeCell ref="A3:B3"/>
    <mergeCell ref="F3:AN3"/>
    <mergeCell ref="A4:B4"/>
    <mergeCell ref="F4:H4"/>
    <mergeCell ref="J4:L4"/>
    <mergeCell ref="N4:P4"/>
    <mergeCell ref="R4:T4"/>
    <mergeCell ref="V4:X4"/>
    <mergeCell ref="Z4:AB4"/>
    <mergeCell ref="AD4:AF4"/>
    <mergeCell ref="AH4:AJ4"/>
    <mergeCell ref="AL4:AN4"/>
    <mergeCell ref="AI5:AJ5"/>
    <mergeCell ref="AM5:AN5"/>
    <mergeCell ref="A27:B27"/>
    <mergeCell ref="G5:H5"/>
    <mergeCell ref="K5:L5"/>
    <mergeCell ref="O5:P5"/>
    <mergeCell ref="S5:T5"/>
    <mergeCell ref="W5:X5"/>
    <mergeCell ref="A9:B9"/>
    <mergeCell ref="A11:B11"/>
    <mergeCell ref="A13:B13"/>
    <mergeCell ref="A14:B14"/>
    <mergeCell ref="A5:B5"/>
    <mergeCell ref="A35:H35"/>
    <mergeCell ref="A42:B42"/>
    <mergeCell ref="A36:B36"/>
    <mergeCell ref="AA5:AB5"/>
    <mergeCell ref="AE5:AF5"/>
  </mergeCells>
  <hyperlinks>
    <hyperlink ref="AL1" location="'Innehåll_ Contents'!Utskriftsområde" display="Till tabellförteckning" xr:uid="{58B2A38F-DAA7-4031-A8F4-D5D06B10CAA9}"/>
  </hyperlinks>
  <pageMargins left="0.75" right="0.75" top="0.9" bottom="0.59" header="0.5" footer="0.5"/>
  <pageSetup paperSize="9" scale="85"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AP51"/>
  <sheetViews>
    <sheetView zoomScaleNormal="100" workbookViewId="0"/>
  </sheetViews>
  <sheetFormatPr defaultRowHeight="12.75" x14ac:dyDescent="0.2"/>
  <cols>
    <col min="1" max="1" width="1.42578125" style="49" customWidth="1"/>
    <col min="2" max="2" width="23.140625" style="49" bestFit="1" customWidth="1"/>
    <col min="3" max="5" width="11.5703125" style="49" hidden="1" customWidth="1"/>
    <col min="6" max="6" width="6.5703125" style="49" bestFit="1" customWidth="1"/>
    <col min="7" max="7" width="1.85546875" style="50" bestFit="1" customWidth="1"/>
    <col min="8" max="8" width="5.7109375" style="49" bestFit="1" customWidth="1"/>
    <col min="9" max="9" width="1.5703125" style="49" bestFit="1" customWidth="1"/>
    <col min="10" max="10" width="6.5703125" style="49" bestFit="1" customWidth="1"/>
    <col min="11" max="11" width="1.85546875" style="50" bestFit="1" customWidth="1"/>
    <col min="12" max="12" width="7.42578125" style="49" bestFit="1" customWidth="1"/>
    <col min="13" max="13" width="1.5703125" style="49" bestFit="1" customWidth="1"/>
    <col min="14" max="14" width="6.5703125" style="49" bestFit="1" customWidth="1"/>
    <col min="15" max="15" width="1.85546875" style="50" bestFit="1" customWidth="1"/>
    <col min="16" max="16" width="5.85546875" style="49" bestFit="1" customWidth="1"/>
    <col min="17" max="17" width="1.5703125" style="49" bestFit="1" customWidth="1"/>
    <col min="18" max="18" width="6.5703125" style="49" bestFit="1" customWidth="1"/>
    <col min="19" max="19" width="1.85546875" style="50" bestFit="1" customWidth="1"/>
    <col min="20" max="20" width="5.85546875" style="49" bestFit="1" customWidth="1"/>
    <col min="21" max="21" width="1" style="49" bestFit="1" customWidth="1"/>
    <col min="22" max="22" width="6.5703125" style="49" bestFit="1" customWidth="1"/>
    <col min="23" max="23" width="1.85546875" style="50" bestFit="1" customWidth="1"/>
    <col min="24" max="24" width="6.7109375" style="49" bestFit="1" customWidth="1"/>
    <col min="25" max="25" width="1.5703125" style="49" bestFit="1" customWidth="1"/>
    <col min="26" max="26" width="6.7109375" style="49" bestFit="1" customWidth="1"/>
    <col min="27" max="27" width="1.85546875" style="50" bestFit="1" customWidth="1"/>
    <col min="28" max="28" width="5.85546875" style="49" bestFit="1" customWidth="1"/>
    <col min="29" max="29" width="1.5703125" style="49" bestFit="1" customWidth="1"/>
    <col min="30" max="30" width="5.85546875" style="49" bestFit="1" customWidth="1"/>
    <col min="31" max="31" width="1.85546875" style="50" bestFit="1" customWidth="1"/>
    <col min="32" max="32" width="5.85546875" style="49" bestFit="1" customWidth="1"/>
    <col min="33" max="33" width="1.5703125" style="49" bestFit="1" customWidth="1"/>
    <col min="34" max="34" width="6.5703125" style="49" bestFit="1" customWidth="1"/>
    <col min="35" max="35" width="1.85546875" style="50" bestFit="1" customWidth="1"/>
    <col min="36" max="36" width="5.85546875" style="49" bestFit="1" customWidth="1"/>
    <col min="37" max="37" width="1" style="49" customWidth="1"/>
    <col min="38" max="38" width="7.85546875" style="49" bestFit="1" customWidth="1"/>
    <col min="39" max="39" width="1.85546875" style="50" bestFit="1" customWidth="1"/>
    <col min="40" max="40" width="6.5703125" style="49" bestFit="1" customWidth="1"/>
    <col min="41" max="212" width="9.140625" style="49"/>
    <col min="213" max="213" width="1.42578125" style="49" customWidth="1"/>
    <col min="214" max="214" width="11.5703125" style="49" customWidth="1"/>
    <col min="215" max="217" width="0" style="49" hidden="1" customWidth="1"/>
    <col min="218" max="218" width="4.7109375" style="49" customWidth="1"/>
    <col min="219" max="219" width="2.5703125" style="49" customWidth="1"/>
    <col min="220" max="220" width="4.7109375" style="49" customWidth="1"/>
    <col min="221" max="221" width="1" style="49" customWidth="1"/>
    <col min="222" max="222" width="4.7109375" style="49" customWidth="1"/>
    <col min="223" max="223" width="2.5703125" style="49" customWidth="1"/>
    <col min="224" max="224" width="4.7109375" style="49" customWidth="1"/>
    <col min="225" max="225" width="1" style="49" customWidth="1"/>
    <col min="226" max="226" width="4.7109375" style="49" customWidth="1"/>
    <col min="227" max="227" width="2.5703125" style="49" customWidth="1"/>
    <col min="228" max="228" width="4.7109375" style="49" customWidth="1"/>
    <col min="229" max="229" width="1" style="49" customWidth="1"/>
    <col min="230" max="230" width="4.7109375" style="49" customWidth="1"/>
    <col min="231" max="231" width="2.5703125" style="49" customWidth="1"/>
    <col min="232" max="232" width="4.7109375" style="49" customWidth="1"/>
    <col min="233" max="233" width="1.140625" style="49" customWidth="1"/>
    <col min="234" max="234" width="4.7109375" style="49" customWidth="1"/>
    <col min="235" max="235" width="2.5703125" style="49" customWidth="1"/>
    <col min="236" max="236" width="4.7109375" style="49" customWidth="1"/>
    <col min="237" max="237" width="1.140625" style="49" customWidth="1"/>
    <col min="238" max="238" width="4.7109375" style="49" customWidth="1"/>
    <col min="239" max="239" width="2.5703125" style="49" customWidth="1"/>
    <col min="240" max="240" width="4.7109375" style="49" customWidth="1"/>
    <col min="241" max="241" width="1" style="49" customWidth="1"/>
    <col min="242" max="242" width="4.7109375" style="49" customWidth="1"/>
    <col min="243" max="243" width="2.5703125" style="49" customWidth="1"/>
    <col min="244" max="244" width="4.7109375" style="49" customWidth="1"/>
    <col min="245" max="245" width="1" style="49" customWidth="1"/>
    <col min="246" max="246" width="4.7109375" style="49" customWidth="1"/>
    <col min="247" max="247" width="2.5703125" style="49" customWidth="1"/>
    <col min="248" max="248" width="4.7109375" style="49" customWidth="1"/>
    <col min="249" max="249" width="1" style="49" customWidth="1"/>
    <col min="250" max="250" width="4.5703125" style="49" customWidth="1"/>
    <col min="251" max="251" width="2.5703125" style="49" customWidth="1"/>
    <col min="252" max="252" width="4.85546875" style="49" customWidth="1"/>
    <col min="253" max="468" width="9.140625" style="49"/>
    <col min="469" max="469" width="1.42578125" style="49" customWidth="1"/>
    <col min="470" max="470" width="11.5703125" style="49" customWidth="1"/>
    <col min="471" max="473" width="0" style="49" hidden="1" customWidth="1"/>
    <col min="474" max="474" width="4.7109375" style="49" customWidth="1"/>
    <col min="475" max="475" width="2.5703125" style="49" customWidth="1"/>
    <col min="476" max="476" width="4.7109375" style="49" customWidth="1"/>
    <col min="477" max="477" width="1" style="49" customWidth="1"/>
    <col min="478" max="478" width="4.7109375" style="49" customWidth="1"/>
    <col min="479" max="479" width="2.5703125" style="49" customWidth="1"/>
    <col min="480" max="480" width="4.7109375" style="49" customWidth="1"/>
    <col min="481" max="481" width="1" style="49" customWidth="1"/>
    <col min="482" max="482" width="4.7109375" style="49" customWidth="1"/>
    <col min="483" max="483" width="2.5703125" style="49" customWidth="1"/>
    <col min="484" max="484" width="4.7109375" style="49" customWidth="1"/>
    <col min="485" max="485" width="1" style="49" customWidth="1"/>
    <col min="486" max="486" width="4.7109375" style="49" customWidth="1"/>
    <col min="487" max="487" width="2.5703125" style="49" customWidth="1"/>
    <col min="488" max="488" width="4.7109375" style="49" customWidth="1"/>
    <col min="489" max="489" width="1.140625" style="49" customWidth="1"/>
    <col min="490" max="490" width="4.7109375" style="49" customWidth="1"/>
    <col min="491" max="491" width="2.5703125" style="49" customWidth="1"/>
    <col min="492" max="492" width="4.7109375" style="49" customWidth="1"/>
    <col min="493" max="493" width="1.140625" style="49" customWidth="1"/>
    <col min="494" max="494" width="4.7109375" style="49" customWidth="1"/>
    <col min="495" max="495" width="2.5703125" style="49" customWidth="1"/>
    <col min="496" max="496" width="4.7109375" style="49" customWidth="1"/>
    <col min="497" max="497" width="1" style="49" customWidth="1"/>
    <col min="498" max="498" width="4.7109375" style="49" customWidth="1"/>
    <col min="499" max="499" width="2.5703125" style="49" customWidth="1"/>
    <col min="500" max="500" width="4.7109375" style="49" customWidth="1"/>
    <col min="501" max="501" width="1" style="49" customWidth="1"/>
    <col min="502" max="502" width="4.7109375" style="49" customWidth="1"/>
    <col min="503" max="503" width="2.5703125" style="49" customWidth="1"/>
    <col min="504" max="504" width="4.7109375" style="49" customWidth="1"/>
    <col min="505" max="505" width="1" style="49" customWidth="1"/>
    <col min="506" max="506" width="4.5703125" style="49" customWidth="1"/>
    <col min="507" max="507" width="2.5703125" style="49" customWidth="1"/>
    <col min="508" max="508" width="4.85546875" style="49" customWidth="1"/>
    <col min="509" max="724" width="9.140625" style="49"/>
    <col min="725" max="725" width="1.42578125" style="49" customWidth="1"/>
    <col min="726" max="726" width="11.5703125" style="49" customWidth="1"/>
    <col min="727" max="729" width="0" style="49" hidden="1" customWidth="1"/>
    <col min="730" max="730" width="4.7109375" style="49" customWidth="1"/>
    <col min="731" max="731" width="2.5703125" style="49" customWidth="1"/>
    <col min="732" max="732" width="4.7109375" style="49" customWidth="1"/>
    <col min="733" max="733" width="1" style="49" customWidth="1"/>
    <col min="734" max="734" width="4.7109375" style="49" customWidth="1"/>
    <col min="735" max="735" width="2.5703125" style="49" customWidth="1"/>
    <col min="736" max="736" width="4.7109375" style="49" customWidth="1"/>
    <col min="737" max="737" width="1" style="49" customWidth="1"/>
    <col min="738" max="738" width="4.7109375" style="49" customWidth="1"/>
    <col min="739" max="739" width="2.5703125" style="49" customWidth="1"/>
    <col min="740" max="740" width="4.7109375" style="49" customWidth="1"/>
    <col min="741" max="741" width="1" style="49" customWidth="1"/>
    <col min="742" max="742" width="4.7109375" style="49" customWidth="1"/>
    <col min="743" max="743" width="2.5703125" style="49" customWidth="1"/>
    <col min="744" max="744" width="4.7109375" style="49" customWidth="1"/>
    <col min="745" max="745" width="1.140625" style="49" customWidth="1"/>
    <col min="746" max="746" width="4.7109375" style="49" customWidth="1"/>
    <col min="747" max="747" width="2.5703125" style="49" customWidth="1"/>
    <col min="748" max="748" width="4.7109375" style="49" customWidth="1"/>
    <col min="749" max="749" width="1.140625" style="49" customWidth="1"/>
    <col min="750" max="750" width="4.7109375" style="49" customWidth="1"/>
    <col min="751" max="751" width="2.5703125" style="49" customWidth="1"/>
    <col min="752" max="752" width="4.7109375" style="49" customWidth="1"/>
    <col min="753" max="753" width="1" style="49" customWidth="1"/>
    <col min="754" max="754" width="4.7109375" style="49" customWidth="1"/>
    <col min="755" max="755" width="2.5703125" style="49" customWidth="1"/>
    <col min="756" max="756" width="4.7109375" style="49" customWidth="1"/>
    <col min="757" max="757" width="1" style="49" customWidth="1"/>
    <col min="758" max="758" width="4.7109375" style="49" customWidth="1"/>
    <col min="759" max="759" width="2.5703125" style="49" customWidth="1"/>
    <col min="760" max="760" width="4.7109375" style="49" customWidth="1"/>
    <col min="761" max="761" width="1" style="49" customWidth="1"/>
    <col min="762" max="762" width="4.5703125" style="49" customWidth="1"/>
    <col min="763" max="763" width="2.5703125" style="49" customWidth="1"/>
    <col min="764" max="764" width="4.85546875" style="49" customWidth="1"/>
    <col min="765" max="980" width="9.140625" style="49"/>
    <col min="981" max="981" width="1.42578125" style="49" customWidth="1"/>
    <col min="982" max="982" width="11.5703125" style="49" customWidth="1"/>
    <col min="983" max="985" width="0" style="49" hidden="1" customWidth="1"/>
    <col min="986" max="986" width="4.7109375" style="49" customWidth="1"/>
    <col min="987" max="987" width="2.5703125" style="49" customWidth="1"/>
    <col min="988" max="988" width="4.7109375" style="49" customWidth="1"/>
    <col min="989" max="989" width="1" style="49" customWidth="1"/>
    <col min="990" max="990" width="4.7109375" style="49" customWidth="1"/>
    <col min="991" max="991" width="2.5703125" style="49" customWidth="1"/>
    <col min="992" max="992" width="4.7109375" style="49" customWidth="1"/>
    <col min="993" max="993" width="1" style="49" customWidth="1"/>
    <col min="994" max="994" width="4.7109375" style="49" customWidth="1"/>
    <col min="995" max="995" width="2.5703125" style="49" customWidth="1"/>
    <col min="996" max="996" width="4.7109375" style="49" customWidth="1"/>
    <col min="997" max="997" width="1" style="49" customWidth="1"/>
    <col min="998" max="998" width="4.7109375" style="49" customWidth="1"/>
    <col min="999" max="999" width="2.5703125" style="49" customWidth="1"/>
    <col min="1000" max="1000" width="4.7109375" style="49" customWidth="1"/>
    <col min="1001" max="1001" width="1.140625" style="49" customWidth="1"/>
    <col min="1002" max="1002" width="4.7109375" style="49" customWidth="1"/>
    <col min="1003" max="1003" width="2.5703125" style="49" customWidth="1"/>
    <col min="1004" max="1004" width="4.7109375" style="49" customWidth="1"/>
    <col min="1005" max="1005" width="1.140625" style="49" customWidth="1"/>
    <col min="1006" max="1006" width="4.7109375" style="49" customWidth="1"/>
    <col min="1007" max="1007" width="2.5703125" style="49" customWidth="1"/>
    <col min="1008" max="1008" width="4.7109375" style="49" customWidth="1"/>
    <col min="1009" max="1009" width="1" style="49" customWidth="1"/>
    <col min="1010" max="1010" width="4.7109375" style="49" customWidth="1"/>
    <col min="1011" max="1011" width="2.5703125" style="49" customWidth="1"/>
    <col min="1012" max="1012" width="4.7109375" style="49" customWidth="1"/>
    <col min="1013" max="1013" width="1" style="49" customWidth="1"/>
    <col min="1014" max="1014" width="4.7109375" style="49" customWidth="1"/>
    <col min="1015" max="1015" width="2.5703125" style="49" customWidth="1"/>
    <col min="1016" max="1016" width="4.7109375" style="49" customWidth="1"/>
    <col min="1017" max="1017" width="1" style="49" customWidth="1"/>
    <col min="1018" max="1018" width="4.5703125" style="49" customWidth="1"/>
    <col min="1019" max="1019" width="2.5703125" style="49" customWidth="1"/>
    <col min="1020" max="1020" width="4.85546875" style="49" customWidth="1"/>
    <col min="1021" max="1236" width="9.140625" style="49"/>
    <col min="1237" max="1237" width="1.42578125" style="49" customWidth="1"/>
    <col min="1238" max="1238" width="11.5703125" style="49" customWidth="1"/>
    <col min="1239" max="1241" width="0" style="49" hidden="1" customWidth="1"/>
    <col min="1242" max="1242" width="4.7109375" style="49" customWidth="1"/>
    <col min="1243" max="1243" width="2.5703125" style="49" customWidth="1"/>
    <col min="1244" max="1244" width="4.7109375" style="49" customWidth="1"/>
    <col min="1245" max="1245" width="1" style="49" customWidth="1"/>
    <col min="1246" max="1246" width="4.7109375" style="49" customWidth="1"/>
    <col min="1247" max="1247" width="2.5703125" style="49" customWidth="1"/>
    <col min="1248" max="1248" width="4.7109375" style="49" customWidth="1"/>
    <col min="1249" max="1249" width="1" style="49" customWidth="1"/>
    <col min="1250" max="1250" width="4.7109375" style="49" customWidth="1"/>
    <col min="1251" max="1251" width="2.5703125" style="49" customWidth="1"/>
    <col min="1252" max="1252" width="4.7109375" style="49" customWidth="1"/>
    <col min="1253" max="1253" width="1" style="49" customWidth="1"/>
    <col min="1254" max="1254" width="4.7109375" style="49" customWidth="1"/>
    <col min="1255" max="1255" width="2.5703125" style="49" customWidth="1"/>
    <col min="1256" max="1256" width="4.7109375" style="49" customWidth="1"/>
    <col min="1257" max="1257" width="1.140625" style="49" customWidth="1"/>
    <col min="1258" max="1258" width="4.7109375" style="49" customWidth="1"/>
    <col min="1259" max="1259" width="2.5703125" style="49" customWidth="1"/>
    <col min="1260" max="1260" width="4.7109375" style="49" customWidth="1"/>
    <col min="1261" max="1261" width="1.140625" style="49" customWidth="1"/>
    <col min="1262" max="1262" width="4.7109375" style="49" customWidth="1"/>
    <col min="1263" max="1263" width="2.5703125" style="49" customWidth="1"/>
    <col min="1264" max="1264" width="4.7109375" style="49" customWidth="1"/>
    <col min="1265" max="1265" width="1" style="49" customWidth="1"/>
    <col min="1266" max="1266" width="4.7109375" style="49" customWidth="1"/>
    <col min="1267" max="1267" width="2.5703125" style="49" customWidth="1"/>
    <col min="1268" max="1268" width="4.7109375" style="49" customWidth="1"/>
    <col min="1269" max="1269" width="1" style="49" customWidth="1"/>
    <col min="1270" max="1270" width="4.7109375" style="49" customWidth="1"/>
    <col min="1271" max="1271" width="2.5703125" style="49" customWidth="1"/>
    <col min="1272" max="1272" width="4.7109375" style="49" customWidth="1"/>
    <col min="1273" max="1273" width="1" style="49" customWidth="1"/>
    <col min="1274" max="1274" width="4.5703125" style="49" customWidth="1"/>
    <col min="1275" max="1275" width="2.5703125" style="49" customWidth="1"/>
    <col min="1276" max="1276" width="4.85546875" style="49" customWidth="1"/>
    <col min="1277" max="1492" width="9.140625" style="49"/>
    <col min="1493" max="1493" width="1.42578125" style="49" customWidth="1"/>
    <col min="1494" max="1494" width="11.5703125" style="49" customWidth="1"/>
    <col min="1495" max="1497" width="0" style="49" hidden="1" customWidth="1"/>
    <col min="1498" max="1498" width="4.7109375" style="49" customWidth="1"/>
    <col min="1499" max="1499" width="2.5703125" style="49" customWidth="1"/>
    <col min="1500" max="1500" width="4.7109375" style="49" customWidth="1"/>
    <col min="1501" max="1501" width="1" style="49" customWidth="1"/>
    <col min="1502" max="1502" width="4.7109375" style="49" customWidth="1"/>
    <col min="1503" max="1503" width="2.5703125" style="49" customWidth="1"/>
    <col min="1504" max="1504" width="4.7109375" style="49" customWidth="1"/>
    <col min="1505" max="1505" width="1" style="49" customWidth="1"/>
    <col min="1506" max="1506" width="4.7109375" style="49" customWidth="1"/>
    <col min="1507" max="1507" width="2.5703125" style="49" customWidth="1"/>
    <col min="1508" max="1508" width="4.7109375" style="49" customWidth="1"/>
    <col min="1509" max="1509" width="1" style="49" customWidth="1"/>
    <col min="1510" max="1510" width="4.7109375" style="49" customWidth="1"/>
    <col min="1511" max="1511" width="2.5703125" style="49" customWidth="1"/>
    <col min="1512" max="1512" width="4.7109375" style="49" customWidth="1"/>
    <col min="1513" max="1513" width="1.140625" style="49" customWidth="1"/>
    <col min="1514" max="1514" width="4.7109375" style="49" customWidth="1"/>
    <col min="1515" max="1515" width="2.5703125" style="49" customWidth="1"/>
    <col min="1516" max="1516" width="4.7109375" style="49" customWidth="1"/>
    <col min="1517" max="1517" width="1.140625" style="49" customWidth="1"/>
    <col min="1518" max="1518" width="4.7109375" style="49" customWidth="1"/>
    <col min="1519" max="1519" width="2.5703125" style="49" customWidth="1"/>
    <col min="1520" max="1520" width="4.7109375" style="49" customWidth="1"/>
    <col min="1521" max="1521" width="1" style="49" customWidth="1"/>
    <col min="1522" max="1522" width="4.7109375" style="49" customWidth="1"/>
    <col min="1523" max="1523" width="2.5703125" style="49" customWidth="1"/>
    <col min="1524" max="1524" width="4.7109375" style="49" customWidth="1"/>
    <col min="1525" max="1525" width="1" style="49" customWidth="1"/>
    <col min="1526" max="1526" width="4.7109375" style="49" customWidth="1"/>
    <col min="1527" max="1527" width="2.5703125" style="49" customWidth="1"/>
    <col min="1528" max="1528" width="4.7109375" style="49" customWidth="1"/>
    <col min="1529" max="1529" width="1" style="49" customWidth="1"/>
    <col min="1530" max="1530" width="4.5703125" style="49" customWidth="1"/>
    <col min="1531" max="1531" width="2.5703125" style="49" customWidth="1"/>
    <col min="1532" max="1532" width="4.85546875" style="49" customWidth="1"/>
    <col min="1533" max="1748" width="9.140625" style="49"/>
    <col min="1749" max="1749" width="1.42578125" style="49" customWidth="1"/>
    <col min="1750" max="1750" width="11.5703125" style="49" customWidth="1"/>
    <col min="1751" max="1753" width="0" style="49" hidden="1" customWidth="1"/>
    <col min="1754" max="1754" width="4.7109375" style="49" customWidth="1"/>
    <col min="1755" max="1755" width="2.5703125" style="49" customWidth="1"/>
    <col min="1756" max="1756" width="4.7109375" style="49" customWidth="1"/>
    <col min="1757" max="1757" width="1" style="49" customWidth="1"/>
    <col min="1758" max="1758" width="4.7109375" style="49" customWidth="1"/>
    <col min="1759" max="1759" width="2.5703125" style="49" customWidth="1"/>
    <col min="1760" max="1760" width="4.7109375" style="49" customWidth="1"/>
    <col min="1761" max="1761" width="1" style="49" customWidth="1"/>
    <col min="1762" max="1762" width="4.7109375" style="49" customWidth="1"/>
    <col min="1763" max="1763" width="2.5703125" style="49" customWidth="1"/>
    <col min="1764" max="1764" width="4.7109375" style="49" customWidth="1"/>
    <col min="1765" max="1765" width="1" style="49" customWidth="1"/>
    <col min="1766" max="1766" width="4.7109375" style="49" customWidth="1"/>
    <col min="1767" max="1767" width="2.5703125" style="49" customWidth="1"/>
    <col min="1768" max="1768" width="4.7109375" style="49" customWidth="1"/>
    <col min="1769" max="1769" width="1.140625" style="49" customWidth="1"/>
    <col min="1770" max="1770" width="4.7109375" style="49" customWidth="1"/>
    <col min="1771" max="1771" width="2.5703125" style="49" customWidth="1"/>
    <col min="1772" max="1772" width="4.7109375" style="49" customWidth="1"/>
    <col min="1773" max="1773" width="1.140625" style="49" customWidth="1"/>
    <col min="1774" max="1774" width="4.7109375" style="49" customWidth="1"/>
    <col min="1775" max="1775" width="2.5703125" style="49" customWidth="1"/>
    <col min="1776" max="1776" width="4.7109375" style="49" customWidth="1"/>
    <col min="1777" max="1777" width="1" style="49" customWidth="1"/>
    <col min="1778" max="1778" width="4.7109375" style="49" customWidth="1"/>
    <col min="1779" max="1779" width="2.5703125" style="49" customWidth="1"/>
    <col min="1780" max="1780" width="4.7109375" style="49" customWidth="1"/>
    <col min="1781" max="1781" width="1" style="49" customWidth="1"/>
    <col min="1782" max="1782" width="4.7109375" style="49" customWidth="1"/>
    <col min="1783" max="1783" width="2.5703125" style="49" customWidth="1"/>
    <col min="1784" max="1784" width="4.7109375" style="49" customWidth="1"/>
    <col min="1785" max="1785" width="1" style="49" customWidth="1"/>
    <col min="1786" max="1786" width="4.5703125" style="49" customWidth="1"/>
    <col min="1787" max="1787" width="2.5703125" style="49" customWidth="1"/>
    <col min="1788" max="1788" width="4.85546875" style="49" customWidth="1"/>
    <col min="1789" max="2004" width="9.140625" style="49"/>
    <col min="2005" max="2005" width="1.42578125" style="49" customWidth="1"/>
    <col min="2006" max="2006" width="11.5703125" style="49" customWidth="1"/>
    <col min="2007" max="2009" width="0" style="49" hidden="1" customWidth="1"/>
    <col min="2010" max="2010" width="4.7109375" style="49" customWidth="1"/>
    <col min="2011" max="2011" width="2.5703125" style="49" customWidth="1"/>
    <col min="2012" max="2012" width="4.7109375" style="49" customWidth="1"/>
    <col min="2013" max="2013" width="1" style="49" customWidth="1"/>
    <col min="2014" max="2014" width="4.7109375" style="49" customWidth="1"/>
    <col min="2015" max="2015" width="2.5703125" style="49" customWidth="1"/>
    <col min="2016" max="2016" width="4.7109375" style="49" customWidth="1"/>
    <col min="2017" max="2017" width="1" style="49" customWidth="1"/>
    <col min="2018" max="2018" width="4.7109375" style="49" customWidth="1"/>
    <col min="2019" max="2019" width="2.5703125" style="49" customWidth="1"/>
    <col min="2020" max="2020" width="4.7109375" style="49" customWidth="1"/>
    <col min="2021" max="2021" width="1" style="49" customWidth="1"/>
    <col min="2022" max="2022" width="4.7109375" style="49" customWidth="1"/>
    <col min="2023" max="2023" width="2.5703125" style="49" customWidth="1"/>
    <col min="2024" max="2024" width="4.7109375" style="49" customWidth="1"/>
    <col min="2025" max="2025" width="1.140625" style="49" customWidth="1"/>
    <col min="2026" max="2026" width="4.7109375" style="49" customWidth="1"/>
    <col min="2027" max="2027" width="2.5703125" style="49" customWidth="1"/>
    <col min="2028" max="2028" width="4.7109375" style="49" customWidth="1"/>
    <col min="2029" max="2029" width="1.140625" style="49" customWidth="1"/>
    <col min="2030" max="2030" width="4.7109375" style="49" customWidth="1"/>
    <col min="2031" max="2031" width="2.5703125" style="49" customWidth="1"/>
    <col min="2032" max="2032" width="4.7109375" style="49" customWidth="1"/>
    <col min="2033" max="2033" width="1" style="49" customWidth="1"/>
    <col min="2034" max="2034" width="4.7109375" style="49" customWidth="1"/>
    <col min="2035" max="2035" width="2.5703125" style="49" customWidth="1"/>
    <col min="2036" max="2036" width="4.7109375" style="49" customWidth="1"/>
    <col min="2037" max="2037" width="1" style="49" customWidth="1"/>
    <col min="2038" max="2038" width="4.7109375" style="49" customWidth="1"/>
    <col min="2039" max="2039" width="2.5703125" style="49" customWidth="1"/>
    <col min="2040" max="2040" width="4.7109375" style="49" customWidth="1"/>
    <col min="2041" max="2041" width="1" style="49" customWidth="1"/>
    <col min="2042" max="2042" width="4.5703125" style="49" customWidth="1"/>
    <col min="2043" max="2043" width="2.5703125" style="49" customWidth="1"/>
    <col min="2044" max="2044" width="4.85546875" style="49" customWidth="1"/>
    <col min="2045" max="2260" width="9.140625" style="49"/>
    <col min="2261" max="2261" width="1.42578125" style="49" customWidth="1"/>
    <col min="2262" max="2262" width="11.5703125" style="49" customWidth="1"/>
    <col min="2263" max="2265" width="0" style="49" hidden="1" customWidth="1"/>
    <col min="2266" max="2266" width="4.7109375" style="49" customWidth="1"/>
    <col min="2267" max="2267" width="2.5703125" style="49" customWidth="1"/>
    <col min="2268" max="2268" width="4.7109375" style="49" customWidth="1"/>
    <col min="2269" max="2269" width="1" style="49" customWidth="1"/>
    <col min="2270" max="2270" width="4.7109375" style="49" customWidth="1"/>
    <col min="2271" max="2271" width="2.5703125" style="49" customWidth="1"/>
    <col min="2272" max="2272" width="4.7109375" style="49" customWidth="1"/>
    <col min="2273" max="2273" width="1" style="49" customWidth="1"/>
    <col min="2274" max="2274" width="4.7109375" style="49" customWidth="1"/>
    <col min="2275" max="2275" width="2.5703125" style="49" customWidth="1"/>
    <col min="2276" max="2276" width="4.7109375" style="49" customWidth="1"/>
    <col min="2277" max="2277" width="1" style="49" customWidth="1"/>
    <col min="2278" max="2278" width="4.7109375" style="49" customWidth="1"/>
    <col min="2279" max="2279" width="2.5703125" style="49" customWidth="1"/>
    <col min="2280" max="2280" width="4.7109375" style="49" customWidth="1"/>
    <col min="2281" max="2281" width="1.140625" style="49" customWidth="1"/>
    <col min="2282" max="2282" width="4.7109375" style="49" customWidth="1"/>
    <col min="2283" max="2283" width="2.5703125" style="49" customWidth="1"/>
    <col min="2284" max="2284" width="4.7109375" style="49" customWidth="1"/>
    <col min="2285" max="2285" width="1.140625" style="49" customWidth="1"/>
    <col min="2286" max="2286" width="4.7109375" style="49" customWidth="1"/>
    <col min="2287" max="2287" width="2.5703125" style="49" customWidth="1"/>
    <col min="2288" max="2288" width="4.7109375" style="49" customWidth="1"/>
    <col min="2289" max="2289" width="1" style="49" customWidth="1"/>
    <col min="2290" max="2290" width="4.7109375" style="49" customWidth="1"/>
    <col min="2291" max="2291" width="2.5703125" style="49" customWidth="1"/>
    <col min="2292" max="2292" width="4.7109375" style="49" customWidth="1"/>
    <col min="2293" max="2293" width="1" style="49" customWidth="1"/>
    <col min="2294" max="2294" width="4.7109375" style="49" customWidth="1"/>
    <col min="2295" max="2295" width="2.5703125" style="49" customWidth="1"/>
    <col min="2296" max="2296" width="4.7109375" style="49" customWidth="1"/>
    <col min="2297" max="2297" width="1" style="49" customWidth="1"/>
    <col min="2298" max="2298" width="4.5703125" style="49" customWidth="1"/>
    <col min="2299" max="2299" width="2.5703125" style="49" customWidth="1"/>
    <col min="2300" max="2300" width="4.85546875" style="49" customWidth="1"/>
    <col min="2301" max="2516" width="9.140625" style="49"/>
    <col min="2517" max="2517" width="1.42578125" style="49" customWidth="1"/>
    <col min="2518" max="2518" width="11.5703125" style="49" customWidth="1"/>
    <col min="2519" max="2521" width="0" style="49" hidden="1" customWidth="1"/>
    <col min="2522" max="2522" width="4.7109375" style="49" customWidth="1"/>
    <col min="2523" max="2523" width="2.5703125" style="49" customWidth="1"/>
    <col min="2524" max="2524" width="4.7109375" style="49" customWidth="1"/>
    <col min="2525" max="2525" width="1" style="49" customWidth="1"/>
    <col min="2526" max="2526" width="4.7109375" style="49" customWidth="1"/>
    <col min="2527" max="2527" width="2.5703125" style="49" customWidth="1"/>
    <col min="2528" max="2528" width="4.7109375" style="49" customWidth="1"/>
    <col min="2529" max="2529" width="1" style="49" customWidth="1"/>
    <col min="2530" max="2530" width="4.7109375" style="49" customWidth="1"/>
    <col min="2531" max="2531" width="2.5703125" style="49" customWidth="1"/>
    <col min="2532" max="2532" width="4.7109375" style="49" customWidth="1"/>
    <col min="2533" max="2533" width="1" style="49" customWidth="1"/>
    <col min="2534" max="2534" width="4.7109375" style="49" customWidth="1"/>
    <col min="2535" max="2535" width="2.5703125" style="49" customWidth="1"/>
    <col min="2536" max="2536" width="4.7109375" style="49" customWidth="1"/>
    <col min="2537" max="2537" width="1.140625" style="49" customWidth="1"/>
    <col min="2538" max="2538" width="4.7109375" style="49" customWidth="1"/>
    <col min="2539" max="2539" width="2.5703125" style="49" customWidth="1"/>
    <col min="2540" max="2540" width="4.7109375" style="49" customWidth="1"/>
    <col min="2541" max="2541" width="1.140625" style="49" customWidth="1"/>
    <col min="2542" max="2542" width="4.7109375" style="49" customWidth="1"/>
    <col min="2543" max="2543" width="2.5703125" style="49" customWidth="1"/>
    <col min="2544" max="2544" width="4.7109375" style="49" customWidth="1"/>
    <col min="2545" max="2545" width="1" style="49" customWidth="1"/>
    <col min="2546" max="2546" width="4.7109375" style="49" customWidth="1"/>
    <col min="2547" max="2547" width="2.5703125" style="49" customWidth="1"/>
    <col min="2548" max="2548" width="4.7109375" style="49" customWidth="1"/>
    <col min="2549" max="2549" width="1" style="49" customWidth="1"/>
    <col min="2550" max="2550" width="4.7109375" style="49" customWidth="1"/>
    <col min="2551" max="2551" width="2.5703125" style="49" customWidth="1"/>
    <col min="2552" max="2552" width="4.7109375" style="49" customWidth="1"/>
    <col min="2553" max="2553" width="1" style="49" customWidth="1"/>
    <col min="2554" max="2554" width="4.5703125" style="49" customWidth="1"/>
    <col min="2555" max="2555" width="2.5703125" style="49" customWidth="1"/>
    <col min="2556" max="2556" width="4.85546875" style="49" customWidth="1"/>
    <col min="2557" max="2772" width="9.140625" style="49"/>
    <col min="2773" max="2773" width="1.42578125" style="49" customWidth="1"/>
    <col min="2774" max="2774" width="11.5703125" style="49" customWidth="1"/>
    <col min="2775" max="2777" width="0" style="49" hidden="1" customWidth="1"/>
    <col min="2778" max="2778" width="4.7109375" style="49" customWidth="1"/>
    <col min="2779" max="2779" width="2.5703125" style="49" customWidth="1"/>
    <col min="2780" max="2780" width="4.7109375" style="49" customWidth="1"/>
    <col min="2781" max="2781" width="1" style="49" customWidth="1"/>
    <col min="2782" max="2782" width="4.7109375" style="49" customWidth="1"/>
    <col min="2783" max="2783" width="2.5703125" style="49" customWidth="1"/>
    <col min="2784" max="2784" width="4.7109375" style="49" customWidth="1"/>
    <col min="2785" max="2785" width="1" style="49" customWidth="1"/>
    <col min="2786" max="2786" width="4.7109375" style="49" customWidth="1"/>
    <col min="2787" max="2787" width="2.5703125" style="49" customWidth="1"/>
    <col min="2788" max="2788" width="4.7109375" style="49" customWidth="1"/>
    <col min="2789" max="2789" width="1" style="49" customWidth="1"/>
    <col min="2790" max="2790" width="4.7109375" style="49" customWidth="1"/>
    <col min="2791" max="2791" width="2.5703125" style="49" customWidth="1"/>
    <col min="2792" max="2792" width="4.7109375" style="49" customWidth="1"/>
    <col min="2793" max="2793" width="1.140625" style="49" customWidth="1"/>
    <col min="2794" max="2794" width="4.7109375" style="49" customWidth="1"/>
    <col min="2795" max="2795" width="2.5703125" style="49" customWidth="1"/>
    <col min="2796" max="2796" width="4.7109375" style="49" customWidth="1"/>
    <col min="2797" max="2797" width="1.140625" style="49" customWidth="1"/>
    <col min="2798" max="2798" width="4.7109375" style="49" customWidth="1"/>
    <col min="2799" max="2799" width="2.5703125" style="49" customWidth="1"/>
    <col min="2800" max="2800" width="4.7109375" style="49" customWidth="1"/>
    <col min="2801" max="2801" width="1" style="49" customWidth="1"/>
    <col min="2802" max="2802" width="4.7109375" style="49" customWidth="1"/>
    <col min="2803" max="2803" width="2.5703125" style="49" customWidth="1"/>
    <col min="2804" max="2804" width="4.7109375" style="49" customWidth="1"/>
    <col min="2805" max="2805" width="1" style="49" customWidth="1"/>
    <col min="2806" max="2806" width="4.7109375" style="49" customWidth="1"/>
    <col min="2807" max="2807" width="2.5703125" style="49" customWidth="1"/>
    <col min="2808" max="2808" width="4.7109375" style="49" customWidth="1"/>
    <col min="2809" max="2809" width="1" style="49" customWidth="1"/>
    <col min="2810" max="2810" width="4.5703125" style="49" customWidth="1"/>
    <col min="2811" max="2811" width="2.5703125" style="49" customWidth="1"/>
    <col min="2812" max="2812" width="4.85546875" style="49" customWidth="1"/>
    <col min="2813" max="3028" width="9.140625" style="49"/>
    <col min="3029" max="3029" width="1.42578125" style="49" customWidth="1"/>
    <col min="3030" max="3030" width="11.5703125" style="49" customWidth="1"/>
    <col min="3031" max="3033" width="0" style="49" hidden="1" customWidth="1"/>
    <col min="3034" max="3034" width="4.7109375" style="49" customWidth="1"/>
    <col min="3035" max="3035" width="2.5703125" style="49" customWidth="1"/>
    <col min="3036" max="3036" width="4.7109375" style="49" customWidth="1"/>
    <col min="3037" max="3037" width="1" style="49" customWidth="1"/>
    <col min="3038" max="3038" width="4.7109375" style="49" customWidth="1"/>
    <col min="3039" max="3039" width="2.5703125" style="49" customWidth="1"/>
    <col min="3040" max="3040" width="4.7109375" style="49" customWidth="1"/>
    <col min="3041" max="3041" width="1" style="49" customWidth="1"/>
    <col min="3042" max="3042" width="4.7109375" style="49" customWidth="1"/>
    <col min="3043" max="3043" width="2.5703125" style="49" customWidth="1"/>
    <col min="3044" max="3044" width="4.7109375" style="49" customWidth="1"/>
    <col min="3045" max="3045" width="1" style="49" customWidth="1"/>
    <col min="3046" max="3046" width="4.7109375" style="49" customWidth="1"/>
    <col min="3047" max="3047" width="2.5703125" style="49" customWidth="1"/>
    <col min="3048" max="3048" width="4.7109375" style="49" customWidth="1"/>
    <col min="3049" max="3049" width="1.140625" style="49" customWidth="1"/>
    <col min="3050" max="3050" width="4.7109375" style="49" customWidth="1"/>
    <col min="3051" max="3051" width="2.5703125" style="49" customWidth="1"/>
    <col min="3052" max="3052" width="4.7109375" style="49" customWidth="1"/>
    <col min="3053" max="3053" width="1.140625" style="49" customWidth="1"/>
    <col min="3054" max="3054" width="4.7109375" style="49" customWidth="1"/>
    <col min="3055" max="3055" width="2.5703125" style="49" customWidth="1"/>
    <col min="3056" max="3056" width="4.7109375" style="49" customWidth="1"/>
    <col min="3057" max="3057" width="1" style="49" customWidth="1"/>
    <col min="3058" max="3058" width="4.7109375" style="49" customWidth="1"/>
    <col min="3059" max="3059" width="2.5703125" style="49" customWidth="1"/>
    <col min="3060" max="3060" width="4.7109375" style="49" customWidth="1"/>
    <col min="3061" max="3061" width="1" style="49" customWidth="1"/>
    <col min="3062" max="3062" width="4.7109375" style="49" customWidth="1"/>
    <col min="3063" max="3063" width="2.5703125" style="49" customWidth="1"/>
    <col min="3064" max="3064" width="4.7109375" style="49" customWidth="1"/>
    <col min="3065" max="3065" width="1" style="49" customWidth="1"/>
    <col min="3066" max="3066" width="4.5703125" style="49" customWidth="1"/>
    <col min="3067" max="3067" width="2.5703125" style="49" customWidth="1"/>
    <col min="3068" max="3068" width="4.85546875" style="49" customWidth="1"/>
    <col min="3069" max="3284" width="9.140625" style="49"/>
    <col min="3285" max="3285" width="1.42578125" style="49" customWidth="1"/>
    <col min="3286" max="3286" width="11.5703125" style="49" customWidth="1"/>
    <col min="3287" max="3289" width="0" style="49" hidden="1" customWidth="1"/>
    <col min="3290" max="3290" width="4.7109375" style="49" customWidth="1"/>
    <col min="3291" max="3291" width="2.5703125" style="49" customWidth="1"/>
    <col min="3292" max="3292" width="4.7109375" style="49" customWidth="1"/>
    <col min="3293" max="3293" width="1" style="49" customWidth="1"/>
    <col min="3294" max="3294" width="4.7109375" style="49" customWidth="1"/>
    <col min="3295" max="3295" width="2.5703125" style="49" customWidth="1"/>
    <col min="3296" max="3296" width="4.7109375" style="49" customWidth="1"/>
    <col min="3297" max="3297" width="1" style="49" customWidth="1"/>
    <col min="3298" max="3298" width="4.7109375" style="49" customWidth="1"/>
    <col min="3299" max="3299" width="2.5703125" style="49" customWidth="1"/>
    <col min="3300" max="3300" width="4.7109375" style="49" customWidth="1"/>
    <col min="3301" max="3301" width="1" style="49" customWidth="1"/>
    <col min="3302" max="3302" width="4.7109375" style="49" customWidth="1"/>
    <col min="3303" max="3303" width="2.5703125" style="49" customWidth="1"/>
    <col min="3304" max="3304" width="4.7109375" style="49" customWidth="1"/>
    <col min="3305" max="3305" width="1.140625" style="49" customWidth="1"/>
    <col min="3306" max="3306" width="4.7109375" style="49" customWidth="1"/>
    <col min="3307" max="3307" width="2.5703125" style="49" customWidth="1"/>
    <col min="3308" max="3308" width="4.7109375" style="49" customWidth="1"/>
    <col min="3309" max="3309" width="1.140625" style="49" customWidth="1"/>
    <col min="3310" max="3310" width="4.7109375" style="49" customWidth="1"/>
    <col min="3311" max="3311" width="2.5703125" style="49" customWidth="1"/>
    <col min="3312" max="3312" width="4.7109375" style="49" customWidth="1"/>
    <col min="3313" max="3313" width="1" style="49" customWidth="1"/>
    <col min="3314" max="3314" width="4.7109375" style="49" customWidth="1"/>
    <col min="3315" max="3315" width="2.5703125" style="49" customWidth="1"/>
    <col min="3316" max="3316" width="4.7109375" style="49" customWidth="1"/>
    <col min="3317" max="3317" width="1" style="49" customWidth="1"/>
    <col min="3318" max="3318" width="4.7109375" style="49" customWidth="1"/>
    <col min="3319" max="3319" width="2.5703125" style="49" customWidth="1"/>
    <col min="3320" max="3320" width="4.7109375" style="49" customWidth="1"/>
    <col min="3321" max="3321" width="1" style="49" customWidth="1"/>
    <col min="3322" max="3322" width="4.5703125" style="49" customWidth="1"/>
    <col min="3323" max="3323" width="2.5703125" style="49" customWidth="1"/>
    <col min="3324" max="3324" width="4.85546875" style="49" customWidth="1"/>
    <col min="3325" max="3540" width="9.140625" style="49"/>
    <col min="3541" max="3541" width="1.42578125" style="49" customWidth="1"/>
    <col min="3542" max="3542" width="11.5703125" style="49" customWidth="1"/>
    <col min="3543" max="3545" width="0" style="49" hidden="1" customWidth="1"/>
    <col min="3546" max="3546" width="4.7109375" style="49" customWidth="1"/>
    <col min="3547" max="3547" width="2.5703125" style="49" customWidth="1"/>
    <col min="3548" max="3548" width="4.7109375" style="49" customWidth="1"/>
    <col min="3549" max="3549" width="1" style="49" customWidth="1"/>
    <col min="3550" max="3550" width="4.7109375" style="49" customWidth="1"/>
    <col min="3551" max="3551" width="2.5703125" style="49" customWidth="1"/>
    <col min="3552" max="3552" width="4.7109375" style="49" customWidth="1"/>
    <col min="3553" max="3553" width="1" style="49" customWidth="1"/>
    <col min="3554" max="3554" width="4.7109375" style="49" customWidth="1"/>
    <col min="3555" max="3555" width="2.5703125" style="49" customWidth="1"/>
    <col min="3556" max="3556" width="4.7109375" style="49" customWidth="1"/>
    <col min="3557" max="3557" width="1" style="49" customWidth="1"/>
    <col min="3558" max="3558" width="4.7109375" style="49" customWidth="1"/>
    <col min="3559" max="3559" width="2.5703125" style="49" customWidth="1"/>
    <col min="3560" max="3560" width="4.7109375" style="49" customWidth="1"/>
    <col min="3561" max="3561" width="1.140625" style="49" customWidth="1"/>
    <col min="3562" max="3562" width="4.7109375" style="49" customWidth="1"/>
    <col min="3563" max="3563" width="2.5703125" style="49" customWidth="1"/>
    <col min="3564" max="3564" width="4.7109375" style="49" customWidth="1"/>
    <col min="3565" max="3565" width="1.140625" style="49" customWidth="1"/>
    <col min="3566" max="3566" width="4.7109375" style="49" customWidth="1"/>
    <col min="3567" max="3567" width="2.5703125" style="49" customWidth="1"/>
    <col min="3568" max="3568" width="4.7109375" style="49" customWidth="1"/>
    <col min="3569" max="3569" width="1" style="49" customWidth="1"/>
    <col min="3570" max="3570" width="4.7109375" style="49" customWidth="1"/>
    <col min="3571" max="3571" width="2.5703125" style="49" customWidth="1"/>
    <col min="3572" max="3572" width="4.7109375" style="49" customWidth="1"/>
    <col min="3573" max="3573" width="1" style="49" customWidth="1"/>
    <col min="3574" max="3574" width="4.7109375" style="49" customWidth="1"/>
    <col min="3575" max="3575" width="2.5703125" style="49" customWidth="1"/>
    <col min="3576" max="3576" width="4.7109375" style="49" customWidth="1"/>
    <col min="3577" max="3577" width="1" style="49" customWidth="1"/>
    <col min="3578" max="3578" width="4.5703125" style="49" customWidth="1"/>
    <col min="3579" max="3579" width="2.5703125" style="49" customWidth="1"/>
    <col min="3580" max="3580" width="4.85546875" style="49" customWidth="1"/>
    <col min="3581" max="3796" width="9.140625" style="49"/>
    <col min="3797" max="3797" width="1.42578125" style="49" customWidth="1"/>
    <col min="3798" max="3798" width="11.5703125" style="49" customWidth="1"/>
    <col min="3799" max="3801" width="0" style="49" hidden="1" customWidth="1"/>
    <col min="3802" max="3802" width="4.7109375" style="49" customWidth="1"/>
    <col min="3803" max="3803" width="2.5703125" style="49" customWidth="1"/>
    <col min="3804" max="3804" width="4.7109375" style="49" customWidth="1"/>
    <col min="3805" max="3805" width="1" style="49" customWidth="1"/>
    <col min="3806" max="3806" width="4.7109375" style="49" customWidth="1"/>
    <col min="3807" max="3807" width="2.5703125" style="49" customWidth="1"/>
    <col min="3808" max="3808" width="4.7109375" style="49" customWidth="1"/>
    <col min="3809" max="3809" width="1" style="49" customWidth="1"/>
    <col min="3810" max="3810" width="4.7109375" style="49" customWidth="1"/>
    <col min="3811" max="3811" width="2.5703125" style="49" customWidth="1"/>
    <col min="3812" max="3812" width="4.7109375" style="49" customWidth="1"/>
    <col min="3813" max="3813" width="1" style="49" customWidth="1"/>
    <col min="3814" max="3814" width="4.7109375" style="49" customWidth="1"/>
    <col min="3815" max="3815" width="2.5703125" style="49" customWidth="1"/>
    <col min="3816" max="3816" width="4.7109375" style="49" customWidth="1"/>
    <col min="3817" max="3817" width="1.140625" style="49" customWidth="1"/>
    <col min="3818" max="3818" width="4.7109375" style="49" customWidth="1"/>
    <col min="3819" max="3819" width="2.5703125" style="49" customWidth="1"/>
    <col min="3820" max="3820" width="4.7109375" style="49" customWidth="1"/>
    <col min="3821" max="3821" width="1.140625" style="49" customWidth="1"/>
    <col min="3822" max="3822" width="4.7109375" style="49" customWidth="1"/>
    <col min="3823" max="3823" width="2.5703125" style="49" customWidth="1"/>
    <col min="3824" max="3824" width="4.7109375" style="49" customWidth="1"/>
    <col min="3825" max="3825" width="1" style="49" customWidth="1"/>
    <col min="3826" max="3826" width="4.7109375" style="49" customWidth="1"/>
    <col min="3827" max="3827" width="2.5703125" style="49" customWidth="1"/>
    <col min="3828" max="3828" width="4.7109375" style="49" customWidth="1"/>
    <col min="3829" max="3829" width="1" style="49" customWidth="1"/>
    <col min="3830" max="3830" width="4.7109375" style="49" customWidth="1"/>
    <col min="3831" max="3831" width="2.5703125" style="49" customWidth="1"/>
    <col min="3832" max="3832" width="4.7109375" style="49" customWidth="1"/>
    <col min="3833" max="3833" width="1" style="49" customWidth="1"/>
    <col min="3834" max="3834" width="4.5703125" style="49" customWidth="1"/>
    <col min="3835" max="3835" width="2.5703125" style="49" customWidth="1"/>
    <col min="3836" max="3836" width="4.85546875" style="49" customWidth="1"/>
    <col min="3837" max="4052" width="9.140625" style="49"/>
    <col min="4053" max="4053" width="1.42578125" style="49" customWidth="1"/>
    <col min="4054" max="4054" width="11.5703125" style="49" customWidth="1"/>
    <col min="4055" max="4057" width="0" style="49" hidden="1" customWidth="1"/>
    <col min="4058" max="4058" width="4.7109375" style="49" customWidth="1"/>
    <col min="4059" max="4059" width="2.5703125" style="49" customWidth="1"/>
    <col min="4060" max="4060" width="4.7109375" style="49" customWidth="1"/>
    <col min="4061" max="4061" width="1" style="49" customWidth="1"/>
    <col min="4062" max="4062" width="4.7109375" style="49" customWidth="1"/>
    <col min="4063" max="4063" width="2.5703125" style="49" customWidth="1"/>
    <col min="4064" max="4064" width="4.7109375" style="49" customWidth="1"/>
    <col min="4065" max="4065" width="1" style="49" customWidth="1"/>
    <col min="4066" max="4066" width="4.7109375" style="49" customWidth="1"/>
    <col min="4067" max="4067" width="2.5703125" style="49" customWidth="1"/>
    <col min="4068" max="4068" width="4.7109375" style="49" customWidth="1"/>
    <col min="4069" max="4069" width="1" style="49" customWidth="1"/>
    <col min="4070" max="4070" width="4.7109375" style="49" customWidth="1"/>
    <col min="4071" max="4071" width="2.5703125" style="49" customWidth="1"/>
    <col min="4072" max="4072" width="4.7109375" style="49" customWidth="1"/>
    <col min="4073" max="4073" width="1.140625" style="49" customWidth="1"/>
    <col min="4074" max="4074" width="4.7109375" style="49" customWidth="1"/>
    <col min="4075" max="4075" width="2.5703125" style="49" customWidth="1"/>
    <col min="4076" max="4076" width="4.7109375" style="49" customWidth="1"/>
    <col min="4077" max="4077" width="1.140625" style="49" customWidth="1"/>
    <col min="4078" max="4078" width="4.7109375" style="49" customWidth="1"/>
    <col min="4079" max="4079" width="2.5703125" style="49" customWidth="1"/>
    <col min="4080" max="4080" width="4.7109375" style="49" customWidth="1"/>
    <col min="4081" max="4081" width="1" style="49" customWidth="1"/>
    <col min="4082" max="4082" width="4.7109375" style="49" customWidth="1"/>
    <col min="4083" max="4083" width="2.5703125" style="49" customWidth="1"/>
    <col min="4084" max="4084" width="4.7109375" style="49" customWidth="1"/>
    <col min="4085" max="4085" width="1" style="49" customWidth="1"/>
    <col min="4086" max="4086" width="4.7109375" style="49" customWidth="1"/>
    <col min="4087" max="4087" width="2.5703125" style="49" customWidth="1"/>
    <col min="4088" max="4088" width="4.7109375" style="49" customWidth="1"/>
    <col min="4089" max="4089" width="1" style="49" customWidth="1"/>
    <col min="4090" max="4090" width="4.5703125" style="49" customWidth="1"/>
    <col min="4091" max="4091" width="2.5703125" style="49" customWidth="1"/>
    <col min="4092" max="4092" width="4.85546875" style="49" customWidth="1"/>
    <col min="4093" max="4308" width="9.140625" style="49"/>
    <col min="4309" max="4309" width="1.42578125" style="49" customWidth="1"/>
    <col min="4310" max="4310" width="11.5703125" style="49" customWidth="1"/>
    <col min="4311" max="4313" width="0" style="49" hidden="1" customWidth="1"/>
    <col min="4314" max="4314" width="4.7109375" style="49" customWidth="1"/>
    <col min="4315" max="4315" width="2.5703125" style="49" customWidth="1"/>
    <col min="4316" max="4316" width="4.7109375" style="49" customWidth="1"/>
    <col min="4317" max="4317" width="1" style="49" customWidth="1"/>
    <col min="4318" max="4318" width="4.7109375" style="49" customWidth="1"/>
    <col min="4319" max="4319" width="2.5703125" style="49" customWidth="1"/>
    <col min="4320" max="4320" width="4.7109375" style="49" customWidth="1"/>
    <col min="4321" max="4321" width="1" style="49" customWidth="1"/>
    <col min="4322" max="4322" width="4.7109375" style="49" customWidth="1"/>
    <col min="4323" max="4323" width="2.5703125" style="49" customWidth="1"/>
    <col min="4324" max="4324" width="4.7109375" style="49" customWidth="1"/>
    <col min="4325" max="4325" width="1" style="49" customWidth="1"/>
    <col min="4326" max="4326" width="4.7109375" style="49" customWidth="1"/>
    <col min="4327" max="4327" width="2.5703125" style="49" customWidth="1"/>
    <col min="4328" max="4328" width="4.7109375" style="49" customWidth="1"/>
    <col min="4329" max="4329" width="1.140625" style="49" customWidth="1"/>
    <col min="4330" max="4330" width="4.7109375" style="49" customWidth="1"/>
    <col min="4331" max="4331" width="2.5703125" style="49" customWidth="1"/>
    <col min="4332" max="4332" width="4.7109375" style="49" customWidth="1"/>
    <col min="4333" max="4333" width="1.140625" style="49" customWidth="1"/>
    <col min="4334" max="4334" width="4.7109375" style="49" customWidth="1"/>
    <col min="4335" max="4335" width="2.5703125" style="49" customWidth="1"/>
    <col min="4336" max="4336" width="4.7109375" style="49" customWidth="1"/>
    <col min="4337" max="4337" width="1" style="49" customWidth="1"/>
    <col min="4338" max="4338" width="4.7109375" style="49" customWidth="1"/>
    <col min="4339" max="4339" width="2.5703125" style="49" customWidth="1"/>
    <col min="4340" max="4340" width="4.7109375" style="49" customWidth="1"/>
    <col min="4341" max="4341" width="1" style="49" customWidth="1"/>
    <col min="4342" max="4342" width="4.7109375" style="49" customWidth="1"/>
    <col min="4343" max="4343" width="2.5703125" style="49" customWidth="1"/>
    <col min="4344" max="4344" width="4.7109375" style="49" customWidth="1"/>
    <col min="4345" max="4345" width="1" style="49" customWidth="1"/>
    <col min="4346" max="4346" width="4.5703125" style="49" customWidth="1"/>
    <col min="4347" max="4347" width="2.5703125" style="49" customWidth="1"/>
    <col min="4348" max="4348" width="4.85546875" style="49" customWidth="1"/>
    <col min="4349" max="4564" width="9.140625" style="49"/>
    <col min="4565" max="4565" width="1.42578125" style="49" customWidth="1"/>
    <col min="4566" max="4566" width="11.5703125" style="49" customWidth="1"/>
    <col min="4567" max="4569" width="0" style="49" hidden="1" customWidth="1"/>
    <col min="4570" max="4570" width="4.7109375" style="49" customWidth="1"/>
    <col min="4571" max="4571" width="2.5703125" style="49" customWidth="1"/>
    <col min="4572" max="4572" width="4.7109375" style="49" customWidth="1"/>
    <col min="4573" max="4573" width="1" style="49" customWidth="1"/>
    <col min="4574" max="4574" width="4.7109375" style="49" customWidth="1"/>
    <col min="4575" max="4575" width="2.5703125" style="49" customWidth="1"/>
    <col min="4576" max="4576" width="4.7109375" style="49" customWidth="1"/>
    <col min="4577" max="4577" width="1" style="49" customWidth="1"/>
    <col min="4578" max="4578" width="4.7109375" style="49" customWidth="1"/>
    <col min="4579" max="4579" width="2.5703125" style="49" customWidth="1"/>
    <col min="4580" max="4580" width="4.7109375" style="49" customWidth="1"/>
    <col min="4581" max="4581" width="1" style="49" customWidth="1"/>
    <col min="4582" max="4582" width="4.7109375" style="49" customWidth="1"/>
    <col min="4583" max="4583" width="2.5703125" style="49" customWidth="1"/>
    <col min="4584" max="4584" width="4.7109375" style="49" customWidth="1"/>
    <col min="4585" max="4585" width="1.140625" style="49" customWidth="1"/>
    <col min="4586" max="4586" width="4.7109375" style="49" customWidth="1"/>
    <col min="4587" max="4587" width="2.5703125" style="49" customWidth="1"/>
    <col min="4588" max="4588" width="4.7109375" style="49" customWidth="1"/>
    <col min="4589" max="4589" width="1.140625" style="49" customWidth="1"/>
    <col min="4590" max="4590" width="4.7109375" style="49" customWidth="1"/>
    <col min="4591" max="4591" width="2.5703125" style="49" customWidth="1"/>
    <col min="4592" max="4592" width="4.7109375" style="49" customWidth="1"/>
    <col min="4593" max="4593" width="1" style="49" customWidth="1"/>
    <col min="4594" max="4594" width="4.7109375" style="49" customWidth="1"/>
    <col min="4595" max="4595" width="2.5703125" style="49" customWidth="1"/>
    <col min="4596" max="4596" width="4.7109375" style="49" customWidth="1"/>
    <col min="4597" max="4597" width="1" style="49" customWidth="1"/>
    <col min="4598" max="4598" width="4.7109375" style="49" customWidth="1"/>
    <col min="4599" max="4599" width="2.5703125" style="49" customWidth="1"/>
    <col min="4600" max="4600" width="4.7109375" style="49" customWidth="1"/>
    <col min="4601" max="4601" width="1" style="49" customWidth="1"/>
    <col min="4602" max="4602" width="4.5703125" style="49" customWidth="1"/>
    <col min="4603" max="4603" width="2.5703125" style="49" customWidth="1"/>
    <col min="4604" max="4604" width="4.85546875" style="49" customWidth="1"/>
    <col min="4605" max="4820" width="9.140625" style="49"/>
    <col min="4821" max="4821" width="1.42578125" style="49" customWidth="1"/>
    <col min="4822" max="4822" width="11.5703125" style="49" customWidth="1"/>
    <col min="4823" max="4825" width="0" style="49" hidden="1" customWidth="1"/>
    <col min="4826" max="4826" width="4.7109375" style="49" customWidth="1"/>
    <col min="4827" max="4827" width="2.5703125" style="49" customWidth="1"/>
    <col min="4828" max="4828" width="4.7109375" style="49" customWidth="1"/>
    <col min="4829" max="4829" width="1" style="49" customWidth="1"/>
    <col min="4830" max="4830" width="4.7109375" style="49" customWidth="1"/>
    <col min="4831" max="4831" width="2.5703125" style="49" customWidth="1"/>
    <col min="4832" max="4832" width="4.7109375" style="49" customWidth="1"/>
    <col min="4833" max="4833" width="1" style="49" customWidth="1"/>
    <col min="4834" max="4834" width="4.7109375" style="49" customWidth="1"/>
    <col min="4835" max="4835" width="2.5703125" style="49" customWidth="1"/>
    <col min="4836" max="4836" width="4.7109375" style="49" customWidth="1"/>
    <col min="4837" max="4837" width="1" style="49" customWidth="1"/>
    <col min="4838" max="4838" width="4.7109375" style="49" customWidth="1"/>
    <col min="4839" max="4839" width="2.5703125" style="49" customWidth="1"/>
    <col min="4840" max="4840" width="4.7109375" style="49" customWidth="1"/>
    <col min="4841" max="4841" width="1.140625" style="49" customWidth="1"/>
    <col min="4842" max="4842" width="4.7109375" style="49" customWidth="1"/>
    <col min="4843" max="4843" width="2.5703125" style="49" customWidth="1"/>
    <col min="4844" max="4844" width="4.7109375" style="49" customWidth="1"/>
    <col min="4845" max="4845" width="1.140625" style="49" customWidth="1"/>
    <col min="4846" max="4846" width="4.7109375" style="49" customWidth="1"/>
    <col min="4847" max="4847" width="2.5703125" style="49" customWidth="1"/>
    <col min="4848" max="4848" width="4.7109375" style="49" customWidth="1"/>
    <col min="4849" max="4849" width="1" style="49" customWidth="1"/>
    <col min="4850" max="4850" width="4.7109375" style="49" customWidth="1"/>
    <col min="4851" max="4851" width="2.5703125" style="49" customWidth="1"/>
    <col min="4852" max="4852" width="4.7109375" style="49" customWidth="1"/>
    <col min="4853" max="4853" width="1" style="49" customWidth="1"/>
    <col min="4854" max="4854" width="4.7109375" style="49" customWidth="1"/>
    <col min="4855" max="4855" width="2.5703125" style="49" customWidth="1"/>
    <col min="4856" max="4856" width="4.7109375" style="49" customWidth="1"/>
    <col min="4857" max="4857" width="1" style="49" customWidth="1"/>
    <col min="4858" max="4858" width="4.5703125" style="49" customWidth="1"/>
    <col min="4859" max="4859" width="2.5703125" style="49" customWidth="1"/>
    <col min="4860" max="4860" width="4.85546875" style="49" customWidth="1"/>
    <col min="4861" max="5076" width="9.140625" style="49"/>
    <col min="5077" max="5077" width="1.42578125" style="49" customWidth="1"/>
    <col min="5078" max="5078" width="11.5703125" style="49" customWidth="1"/>
    <col min="5079" max="5081" width="0" style="49" hidden="1" customWidth="1"/>
    <col min="5082" max="5082" width="4.7109375" style="49" customWidth="1"/>
    <col min="5083" max="5083" width="2.5703125" style="49" customWidth="1"/>
    <col min="5084" max="5084" width="4.7109375" style="49" customWidth="1"/>
    <col min="5085" max="5085" width="1" style="49" customWidth="1"/>
    <col min="5086" max="5086" width="4.7109375" style="49" customWidth="1"/>
    <col min="5087" max="5087" width="2.5703125" style="49" customWidth="1"/>
    <col min="5088" max="5088" width="4.7109375" style="49" customWidth="1"/>
    <col min="5089" max="5089" width="1" style="49" customWidth="1"/>
    <col min="5090" max="5090" width="4.7109375" style="49" customWidth="1"/>
    <col min="5091" max="5091" width="2.5703125" style="49" customWidth="1"/>
    <col min="5092" max="5092" width="4.7109375" style="49" customWidth="1"/>
    <col min="5093" max="5093" width="1" style="49" customWidth="1"/>
    <col min="5094" max="5094" width="4.7109375" style="49" customWidth="1"/>
    <col min="5095" max="5095" width="2.5703125" style="49" customWidth="1"/>
    <col min="5096" max="5096" width="4.7109375" style="49" customWidth="1"/>
    <col min="5097" max="5097" width="1.140625" style="49" customWidth="1"/>
    <col min="5098" max="5098" width="4.7109375" style="49" customWidth="1"/>
    <col min="5099" max="5099" width="2.5703125" style="49" customWidth="1"/>
    <col min="5100" max="5100" width="4.7109375" style="49" customWidth="1"/>
    <col min="5101" max="5101" width="1.140625" style="49" customWidth="1"/>
    <col min="5102" max="5102" width="4.7109375" style="49" customWidth="1"/>
    <col min="5103" max="5103" width="2.5703125" style="49" customWidth="1"/>
    <col min="5104" max="5104" width="4.7109375" style="49" customWidth="1"/>
    <col min="5105" max="5105" width="1" style="49" customWidth="1"/>
    <col min="5106" max="5106" width="4.7109375" style="49" customWidth="1"/>
    <col min="5107" max="5107" width="2.5703125" style="49" customWidth="1"/>
    <col min="5108" max="5108" width="4.7109375" style="49" customWidth="1"/>
    <col min="5109" max="5109" width="1" style="49" customWidth="1"/>
    <col min="5110" max="5110" width="4.7109375" style="49" customWidth="1"/>
    <col min="5111" max="5111" width="2.5703125" style="49" customWidth="1"/>
    <col min="5112" max="5112" width="4.7109375" style="49" customWidth="1"/>
    <col min="5113" max="5113" width="1" style="49" customWidth="1"/>
    <col min="5114" max="5114" width="4.5703125" style="49" customWidth="1"/>
    <col min="5115" max="5115" width="2.5703125" style="49" customWidth="1"/>
    <col min="5116" max="5116" width="4.85546875" style="49" customWidth="1"/>
    <col min="5117" max="5332" width="9.140625" style="49"/>
    <col min="5333" max="5333" width="1.42578125" style="49" customWidth="1"/>
    <col min="5334" max="5334" width="11.5703125" style="49" customWidth="1"/>
    <col min="5335" max="5337" width="0" style="49" hidden="1" customWidth="1"/>
    <col min="5338" max="5338" width="4.7109375" style="49" customWidth="1"/>
    <col min="5339" max="5339" width="2.5703125" style="49" customWidth="1"/>
    <col min="5340" max="5340" width="4.7109375" style="49" customWidth="1"/>
    <col min="5341" max="5341" width="1" style="49" customWidth="1"/>
    <col min="5342" max="5342" width="4.7109375" style="49" customWidth="1"/>
    <col min="5343" max="5343" width="2.5703125" style="49" customWidth="1"/>
    <col min="5344" max="5344" width="4.7109375" style="49" customWidth="1"/>
    <col min="5345" max="5345" width="1" style="49" customWidth="1"/>
    <col min="5346" max="5346" width="4.7109375" style="49" customWidth="1"/>
    <col min="5347" max="5347" width="2.5703125" style="49" customWidth="1"/>
    <col min="5348" max="5348" width="4.7109375" style="49" customWidth="1"/>
    <col min="5349" max="5349" width="1" style="49" customWidth="1"/>
    <col min="5350" max="5350" width="4.7109375" style="49" customWidth="1"/>
    <col min="5351" max="5351" width="2.5703125" style="49" customWidth="1"/>
    <col min="5352" max="5352" width="4.7109375" style="49" customWidth="1"/>
    <col min="5353" max="5353" width="1.140625" style="49" customWidth="1"/>
    <col min="5354" max="5354" width="4.7109375" style="49" customWidth="1"/>
    <col min="5355" max="5355" width="2.5703125" style="49" customWidth="1"/>
    <col min="5356" max="5356" width="4.7109375" style="49" customWidth="1"/>
    <col min="5357" max="5357" width="1.140625" style="49" customWidth="1"/>
    <col min="5358" max="5358" width="4.7109375" style="49" customWidth="1"/>
    <col min="5359" max="5359" width="2.5703125" style="49" customWidth="1"/>
    <col min="5360" max="5360" width="4.7109375" style="49" customWidth="1"/>
    <col min="5361" max="5361" width="1" style="49" customWidth="1"/>
    <col min="5362" max="5362" width="4.7109375" style="49" customWidth="1"/>
    <col min="5363" max="5363" width="2.5703125" style="49" customWidth="1"/>
    <col min="5364" max="5364" width="4.7109375" style="49" customWidth="1"/>
    <col min="5365" max="5365" width="1" style="49" customWidth="1"/>
    <col min="5366" max="5366" width="4.7109375" style="49" customWidth="1"/>
    <col min="5367" max="5367" width="2.5703125" style="49" customWidth="1"/>
    <col min="5368" max="5368" width="4.7109375" style="49" customWidth="1"/>
    <col min="5369" max="5369" width="1" style="49" customWidth="1"/>
    <col min="5370" max="5370" width="4.5703125" style="49" customWidth="1"/>
    <col min="5371" max="5371" width="2.5703125" style="49" customWidth="1"/>
    <col min="5372" max="5372" width="4.85546875" style="49" customWidth="1"/>
    <col min="5373" max="5588" width="9.140625" style="49"/>
    <col min="5589" max="5589" width="1.42578125" style="49" customWidth="1"/>
    <col min="5590" max="5590" width="11.5703125" style="49" customWidth="1"/>
    <col min="5591" max="5593" width="0" style="49" hidden="1" customWidth="1"/>
    <col min="5594" max="5594" width="4.7109375" style="49" customWidth="1"/>
    <col min="5595" max="5595" width="2.5703125" style="49" customWidth="1"/>
    <col min="5596" max="5596" width="4.7109375" style="49" customWidth="1"/>
    <col min="5597" max="5597" width="1" style="49" customWidth="1"/>
    <col min="5598" max="5598" width="4.7109375" style="49" customWidth="1"/>
    <col min="5599" max="5599" width="2.5703125" style="49" customWidth="1"/>
    <col min="5600" max="5600" width="4.7109375" style="49" customWidth="1"/>
    <col min="5601" max="5601" width="1" style="49" customWidth="1"/>
    <col min="5602" max="5602" width="4.7109375" style="49" customWidth="1"/>
    <col min="5603" max="5603" width="2.5703125" style="49" customWidth="1"/>
    <col min="5604" max="5604" width="4.7109375" style="49" customWidth="1"/>
    <col min="5605" max="5605" width="1" style="49" customWidth="1"/>
    <col min="5606" max="5606" width="4.7109375" style="49" customWidth="1"/>
    <col min="5607" max="5607" width="2.5703125" style="49" customWidth="1"/>
    <col min="5608" max="5608" width="4.7109375" style="49" customWidth="1"/>
    <col min="5609" max="5609" width="1.140625" style="49" customWidth="1"/>
    <col min="5610" max="5610" width="4.7109375" style="49" customWidth="1"/>
    <col min="5611" max="5611" width="2.5703125" style="49" customWidth="1"/>
    <col min="5612" max="5612" width="4.7109375" style="49" customWidth="1"/>
    <col min="5613" max="5613" width="1.140625" style="49" customWidth="1"/>
    <col min="5614" max="5614" width="4.7109375" style="49" customWidth="1"/>
    <col min="5615" max="5615" width="2.5703125" style="49" customWidth="1"/>
    <col min="5616" max="5616" width="4.7109375" style="49" customWidth="1"/>
    <col min="5617" max="5617" width="1" style="49" customWidth="1"/>
    <col min="5618" max="5618" width="4.7109375" style="49" customWidth="1"/>
    <col min="5619" max="5619" width="2.5703125" style="49" customWidth="1"/>
    <col min="5620" max="5620" width="4.7109375" style="49" customWidth="1"/>
    <col min="5621" max="5621" width="1" style="49" customWidth="1"/>
    <col min="5622" max="5622" width="4.7109375" style="49" customWidth="1"/>
    <col min="5623" max="5623" width="2.5703125" style="49" customWidth="1"/>
    <col min="5624" max="5624" width="4.7109375" style="49" customWidth="1"/>
    <col min="5625" max="5625" width="1" style="49" customWidth="1"/>
    <col min="5626" max="5626" width="4.5703125" style="49" customWidth="1"/>
    <col min="5627" max="5627" width="2.5703125" style="49" customWidth="1"/>
    <col min="5628" max="5628" width="4.85546875" style="49" customWidth="1"/>
    <col min="5629" max="5844" width="9.140625" style="49"/>
    <col min="5845" max="5845" width="1.42578125" style="49" customWidth="1"/>
    <col min="5846" max="5846" width="11.5703125" style="49" customWidth="1"/>
    <col min="5847" max="5849" width="0" style="49" hidden="1" customWidth="1"/>
    <col min="5850" max="5850" width="4.7109375" style="49" customWidth="1"/>
    <col min="5851" max="5851" width="2.5703125" style="49" customWidth="1"/>
    <col min="5852" max="5852" width="4.7109375" style="49" customWidth="1"/>
    <col min="5853" max="5853" width="1" style="49" customWidth="1"/>
    <col min="5854" max="5854" width="4.7109375" style="49" customWidth="1"/>
    <col min="5855" max="5855" width="2.5703125" style="49" customWidth="1"/>
    <col min="5856" max="5856" width="4.7109375" style="49" customWidth="1"/>
    <col min="5857" max="5857" width="1" style="49" customWidth="1"/>
    <col min="5858" max="5858" width="4.7109375" style="49" customWidth="1"/>
    <col min="5859" max="5859" width="2.5703125" style="49" customWidth="1"/>
    <col min="5860" max="5860" width="4.7109375" style="49" customWidth="1"/>
    <col min="5861" max="5861" width="1" style="49" customWidth="1"/>
    <col min="5862" max="5862" width="4.7109375" style="49" customWidth="1"/>
    <col min="5863" max="5863" width="2.5703125" style="49" customWidth="1"/>
    <col min="5864" max="5864" width="4.7109375" style="49" customWidth="1"/>
    <col min="5865" max="5865" width="1.140625" style="49" customWidth="1"/>
    <col min="5866" max="5866" width="4.7109375" style="49" customWidth="1"/>
    <col min="5867" max="5867" width="2.5703125" style="49" customWidth="1"/>
    <col min="5868" max="5868" width="4.7109375" style="49" customWidth="1"/>
    <col min="5869" max="5869" width="1.140625" style="49" customWidth="1"/>
    <col min="5870" max="5870" width="4.7109375" style="49" customWidth="1"/>
    <col min="5871" max="5871" width="2.5703125" style="49" customWidth="1"/>
    <col min="5872" max="5872" width="4.7109375" style="49" customWidth="1"/>
    <col min="5873" max="5873" width="1" style="49" customWidth="1"/>
    <col min="5874" max="5874" width="4.7109375" style="49" customWidth="1"/>
    <col min="5875" max="5875" width="2.5703125" style="49" customWidth="1"/>
    <col min="5876" max="5876" width="4.7109375" style="49" customWidth="1"/>
    <col min="5877" max="5877" width="1" style="49" customWidth="1"/>
    <col min="5878" max="5878" width="4.7109375" style="49" customWidth="1"/>
    <col min="5879" max="5879" width="2.5703125" style="49" customWidth="1"/>
    <col min="5880" max="5880" width="4.7109375" style="49" customWidth="1"/>
    <col min="5881" max="5881" width="1" style="49" customWidth="1"/>
    <col min="5882" max="5882" width="4.5703125" style="49" customWidth="1"/>
    <col min="5883" max="5883" width="2.5703125" style="49" customWidth="1"/>
    <col min="5884" max="5884" width="4.85546875" style="49" customWidth="1"/>
    <col min="5885" max="6100" width="9.140625" style="49"/>
    <col min="6101" max="6101" width="1.42578125" style="49" customWidth="1"/>
    <col min="6102" max="6102" width="11.5703125" style="49" customWidth="1"/>
    <col min="6103" max="6105" width="0" style="49" hidden="1" customWidth="1"/>
    <col min="6106" max="6106" width="4.7109375" style="49" customWidth="1"/>
    <col min="6107" max="6107" width="2.5703125" style="49" customWidth="1"/>
    <col min="6108" max="6108" width="4.7109375" style="49" customWidth="1"/>
    <col min="6109" max="6109" width="1" style="49" customWidth="1"/>
    <col min="6110" max="6110" width="4.7109375" style="49" customWidth="1"/>
    <col min="6111" max="6111" width="2.5703125" style="49" customWidth="1"/>
    <col min="6112" max="6112" width="4.7109375" style="49" customWidth="1"/>
    <col min="6113" max="6113" width="1" style="49" customWidth="1"/>
    <col min="6114" max="6114" width="4.7109375" style="49" customWidth="1"/>
    <col min="6115" max="6115" width="2.5703125" style="49" customWidth="1"/>
    <col min="6116" max="6116" width="4.7109375" style="49" customWidth="1"/>
    <col min="6117" max="6117" width="1" style="49" customWidth="1"/>
    <col min="6118" max="6118" width="4.7109375" style="49" customWidth="1"/>
    <col min="6119" max="6119" width="2.5703125" style="49" customWidth="1"/>
    <col min="6120" max="6120" width="4.7109375" style="49" customWidth="1"/>
    <col min="6121" max="6121" width="1.140625" style="49" customWidth="1"/>
    <col min="6122" max="6122" width="4.7109375" style="49" customWidth="1"/>
    <col min="6123" max="6123" width="2.5703125" style="49" customWidth="1"/>
    <col min="6124" max="6124" width="4.7109375" style="49" customWidth="1"/>
    <col min="6125" max="6125" width="1.140625" style="49" customWidth="1"/>
    <col min="6126" max="6126" width="4.7109375" style="49" customWidth="1"/>
    <col min="6127" max="6127" width="2.5703125" style="49" customWidth="1"/>
    <col min="6128" max="6128" width="4.7109375" style="49" customWidth="1"/>
    <col min="6129" max="6129" width="1" style="49" customWidth="1"/>
    <col min="6130" max="6130" width="4.7109375" style="49" customWidth="1"/>
    <col min="6131" max="6131" width="2.5703125" style="49" customWidth="1"/>
    <col min="6132" max="6132" width="4.7109375" style="49" customWidth="1"/>
    <col min="6133" max="6133" width="1" style="49" customWidth="1"/>
    <col min="6134" max="6134" width="4.7109375" style="49" customWidth="1"/>
    <col min="6135" max="6135" width="2.5703125" style="49" customWidth="1"/>
    <col min="6136" max="6136" width="4.7109375" style="49" customWidth="1"/>
    <col min="6137" max="6137" width="1" style="49" customWidth="1"/>
    <col min="6138" max="6138" width="4.5703125" style="49" customWidth="1"/>
    <col min="6139" max="6139" width="2.5703125" style="49" customWidth="1"/>
    <col min="6140" max="6140" width="4.85546875" style="49" customWidth="1"/>
    <col min="6141" max="6356" width="9.140625" style="49"/>
    <col min="6357" max="6357" width="1.42578125" style="49" customWidth="1"/>
    <col min="6358" max="6358" width="11.5703125" style="49" customWidth="1"/>
    <col min="6359" max="6361" width="0" style="49" hidden="1" customWidth="1"/>
    <col min="6362" max="6362" width="4.7109375" style="49" customWidth="1"/>
    <col min="6363" max="6363" width="2.5703125" style="49" customWidth="1"/>
    <col min="6364" max="6364" width="4.7109375" style="49" customWidth="1"/>
    <col min="6365" max="6365" width="1" style="49" customWidth="1"/>
    <col min="6366" max="6366" width="4.7109375" style="49" customWidth="1"/>
    <col min="6367" max="6367" width="2.5703125" style="49" customWidth="1"/>
    <col min="6368" max="6368" width="4.7109375" style="49" customWidth="1"/>
    <col min="6369" max="6369" width="1" style="49" customWidth="1"/>
    <col min="6370" max="6370" width="4.7109375" style="49" customWidth="1"/>
    <col min="6371" max="6371" width="2.5703125" style="49" customWidth="1"/>
    <col min="6372" max="6372" width="4.7109375" style="49" customWidth="1"/>
    <col min="6373" max="6373" width="1" style="49" customWidth="1"/>
    <col min="6374" max="6374" width="4.7109375" style="49" customWidth="1"/>
    <col min="6375" max="6375" width="2.5703125" style="49" customWidth="1"/>
    <col min="6376" max="6376" width="4.7109375" style="49" customWidth="1"/>
    <col min="6377" max="6377" width="1.140625" style="49" customWidth="1"/>
    <col min="6378" max="6378" width="4.7109375" style="49" customWidth="1"/>
    <col min="6379" max="6379" width="2.5703125" style="49" customWidth="1"/>
    <col min="6380" max="6380" width="4.7109375" style="49" customWidth="1"/>
    <col min="6381" max="6381" width="1.140625" style="49" customWidth="1"/>
    <col min="6382" max="6382" width="4.7109375" style="49" customWidth="1"/>
    <col min="6383" max="6383" width="2.5703125" style="49" customWidth="1"/>
    <col min="6384" max="6384" width="4.7109375" style="49" customWidth="1"/>
    <col min="6385" max="6385" width="1" style="49" customWidth="1"/>
    <col min="6386" max="6386" width="4.7109375" style="49" customWidth="1"/>
    <col min="6387" max="6387" width="2.5703125" style="49" customWidth="1"/>
    <col min="6388" max="6388" width="4.7109375" style="49" customWidth="1"/>
    <col min="6389" max="6389" width="1" style="49" customWidth="1"/>
    <col min="6390" max="6390" width="4.7109375" style="49" customWidth="1"/>
    <col min="6391" max="6391" width="2.5703125" style="49" customWidth="1"/>
    <col min="6392" max="6392" width="4.7109375" style="49" customWidth="1"/>
    <col min="6393" max="6393" width="1" style="49" customWidth="1"/>
    <col min="6394" max="6394" width="4.5703125" style="49" customWidth="1"/>
    <col min="6395" max="6395" width="2.5703125" style="49" customWidth="1"/>
    <col min="6396" max="6396" width="4.85546875" style="49" customWidth="1"/>
    <col min="6397" max="6612" width="9.140625" style="49"/>
    <col min="6613" max="6613" width="1.42578125" style="49" customWidth="1"/>
    <col min="6614" max="6614" width="11.5703125" style="49" customWidth="1"/>
    <col min="6615" max="6617" width="0" style="49" hidden="1" customWidth="1"/>
    <col min="6618" max="6618" width="4.7109375" style="49" customWidth="1"/>
    <col min="6619" max="6619" width="2.5703125" style="49" customWidth="1"/>
    <col min="6620" max="6620" width="4.7109375" style="49" customWidth="1"/>
    <col min="6621" max="6621" width="1" style="49" customWidth="1"/>
    <col min="6622" max="6622" width="4.7109375" style="49" customWidth="1"/>
    <col min="6623" max="6623" width="2.5703125" style="49" customWidth="1"/>
    <col min="6624" max="6624" width="4.7109375" style="49" customWidth="1"/>
    <col min="6625" max="6625" width="1" style="49" customWidth="1"/>
    <col min="6626" max="6626" width="4.7109375" style="49" customWidth="1"/>
    <col min="6627" max="6627" width="2.5703125" style="49" customWidth="1"/>
    <col min="6628" max="6628" width="4.7109375" style="49" customWidth="1"/>
    <col min="6629" max="6629" width="1" style="49" customWidth="1"/>
    <col min="6630" max="6630" width="4.7109375" style="49" customWidth="1"/>
    <col min="6631" max="6631" width="2.5703125" style="49" customWidth="1"/>
    <col min="6632" max="6632" width="4.7109375" style="49" customWidth="1"/>
    <col min="6633" max="6633" width="1.140625" style="49" customWidth="1"/>
    <col min="6634" max="6634" width="4.7109375" style="49" customWidth="1"/>
    <col min="6635" max="6635" width="2.5703125" style="49" customWidth="1"/>
    <col min="6636" max="6636" width="4.7109375" style="49" customWidth="1"/>
    <col min="6637" max="6637" width="1.140625" style="49" customWidth="1"/>
    <col min="6638" max="6638" width="4.7109375" style="49" customWidth="1"/>
    <col min="6639" max="6639" width="2.5703125" style="49" customWidth="1"/>
    <col min="6640" max="6640" width="4.7109375" style="49" customWidth="1"/>
    <col min="6641" max="6641" width="1" style="49" customWidth="1"/>
    <col min="6642" max="6642" width="4.7109375" style="49" customWidth="1"/>
    <col min="6643" max="6643" width="2.5703125" style="49" customWidth="1"/>
    <col min="6644" max="6644" width="4.7109375" style="49" customWidth="1"/>
    <col min="6645" max="6645" width="1" style="49" customWidth="1"/>
    <col min="6646" max="6646" width="4.7109375" style="49" customWidth="1"/>
    <col min="6647" max="6647" width="2.5703125" style="49" customWidth="1"/>
    <col min="6648" max="6648" width="4.7109375" style="49" customWidth="1"/>
    <col min="6649" max="6649" width="1" style="49" customWidth="1"/>
    <col min="6650" max="6650" width="4.5703125" style="49" customWidth="1"/>
    <col min="6651" max="6651" width="2.5703125" style="49" customWidth="1"/>
    <col min="6652" max="6652" width="4.85546875" style="49" customWidth="1"/>
    <col min="6653" max="6868" width="9.140625" style="49"/>
    <col min="6869" max="6869" width="1.42578125" style="49" customWidth="1"/>
    <col min="6870" max="6870" width="11.5703125" style="49" customWidth="1"/>
    <col min="6871" max="6873" width="0" style="49" hidden="1" customWidth="1"/>
    <col min="6874" max="6874" width="4.7109375" style="49" customWidth="1"/>
    <col min="6875" max="6875" width="2.5703125" style="49" customWidth="1"/>
    <col min="6876" max="6876" width="4.7109375" style="49" customWidth="1"/>
    <col min="6877" max="6877" width="1" style="49" customWidth="1"/>
    <col min="6878" max="6878" width="4.7109375" style="49" customWidth="1"/>
    <col min="6879" max="6879" width="2.5703125" style="49" customWidth="1"/>
    <col min="6880" max="6880" width="4.7109375" style="49" customWidth="1"/>
    <col min="6881" max="6881" width="1" style="49" customWidth="1"/>
    <col min="6882" max="6882" width="4.7109375" style="49" customWidth="1"/>
    <col min="6883" max="6883" width="2.5703125" style="49" customWidth="1"/>
    <col min="6884" max="6884" width="4.7109375" style="49" customWidth="1"/>
    <col min="6885" max="6885" width="1" style="49" customWidth="1"/>
    <col min="6886" max="6886" width="4.7109375" style="49" customWidth="1"/>
    <col min="6887" max="6887" width="2.5703125" style="49" customWidth="1"/>
    <col min="6888" max="6888" width="4.7109375" style="49" customWidth="1"/>
    <col min="6889" max="6889" width="1.140625" style="49" customWidth="1"/>
    <col min="6890" max="6890" width="4.7109375" style="49" customWidth="1"/>
    <col min="6891" max="6891" width="2.5703125" style="49" customWidth="1"/>
    <col min="6892" max="6892" width="4.7109375" style="49" customWidth="1"/>
    <col min="6893" max="6893" width="1.140625" style="49" customWidth="1"/>
    <col min="6894" max="6894" width="4.7109375" style="49" customWidth="1"/>
    <col min="6895" max="6895" width="2.5703125" style="49" customWidth="1"/>
    <col min="6896" max="6896" width="4.7109375" style="49" customWidth="1"/>
    <col min="6897" max="6897" width="1" style="49" customWidth="1"/>
    <col min="6898" max="6898" width="4.7109375" style="49" customWidth="1"/>
    <col min="6899" max="6899" width="2.5703125" style="49" customWidth="1"/>
    <col min="6900" max="6900" width="4.7109375" style="49" customWidth="1"/>
    <col min="6901" max="6901" width="1" style="49" customWidth="1"/>
    <col min="6902" max="6902" width="4.7109375" style="49" customWidth="1"/>
    <col min="6903" max="6903" width="2.5703125" style="49" customWidth="1"/>
    <col min="6904" max="6904" width="4.7109375" style="49" customWidth="1"/>
    <col min="6905" max="6905" width="1" style="49" customWidth="1"/>
    <col min="6906" max="6906" width="4.5703125" style="49" customWidth="1"/>
    <col min="6907" max="6907" width="2.5703125" style="49" customWidth="1"/>
    <col min="6908" max="6908" width="4.85546875" style="49" customWidth="1"/>
    <col min="6909" max="7124" width="9.140625" style="49"/>
    <col min="7125" max="7125" width="1.42578125" style="49" customWidth="1"/>
    <col min="7126" max="7126" width="11.5703125" style="49" customWidth="1"/>
    <col min="7127" max="7129" width="0" style="49" hidden="1" customWidth="1"/>
    <col min="7130" max="7130" width="4.7109375" style="49" customWidth="1"/>
    <col min="7131" max="7131" width="2.5703125" style="49" customWidth="1"/>
    <col min="7132" max="7132" width="4.7109375" style="49" customWidth="1"/>
    <col min="7133" max="7133" width="1" style="49" customWidth="1"/>
    <col min="7134" max="7134" width="4.7109375" style="49" customWidth="1"/>
    <col min="7135" max="7135" width="2.5703125" style="49" customWidth="1"/>
    <col min="7136" max="7136" width="4.7109375" style="49" customWidth="1"/>
    <col min="7137" max="7137" width="1" style="49" customWidth="1"/>
    <col min="7138" max="7138" width="4.7109375" style="49" customWidth="1"/>
    <col min="7139" max="7139" width="2.5703125" style="49" customWidth="1"/>
    <col min="7140" max="7140" width="4.7109375" style="49" customWidth="1"/>
    <col min="7141" max="7141" width="1" style="49" customWidth="1"/>
    <col min="7142" max="7142" width="4.7109375" style="49" customWidth="1"/>
    <col min="7143" max="7143" width="2.5703125" style="49" customWidth="1"/>
    <col min="7144" max="7144" width="4.7109375" style="49" customWidth="1"/>
    <col min="7145" max="7145" width="1.140625" style="49" customWidth="1"/>
    <col min="7146" max="7146" width="4.7109375" style="49" customWidth="1"/>
    <col min="7147" max="7147" width="2.5703125" style="49" customWidth="1"/>
    <col min="7148" max="7148" width="4.7109375" style="49" customWidth="1"/>
    <col min="7149" max="7149" width="1.140625" style="49" customWidth="1"/>
    <col min="7150" max="7150" width="4.7109375" style="49" customWidth="1"/>
    <col min="7151" max="7151" width="2.5703125" style="49" customWidth="1"/>
    <col min="7152" max="7152" width="4.7109375" style="49" customWidth="1"/>
    <col min="7153" max="7153" width="1" style="49" customWidth="1"/>
    <col min="7154" max="7154" width="4.7109375" style="49" customWidth="1"/>
    <col min="7155" max="7155" width="2.5703125" style="49" customWidth="1"/>
    <col min="7156" max="7156" width="4.7109375" style="49" customWidth="1"/>
    <col min="7157" max="7157" width="1" style="49" customWidth="1"/>
    <col min="7158" max="7158" width="4.7109375" style="49" customWidth="1"/>
    <col min="7159" max="7159" width="2.5703125" style="49" customWidth="1"/>
    <col min="7160" max="7160" width="4.7109375" style="49" customWidth="1"/>
    <col min="7161" max="7161" width="1" style="49" customWidth="1"/>
    <col min="7162" max="7162" width="4.5703125" style="49" customWidth="1"/>
    <col min="7163" max="7163" width="2.5703125" style="49" customWidth="1"/>
    <col min="7164" max="7164" width="4.85546875" style="49" customWidth="1"/>
    <col min="7165" max="7380" width="9.140625" style="49"/>
    <col min="7381" max="7381" width="1.42578125" style="49" customWidth="1"/>
    <col min="7382" max="7382" width="11.5703125" style="49" customWidth="1"/>
    <col min="7383" max="7385" width="0" style="49" hidden="1" customWidth="1"/>
    <col min="7386" max="7386" width="4.7109375" style="49" customWidth="1"/>
    <col min="7387" max="7387" width="2.5703125" style="49" customWidth="1"/>
    <col min="7388" max="7388" width="4.7109375" style="49" customWidth="1"/>
    <col min="7389" max="7389" width="1" style="49" customWidth="1"/>
    <col min="7390" max="7390" width="4.7109375" style="49" customWidth="1"/>
    <col min="7391" max="7391" width="2.5703125" style="49" customWidth="1"/>
    <col min="7392" max="7392" width="4.7109375" style="49" customWidth="1"/>
    <col min="7393" max="7393" width="1" style="49" customWidth="1"/>
    <col min="7394" max="7394" width="4.7109375" style="49" customWidth="1"/>
    <col min="7395" max="7395" width="2.5703125" style="49" customWidth="1"/>
    <col min="7396" max="7396" width="4.7109375" style="49" customWidth="1"/>
    <col min="7397" max="7397" width="1" style="49" customWidth="1"/>
    <col min="7398" max="7398" width="4.7109375" style="49" customWidth="1"/>
    <col min="7399" max="7399" width="2.5703125" style="49" customWidth="1"/>
    <col min="7400" max="7400" width="4.7109375" style="49" customWidth="1"/>
    <col min="7401" max="7401" width="1.140625" style="49" customWidth="1"/>
    <col min="7402" max="7402" width="4.7109375" style="49" customWidth="1"/>
    <col min="7403" max="7403" width="2.5703125" style="49" customWidth="1"/>
    <col min="7404" max="7404" width="4.7109375" style="49" customWidth="1"/>
    <col min="7405" max="7405" width="1.140625" style="49" customWidth="1"/>
    <col min="7406" max="7406" width="4.7109375" style="49" customWidth="1"/>
    <col min="7407" max="7407" width="2.5703125" style="49" customWidth="1"/>
    <col min="7408" max="7408" width="4.7109375" style="49" customWidth="1"/>
    <col min="7409" max="7409" width="1" style="49" customWidth="1"/>
    <col min="7410" max="7410" width="4.7109375" style="49" customWidth="1"/>
    <col min="7411" max="7411" width="2.5703125" style="49" customWidth="1"/>
    <col min="7412" max="7412" width="4.7109375" style="49" customWidth="1"/>
    <col min="7413" max="7413" width="1" style="49" customWidth="1"/>
    <col min="7414" max="7414" width="4.7109375" style="49" customWidth="1"/>
    <col min="7415" max="7415" width="2.5703125" style="49" customWidth="1"/>
    <col min="7416" max="7416" width="4.7109375" style="49" customWidth="1"/>
    <col min="7417" max="7417" width="1" style="49" customWidth="1"/>
    <col min="7418" max="7418" width="4.5703125" style="49" customWidth="1"/>
    <col min="7419" max="7419" width="2.5703125" style="49" customWidth="1"/>
    <col min="7420" max="7420" width="4.85546875" style="49" customWidth="1"/>
    <col min="7421" max="7636" width="9.140625" style="49"/>
    <col min="7637" max="7637" width="1.42578125" style="49" customWidth="1"/>
    <col min="7638" max="7638" width="11.5703125" style="49" customWidth="1"/>
    <col min="7639" max="7641" width="0" style="49" hidden="1" customWidth="1"/>
    <col min="7642" max="7642" width="4.7109375" style="49" customWidth="1"/>
    <col min="7643" max="7643" width="2.5703125" style="49" customWidth="1"/>
    <col min="7644" max="7644" width="4.7109375" style="49" customWidth="1"/>
    <col min="7645" max="7645" width="1" style="49" customWidth="1"/>
    <col min="7646" max="7646" width="4.7109375" style="49" customWidth="1"/>
    <col min="7647" max="7647" width="2.5703125" style="49" customWidth="1"/>
    <col min="7648" max="7648" width="4.7109375" style="49" customWidth="1"/>
    <col min="7649" max="7649" width="1" style="49" customWidth="1"/>
    <col min="7650" max="7650" width="4.7109375" style="49" customWidth="1"/>
    <col min="7651" max="7651" width="2.5703125" style="49" customWidth="1"/>
    <col min="7652" max="7652" width="4.7109375" style="49" customWidth="1"/>
    <col min="7653" max="7653" width="1" style="49" customWidth="1"/>
    <col min="7654" max="7654" width="4.7109375" style="49" customWidth="1"/>
    <col min="7655" max="7655" width="2.5703125" style="49" customWidth="1"/>
    <col min="7656" max="7656" width="4.7109375" style="49" customWidth="1"/>
    <col min="7657" max="7657" width="1.140625" style="49" customWidth="1"/>
    <col min="7658" max="7658" width="4.7109375" style="49" customWidth="1"/>
    <col min="7659" max="7659" width="2.5703125" style="49" customWidth="1"/>
    <col min="7660" max="7660" width="4.7109375" style="49" customWidth="1"/>
    <col min="7661" max="7661" width="1.140625" style="49" customWidth="1"/>
    <col min="7662" max="7662" width="4.7109375" style="49" customWidth="1"/>
    <col min="7663" max="7663" width="2.5703125" style="49" customWidth="1"/>
    <col min="7664" max="7664" width="4.7109375" style="49" customWidth="1"/>
    <col min="7665" max="7665" width="1" style="49" customWidth="1"/>
    <col min="7666" max="7666" width="4.7109375" style="49" customWidth="1"/>
    <col min="7667" max="7667" width="2.5703125" style="49" customWidth="1"/>
    <col min="7668" max="7668" width="4.7109375" style="49" customWidth="1"/>
    <col min="7669" max="7669" width="1" style="49" customWidth="1"/>
    <col min="7670" max="7670" width="4.7109375" style="49" customWidth="1"/>
    <col min="7671" max="7671" width="2.5703125" style="49" customWidth="1"/>
    <col min="7672" max="7672" width="4.7109375" style="49" customWidth="1"/>
    <col min="7673" max="7673" width="1" style="49" customWidth="1"/>
    <col min="7674" max="7674" width="4.5703125" style="49" customWidth="1"/>
    <col min="7675" max="7675" width="2.5703125" style="49" customWidth="1"/>
    <col min="7676" max="7676" width="4.85546875" style="49" customWidth="1"/>
    <col min="7677" max="7892" width="9.140625" style="49"/>
    <col min="7893" max="7893" width="1.42578125" style="49" customWidth="1"/>
    <col min="7894" max="7894" width="11.5703125" style="49" customWidth="1"/>
    <col min="7895" max="7897" width="0" style="49" hidden="1" customWidth="1"/>
    <col min="7898" max="7898" width="4.7109375" style="49" customWidth="1"/>
    <col min="7899" max="7899" width="2.5703125" style="49" customWidth="1"/>
    <col min="7900" max="7900" width="4.7109375" style="49" customWidth="1"/>
    <col min="7901" max="7901" width="1" style="49" customWidth="1"/>
    <col min="7902" max="7902" width="4.7109375" style="49" customWidth="1"/>
    <col min="7903" max="7903" width="2.5703125" style="49" customWidth="1"/>
    <col min="7904" max="7904" width="4.7109375" style="49" customWidth="1"/>
    <col min="7905" max="7905" width="1" style="49" customWidth="1"/>
    <col min="7906" max="7906" width="4.7109375" style="49" customWidth="1"/>
    <col min="7907" max="7907" width="2.5703125" style="49" customWidth="1"/>
    <col min="7908" max="7908" width="4.7109375" style="49" customWidth="1"/>
    <col min="7909" max="7909" width="1" style="49" customWidth="1"/>
    <col min="7910" max="7910" width="4.7109375" style="49" customWidth="1"/>
    <col min="7911" max="7911" width="2.5703125" style="49" customWidth="1"/>
    <col min="7912" max="7912" width="4.7109375" style="49" customWidth="1"/>
    <col min="7913" max="7913" width="1.140625" style="49" customWidth="1"/>
    <col min="7914" max="7914" width="4.7109375" style="49" customWidth="1"/>
    <col min="7915" max="7915" width="2.5703125" style="49" customWidth="1"/>
    <col min="7916" max="7916" width="4.7109375" style="49" customWidth="1"/>
    <col min="7917" max="7917" width="1.140625" style="49" customWidth="1"/>
    <col min="7918" max="7918" width="4.7109375" style="49" customWidth="1"/>
    <col min="7919" max="7919" width="2.5703125" style="49" customWidth="1"/>
    <col min="7920" max="7920" width="4.7109375" style="49" customWidth="1"/>
    <col min="7921" max="7921" width="1" style="49" customWidth="1"/>
    <col min="7922" max="7922" width="4.7109375" style="49" customWidth="1"/>
    <col min="7923" max="7923" width="2.5703125" style="49" customWidth="1"/>
    <col min="7924" max="7924" width="4.7109375" style="49" customWidth="1"/>
    <col min="7925" max="7925" width="1" style="49" customWidth="1"/>
    <col min="7926" max="7926" width="4.7109375" style="49" customWidth="1"/>
    <col min="7927" max="7927" width="2.5703125" style="49" customWidth="1"/>
    <col min="7928" max="7928" width="4.7109375" style="49" customWidth="1"/>
    <col min="7929" max="7929" width="1" style="49" customWidth="1"/>
    <col min="7930" max="7930" width="4.5703125" style="49" customWidth="1"/>
    <col min="7931" max="7931" width="2.5703125" style="49" customWidth="1"/>
    <col min="7932" max="7932" width="4.85546875" style="49" customWidth="1"/>
    <col min="7933" max="8148" width="9.140625" style="49"/>
    <col min="8149" max="8149" width="1.42578125" style="49" customWidth="1"/>
    <col min="8150" max="8150" width="11.5703125" style="49" customWidth="1"/>
    <col min="8151" max="8153" width="0" style="49" hidden="1" customWidth="1"/>
    <col min="8154" max="8154" width="4.7109375" style="49" customWidth="1"/>
    <col min="8155" max="8155" width="2.5703125" style="49" customWidth="1"/>
    <col min="8156" max="8156" width="4.7109375" style="49" customWidth="1"/>
    <col min="8157" max="8157" width="1" style="49" customWidth="1"/>
    <col min="8158" max="8158" width="4.7109375" style="49" customWidth="1"/>
    <col min="8159" max="8159" width="2.5703125" style="49" customWidth="1"/>
    <col min="8160" max="8160" width="4.7109375" style="49" customWidth="1"/>
    <col min="8161" max="8161" width="1" style="49" customWidth="1"/>
    <col min="8162" max="8162" width="4.7109375" style="49" customWidth="1"/>
    <col min="8163" max="8163" width="2.5703125" style="49" customWidth="1"/>
    <col min="8164" max="8164" width="4.7109375" style="49" customWidth="1"/>
    <col min="8165" max="8165" width="1" style="49" customWidth="1"/>
    <col min="8166" max="8166" width="4.7109375" style="49" customWidth="1"/>
    <col min="8167" max="8167" width="2.5703125" style="49" customWidth="1"/>
    <col min="8168" max="8168" width="4.7109375" style="49" customWidth="1"/>
    <col min="8169" max="8169" width="1.140625" style="49" customWidth="1"/>
    <col min="8170" max="8170" width="4.7109375" style="49" customWidth="1"/>
    <col min="8171" max="8171" width="2.5703125" style="49" customWidth="1"/>
    <col min="8172" max="8172" width="4.7109375" style="49" customWidth="1"/>
    <col min="8173" max="8173" width="1.140625" style="49" customWidth="1"/>
    <col min="8174" max="8174" width="4.7109375" style="49" customWidth="1"/>
    <col min="8175" max="8175" width="2.5703125" style="49" customWidth="1"/>
    <col min="8176" max="8176" width="4.7109375" style="49" customWidth="1"/>
    <col min="8177" max="8177" width="1" style="49" customWidth="1"/>
    <col min="8178" max="8178" width="4.7109375" style="49" customWidth="1"/>
    <col min="8179" max="8179" width="2.5703125" style="49" customWidth="1"/>
    <col min="8180" max="8180" width="4.7109375" style="49" customWidth="1"/>
    <col min="8181" max="8181" width="1" style="49" customWidth="1"/>
    <col min="8182" max="8182" width="4.7109375" style="49" customWidth="1"/>
    <col min="8183" max="8183" width="2.5703125" style="49" customWidth="1"/>
    <col min="8184" max="8184" width="4.7109375" style="49" customWidth="1"/>
    <col min="8185" max="8185" width="1" style="49" customWidth="1"/>
    <col min="8186" max="8186" width="4.5703125" style="49" customWidth="1"/>
    <col min="8187" max="8187" width="2.5703125" style="49" customWidth="1"/>
    <col min="8188" max="8188" width="4.85546875" style="49" customWidth="1"/>
    <col min="8189" max="8404" width="9.140625" style="49"/>
    <col min="8405" max="8405" width="1.42578125" style="49" customWidth="1"/>
    <col min="8406" max="8406" width="11.5703125" style="49" customWidth="1"/>
    <col min="8407" max="8409" width="0" style="49" hidden="1" customWidth="1"/>
    <col min="8410" max="8410" width="4.7109375" style="49" customWidth="1"/>
    <col min="8411" max="8411" width="2.5703125" style="49" customWidth="1"/>
    <col min="8412" max="8412" width="4.7109375" style="49" customWidth="1"/>
    <col min="8413" max="8413" width="1" style="49" customWidth="1"/>
    <col min="8414" max="8414" width="4.7109375" style="49" customWidth="1"/>
    <col min="8415" max="8415" width="2.5703125" style="49" customWidth="1"/>
    <col min="8416" max="8416" width="4.7109375" style="49" customWidth="1"/>
    <col min="8417" max="8417" width="1" style="49" customWidth="1"/>
    <col min="8418" max="8418" width="4.7109375" style="49" customWidth="1"/>
    <col min="8419" max="8419" width="2.5703125" style="49" customWidth="1"/>
    <col min="8420" max="8420" width="4.7109375" style="49" customWidth="1"/>
    <col min="8421" max="8421" width="1" style="49" customWidth="1"/>
    <col min="8422" max="8422" width="4.7109375" style="49" customWidth="1"/>
    <col min="8423" max="8423" width="2.5703125" style="49" customWidth="1"/>
    <col min="8424" max="8424" width="4.7109375" style="49" customWidth="1"/>
    <col min="8425" max="8425" width="1.140625" style="49" customWidth="1"/>
    <col min="8426" max="8426" width="4.7109375" style="49" customWidth="1"/>
    <col min="8427" max="8427" width="2.5703125" style="49" customWidth="1"/>
    <col min="8428" max="8428" width="4.7109375" style="49" customWidth="1"/>
    <col min="8429" max="8429" width="1.140625" style="49" customWidth="1"/>
    <col min="8430" max="8430" width="4.7109375" style="49" customWidth="1"/>
    <col min="8431" max="8431" width="2.5703125" style="49" customWidth="1"/>
    <col min="8432" max="8432" width="4.7109375" style="49" customWidth="1"/>
    <col min="8433" max="8433" width="1" style="49" customWidth="1"/>
    <col min="8434" max="8434" width="4.7109375" style="49" customWidth="1"/>
    <col min="8435" max="8435" width="2.5703125" style="49" customWidth="1"/>
    <col min="8436" max="8436" width="4.7109375" style="49" customWidth="1"/>
    <col min="8437" max="8437" width="1" style="49" customWidth="1"/>
    <col min="8438" max="8438" width="4.7109375" style="49" customWidth="1"/>
    <col min="8439" max="8439" width="2.5703125" style="49" customWidth="1"/>
    <col min="8440" max="8440" width="4.7109375" style="49" customWidth="1"/>
    <col min="8441" max="8441" width="1" style="49" customWidth="1"/>
    <col min="8442" max="8442" width="4.5703125" style="49" customWidth="1"/>
    <col min="8443" max="8443" width="2.5703125" style="49" customWidth="1"/>
    <col min="8444" max="8444" width="4.85546875" style="49" customWidth="1"/>
    <col min="8445" max="8660" width="9.140625" style="49"/>
    <col min="8661" max="8661" width="1.42578125" style="49" customWidth="1"/>
    <col min="8662" max="8662" width="11.5703125" style="49" customWidth="1"/>
    <col min="8663" max="8665" width="0" style="49" hidden="1" customWidth="1"/>
    <col min="8666" max="8666" width="4.7109375" style="49" customWidth="1"/>
    <col min="8667" max="8667" width="2.5703125" style="49" customWidth="1"/>
    <col min="8668" max="8668" width="4.7109375" style="49" customWidth="1"/>
    <col min="8669" max="8669" width="1" style="49" customWidth="1"/>
    <col min="8670" max="8670" width="4.7109375" style="49" customWidth="1"/>
    <col min="8671" max="8671" width="2.5703125" style="49" customWidth="1"/>
    <col min="8672" max="8672" width="4.7109375" style="49" customWidth="1"/>
    <col min="8673" max="8673" width="1" style="49" customWidth="1"/>
    <col min="8674" max="8674" width="4.7109375" style="49" customWidth="1"/>
    <col min="8675" max="8675" width="2.5703125" style="49" customWidth="1"/>
    <col min="8676" max="8676" width="4.7109375" style="49" customWidth="1"/>
    <col min="8677" max="8677" width="1" style="49" customWidth="1"/>
    <col min="8678" max="8678" width="4.7109375" style="49" customWidth="1"/>
    <col min="8679" max="8679" width="2.5703125" style="49" customWidth="1"/>
    <col min="8680" max="8680" width="4.7109375" style="49" customWidth="1"/>
    <col min="8681" max="8681" width="1.140625" style="49" customWidth="1"/>
    <col min="8682" max="8682" width="4.7109375" style="49" customWidth="1"/>
    <col min="8683" max="8683" width="2.5703125" style="49" customWidth="1"/>
    <col min="8684" max="8684" width="4.7109375" style="49" customWidth="1"/>
    <col min="8685" max="8685" width="1.140625" style="49" customWidth="1"/>
    <col min="8686" max="8686" width="4.7109375" style="49" customWidth="1"/>
    <col min="8687" max="8687" width="2.5703125" style="49" customWidth="1"/>
    <col min="8688" max="8688" width="4.7109375" style="49" customWidth="1"/>
    <col min="8689" max="8689" width="1" style="49" customWidth="1"/>
    <col min="8690" max="8690" width="4.7109375" style="49" customWidth="1"/>
    <col min="8691" max="8691" width="2.5703125" style="49" customWidth="1"/>
    <col min="8692" max="8692" width="4.7109375" style="49" customWidth="1"/>
    <col min="8693" max="8693" width="1" style="49" customWidth="1"/>
    <col min="8694" max="8694" width="4.7109375" style="49" customWidth="1"/>
    <col min="8695" max="8695" width="2.5703125" style="49" customWidth="1"/>
    <col min="8696" max="8696" width="4.7109375" style="49" customWidth="1"/>
    <col min="8697" max="8697" width="1" style="49" customWidth="1"/>
    <col min="8698" max="8698" width="4.5703125" style="49" customWidth="1"/>
    <col min="8699" max="8699" width="2.5703125" style="49" customWidth="1"/>
    <col min="8700" max="8700" width="4.85546875" style="49" customWidth="1"/>
    <col min="8701" max="8916" width="9.140625" style="49"/>
    <col min="8917" max="8917" width="1.42578125" style="49" customWidth="1"/>
    <col min="8918" max="8918" width="11.5703125" style="49" customWidth="1"/>
    <col min="8919" max="8921" width="0" style="49" hidden="1" customWidth="1"/>
    <col min="8922" max="8922" width="4.7109375" style="49" customWidth="1"/>
    <col min="8923" max="8923" width="2.5703125" style="49" customWidth="1"/>
    <col min="8924" max="8924" width="4.7109375" style="49" customWidth="1"/>
    <col min="8925" max="8925" width="1" style="49" customWidth="1"/>
    <col min="8926" max="8926" width="4.7109375" style="49" customWidth="1"/>
    <col min="8927" max="8927" width="2.5703125" style="49" customWidth="1"/>
    <col min="8928" max="8928" width="4.7109375" style="49" customWidth="1"/>
    <col min="8929" max="8929" width="1" style="49" customWidth="1"/>
    <col min="8930" max="8930" width="4.7109375" style="49" customWidth="1"/>
    <col min="8931" max="8931" width="2.5703125" style="49" customWidth="1"/>
    <col min="8932" max="8932" width="4.7109375" style="49" customWidth="1"/>
    <col min="8933" max="8933" width="1" style="49" customWidth="1"/>
    <col min="8934" max="8934" width="4.7109375" style="49" customWidth="1"/>
    <col min="8935" max="8935" width="2.5703125" style="49" customWidth="1"/>
    <col min="8936" max="8936" width="4.7109375" style="49" customWidth="1"/>
    <col min="8937" max="8937" width="1.140625" style="49" customWidth="1"/>
    <col min="8938" max="8938" width="4.7109375" style="49" customWidth="1"/>
    <col min="8939" max="8939" width="2.5703125" style="49" customWidth="1"/>
    <col min="8940" max="8940" width="4.7109375" style="49" customWidth="1"/>
    <col min="8941" max="8941" width="1.140625" style="49" customWidth="1"/>
    <col min="8942" max="8942" width="4.7109375" style="49" customWidth="1"/>
    <col min="8943" max="8943" width="2.5703125" style="49" customWidth="1"/>
    <col min="8944" max="8944" width="4.7109375" style="49" customWidth="1"/>
    <col min="8945" max="8945" width="1" style="49" customWidth="1"/>
    <col min="8946" max="8946" width="4.7109375" style="49" customWidth="1"/>
    <col min="8947" max="8947" width="2.5703125" style="49" customWidth="1"/>
    <col min="8948" max="8948" width="4.7109375" style="49" customWidth="1"/>
    <col min="8949" max="8949" width="1" style="49" customWidth="1"/>
    <col min="8950" max="8950" width="4.7109375" style="49" customWidth="1"/>
    <col min="8951" max="8951" width="2.5703125" style="49" customWidth="1"/>
    <col min="8952" max="8952" width="4.7109375" style="49" customWidth="1"/>
    <col min="8953" max="8953" width="1" style="49" customWidth="1"/>
    <col min="8954" max="8954" width="4.5703125" style="49" customWidth="1"/>
    <col min="8955" max="8955" width="2.5703125" style="49" customWidth="1"/>
    <col min="8956" max="8956" width="4.85546875" style="49" customWidth="1"/>
    <col min="8957" max="9172" width="9.140625" style="49"/>
    <col min="9173" max="9173" width="1.42578125" style="49" customWidth="1"/>
    <col min="9174" max="9174" width="11.5703125" style="49" customWidth="1"/>
    <col min="9175" max="9177" width="0" style="49" hidden="1" customWidth="1"/>
    <col min="9178" max="9178" width="4.7109375" style="49" customWidth="1"/>
    <col min="9179" max="9179" width="2.5703125" style="49" customWidth="1"/>
    <col min="9180" max="9180" width="4.7109375" style="49" customWidth="1"/>
    <col min="9181" max="9181" width="1" style="49" customWidth="1"/>
    <col min="9182" max="9182" width="4.7109375" style="49" customWidth="1"/>
    <col min="9183" max="9183" width="2.5703125" style="49" customWidth="1"/>
    <col min="9184" max="9184" width="4.7109375" style="49" customWidth="1"/>
    <col min="9185" max="9185" width="1" style="49" customWidth="1"/>
    <col min="9186" max="9186" width="4.7109375" style="49" customWidth="1"/>
    <col min="9187" max="9187" width="2.5703125" style="49" customWidth="1"/>
    <col min="9188" max="9188" width="4.7109375" style="49" customWidth="1"/>
    <col min="9189" max="9189" width="1" style="49" customWidth="1"/>
    <col min="9190" max="9190" width="4.7109375" style="49" customWidth="1"/>
    <col min="9191" max="9191" width="2.5703125" style="49" customWidth="1"/>
    <col min="9192" max="9192" width="4.7109375" style="49" customWidth="1"/>
    <col min="9193" max="9193" width="1.140625" style="49" customWidth="1"/>
    <col min="9194" max="9194" width="4.7109375" style="49" customWidth="1"/>
    <col min="9195" max="9195" width="2.5703125" style="49" customWidth="1"/>
    <col min="9196" max="9196" width="4.7109375" style="49" customWidth="1"/>
    <col min="9197" max="9197" width="1.140625" style="49" customWidth="1"/>
    <col min="9198" max="9198" width="4.7109375" style="49" customWidth="1"/>
    <col min="9199" max="9199" width="2.5703125" style="49" customWidth="1"/>
    <col min="9200" max="9200" width="4.7109375" style="49" customWidth="1"/>
    <col min="9201" max="9201" width="1" style="49" customWidth="1"/>
    <col min="9202" max="9202" width="4.7109375" style="49" customWidth="1"/>
    <col min="9203" max="9203" width="2.5703125" style="49" customWidth="1"/>
    <col min="9204" max="9204" width="4.7109375" style="49" customWidth="1"/>
    <col min="9205" max="9205" width="1" style="49" customWidth="1"/>
    <col min="9206" max="9206" width="4.7109375" style="49" customWidth="1"/>
    <col min="9207" max="9207" width="2.5703125" style="49" customWidth="1"/>
    <col min="9208" max="9208" width="4.7109375" style="49" customWidth="1"/>
    <col min="9209" max="9209" width="1" style="49" customWidth="1"/>
    <col min="9210" max="9210" width="4.5703125" style="49" customWidth="1"/>
    <col min="9211" max="9211" width="2.5703125" style="49" customWidth="1"/>
    <col min="9212" max="9212" width="4.85546875" style="49" customWidth="1"/>
    <col min="9213" max="9428" width="9.140625" style="49"/>
    <col min="9429" max="9429" width="1.42578125" style="49" customWidth="1"/>
    <col min="9430" max="9430" width="11.5703125" style="49" customWidth="1"/>
    <col min="9431" max="9433" width="0" style="49" hidden="1" customWidth="1"/>
    <col min="9434" max="9434" width="4.7109375" style="49" customWidth="1"/>
    <col min="9435" max="9435" width="2.5703125" style="49" customWidth="1"/>
    <col min="9436" max="9436" width="4.7109375" style="49" customWidth="1"/>
    <col min="9437" max="9437" width="1" style="49" customWidth="1"/>
    <col min="9438" max="9438" width="4.7109375" style="49" customWidth="1"/>
    <col min="9439" max="9439" width="2.5703125" style="49" customWidth="1"/>
    <col min="9440" max="9440" width="4.7109375" style="49" customWidth="1"/>
    <col min="9441" max="9441" width="1" style="49" customWidth="1"/>
    <col min="9442" max="9442" width="4.7109375" style="49" customWidth="1"/>
    <col min="9443" max="9443" width="2.5703125" style="49" customWidth="1"/>
    <col min="9444" max="9444" width="4.7109375" style="49" customWidth="1"/>
    <col min="9445" max="9445" width="1" style="49" customWidth="1"/>
    <col min="9446" max="9446" width="4.7109375" style="49" customWidth="1"/>
    <col min="9447" max="9447" width="2.5703125" style="49" customWidth="1"/>
    <col min="9448" max="9448" width="4.7109375" style="49" customWidth="1"/>
    <col min="9449" max="9449" width="1.140625" style="49" customWidth="1"/>
    <col min="9450" max="9450" width="4.7109375" style="49" customWidth="1"/>
    <col min="9451" max="9451" width="2.5703125" style="49" customWidth="1"/>
    <col min="9452" max="9452" width="4.7109375" style="49" customWidth="1"/>
    <col min="9453" max="9453" width="1.140625" style="49" customWidth="1"/>
    <col min="9454" max="9454" width="4.7109375" style="49" customWidth="1"/>
    <col min="9455" max="9455" width="2.5703125" style="49" customWidth="1"/>
    <col min="9456" max="9456" width="4.7109375" style="49" customWidth="1"/>
    <col min="9457" max="9457" width="1" style="49" customWidth="1"/>
    <col min="9458" max="9458" width="4.7109375" style="49" customWidth="1"/>
    <col min="9459" max="9459" width="2.5703125" style="49" customWidth="1"/>
    <col min="9460" max="9460" width="4.7109375" style="49" customWidth="1"/>
    <col min="9461" max="9461" width="1" style="49" customWidth="1"/>
    <col min="9462" max="9462" width="4.7109375" style="49" customWidth="1"/>
    <col min="9463" max="9463" width="2.5703125" style="49" customWidth="1"/>
    <col min="9464" max="9464" width="4.7109375" style="49" customWidth="1"/>
    <col min="9465" max="9465" width="1" style="49" customWidth="1"/>
    <col min="9466" max="9466" width="4.5703125" style="49" customWidth="1"/>
    <col min="9467" max="9467" width="2.5703125" style="49" customWidth="1"/>
    <col min="9468" max="9468" width="4.85546875" style="49" customWidth="1"/>
    <col min="9469" max="9684" width="9.140625" style="49"/>
    <col min="9685" max="9685" width="1.42578125" style="49" customWidth="1"/>
    <col min="9686" max="9686" width="11.5703125" style="49" customWidth="1"/>
    <col min="9687" max="9689" width="0" style="49" hidden="1" customWidth="1"/>
    <col min="9690" max="9690" width="4.7109375" style="49" customWidth="1"/>
    <col min="9691" max="9691" width="2.5703125" style="49" customWidth="1"/>
    <col min="9692" max="9692" width="4.7109375" style="49" customWidth="1"/>
    <col min="9693" max="9693" width="1" style="49" customWidth="1"/>
    <col min="9694" max="9694" width="4.7109375" style="49" customWidth="1"/>
    <col min="9695" max="9695" width="2.5703125" style="49" customWidth="1"/>
    <col min="9696" max="9696" width="4.7109375" style="49" customWidth="1"/>
    <col min="9697" max="9697" width="1" style="49" customWidth="1"/>
    <col min="9698" max="9698" width="4.7109375" style="49" customWidth="1"/>
    <col min="9699" max="9699" width="2.5703125" style="49" customWidth="1"/>
    <col min="9700" max="9700" width="4.7109375" style="49" customWidth="1"/>
    <col min="9701" max="9701" width="1" style="49" customWidth="1"/>
    <col min="9702" max="9702" width="4.7109375" style="49" customWidth="1"/>
    <col min="9703" max="9703" width="2.5703125" style="49" customWidth="1"/>
    <col min="9704" max="9704" width="4.7109375" style="49" customWidth="1"/>
    <col min="9705" max="9705" width="1.140625" style="49" customWidth="1"/>
    <col min="9706" max="9706" width="4.7109375" style="49" customWidth="1"/>
    <col min="9707" max="9707" width="2.5703125" style="49" customWidth="1"/>
    <col min="9708" max="9708" width="4.7109375" style="49" customWidth="1"/>
    <col min="9709" max="9709" width="1.140625" style="49" customWidth="1"/>
    <col min="9710" max="9710" width="4.7109375" style="49" customWidth="1"/>
    <col min="9711" max="9711" width="2.5703125" style="49" customWidth="1"/>
    <col min="9712" max="9712" width="4.7109375" style="49" customWidth="1"/>
    <col min="9713" max="9713" width="1" style="49" customWidth="1"/>
    <col min="9714" max="9714" width="4.7109375" style="49" customWidth="1"/>
    <col min="9715" max="9715" width="2.5703125" style="49" customWidth="1"/>
    <col min="9716" max="9716" width="4.7109375" style="49" customWidth="1"/>
    <col min="9717" max="9717" width="1" style="49" customWidth="1"/>
    <col min="9718" max="9718" width="4.7109375" style="49" customWidth="1"/>
    <col min="9719" max="9719" width="2.5703125" style="49" customWidth="1"/>
    <col min="9720" max="9720" width="4.7109375" style="49" customWidth="1"/>
    <col min="9721" max="9721" width="1" style="49" customWidth="1"/>
    <col min="9722" max="9722" width="4.5703125" style="49" customWidth="1"/>
    <col min="9723" max="9723" width="2.5703125" style="49" customWidth="1"/>
    <col min="9724" max="9724" width="4.85546875" style="49" customWidth="1"/>
    <col min="9725" max="9940" width="9.140625" style="49"/>
    <col min="9941" max="9941" width="1.42578125" style="49" customWidth="1"/>
    <col min="9942" max="9942" width="11.5703125" style="49" customWidth="1"/>
    <col min="9943" max="9945" width="0" style="49" hidden="1" customWidth="1"/>
    <col min="9946" max="9946" width="4.7109375" style="49" customWidth="1"/>
    <col min="9947" max="9947" width="2.5703125" style="49" customWidth="1"/>
    <col min="9948" max="9948" width="4.7109375" style="49" customWidth="1"/>
    <col min="9949" max="9949" width="1" style="49" customWidth="1"/>
    <col min="9950" max="9950" width="4.7109375" style="49" customWidth="1"/>
    <col min="9951" max="9951" width="2.5703125" style="49" customWidth="1"/>
    <col min="9952" max="9952" width="4.7109375" style="49" customWidth="1"/>
    <col min="9953" max="9953" width="1" style="49" customWidth="1"/>
    <col min="9954" max="9954" width="4.7109375" style="49" customWidth="1"/>
    <col min="9955" max="9955" width="2.5703125" style="49" customWidth="1"/>
    <col min="9956" max="9956" width="4.7109375" style="49" customWidth="1"/>
    <col min="9957" max="9957" width="1" style="49" customWidth="1"/>
    <col min="9958" max="9958" width="4.7109375" style="49" customWidth="1"/>
    <col min="9959" max="9959" width="2.5703125" style="49" customWidth="1"/>
    <col min="9960" max="9960" width="4.7109375" style="49" customWidth="1"/>
    <col min="9961" max="9961" width="1.140625" style="49" customWidth="1"/>
    <col min="9962" max="9962" width="4.7109375" style="49" customWidth="1"/>
    <col min="9963" max="9963" width="2.5703125" style="49" customWidth="1"/>
    <col min="9964" max="9964" width="4.7109375" style="49" customWidth="1"/>
    <col min="9965" max="9965" width="1.140625" style="49" customWidth="1"/>
    <col min="9966" max="9966" width="4.7109375" style="49" customWidth="1"/>
    <col min="9967" max="9967" width="2.5703125" style="49" customWidth="1"/>
    <col min="9968" max="9968" width="4.7109375" style="49" customWidth="1"/>
    <col min="9969" max="9969" width="1" style="49" customWidth="1"/>
    <col min="9970" max="9970" width="4.7109375" style="49" customWidth="1"/>
    <col min="9971" max="9971" width="2.5703125" style="49" customWidth="1"/>
    <col min="9972" max="9972" width="4.7109375" style="49" customWidth="1"/>
    <col min="9973" max="9973" width="1" style="49" customWidth="1"/>
    <col min="9974" max="9974" width="4.7109375" style="49" customWidth="1"/>
    <col min="9975" max="9975" width="2.5703125" style="49" customWidth="1"/>
    <col min="9976" max="9976" width="4.7109375" style="49" customWidth="1"/>
    <col min="9977" max="9977" width="1" style="49" customWidth="1"/>
    <col min="9978" max="9978" width="4.5703125" style="49" customWidth="1"/>
    <col min="9979" max="9979" width="2.5703125" style="49" customWidth="1"/>
    <col min="9980" max="9980" width="4.85546875" style="49" customWidth="1"/>
    <col min="9981" max="10196" width="9.140625" style="49"/>
    <col min="10197" max="10197" width="1.42578125" style="49" customWidth="1"/>
    <col min="10198" max="10198" width="11.5703125" style="49" customWidth="1"/>
    <col min="10199" max="10201" width="0" style="49" hidden="1" customWidth="1"/>
    <col min="10202" max="10202" width="4.7109375" style="49" customWidth="1"/>
    <col min="10203" max="10203" width="2.5703125" style="49" customWidth="1"/>
    <col min="10204" max="10204" width="4.7109375" style="49" customWidth="1"/>
    <col min="10205" max="10205" width="1" style="49" customWidth="1"/>
    <col min="10206" max="10206" width="4.7109375" style="49" customWidth="1"/>
    <col min="10207" max="10207" width="2.5703125" style="49" customWidth="1"/>
    <col min="10208" max="10208" width="4.7109375" style="49" customWidth="1"/>
    <col min="10209" max="10209" width="1" style="49" customWidth="1"/>
    <col min="10210" max="10210" width="4.7109375" style="49" customWidth="1"/>
    <col min="10211" max="10211" width="2.5703125" style="49" customWidth="1"/>
    <col min="10212" max="10212" width="4.7109375" style="49" customWidth="1"/>
    <col min="10213" max="10213" width="1" style="49" customWidth="1"/>
    <col min="10214" max="10214" width="4.7109375" style="49" customWidth="1"/>
    <col min="10215" max="10215" width="2.5703125" style="49" customWidth="1"/>
    <col min="10216" max="10216" width="4.7109375" style="49" customWidth="1"/>
    <col min="10217" max="10217" width="1.140625" style="49" customWidth="1"/>
    <col min="10218" max="10218" width="4.7109375" style="49" customWidth="1"/>
    <col min="10219" max="10219" width="2.5703125" style="49" customWidth="1"/>
    <col min="10220" max="10220" width="4.7109375" style="49" customWidth="1"/>
    <col min="10221" max="10221" width="1.140625" style="49" customWidth="1"/>
    <col min="10222" max="10222" width="4.7109375" style="49" customWidth="1"/>
    <col min="10223" max="10223" width="2.5703125" style="49" customWidth="1"/>
    <col min="10224" max="10224" width="4.7109375" style="49" customWidth="1"/>
    <col min="10225" max="10225" width="1" style="49" customWidth="1"/>
    <col min="10226" max="10226" width="4.7109375" style="49" customWidth="1"/>
    <col min="10227" max="10227" width="2.5703125" style="49" customWidth="1"/>
    <col min="10228" max="10228" width="4.7109375" style="49" customWidth="1"/>
    <col min="10229" max="10229" width="1" style="49" customWidth="1"/>
    <col min="10230" max="10230" width="4.7109375" style="49" customWidth="1"/>
    <col min="10231" max="10231" width="2.5703125" style="49" customWidth="1"/>
    <col min="10232" max="10232" width="4.7109375" style="49" customWidth="1"/>
    <col min="10233" max="10233" width="1" style="49" customWidth="1"/>
    <col min="10234" max="10234" width="4.5703125" style="49" customWidth="1"/>
    <col min="10235" max="10235" width="2.5703125" style="49" customWidth="1"/>
    <col min="10236" max="10236" width="4.85546875" style="49" customWidth="1"/>
    <col min="10237" max="10452" width="9.140625" style="49"/>
    <col min="10453" max="10453" width="1.42578125" style="49" customWidth="1"/>
    <col min="10454" max="10454" width="11.5703125" style="49" customWidth="1"/>
    <col min="10455" max="10457" width="0" style="49" hidden="1" customWidth="1"/>
    <col min="10458" max="10458" width="4.7109375" style="49" customWidth="1"/>
    <col min="10459" max="10459" width="2.5703125" style="49" customWidth="1"/>
    <col min="10460" max="10460" width="4.7109375" style="49" customWidth="1"/>
    <col min="10461" max="10461" width="1" style="49" customWidth="1"/>
    <col min="10462" max="10462" width="4.7109375" style="49" customWidth="1"/>
    <col min="10463" max="10463" width="2.5703125" style="49" customWidth="1"/>
    <col min="10464" max="10464" width="4.7109375" style="49" customWidth="1"/>
    <col min="10465" max="10465" width="1" style="49" customWidth="1"/>
    <col min="10466" max="10466" width="4.7109375" style="49" customWidth="1"/>
    <col min="10467" max="10467" width="2.5703125" style="49" customWidth="1"/>
    <col min="10468" max="10468" width="4.7109375" style="49" customWidth="1"/>
    <col min="10469" max="10469" width="1" style="49" customWidth="1"/>
    <col min="10470" max="10470" width="4.7109375" style="49" customWidth="1"/>
    <col min="10471" max="10471" width="2.5703125" style="49" customWidth="1"/>
    <col min="10472" max="10472" width="4.7109375" style="49" customWidth="1"/>
    <col min="10473" max="10473" width="1.140625" style="49" customWidth="1"/>
    <col min="10474" max="10474" width="4.7109375" style="49" customWidth="1"/>
    <col min="10475" max="10475" width="2.5703125" style="49" customWidth="1"/>
    <col min="10476" max="10476" width="4.7109375" style="49" customWidth="1"/>
    <col min="10477" max="10477" width="1.140625" style="49" customWidth="1"/>
    <col min="10478" max="10478" width="4.7109375" style="49" customWidth="1"/>
    <col min="10479" max="10479" width="2.5703125" style="49" customWidth="1"/>
    <col min="10480" max="10480" width="4.7109375" style="49" customWidth="1"/>
    <col min="10481" max="10481" width="1" style="49" customWidth="1"/>
    <col min="10482" max="10482" width="4.7109375" style="49" customWidth="1"/>
    <col min="10483" max="10483" width="2.5703125" style="49" customWidth="1"/>
    <col min="10484" max="10484" width="4.7109375" style="49" customWidth="1"/>
    <col min="10485" max="10485" width="1" style="49" customWidth="1"/>
    <col min="10486" max="10486" width="4.7109375" style="49" customWidth="1"/>
    <col min="10487" max="10487" width="2.5703125" style="49" customWidth="1"/>
    <col min="10488" max="10488" width="4.7109375" style="49" customWidth="1"/>
    <col min="10489" max="10489" width="1" style="49" customWidth="1"/>
    <col min="10490" max="10490" width="4.5703125" style="49" customWidth="1"/>
    <col min="10491" max="10491" width="2.5703125" style="49" customWidth="1"/>
    <col min="10492" max="10492" width="4.85546875" style="49" customWidth="1"/>
    <col min="10493" max="10708" width="9.140625" style="49"/>
    <col min="10709" max="10709" width="1.42578125" style="49" customWidth="1"/>
    <col min="10710" max="10710" width="11.5703125" style="49" customWidth="1"/>
    <col min="10711" max="10713" width="0" style="49" hidden="1" customWidth="1"/>
    <col min="10714" max="10714" width="4.7109375" style="49" customWidth="1"/>
    <col min="10715" max="10715" width="2.5703125" style="49" customWidth="1"/>
    <col min="10716" max="10716" width="4.7109375" style="49" customWidth="1"/>
    <col min="10717" max="10717" width="1" style="49" customWidth="1"/>
    <col min="10718" max="10718" width="4.7109375" style="49" customWidth="1"/>
    <col min="10719" max="10719" width="2.5703125" style="49" customWidth="1"/>
    <col min="10720" max="10720" width="4.7109375" style="49" customWidth="1"/>
    <col min="10721" max="10721" width="1" style="49" customWidth="1"/>
    <col min="10722" max="10722" width="4.7109375" style="49" customWidth="1"/>
    <col min="10723" max="10723" width="2.5703125" style="49" customWidth="1"/>
    <col min="10724" max="10724" width="4.7109375" style="49" customWidth="1"/>
    <col min="10725" max="10725" width="1" style="49" customWidth="1"/>
    <col min="10726" max="10726" width="4.7109375" style="49" customWidth="1"/>
    <col min="10727" max="10727" width="2.5703125" style="49" customWidth="1"/>
    <col min="10728" max="10728" width="4.7109375" style="49" customWidth="1"/>
    <col min="10729" max="10729" width="1.140625" style="49" customWidth="1"/>
    <col min="10730" max="10730" width="4.7109375" style="49" customWidth="1"/>
    <col min="10731" max="10731" width="2.5703125" style="49" customWidth="1"/>
    <col min="10732" max="10732" width="4.7109375" style="49" customWidth="1"/>
    <col min="10733" max="10733" width="1.140625" style="49" customWidth="1"/>
    <col min="10734" max="10734" width="4.7109375" style="49" customWidth="1"/>
    <col min="10735" max="10735" width="2.5703125" style="49" customWidth="1"/>
    <col min="10736" max="10736" width="4.7109375" style="49" customWidth="1"/>
    <col min="10737" max="10737" width="1" style="49" customWidth="1"/>
    <col min="10738" max="10738" width="4.7109375" style="49" customWidth="1"/>
    <col min="10739" max="10739" width="2.5703125" style="49" customWidth="1"/>
    <col min="10740" max="10740" width="4.7109375" style="49" customWidth="1"/>
    <col min="10741" max="10741" width="1" style="49" customWidth="1"/>
    <col min="10742" max="10742" width="4.7109375" style="49" customWidth="1"/>
    <col min="10743" max="10743" width="2.5703125" style="49" customWidth="1"/>
    <col min="10744" max="10744" width="4.7109375" style="49" customWidth="1"/>
    <col min="10745" max="10745" width="1" style="49" customWidth="1"/>
    <col min="10746" max="10746" width="4.5703125" style="49" customWidth="1"/>
    <col min="10747" max="10747" width="2.5703125" style="49" customWidth="1"/>
    <col min="10748" max="10748" width="4.85546875" style="49" customWidth="1"/>
    <col min="10749" max="10964" width="9.140625" style="49"/>
    <col min="10965" max="10965" width="1.42578125" style="49" customWidth="1"/>
    <col min="10966" max="10966" width="11.5703125" style="49" customWidth="1"/>
    <col min="10967" max="10969" width="0" style="49" hidden="1" customWidth="1"/>
    <col min="10970" max="10970" width="4.7109375" style="49" customWidth="1"/>
    <col min="10971" max="10971" width="2.5703125" style="49" customWidth="1"/>
    <col min="10972" max="10972" width="4.7109375" style="49" customWidth="1"/>
    <col min="10973" max="10973" width="1" style="49" customWidth="1"/>
    <col min="10974" max="10974" width="4.7109375" style="49" customWidth="1"/>
    <col min="10975" max="10975" width="2.5703125" style="49" customWidth="1"/>
    <col min="10976" max="10976" width="4.7109375" style="49" customWidth="1"/>
    <col min="10977" max="10977" width="1" style="49" customWidth="1"/>
    <col min="10978" max="10978" width="4.7109375" style="49" customWidth="1"/>
    <col min="10979" max="10979" width="2.5703125" style="49" customWidth="1"/>
    <col min="10980" max="10980" width="4.7109375" style="49" customWidth="1"/>
    <col min="10981" max="10981" width="1" style="49" customWidth="1"/>
    <col min="10982" max="10982" width="4.7109375" style="49" customWidth="1"/>
    <col min="10983" max="10983" width="2.5703125" style="49" customWidth="1"/>
    <col min="10984" max="10984" width="4.7109375" style="49" customWidth="1"/>
    <col min="10985" max="10985" width="1.140625" style="49" customWidth="1"/>
    <col min="10986" max="10986" width="4.7109375" style="49" customWidth="1"/>
    <col min="10987" max="10987" width="2.5703125" style="49" customWidth="1"/>
    <col min="10988" max="10988" width="4.7109375" style="49" customWidth="1"/>
    <col min="10989" max="10989" width="1.140625" style="49" customWidth="1"/>
    <col min="10990" max="10990" width="4.7109375" style="49" customWidth="1"/>
    <col min="10991" max="10991" width="2.5703125" style="49" customWidth="1"/>
    <col min="10992" max="10992" width="4.7109375" style="49" customWidth="1"/>
    <col min="10993" max="10993" width="1" style="49" customWidth="1"/>
    <col min="10994" max="10994" width="4.7109375" style="49" customWidth="1"/>
    <col min="10995" max="10995" width="2.5703125" style="49" customWidth="1"/>
    <col min="10996" max="10996" width="4.7109375" style="49" customWidth="1"/>
    <col min="10997" max="10997" width="1" style="49" customWidth="1"/>
    <col min="10998" max="10998" width="4.7109375" style="49" customWidth="1"/>
    <col min="10999" max="10999" width="2.5703125" style="49" customWidth="1"/>
    <col min="11000" max="11000" width="4.7109375" style="49" customWidth="1"/>
    <col min="11001" max="11001" width="1" style="49" customWidth="1"/>
    <col min="11002" max="11002" width="4.5703125" style="49" customWidth="1"/>
    <col min="11003" max="11003" width="2.5703125" style="49" customWidth="1"/>
    <col min="11004" max="11004" width="4.85546875" style="49" customWidth="1"/>
    <col min="11005" max="11220" width="9.140625" style="49"/>
    <col min="11221" max="11221" width="1.42578125" style="49" customWidth="1"/>
    <col min="11222" max="11222" width="11.5703125" style="49" customWidth="1"/>
    <col min="11223" max="11225" width="0" style="49" hidden="1" customWidth="1"/>
    <col min="11226" max="11226" width="4.7109375" style="49" customWidth="1"/>
    <col min="11227" max="11227" width="2.5703125" style="49" customWidth="1"/>
    <col min="11228" max="11228" width="4.7109375" style="49" customWidth="1"/>
    <col min="11229" max="11229" width="1" style="49" customWidth="1"/>
    <col min="11230" max="11230" width="4.7109375" style="49" customWidth="1"/>
    <col min="11231" max="11231" width="2.5703125" style="49" customWidth="1"/>
    <col min="11232" max="11232" width="4.7109375" style="49" customWidth="1"/>
    <col min="11233" max="11233" width="1" style="49" customWidth="1"/>
    <col min="11234" max="11234" width="4.7109375" style="49" customWidth="1"/>
    <col min="11235" max="11235" width="2.5703125" style="49" customWidth="1"/>
    <col min="11236" max="11236" width="4.7109375" style="49" customWidth="1"/>
    <col min="11237" max="11237" width="1" style="49" customWidth="1"/>
    <col min="11238" max="11238" width="4.7109375" style="49" customWidth="1"/>
    <col min="11239" max="11239" width="2.5703125" style="49" customWidth="1"/>
    <col min="11240" max="11240" width="4.7109375" style="49" customWidth="1"/>
    <col min="11241" max="11241" width="1.140625" style="49" customWidth="1"/>
    <col min="11242" max="11242" width="4.7109375" style="49" customWidth="1"/>
    <col min="11243" max="11243" width="2.5703125" style="49" customWidth="1"/>
    <col min="11244" max="11244" width="4.7109375" style="49" customWidth="1"/>
    <col min="11245" max="11245" width="1.140625" style="49" customWidth="1"/>
    <col min="11246" max="11246" width="4.7109375" style="49" customWidth="1"/>
    <col min="11247" max="11247" width="2.5703125" style="49" customWidth="1"/>
    <col min="11248" max="11248" width="4.7109375" style="49" customWidth="1"/>
    <col min="11249" max="11249" width="1" style="49" customWidth="1"/>
    <col min="11250" max="11250" width="4.7109375" style="49" customWidth="1"/>
    <col min="11251" max="11251" width="2.5703125" style="49" customWidth="1"/>
    <col min="11252" max="11252" width="4.7109375" style="49" customWidth="1"/>
    <col min="11253" max="11253" width="1" style="49" customWidth="1"/>
    <col min="11254" max="11254" width="4.7109375" style="49" customWidth="1"/>
    <col min="11255" max="11255" width="2.5703125" style="49" customWidth="1"/>
    <col min="11256" max="11256" width="4.7109375" style="49" customWidth="1"/>
    <col min="11257" max="11257" width="1" style="49" customWidth="1"/>
    <col min="11258" max="11258" width="4.5703125" style="49" customWidth="1"/>
    <col min="11259" max="11259" width="2.5703125" style="49" customWidth="1"/>
    <col min="11260" max="11260" width="4.85546875" style="49" customWidth="1"/>
    <col min="11261" max="11476" width="9.140625" style="49"/>
    <col min="11477" max="11477" width="1.42578125" style="49" customWidth="1"/>
    <col min="11478" max="11478" width="11.5703125" style="49" customWidth="1"/>
    <col min="11479" max="11481" width="0" style="49" hidden="1" customWidth="1"/>
    <col min="11482" max="11482" width="4.7109375" style="49" customWidth="1"/>
    <col min="11483" max="11483" width="2.5703125" style="49" customWidth="1"/>
    <col min="11484" max="11484" width="4.7109375" style="49" customWidth="1"/>
    <col min="11485" max="11485" width="1" style="49" customWidth="1"/>
    <col min="11486" max="11486" width="4.7109375" style="49" customWidth="1"/>
    <col min="11487" max="11487" width="2.5703125" style="49" customWidth="1"/>
    <col min="11488" max="11488" width="4.7109375" style="49" customWidth="1"/>
    <col min="11489" max="11489" width="1" style="49" customWidth="1"/>
    <col min="11490" max="11490" width="4.7109375" style="49" customWidth="1"/>
    <col min="11491" max="11491" width="2.5703125" style="49" customWidth="1"/>
    <col min="11492" max="11492" width="4.7109375" style="49" customWidth="1"/>
    <col min="11493" max="11493" width="1" style="49" customWidth="1"/>
    <col min="11494" max="11494" width="4.7109375" style="49" customWidth="1"/>
    <col min="11495" max="11495" width="2.5703125" style="49" customWidth="1"/>
    <col min="11496" max="11496" width="4.7109375" style="49" customWidth="1"/>
    <col min="11497" max="11497" width="1.140625" style="49" customWidth="1"/>
    <col min="11498" max="11498" width="4.7109375" style="49" customWidth="1"/>
    <col min="11499" max="11499" width="2.5703125" style="49" customWidth="1"/>
    <col min="11500" max="11500" width="4.7109375" style="49" customWidth="1"/>
    <col min="11501" max="11501" width="1.140625" style="49" customWidth="1"/>
    <col min="11502" max="11502" width="4.7109375" style="49" customWidth="1"/>
    <col min="11503" max="11503" width="2.5703125" style="49" customWidth="1"/>
    <col min="11504" max="11504" width="4.7109375" style="49" customWidth="1"/>
    <col min="11505" max="11505" width="1" style="49" customWidth="1"/>
    <col min="11506" max="11506" width="4.7109375" style="49" customWidth="1"/>
    <col min="11507" max="11507" width="2.5703125" style="49" customWidth="1"/>
    <col min="11508" max="11508" width="4.7109375" style="49" customWidth="1"/>
    <col min="11509" max="11509" width="1" style="49" customWidth="1"/>
    <col min="11510" max="11510" width="4.7109375" style="49" customWidth="1"/>
    <col min="11511" max="11511" width="2.5703125" style="49" customWidth="1"/>
    <col min="11512" max="11512" width="4.7109375" style="49" customWidth="1"/>
    <col min="11513" max="11513" width="1" style="49" customWidth="1"/>
    <col min="11514" max="11514" width="4.5703125" style="49" customWidth="1"/>
    <col min="11515" max="11515" width="2.5703125" style="49" customWidth="1"/>
    <col min="11516" max="11516" width="4.85546875" style="49" customWidth="1"/>
    <col min="11517" max="11732" width="9.140625" style="49"/>
    <col min="11733" max="11733" width="1.42578125" style="49" customWidth="1"/>
    <col min="11734" max="11734" width="11.5703125" style="49" customWidth="1"/>
    <col min="11735" max="11737" width="0" style="49" hidden="1" customWidth="1"/>
    <col min="11738" max="11738" width="4.7109375" style="49" customWidth="1"/>
    <col min="11739" max="11739" width="2.5703125" style="49" customWidth="1"/>
    <col min="11740" max="11740" width="4.7109375" style="49" customWidth="1"/>
    <col min="11741" max="11741" width="1" style="49" customWidth="1"/>
    <col min="11742" max="11742" width="4.7109375" style="49" customWidth="1"/>
    <col min="11743" max="11743" width="2.5703125" style="49" customWidth="1"/>
    <col min="11744" max="11744" width="4.7109375" style="49" customWidth="1"/>
    <col min="11745" max="11745" width="1" style="49" customWidth="1"/>
    <col min="11746" max="11746" width="4.7109375" style="49" customWidth="1"/>
    <col min="11747" max="11747" width="2.5703125" style="49" customWidth="1"/>
    <col min="11748" max="11748" width="4.7109375" style="49" customWidth="1"/>
    <col min="11749" max="11749" width="1" style="49" customWidth="1"/>
    <col min="11750" max="11750" width="4.7109375" style="49" customWidth="1"/>
    <col min="11751" max="11751" width="2.5703125" style="49" customWidth="1"/>
    <col min="11752" max="11752" width="4.7109375" style="49" customWidth="1"/>
    <col min="11753" max="11753" width="1.140625" style="49" customWidth="1"/>
    <col min="11754" max="11754" width="4.7109375" style="49" customWidth="1"/>
    <col min="11755" max="11755" width="2.5703125" style="49" customWidth="1"/>
    <col min="11756" max="11756" width="4.7109375" style="49" customWidth="1"/>
    <col min="11757" max="11757" width="1.140625" style="49" customWidth="1"/>
    <col min="11758" max="11758" width="4.7109375" style="49" customWidth="1"/>
    <col min="11759" max="11759" width="2.5703125" style="49" customWidth="1"/>
    <col min="11760" max="11760" width="4.7109375" style="49" customWidth="1"/>
    <col min="11761" max="11761" width="1" style="49" customWidth="1"/>
    <col min="11762" max="11762" width="4.7109375" style="49" customWidth="1"/>
    <col min="11763" max="11763" width="2.5703125" style="49" customWidth="1"/>
    <col min="11764" max="11764" width="4.7109375" style="49" customWidth="1"/>
    <col min="11765" max="11765" width="1" style="49" customWidth="1"/>
    <col min="11766" max="11766" width="4.7109375" style="49" customWidth="1"/>
    <col min="11767" max="11767" width="2.5703125" style="49" customWidth="1"/>
    <col min="11768" max="11768" width="4.7109375" style="49" customWidth="1"/>
    <col min="11769" max="11769" width="1" style="49" customWidth="1"/>
    <col min="11770" max="11770" width="4.5703125" style="49" customWidth="1"/>
    <col min="11771" max="11771" width="2.5703125" style="49" customWidth="1"/>
    <col min="11772" max="11772" width="4.85546875" style="49" customWidth="1"/>
    <col min="11773" max="11988" width="9.140625" style="49"/>
    <col min="11989" max="11989" width="1.42578125" style="49" customWidth="1"/>
    <col min="11990" max="11990" width="11.5703125" style="49" customWidth="1"/>
    <col min="11991" max="11993" width="0" style="49" hidden="1" customWidth="1"/>
    <col min="11994" max="11994" width="4.7109375" style="49" customWidth="1"/>
    <col min="11995" max="11995" width="2.5703125" style="49" customWidth="1"/>
    <col min="11996" max="11996" width="4.7109375" style="49" customWidth="1"/>
    <col min="11997" max="11997" width="1" style="49" customWidth="1"/>
    <col min="11998" max="11998" width="4.7109375" style="49" customWidth="1"/>
    <col min="11999" max="11999" width="2.5703125" style="49" customWidth="1"/>
    <col min="12000" max="12000" width="4.7109375" style="49" customWidth="1"/>
    <col min="12001" max="12001" width="1" style="49" customWidth="1"/>
    <col min="12002" max="12002" width="4.7109375" style="49" customWidth="1"/>
    <col min="12003" max="12003" width="2.5703125" style="49" customWidth="1"/>
    <col min="12004" max="12004" width="4.7109375" style="49" customWidth="1"/>
    <col min="12005" max="12005" width="1" style="49" customWidth="1"/>
    <col min="12006" max="12006" width="4.7109375" style="49" customWidth="1"/>
    <col min="12007" max="12007" width="2.5703125" style="49" customWidth="1"/>
    <col min="12008" max="12008" width="4.7109375" style="49" customWidth="1"/>
    <col min="12009" max="12009" width="1.140625" style="49" customWidth="1"/>
    <col min="12010" max="12010" width="4.7109375" style="49" customWidth="1"/>
    <col min="12011" max="12011" width="2.5703125" style="49" customWidth="1"/>
    <col min="12012" max="12012" width="4.7109375" style="49" customWidth="1"/>
    <col min="12013" max="12013" width="1.140625" style="49" customWidth="1"/>
    <col min="12014" max="12014" width="4.7109375" style="49" customWidth="1"/>
    <col min="12015" max="12015" width="2.5703125" style="49" customWidth="1"/>
    <col min="12016" max="12016" width="4.7109375" style="49" customWidth="1"/>
    <col min="12017" max="12017" width="1" style="49" customWidth="1"/>
    <col min="12018" max="12018" width="4.7109375" style="49" customWidth="1"/>
    <col min="12019" max="12019" width="2.5703125" style="49" customWidth="1"/>
    <col min="12020" max="12020" width="4.7109375" style="49" customWidth="1"/>
    <col min="12021" max="12021" width="1" style="49" customWidth="1"/>
    <col min="12022" max="12022" width="4.7109375" style="49" customWidth="1"/>
    <col min="12023" max="12023" width="2.5703125" style="49" customWidth="1"/>
    <col min="12024" max="12024" width="4.7109375" style="49" customWidth="1"/>
    <col min="12025" max="12025" width="1" style="49" customWidth="1"/>
    <col min="12026" max="12026" width="4.5703125" style="49" customWidth="1"/>
    <col min="12027" max="12027" width="2.5703125" style="49" customWidth="1"/>
    <col min="12028" max="12028" width="4.85546875" style="49" customWidth="1"/>
    <col min="12029" max="12244" width="9.140625" style="49"/>
    <col min="12245" max="12245" width="1.42578125" style="49" customWidth="1"/>
    <col min="12246" max="12246" width="11.5703125" style="49" customWidth="1"/>
    <col min="12247" max="12249" width="0" style="49" hidden="1" customWidth="1"/>
    <col min="12250" max="12250" width="4.7109375" style="49" customWidth="1"/>
    <col min="12251" max="12251" width="2.5703125" style="49" customWidth="1"/>
    <col min="12252" max="12252" width="4.7109375" style="49" customWidth="1"/>
    <col min="12253" max="12253" width="1" style="49" customWidth="1"/>
    <col min="12254" max="12254" width="4.7109375" style="49" customWidth="1"/>
    <col min="12255" max="12255" width="2.5703125" style="49" customWidth="1"/>
    <col min="12256" max="12256" width="4.7109375" style="49" customWidth="1"/>
    <col min="12257" max="12257" width="1" style="49" customWidth="1"/>
    <col min="12258" max="12258" width="4.7109375" style="49" customWidth="1"/>
    <col min="12259" max="12259" width="2.5703125" style="49" customWidth="1"/>
    <col min="12260" max="12260" width="4.7109375" style="49" customWidth="1"/>
    <col min="12261" max="12261" width="1" style="49" customWidth="1"/>
    <col min="12262" max="12262" width="4.7109375" style="49" customWidth="1"/>
    <col min="12263" max="12263" width="2.5703125" style="49" customWidth="1"/>
    <col min="12264" max="12264" width="4.7109375" style="49" customWidth="1"/>
    <col min="12265" max="12265" width="1.140625" style="49" customWidth="1"/>
    <col min="12266" max="12266" width="4.7109375" style="49" customWidth="1"/>
    <col min="12267" max="12267" width="2.5703125" style="49" customWidth="1"/>
    <col min="12268" max="12268" width="4.7109375" style="49" customWidth="1"/>
    <col min="12269" max="12269" width="1.140625" style="49" customWidth="1"/>
    <col min="12270" max="12270" width="4.7109375" style="49" customWidth="1"/>
    <col min="12271" max="12271" width="2.5703125" style="49" customWidth="1"/>
    <col min="12272" max="12272" width="4.7109375" style="49" customWidth="1"/>
    <col min="12273" max="12273" width="1" style="49" customWidth="1"/>
    <col min="12274" max="12274" width="4.7109375" style="49" customWidth="1"/>
    <col min="12275" max="12275" width="2.5703125" style="49" customWidth="1"/>
    <col min="12276" max="12276" width="4.7109375" style="49" customWidth="1"/>
    <col min="12277" max="12277" width="1" style="49" customWidth="1"/>
    <col min="12278" max="12278" width="4.7109375" style="49" customWidth="1"/>
    <col min="12279" max="12279" width="2.5703125" style="49" customWidth="1"/>
    <col min="12280" max="12280" width="4.7109375" style="49" customWidth="1"/>
    <col min="12281" max="12281" width="1" style="49" customWidth="1"/>
    <col min="12282" max="12282" width="4.5703125" style="49" customWidth="1"/>
    <col min="12283" max="12283" width="2.5703125" style="49" customWidth="1"/>
    <col min="12284" max="12284" width="4.85546875" style="49" customWidth="1"/>
    <col min="12285" max="12500" width="9.140625" style="49"/>
    <col min="12501" max="12501" width="1.42578125" style="49" customWidth="1"/>
    <col min="12502" max="12502" width="11.5703125" style="49" customWidth="1"/>
    <col min="12503" max="12505" width="0" style="49" hidden="1" customWidth="1"/>
    <col min="12506" max="12506" width="4.7109375" style="49" customWidth="1"/>
    <col min="12507" max="12507" width="2.5703125" style="49" customWidth="1"/>
    <col min="12508" max="12508" width="4.7109375" style="49" customWidth="1"/>
    <col min="12509" max="12509" width="1" style="49" customWidth="1"/>
    <col min="12510" max="12510" width="4.7109375" style="49" customWidth="1"/>
    <col min="12511" max="12511" width="2.5703125" style="49" customWidth="1"/>
    <col min="12512" max="12512" width="4.7109375" style="49" customWidth="1"/>
    <col min="12513" max="12513" width="1" style="49" customWidth="1"/>
    <col min="12514" max="12514" width="4.7109375" style="49" customWidth="1"/>
    <col min="12515" max="12515" width="2.5703125" style="49" customWidth="1"/>
    <col min="12516" max="12516" width="4.7109375" style="49" customWidth="1"/>
    <col min="12517" max="12517" width="1" style="49" customWidth="1"/>
    <col min="12518" max="12518" width="4.7109375" style="49" customWidth="1"/>
    <col min="12519" max="12519" width="2.5703125" style="49" customWidth="1"/>
    <col min="12520" max="12520" width="4.7109375" style="49" customWidth="1"/>
    <col min="12521" max="12521" width="1.140625" style="49" customWidth="1"/>
    <col min="12522" max="12522" width="4.7109375" style="49" customWidth="1"/>
    <col min="12523" max="12523" width="2.5703125" style="49" customWidth="1"/>
    <col min="12524" max="12524" width="4.7109375" style="49" customWidth="1"/>
    <col min="12525" max="12525" width="1.140625" style="49" customWidth="1"/>
    <col min="12526" max="12526" width="4.7109375" style="49" customWidth="1"/>
    <col min="12527" max="12527" width="2.5703125" style="49" customWidth="1"/>
    <col min="12528" max="12528" width="4.7109375" style="49" customWidth="1"/>
    <col min="12529" max="12529" width="1" style="49" customWidth="1"/>
    <col min="12530" max="12530" width="4.7109375" style="49" customWidth="1"/>
    <col min="12531" max="12531" width="2.5703125" style="49" customWidth="1"/>
    <col min="12532" max="12532" width="4.7109375" style="49" customWidth="1"/>
    <col min="12533" max="12533" width="1" style="49" customWidth="1"/>
    <col min="12534" max="12534" width="4.7109375" style="49" customWidth="1"/>
    <col min="12535" max="12535" width="2.5703125" style="49" customWidth="1"/>
    <col min="12536" max="12536" width="4.7109375" style="49" customWidth="1"/>
    <col min="12537" max="12537" width="1" style="49" customWidth="1"/>
    <col min="12538" max="12538" width="4.5703125" style="49" customWidth="1"/>
    <col min="12539" max="12539" width="2.5703125" style="49" customWidth="1"/>
    <col min="12540" max="12540" width="4.85546875" style="49" customWidth="1"/>
    <col min="12541" max="12756" width="9.140625" style="49"/>
    <col min="12757" max="12757" width="1.42578125" style="49" customWidth="1"/>
    <col min="12758" max="12758" width="11.5703125" style="49" customWidth="1"/>
    <col min="12759" max="12761" width="0" style="49" hidden="1" customWidth="1"/>
    <col min="12762" max="12762" width="4.7109375" style="49" customWidth="1"/>
    <col min="12763" max="12763" width="2.5703125" style="49" customWidth="1"/>
    <col min="12764" max="12764" width="4.7109375" style="49" customWidth="1"/>
    <col min="12765" max="12765" width="1" style="49" customWidth="1"/>
    <col min="12766" max="12766" width="4.7109375" style="49" customWidth="1"/>
    <col min="12767" max="12767" width="2.5703125" style="49" customWidth="1"/>
    <col min="12768" max="12768" width="4.7109375" style="49" customWidth="1"/>
    <col min="12769" max="12769" width="1" style="49" customWidth="1"/>
    <col min="12770" max="12770" width="4.7109375" style="49" customWidth="1"/>
    <col min="12771" max="12771" width="2.5703125" style="49" customWidth="1"/>
    <col min="12772" max="12772" width="4.7109375" style="49" customWidth="1"/>
    <col min="12773" max="12773" width="1" style="49" customWidth="1"/>
    <col min="12774" max="12774" width="4.7109375" style="49" customWidth="1"/>
    <col min="12775" max="12775" width="2.5703125" style="49" customWidth="1"/>
    <col min="12776" max="12776" width="4.7109375" style="49" customWidth="1"/>
    <col min="12777" max="12777" width="1.140625" style="49" customWidth="1"/>
    <col min="12778" max="12778" width="4.7109375" style="49" customWidth="1"/>
    <col min="12779" max="12779" width="2.5703125" style="49" customWidth="1"/>
    <col min="12780" max="12780" width="4.7109375" style="49" customWidth="1"/>
    <col min="12781" max="12781" width="1.140625" style="49" customWidth="1"/>
    <col min="12782" max="12782" width="4.7109375" style="49" customWidth="1"/>
    <col min="12783" max="12783" width="2.5703125" style="49" customWidth="1"/>
    <col min="12784" max="12784" width="4.7109375" style="49" customWidth="1"/>
    <col min="12785" max="12785" width="1" style="49" customWidth="1"/>
    <col min="12786" max="12786" width="4.7109375" style="49" customWidth="1"/>
    <col min="12787" max="12787" width="2.5703125" style="49" customWidth="1"/>
    <col min="12788" max="12788" width="4.7109375" style="49" customWidth="1"/>
    <col min="12789" max="12789" width="1" style="49" customWidth="1"/>
    <col min="12790" max="12790" width="4.7109375" style="49" customWidth="1"/>
    <col min="12791" max="12791" width="2.5703125" style="49" customWidth="1"/>
    <col min="12792" max="12792" width="4.7109375" style="49" customWidth="1"/>
    <col min="12793" max="12793" width="1" style="49" customWidth="1"/>
    <col min="12794" max="12794" width="4.5703125" style="49" customWidth="1"/>
    <col min="12795" max="12795" width="2.5703125" style="49" customWidth="1"/>
    <col min="12796" max="12796" width="4.85546875" style="49" customWidth="1"/>
    <col min="12797" max="13012" width="9.140625" style="49"/>
    <col min="13013" max="13013" width="1.42578125" style="49" customWidth="1"/>
    <col min="13014" max="13014" width="11.5703125" style="49" customWidth="1"/>
    <col min="13015" max="13017" width="0" style="49" hidden="1" customWidth="1"/>
    <col min="13018" max="13018" width="4.7109375" style="49" customWidth="1"/>
    <col min="13019" max="13019" width="2.5703125" style="49" customWidth="1"/>
    <col min="13020" max="13020" width="4.7109375" style="49" customWidth="1"/>
    <col min="13021" max="13021" width="1" style="49" customWidth="1"/>
    <col min="13022" max="13022" width="4.7109375" style="49" customWidth="1"/>
    <col min="13023" max="13023" width="2.5703125" style="49" customWidth="1"/>
    <col min="13024" max="13024" width="4.7109375" style="49" customWidth="1"/>
    <col min="13025" max="13025" width="1" style="49" customWidth="1"/>
    <col min="13026" max="13026" width="4.7109375" style="49" customWidth="1"/>
    <col min="13027" max="13027" width="2.5703125" style="49" customWidth="1"/>
    <col min="13028" max="13028" width="4.7109375" style="49" customWidth="1"/>
    <col min="13029" max="13029" width="1" style="49" customWidth="1"/>
    <col min="13030" max="13030" width="4.7109375" style="49" customWidth="1"/>
    <col min="13031" max="13031" width="2.5703125" style="49" customWidth="1"/>
    <col min="13032" max="13032" width="4.7109375" style="49" customWidth="1"/>
    <col min="13033" max="13033" width="1.140625" style="49" customWidth="1"/>
    <col min="13034" max="13034" width="4.7109375" style="49" customWidth="1"/>
    <col min="13035" max="13035" width="2.5703125" style="49" customWidth="1"/>
    <col min="13036" max="13036" width="4.7109375" style="49" customWidth="1"/>
    <col min="13037" max="13037" width="1.140625" style="49" customWidth="1"/>
    <col min="13038" max="13038" width="4.7109375" style="49" customWidth="1"/>
    <col min="13039" max="13039" width="2.5703125" style="49" customWidth="1"/>
    <col min="13040" max="13040" width="4.7109375" style="49" customWidth="1"/>
    <col min="13041" max="13041" width="1" style="49" customWidth="1"/>
    <col min="13042" max="13042" width="4.7109375" style="49" customWidth="1"/>
    <col min="13043" max="13043" width="2.5703125" style="49" customWidth="1"/>
    <col min="13044" max="13044" width="4.7109375" style="49" customWidth="1"/>
    <col min="13045" max="13045" width="1" style="49" customWidth="1"/>
    <col min="13046" max="13046" width="4.7109375" style="49" customWidth="1"/>
    <col min="13047" max="13047" width="2.5703125" style="49" customWidth="1"/>
    <col min="13048" max="13048" width="4.7109375" style="49" customWidth="1"/>
    <col min="13049" max="13049" width="1" style="49" customWidth="1"/>
    <col min="13050" max="13050" width="4.5703125" style="49" customWidth="1"/>
    <col min="13051" max="13051" width="2.5703125" style="49" customWidth="1"/>
    <col min="13052" max="13052" width="4.85546875" style="49" customWidth="1"/>
    <col min="13053" max="13268" width="9.140625" style="49"/>
    <col min="13269" max="13269" width="1.42578125" style="49" customWidth="1"/>
    <col min="13270" max="13270" width="11.5703125" style="49" customWidth="1"/>
    <col min="13271" max="13273" width="0" style="49" hidden="1" customWidth="1"/>
    <col min="13274" max="13274" width="4.7109375" style="49" customWidth="1"/>
    <col min="13275" max="13275" width="2.5703125" style="49" customWidth="1"/>
    <col min="13276" max="13276" width="4.7109375" style="49" customWidth="1"/>
    <col min="13277" max="13277" width="1" style="49" customWidth="1"/>
    <col min="13278" max="13278" width="4.7109375" style="49" customWidth="1"/>
    <col min="13279" max="13279" width="2.5703125" style="49" customWidth="1"/>
    <col min="13280" max="13280" width="4.7109375" style="49" customWidth="1"/>
    <col min="13281" max="13281" width="1" style="49" customWidth="1"/>
    <col min="13282" max="13282" width="4.7109375" style="49" customWidth="1"/>
    <col min="13283" max="13283" width="2.5703125" style="49" customWidth="1"/>
    <col min="13284" max="13284" width="4.7109375" style="49" customWidth="1"/>
    <col min="13285" max="13285" width="1" style="49" customWidth="1"/>
    <col min="13286" max="13286" width="4.7109375" style="49" customWidth="1"/>
    <col min="13287" max="13287" width="2.5703125" style="49" customWidth="1"/>
    <col min="13288" max="13288" width="4.7109375" style="49" customWidth="1"/>
    <col min="13289" max="13289" width="1.140625" style="49" customWidth="1"/>
    <col min="13290" max="13290" width="4.7109375" style="49" customWidth="1"/>
    <col min="13291" max="13291" width="2.5703125" style="49" customWidth="1"/>
    <col min="13292" max="13292" width="4.7109375" style="49" customWidth="1"/>
    <col min="13293" max="13293" width="1.140625" style="49" customWidth="1"/>
    <col min="13294" max="13294" width="4.7109375" style="49" customWidth="1"/>
    <col min="13295" max="13295" width="2.5703125" style="49" customWidth="1"/>
    <col min="13296" max="13296" width="4.7109375" style="49" customWidth="1"/>
    <col min="13297" max="13297" width="1" style="49" customWidth="1"/>
    <col min="13298" max="13298" width="4.7109375" style="49" customWidth="1"/>
    <col min="13299" max="13299" width="2.5703125" style="49" customWidth="1"/>
    <col min="13300" max="13300" width="4.7109375" style="49" customWidth="1"/>
    <col min="13301" max="13301" width="1" style="49" customWidth="1"/>
    <col min="13302" max="13302" width="4.7109375" style="49" customWidth="1"/>
    <col min="13303" max="13303" width="2.5703125" style="49" customWidth="1"/>
    <col min="13304" max="13304" width="4.7109375" style="49" customWidth="1"/>
    <col min="13305" max="13305" width="1" style="49" customWidth="1"/>
    <col min="13306" max="13306" width="4.5703125" style="49" customWidth="1"/>
    <col min="13307" max="13307" width="2.5703125" style="49" customWidth="1"/>
    <col min="13308" max="13308" width="4.85546875" style="49" customWidth="1"/>
    <col min="13309" max="13524" width="9.140625" style="49"/>
    <col min="13525" max="13525" width="1.42578125" style="49" customWidth="1"/>
    <col min="13526" max="13526" width="11.5703125" style="49" customWidth="1"/>
    <col min="13527" max="13529" width="0" style="49" hidden="1" customWidth="1"/>
    <col min="13530" max="13530" width="4.7109375" style="49" customWidth="1"/>
    <col min="13531" max="13531" width="2.5703125" style="49" customWidth="1"/>
    <col min="13532" max="13532" width="4.7109375" style="49" customWidth="1"/>
    <col min="13533" max="13533" width="1" style="49" customWidth="1"/>
    <col min="13534" max="13534" width="4.7109375" style="49" customWidth="1"/>
    <col min="13535" max="13535" width="2.5703125" style="49" customWidth="1"/>
    <col min="13536" max="13536" width="4.7109375" style="49" customWidth="1"/>
    <col min="13537" max="13537" width="1" style="49" customWidth="1"/>
    <col min="13538" max="13538" width="4.7109375" style="49" customWidth="1"/>
    <col min="13539" max="13539" width="2.5703125" style="49" customWidth="1"/>
    <col min="13540" max="13540" width="4.7109375" style="49" customWidth="1"/>
    <col min="13541" max="13541" width="1" style="49" customWidth="1"/>
    <col min="13542" max="13542" width="4.7109375" style="49" customWidth="1"/>
    <col min="13543" max="13543" width="2.5703125" style="49" customWidth="1"/>
    <col min="13544" max="13544" width="4.7109375" style="49" customWidth="1"/>
    <col min="13545" max="13545" width="1.140625" style="49" customWidth="1"/>
    <col min="13546" max="13546" width="4.7109375" style="49" customWidth="1"/>
    <col min="13547" max="13547" width="2.5703125" style="49" customWidth="1"/>
    <col min="13548" max="13548" width="4.7109375" style="49" customWidth="1"/>
    <col min="13549" max="13549" width="1.140625" style="49" customWidth="1"/>
    <col min="13550" max="13550" width="4.7109375" style="49" customWidth="1"/>
    <col min="13551" max="13551" width="2.5703125" style="49" customWidth="1"/>
    <col min="13552" max="13552" width="4.7109375" style="49" customWidth="1"/>
    <col min="13553" max="13553" width="1" style="49" customWidth="1"/>
    <col min="13554" max="13554" width="4.7109375" style="49" customWidth="1"/>
    <col min="13555" max="13555" width="2.5703125" style="49" customWidth="1"/>
    <col min="13556" max="13556" width="4.7109375" style="49" customWidth="1"/>
    <col min="13557" max="13557" width="1" style="49" customWidth="1"/>
    <col min="13558" max="13558" width="4.7109375" style="49" customWidth="1"/>
    <col min="13559" max="13559" width="2.5703125" style="49" customWidth="1"/>
    <col min="13560" max="13560" width="4.7109375" style="49" customWidth="1"/>
    <col min="13561" max="13561" width="1" style="49" customWidth="1"/>
    <col min="13562" max="13562" width="4.5703125" style="49" customWidth="1"/>
    <col min="13563" max="13563" width="2.5703125" style="49" customWidth="1"/>
    <col min="13564" max="13564" width="4.85546875" style="49" customWidth="1"/>
    <col min="13565" max="13780" width="9.140625" style="49"/>
    <col min="13781" max="13781" width="1.42578125" style="49" customWidth="1"/>
    <col min="13782" max="13782" width="11.5703125" style="49" customWidth="1"/>
    <col min="13783" max="13785" width="0" style="49" hidden="1" customWidth="1"/>
    <col min="13786" max="13786" width="4.7109375" style="49" customWidth="1"/>
    <col min="13787" max="13787" width="2.5703125" style="49" customWidth="1"/>
    <col min="13788" max="13788" width="4.7109375" style="49" customWidth="1"/>
    <col min="13789" max="13789" width="1" style="49" customWidth="1"/>
    <col min="13790" max="13790" width="4.7109375" style="49" customWidth="1"/>
    <col min="13791" max="13791" width="2.5703125" style="49" customWidth="1"/>
    <col min="13792" max="13792" width="4.7109375" style="49" customWidth="1"/>
    <col min="13793" max="13793" width="1" style="49" customWidth="1"/>
    <col min="13794" max="13794" width="4.7109375" style="49" customWidth="1"/>
    <col min="13795" max="13795" width="2.5703125" style="49" customWidth="1"/>
    <col min="13796" max="13796" width="4.7109375" style="49" customWidth="1"/>
    <col min="13797" max="13797" width="1" style="49" customWidth="1"/>
    <col min="13798" max="13798" width="4.7109375" style="49" customWidth="1"/>
    <col min="13799" max="13799" width="2.5703125" style="49" customWidth="1"/>
    <col min="13800" max="13800" width="4.7109375" style="49" customWidth="1"/>
    <col min="13801" max="13801" width="1.140625" style="49" customWidth="1"/>
    <col min="13802" max="13802" width="4.7109375" style="49" customWidth="1"/>
    <col min="13803" max="13803" width="2.5703125" style="49" customWidth="1"/>
    <col min="13804" max="13804" width="4.7109375" style="49" customWidth="1"/>
    <col min="13805" max="13805" width="1.140625" style="49" customWidth="1"/>
    <col min="13806" max="13806" width="4.7109375" style="49" customWidth="1"/>
    <col min="13807" max="13807" width="2.5703125" style="49" customWidth="1"/>
    <col min="13808" max="13808" width="4.7109375" style="49" customWidth="1"/>
    <col min="13809" max="13809" width="1" style="49" customWidth="1"/>
    <col min="13810" max="13810" width="4.7109375" style="49" customWidth="1"/>
    <col min="13811" max="13811" width="2.5703125" style="49" customWidth="1"/>
    <col min="13812" max="13812" width="4.7109375" style="49" customWidth="1"/>
    <col min="13813" max="13813" width="1" style="49" customWidth="1"/>
    <col min="13814" max="13814" width="4.7109375" style="49" customWidth="1"/>
    <col min="13815" max="13815" width="2.5703125" style="49" customWidth="1"/>
    <col min="13816" max="13816" width="4.7109375" style="49" customWidth="1"/>
    <col min="13817" max="13817" width="1" style="49" customWidth="1"/>
    <col min="13818" max="13818" width="4.5703125" style="49" customWidth="1"/>
    <col min="13819" max="13819" width="2.5703125" style="49" customWidth="1"/>
    <col min="13820" max="13820" width="4.85546875" style="49" customWidth="1"/>
    <col min="13821" max="14036" width="9.140625" style="49"/>
    <col min="14037" max="14037" width="1.42578125" style="49" customWidth="1"/>
    <col min="14038" max="14038" width="11.5703125" style="49" customWidth="1"/>
    <col min="14039" max="14041" width="0" style="49" hidden="1" customWidth="1"/>
    <col min="14042" max="14042" width="4.7109375" style="49" customWidth="1"/>
    <col min="14043" max="14043" width="2.5703125" style="49" customWidth="1"/>
    <col min="14044" max="14044" width="4.7109375" style="49" customWidth="1"/>
    <col min="14045" max="14045" width="1" style="49" customWidth="1"/>
    <col min="14046" max="14046" width="4.7109375" style="49" customWidth="1"/>
    <col min="14047" max="14047" width="2.5703125" style="49" customWidth="1"/>
    <col min="14048" max="14048" width="4.7109375" style="49" customWidth="1"/>
    <col min="14049" max="14049" width="1" style="49" customWidth="1"/>
    <col min="14050" max="14050" width="4.7109375" style="49" customWidth="1"/>
    <col min="14051" max="14051" width="2.5703125" style="49" customWidth="1"/>
    <col min="14052" max="14052" width="4.7109375" style="49" customWidth="1"/>
    <col min="14053" max="14053" width="1" style="49" customWidth="1"/>
    <col min="14054" max="14054" width="4.7109375" style="49" customWidth="1"/>
    <col min="14055" max="14055" width="2.5703125" style="49" customWidth="1"/>
    <col min="14056" max="14056" width="4.7109375" style="49" customWidth="1"/>
    <col min="14057" max="14057" width="1.140625" style="49" customWidth="1"/>
    <col min="14058" max="14058" width="4.7109375" style="49" customWidth="1"/>
    <col min="14059" max="14059" width="2.5703125" style="49" customWidth="1"/>
    <col min="14060" max="14060" width="4.7109375" style="49" customWidth="1"/>
    <col min="14061" max="14061" width="1.140625" style="49" customWidth="1"/>
    <col min="14062" max="14062" width="4.7109375" style="49" customWidth="1"/>
    <col min="14063" max="14063" width="2.5703125" style="49" customWidth="1"/>
    <col min="14064" max="14064" width="4.7109375" style="49" customWidth="1"/>
    <col min="14065" max="14065" width="1" style="49" customWidth="1"/>
    <col min="14066" max="14066" width="4.7109375" style="49" customWidth="1"/>
    <col min="14067" max="14067" width="2.5703125" style="49" customWidth="1"/>
    <col min="14068" max="14068" width="4.7109375" style="49" customWidth="1"/>
    <col min="14069" max="14069" width="1" style="49" customWidth="1"/>
    <col min="14070" max="14070" width="4.7109375" style="49" customWidth="1"/>
    <col min="14071" max="14071" width="2.5703125" style="49" customWidth="1"/>
    <col min="14072" max="14072" width="4.7109375" style="49" customWidth="1"/>
    <col min="14073" max="14073" width="1" style="49" customWidth="1"/>
    <col min="14074" max="14074" width="4.5703125" style="49" customWidth="1"/>
    <col min="14075" max="14075" width="2.5703125" style="49" customWidth="1"/>
    <col min="14076" max="14076" width="4.85546875" style="49" customWidth="1"/>
    <col min="14077" max="14292" width="9.140625" style="49"/>
    <col min="14293" max="14293" width="1.42578125" style="49" customWidth="1"/>
    <col min="14294" max="14294" width="11.5703125" style="49" customWidth="1"/>
    <col min="14295" max="14297" width="0" style="49" hidden="1" customWidth="1"/>
    <col min="14298" max="14298" width="4.7109375" style="49" customWidth="1"/>
    <col min="14299" max="14299" width="2.5703125" style="49" customWidth="1"/>
    <col min="14300" max="14300" width="4.7109375" style="49" customWidth="1"/>
    <col min="14301" max="14301" width="1" style="49" customWidth="1"/>
    <col min="14302" max="14302" width="4.7109375" style="49" customWidth="1"/>
    <col min="14303" max="14303" width="2.5703125" style="49" customWidth="1"/>
    <col min="14304" max="14304" width="4.7109375" style="49" customWidth="1"/>
    <col min="14305" max="14305" width="1" style="49" customWidth="1"/>
    <col min="14306" max="14306" width="4.7109375" style="49" customWidth="1"/>
    <col min="14307" max="14307" width="2.5703125" style="49" customWidth="1"/>
    <col min="14308" max="14308" width="4.7109375" style="49" customWidth="1"/>
    <col min="14309" max="14309" width="1" style="49" customWidth="1"/>
    <col min="14310" max="14310" width="4.7109375" style="49" customWidth="1"/>
    <col min="14311" max="14311" width="2.5703125" style="49" customWidth="1"/>
    <col min="14312" max="14312" width="4.7109375" style="49" customWidth="1"/>
    <col min="14313" max="14313" width="1.140625" style="49" customWidth="1"/>
    <col min="14314" max="14314" width="4.7109375" style="49" customWidth="1"/>
    <col min="14315" max="14315" width="2.5703125" style="49" customWidth="1"/>
    <col min="14316" max="14316" width="4.7109375" style="49" customWidth="1"/>
    <col min="14317" max="14317" width="1.140625" style="49" customWidth="1"/>
    <col min="14318" max="14318" width="4.7109375" style="49" customWidth="1"/>
    <col min="14319" max="14319" width="2.5703125" style="49" customWidth="1"/>
    <col min="14320" max="14320" width="4.7109375" style="49" customWidth="1"/>
    <col min="14321" max="14321" width="1" style="49" customWidth="1"/>
    <col min="14322" max="14322" width="4.7109375" style="49" customWidth="1"/>
    <col min="14323" max="14323" width="2.5703125" style="49" customWidth="1"/>
    <col min="14324" max="14324" width="4.7109375" style="49" customWidth="1"/>
    <col min="14325" max="14325" width="1" style="49" customWidth="1"/>
    <col min="14326" max="14326" width="4.7109375" style="49" customWidth="1"/>
    <col min="14327" max="14327" width="2.5703125" style="49" customWidth="1"/>
    <col min="14328" max="14328" width="4.7109375" style="49" customWidth="1"/>
    <col min="14329" max="14329" width="1" style="49" customWidth="1"/>
    <col min="14330" max="14330" width="4.5703125" style="49" customWidth="1"/>
    <col min="14331" max="14331" width="2.5703125" style="49" customWidth="1"/>
    <col min="14332" max="14332" width="4.85546875" style="49" customWidth="1"/>
    <col min="14333" max="14548" width="9.140625" style="49"/>
    <col min="14549" max="14549" width="1.42578125" style="49" customWidth="1"/>
    <col min="14550" max="14550" width="11.5703125" style="49" customWidth="1"/>
    <col min="14551" max="14553" width="0" style="49" hidden="1" customWidth="1"/>
    <col min="14554" max="14554" width="4.7109375" style="49" customWidth="1"/>
    <col min="14555" max="14555" width="2.5703125" style="49" customWidth="1"/>
    <col min="14556" max="14556" width="4.7109375" style="49" customWidth="1"/>
    <col min="14557" max="14557" width="1" style="49" customWidth="1"/>
    <col min="14558" max="14558" width="4.7109375" style="49" customWidth="1"/>
    <col min="14559" max="14559" width="2.5703125" style="49" customWidth="1"/>
    <col min="14560" max="14560" width="4.7109375" style="49" customWidth="1"/>
    <col min="14561" max="14561" width="1" style="49" customWidth="1"/>
    <col min="14562" max="14562" width="4.7109375" style="49" customWidth="1"/>
    <col min="14563" max="14563" width="2.5703125" style="49" customWidth="1"/>
    <col min="14564" max="14564" width="4.7109375" style="49" customWidth="1"/>
    <col min="14565" max="14565" width="1" style="49" customWidth="1"/>
    <col min="14566" max="14566" width="4.7109375" style="49" customWidth="1"/>
    <col min="14567" max="14567" width="2.5703125" style="49" customWidth="1"/>
    <col min="14568" max="14568" width="4.7109375" style="49" customWidth="1"/>
    <col min="14569" max="14569" width="1.140625" style="49" customWidth="1"/>
    <col min="14570" max="14570" width="4.7109375" style="49" customWidth="1"/>
    <col min="14571" max="14571" width="2.5703125" style="49" customWidth="1"/>
    <col min="14572" max="14572" width="4.7109375" style="49" customWidth="1"/>
    <col min="14573" max="14573" width="1.140625" style="49" customWidth="1"/>
    <col min="14574" max="14574" width="4.7109375" style="49" customWidth="1"/>
    <col min="14575" max="14575" width="2.5703125" style="49" customWidth="1"/>
    <col min="14576" max="14576" width="4.7109375" style="49" customWidth="1"/>
    <col min="14577" max="14577" width="1" style="49" customWidth="1"/>
    <col min="14578" max="14578" width="4.7109375" style="49" customWidth="1"/>
    <col min="14579" max="14579" width="2.5703125" style="49" customWidth="1"/>
    <col min="14580" max="14580" width="4.7109375" style="49" customWidth="1"/>
    <col min="14581" max="14581" width="1" style="49" customWidth="1"/>
    <col min="14582" max="14582" width="4.7109375" style="49" customWidth="1"/>
    <col min="14583" max="14583" width="2.5703125" style="49" customWidth="1"/>
    <col min="14584" max="14584" width="4.7109375" style="49" customWidth="1"/>
    <col min="14585" max="14585" width="1" style="49" customWidth="1"/>
    <col min="14586" max="14586" width="4.5703125" style="49" customWidth="1"/>
    <col min="14587" max="14587" width="2.5703125" style="49" customWidth="1"/>
    <col min="14588" max="14588" width="4.85546875" style="49" customWidth="1"/>
    <col min="14589" max="14804" width="9.140625" style="49"/>
    <col min="14805" max="14805" width="1.42578125" style="49" customWidth="1"/>
    <col min="14806" max="14806" width="11.5703125" style="49" customWidth="1"/>
    <col min="14807" max="14809" width="0" style="49" hidden="1" customWidth="1"/>
    <col min="14810" max="14810" width="4.7109375" style="49" customWidth="1"/>
    <col min="14811" max="14811" width="2.5703125" style="49" customWidth="1"/>
    <col min="14812" max="14812" width="4.7109375" style="49" customWidth="1"/>
    <col min="14813" max="14813" width="1" style="49" customWidth="1"/>
    <col min="14814" max="14814" width="4.7109375" style="49" customWidth="1"/>
    <col min="14815" max="14815" width="2.5703125" style="49" customWidth="1"/>
    <col min="14816" max="14816" width="4.7109375" style="49" customWidth="1"/>
    <col min="14817" max="14817" width="1" style="49" customWidth="1"/>
    <col min="14818" max="14818" width="4.7109375" style="49" customWidth="1"/>
    <col min="14819" max="14819" width="2.5703125" style="49" customWidth="1"/>
    <col min="14820" max="14820" width="4.7109375" style="49" customWidth="1"/>
    <col min="14821" max="14821" width="1" style="49" customWidth="1"/>
    <col min="14822" max="14822" width="4.7109375" style="49" customWidth="1"/>
    <col min="14823" max="14823" width="2.5703125" style="49" customWidth="1"/>
    <col min="14824" max="14824" width="4.7109375" style="49" customWidth="1"/>
    <col min="14825" max="14825" width="1.140625" style="49" customWidth="1"/>
    <col min="14826" max="14826" width="4.7109375" style="49" customWidth="1"/>
    <col min="14827" max="14827" width="2.5703125" style="49" customWidth="1"/>
    <col min="14828" max="14828" width="4.7109375" style="49" customWidth="1"/>
    <col min="14829" max="14829" width="1.140625" style="49" customWidth="1"/>
    <col min="14830" max="14830" width="4.7109375" style="49" customWidth="1"/>
    <col min="14831" max="14831" width="2.5703125" style="49" customWidth="1"/>
    <col min="14832" max="14832" width="4.7109375" style="49" customWidth="1"/>
    <col min="14833" max="14833" width="1" style="49" customWidth="1"/>
    <col min="14834" max="14834" width="4.7109375" style="49" customWidth="1"/>
    <col min="14835" max="14835" width="2.5703125" style="49" customWidth="1"/>
    <col min="14836" max="14836" width="4.7109375" style="49" customWidth="1"/>
    <col min="14837" max="14837" width="1" style="49" customWidth="1"/>
    <col min="14838" max="14838" width="4.7109375" style="49" customWidth="1"/>
    <col min="14839" max="14839" width="2.5703125" style="49" customWidth="1"/>
    <col min="14840" max="14840" width="4.7109375" style="49" customWidth="1"/>
    <col min="14841" max="14841" width="1" style="49" customWidth="1"/>
    <col min="14842" max="14842" width="4.5703125" style="49" customWidth="1"/>
    <col min="14843" max="14843" width="2.5703125" style="49" customWidth="1"/>
    <col min="14844" max="14844" width="4.85546875" style="49" customWidth="1"/>
    <col min="14845" max="15060" width="9.140625" style="49"/>
    <col min="15061" max="15061" width="1.42578125" style="49" customWidth="1"/>
    <col min="15062" max="15062" width="11.5703125" style="49" customWidth="1"/>
    <col min="15063" max="15065" width="0" style="49" hidden="1" customWidth="1"/>
    <col min="15066" max="15066" width="4.7109375" style="49" customWidth="1"/>
    <col min="15067" max="15067" width="2.5703125" style="49" customWidth="1"/>
    <col min="15068" max="15068" width="4.7109375" style="49" customWidth="1"/>
    <col min="15069" max="15069" width="1" style="49" customWidth="1"/>
    <col min="15070" max="15070" width="4.7109375" style="49" customWidth="1"/>
    <col min="15071" max="15071" width="2.5703125" style="49" customWidth="1"/>
    <col min="15072" max="15072" width="4.7109375" style="49" customWidth="1"/>
    <col min="15073" max="15073" width="1" style="49" customWidth="1"/>
    <col min="15074" max="15074" width="4.7109375" style="49" customWidth="1"/>
    <col min="15075" max="15075" width="2.5703125" style="49" customWidth="1"/>
    <col min="15076" max="15076" width="4.7109375" style="49" customWidth="1"/>
    <col min="15077" max="15077" width="1" style="49" customWidth="1"/>
    <col min="15078" max="15078" width="4.7109375" style="49" customWidth="1"/>
    <col min="15079" max="15079" width="2.5703125" style="49" customWidth="1"/>
    <col min="15080" max="15080" width="4.7109375" style="49" customWidth="1"/>
    <col min="15081" max="15081" width="1.140625" style="49" customWidth="1"/>
    <col min="15082" max="15082" width="4.7109375" style="49" customWidth="1"/>
    <col min="15083" max="15083" width="2.5703125" style="49" customWidth="1"/>
    <col min="15084" max="15084" width="4.7109375" style="49" customWidth="1"/>
    <col min="15085" max="15085" width="1.140625" style="49" customWidth="1"/>
    <col min="15086" max="15086" width="4.7109375" style="49" customWidth="1"/>
    <col min="15087" max="15087" width="2.5703125" style="49" customWidth="1"/>
    <col min="15088" max="15088" width="4.7109375" style="49" customWidth="1"/>
    <col min="15089" max="15089" width="1" style="49" customWidth="1"/>
    <col min="15090" max="15090" width="4.7109375" style="49" customWidth="1"/>
    <col min="15091" max="15091" width="2.5703125" style="49" customWidth="1"/>
    <col min="15092" max="15092" width="4.7109375" style="49" customWidth="1"/>
    <col min="15093" max="15093" width="1" style="49" customWidth="1"/>
    <col min="15094" max="15094" width="4.7109375" style="49" customWidth="1"/>
    <col min="15095" max="15095" width="2.5703125" style="49" customWidth="1"/>
    <col min="15096" max="15096" width="4.7109375" style="49" customWidth="1"/>
    <col min="15097" max="15097" width="1" style="49" customWidth="1"/>
    <col min="15098" max="15098" width="4.5703125" style="49" customWidth="1"/>
    <col min="15099" max="15099" width="2.5703125" style="49" customWidth="1"/>
    <col min="15100" max="15100" width="4.85546875" style="49" customWidth="1"/>
    <col min="15101" max="15316" width="9.140625" style="49"/>
    <col min="15317" max="15317" width="1.42578125" style="49" customWidth="1"/>
    <col min="15318" max="15318" width="11.5703125" style="49" customWidth="1"/>
    <col min="15319" max="15321" width="0" style="49" hidden="1" customWidth="1"/>
    <col min="15322" max="15322" width="4.7109375" style="49" customWidth="1"/>
    <col min="15323" max="15323" width="2.5703125" style="49" customWidth="1"/>
    <col min="15324" max="15324" width="4.7109375" style="49" customWidth="1"/>
    <col min="15325" max="15325" width="1" style="49" customWidth="1"/>
    <col min="15326" max="15326" width="4.7109375" style="49" customWidth="1"/>
    <col min="15327" max="15327" width="2.5703125" style="49" customWidth="1"/>
    <col min="15328" max="15328" width="4.7109375" style="49" customWidth="1"/>
    <col min="15329" max="15329" width="1" style="49" customWidth="1"/>
    <col min="15330" max="15330" width="4.7109375" style="49" customWidth="1"/>
    <col min="15331" max="15331" width="2.5703125" style="49" customWidth="1"/>
    <col min="15332" max="15332" width="4.7109375" style="49" customWidth="1"/>
    <col min="15333" max="15333" width="1" style="49" customWidth="1"/>
    <col min="15334" max="15334" width="4.7109375" style="49" customWidth="1"/>
    <col min="15335" max="15335" width="2.5703125" style="49" customWidth="1"/>
    <col min="15336" max="15336" width="4.7109375" style="49" customWidth="1"/>
    <col min="15337" max="15337" width="1.140625" style="49" customWidth="1"/>
    <col min="15338" max="15338" width="4.7109375" style="49" customWidth="1"/>
    <col min="15339" max="15339" width="2.5703125" style="49" customWidth="1"/>
    <col min="15340" max="15340" width="4.7109375" style="49" customWidth="1"/>
    <col min="15341" max="15341" width="1.140625" style="49" customWidth="1"/>
    <col min="15342" max="15342" width="4.7109375" style="49" customWidth="1"/>
    <col min="15343" max="15343" width="2.5703125" style="49" customWidth="1"/>
    <col min="15344" max="15344" width="4.7109375" style="49" customWidth="1"/>
    <col min="15345" max="15345" width="1" style="49" customWidth="1"/>
    <col min="15346" max="15346" width="4.7109375" style="49" customWidth="1"/>
    <col min="15347" max="15347" width="2.5703125" style="49" customWidth="1"/>
    <col min="15348" max="15348" width="4.7109375" style="49" customWidth="1"/>
    <col min="15349" max="15349" width="1" style="49" customWidth="1"/>
    <col min="15350" max="15350" width="4.7109375" style="49" customWidth="1"/>
    <col min="15351" max="15351" width="2.5703125" style="49" customWidth="1"/>
    <col min="15352" max="15352" width="4.7109375" style="49" customWidth="1"/>
    <col min="15353" max="15353" width="1" style="49" customWidth="1"/>
    <col min="15354" max="15354" width="4.5703125" style="49" customWidth="1"/>
    <col min="15355" max="15355" width="2.5703125" style="49" customWidth="1"/>
    <col min="15356" max="15356" width="4.85546875" style="49" customWidth="1"/>
    <col min="15357" max="15572" width="9.140625" style="49"/>
    <col min="15573" max="15573" width="1.42578125" style="49" customWidth="1"/>
    <col min="15574" max="15574" width="11.5703125" style="49" customWidth="1"/>
    <col min="15575" max="15577" width="0" style="49" hidden="1" customWidth="1"/>
    <col min="15578" max="15578" width="4.7109375" style="49" customWidth="1"/>
    <col min="15579" max="15579" width="2.5703125" style="49" customWidth="1"/>
    <col min="15580" max="15580" width="4.7109375" style="49" customWidth="1"/>
    <col min="15581" max="15581" width="1" style="49" customWidth="1"/>
    <col min="15582" max="15582" width="4.7109375" style="49" customWidth="1"/>
    <col min="15583" max="15583" width="2.5703125" style="49" customWidth="1"/>
    <col min="15584" max="15584" width="4.7109375" style="49" customWidth="1"/>
    <col min="15585" max="15585" width="1" style="49" customWidth="1"/>
    <col min="15586" max="15586" width="4.7109375" style="49" customWidth="1"/>
    <col min="15587" max="15587" width="2.5703125" style="49" customWidth="1"/>
    <col min="15588" max="15588" width="4.7109375" style="49" customWidth="1"/>
    <col min="15589" max="15589" width="1" style="49" customWidth="1"/>
    <col min="15590" max="15590" width="4.7109375" style="49" customWidth="1"/>
    <col min="15591" max="15591" width="2.5703125" style="49" customWidth="1"/>
    <col min="15592" max="15592" width="4.7109375" style="49" customWidth="1"/>
    <col min="15593" max="15593" width="1.140625" style="49" customWidth="1"/>
    <col min="15594" max="15594" width="4.7109375" style="49" customWidth="1"/>
    <col min="15595" max="15595" width="2.5703125" style="49" customWidth="1"/>
    <col min="15596" max="15596" width="4.7109375" style="49" customWidth="1"/>
    <col min="15597" max="15597" width="1.140625" style="49" customWidth="1"/>
    <col min="15598" max="15598" width="4.7109375" style="49" customWidth="1"/>
    <col min="15599" max="15599" width="2.5703125" style="49" customWidth="1"/>
    <col min="15600" max="15600" width="4.7109375" style="49" customWidth="1"/>
    <col min="15601" max="15601" width="1" style="49" customWidth="1"/>
    <col min="15602" max="15602" width="4.7109375" style="49" customWidth="1"/>
    <col min="15603" max="15603" width="2.5703125" style="49" customWidth="1"/>
    <col min="15604" max="15604" width="4.7109375" style="49" customWidth="1"/>
    <col min="15605" max="15605" width="1" style="49" customWidth="1"/>
    <col min="15606" max="15606" width="4.7109375" style="49" customWidth="1"/>
    <col min="15607" max="15607" width="2.5703125" style="49" customWidth="1"/>
    <col min="15608" max="15608" width="4.7109375" style="49" customWidth="1"/>
    <col min="15609" max="15609" width="1" style="49" customWidth="1"/>
    <col min="15610" max="15610" width="4.5703125" style="49" customWidth="1"/>
    <col min="15611" max="15611" width="2.5703125" style="49" customWidth="1"/>
    <col min="15612" max="15612" width="4.85546875" style="49" customWidth="1"/>
    <col min="15613" max="15828" width="9.140625" style="49"/>
    <col min="15829" max="15829" width="1.42578125" style="49" customWidth="1"/>
    <col min="15830" max="15830" width="11.5703125" style="49" customWidth="1"/>
    <col min="15831" max="15833" width="0" style="49" hidden="1" customWidth="1"/>
    <col min="15834" max="15834" width="4.7109375" style="49" customWidth="1"/>
    <col min="15835" max="15835" width="2.5703125" style="49" customWidth="1"/>
    <col min="15836" max="15836" width="4.7109375" style="49" customWidth="1"/>
    <col min="15837" max="15837" width="1" style="49" customWidth="1"/>
    <col min="15838" max="15838" width="4.7109375" style="49" customWidth="1"/>
    <col min="15839" max="15839" width="2.5703125" style="49" customWidth="1"/>
    <col min="15840" max="15840" width="4.7109375" style="49" customWidth="1"/>
    <col min="15841" max="15841" width="1" style="49" customWidth="1"/>
    <col min="15842" max="15842" width="4.7109375" style="49" customWidth="1"/>
    <col min="15843" max="15843" width="2.5703125" style="49" customWidth="1"/>
    <col min="15844" max="15844" width="4.7109375" style="49" customWidth="1"/>
    <col min="15845" max="15845" width="1" style="49" customWidth="1"/>
    <col min="15846" max="15846" width="4.7109375" style="49" customWidth="1"/>
    <col min="15847" max="15847" width="2.5703125" style="49" customWidth="1"/>
    <col min="15848" max="15848" width="4.7109375" style="49" customWidth="1"/>
    <col min="15849" max="15849" width="1.140625" style="49" customWidth="1"/>
    <col min="15850" max="15850" width="4.7109375" style="49" customWidth="1"/>
    <col min="15851" max="15851" width="2.5703125" style="49" customWidth="1"/>
    <col min="15852" max="15852" width="4.7109375" style="49" customWidth="1"/>
    <col min="15853" max="15853" width="1.140625" style="49" customWidth="1"/>
    <col min="15854" max="15854" width="4.7109375" style="49" customWidth="1"/>
    <col min="15855" max="15855" width="2.5703125" style="49" customWidth="1"/>
    <col min="15856" max="15856" width="4.7109375" style="49" customWidth="1"/>
    <col min="15857" max="15857" width="1" style="49" customWidth="1"/>
    <col min="15858" max="15858" width="4.7109375" style="49" customWidth="1"/>
    <col min="15859" max="15859" width="2.5703125" style="49" customWidth="1"/>
    <col min="15860" max="15860" width="4.7109375" style="49" customWidth="1"/>
    <col min="15861" max="15861" width="1" style="49" customWidth="1"/>
    <col min="15862" max="15862" width="4.7109375" style="49" customWidth="1"/>
    <col min="15863" max="15863" width="2.5703125" style="49" customWidth="1"/>
    <col min="15864" max="15864" width="4.7109375" style="49" customWidth="1"/>
    <col min="15865" max="15865" width="1" style="49" customWidth="1"/>
    <col min="15866" max="15866" width="4.5703125" style="49" customWidth="1"/>
    <col min="15867" max="15867" width="2.5703125" style="49" customWidth="1"/>
    <col min="15868" max="15868" width="4.85546875" style="49" customWidth="1"/>
    <col min="15869" max="16084" width="9.140625" style="49"/>
    <col min="16085" max="16085" width="1.42578125" style="49" customWidth="1"/>
    <col min="16086" max="16086" width="11.5703125" style="49" customWidth="1"/>
    <col min="16087" max="16089" width="0" style="49" hidden="1" customWidth="1"/>
    <col min="16090" max="16090" width="4.7109375" style="49" customWidth="1"/>
    <col min="16091" max="16091" width="2.5703125" style="49" customWidth="1"/>
    <col min="16092" max="16092" width="4.7109375" style="49" customWidth="1"/>
    <col min="16093" max="16093" width="1" style="49" customWidth="1"/>
    <col min="16094" max="16094" width="4.7109375" style="49" customWidth="1"/>
    <col min="16095" max="16095" width="2.5703125" style="49" customWidth="1"/>
    <col min="16096" max="16096" width="4.7109375" style="49" customWidth="1"/>
    <col min="16097" max="16097" width="1" style="49" customWidth="1"/>
    <col min="16098" max="16098" width="4.7109375" style="49" customWidth="1"/>
    <col min="16099" max="16099" width="2.5703125" style="49" customWidth="1"/>
    <col min="16100" max="16100" width="4.7109375" style="49" customWidth="1"/>
    <col min="16101" max="16101" width="1" style="49" customWidth="1"/>
    <col min="16102" max="16102" width="4.7109375" style="49" customWidth="1"/>
    <col min="16103" max="16103" width="2.5703125" style="49" customWidth="1"/>
    <col min="16104" max="16104" width="4.7109375" style="49" customWidth="1"/>
    <col min="16105" max="16105" width="1.140625" style="49" customWidth="1"/>
    <col min="16106" max="16106" width="4.7109375" style="49" customWidth="1"/>
    <col min="16107" max="16107" width="2.5703125" style="49" customWidth="1"/>
    <col min="16108" max="16108" width="4.7109375" style="49" customWidth="1"/>
    <col min="16109" max="16109" width="1.140625" style="49" customWidth="1"/>
    <col min="16110" max="16110" width="4.7109375" style="49" customWidth="1"/>
    <col min="16111" max="16111" width="2.5703125" style="49" customWidth="1"/>
    <col min="16112" max="16112" width="4.7109375" style="49" customWidth="1"/>
    <col min="16113" max="16113" width="1" style="49" customWidth="1"/>
    <col min="16114" max="16114" width="4.7109375" style="49" customWidth="1"/>
    <col min="16115" max="16115" width="2.5703125" style="49" customWidth="1"/>
    <col min="16116" max="16116" width="4.7109375" style="49" customWidth="1"/>
    <col min="16117" max="16117" width="1" style="49" customWidth="1"/>
    <col min="16118" max="16118" width="4.7109375" style="49" customWidth="1"/>
    <col min="16119" max="16119" width="2.5703125" style="49" customWidth="1"/>
    <col min="16120" max="16120" width="4.7109375" style="49" customWidth="1"/>
    <col min="16121" max="16121" width="1" style="49" customWidth="1"/>
    <col min="16122" max="16122" width="4.5703125" style="49" customWidth="1"/>
    <col min="16123" max="16123" width="2.5703125" style="49" customWidth="1"/>
    <col min="16124" max="16124" width="4.85546875" style="49" customWidth="1"/>
    <col min="16125" max="16384" width="9.140625" style="49"/>
  </cols>
  <sheetData>
    <row r="1" spans="1:40" ht="15.75" customHeight="1" x14ac:dyDescent="0.2">
      <c r="A1" s="51" t="s">
        <v>375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L1" s="224" t="s">
        <v>255</v>
      </c>
      <c r="AM1" s="51"/>
      <c r="AN1" s="51"/>
    </row>
    <row r="2" spans="1:40" ht="13.5" thickBot="1" x14ac:dyDescent="0.25">
      <c r="A2" s="116" t="s">
        <v>376</v>
      </c>
      <c r="B2" s="153"/>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row>
    <row r="3" spans="1:40" ht="27" customHeight="1" x14ac:dyDescent="0.2">
      <c r="A3" s="313"/>
      <c r="B3" s="313"/>
      <c r="C3" s="77"/>
      <c r="D3" s="77"/>
      <c r="E3" s="77"/>
      <c r="F3" s="316" t="s">
        <v>229</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row>
    <row r="4" spans="1:40" s="61" customFormat="1" ht="15" customHeight="1" x14ac:dyDescent="0.2">
      <c r="A4" s="317" t="s">
        <v>132</v>
      </c>
      <c r="B4" s="317"/>
      <c r="C4" s="52"/>
      <c r="D4" s="52"/>
      <c r="E4" s="52"/>
      <c r="F4" s="318" t="s">
        <v>138</v>
      </c>
      <c r="G4" s="318"/>
      <c r="H4" s="318"/>
      <c r="I4" s="58"/>
      <c r="J4" s="318" t="s">
        <v>139</v>
      </c>
      <c r="K4" s="318"/>
      <c r="L4" s="318"/>
      <c r="M4" s="58"/>
      <c r="N4" s="318" t="s">
        <v>140</v>
      </c>
      <c r="O4" s="318"/>
      <c r="P4" s="318"/>
      <c r="Q4" s="58"/>
      <c r="R4" s="318" t="s">
        <v>141</v>
      </c>
      <c r="S4" s="318"/>
      <c r="T4" s="318"/>
      <c r="U4" s="139"/>
      <c r="V4" s="318" t="s">
        <v>142</v>
      </c>
      <c r="W4" s="318"/>
      <c r="X4" s="318"/>
      <c r="Y4" s="139"/>
      <c r="Z4" s="318" t="s">
        <v>143</v>
      </c>
      <c r="AA4" s="318"/>
      <c r="AB4" s="318"/>
      <c r="AC4" s="58"/>
      <c r="AD4" s="318" t="s">
        <v>144</v>
      </c>
      <c r="AE4" s="318"/>
      <c r="AF4" s="318"/>
      <c r="AG4" s="58"/>
      <c r="AH4" s="318" t="s">
        <v>145</v>
      </c>
      <c r="AI4" s="318"/>
      <c r="AJ4" s="318"/>
      <c r="AK4" s="139"/>
      <c r="AL4" s="318" t="s">
        <v>0</v>
      </c>
      <c r="AM4" s="318"/>
      <c r="AN4" s="318"/>
    </row>
    <row r="5" spans="1:40" s="61" customFormat="1" ht="13.5" customHeight="1" thickBot="1" x14ac:dyDescent="0.25">
      <c r="A5" s="312" t="s">
        <v>224</v>
      </c>
      <c r="B5" s="312"/>
      <c r="C5" s="114"/>
      <c r="D5" s="114"/>
      <c r="E5" s="114"/>
      <c r="F5" s="115" t="s">
        <v>0</v>
      </c>
      <c r="G5" s="320" t="s">
        <v>146</v>
      </c>
      <c r="H5" s="320"/>
      <c r="I5" s="228"/>
      <c r="J5" s="115" t="s">
        <v>0</v>
      </c>
      <c r="K5" s="320" t="s">
        <v>146</v>
      </c>
      <c r="L5" s="320"/>
      <c r="M5" s="228"/>
      <c r="N5" s="115" t="s">
        <v>0</v>
      </c>
      <c r="O5" s="319" t="s">
        <v>146</v>
      </c>
      <c r="P5" s="319"/>
      <c r="Q5" s="227"/>
      <c r="R5" s="53" t="s">
        <v>0</v>
      </c>
      <c r="S5" s="319" t="s">
        <v>146</v>
      </c>
      <c r="T5" s="319"/>
      <c r="U5" s="227"/>
      <c r="V5" s="53" t="s">
        <v>0</v>
      </c>
      <c r="W5" s="319" t="s">
        <v>146</v>
      </c>
      <c r="X5" s="319"/>
      <c r="Y5" s="227"/>
      <c r="Z5" s="53" t="s">
        <v>0</v>
      </c>
      <c r="AA5" s="319" t="s">
        <v>146</v>
      </c>
      <c r="AB5" s="319"/>
      <c r="AC5" s="227"/>
      <c r="AD5" s="53" t="s">
        <v>0</v>
      </c>
      <c r="AE5" s="319" t="s">
        <v>146</v>
      </c>
      <c r="AF5" s="319"/>
      <c r="AG5" s="227"/>
      <c r="AH5" s="53" t="s">
        <v>0</v>
      </c>
      <c r="AI5" s="319" t="s">
        <v>146</v>
      </c>
      <c r="AJ5" s="319"/>
      <c r="AK5" s="227"/>
      <c r="AL5" s="53" t="s">
        <v>0</v>
      </c>
      <c r="AM5" s="319" t="s">
        <v>146</v>
      </c>
      <c r="AN5" s="319"/>
    </row>
    <row r="6" spans="1:40" s="61" customFormat="1" ht="10.5" hidden="1" customHeight="1" thickBot="1" x14ac:dyDescent="0.25">
      <c r="A6" s="73"/>
      <c r="B6" s="73"/>
      <c r="C6" s="73"/>
      <c r="D6" s="73"/>
      <c r="E6" s="73"/>
      <c r="F6" s="54"/>
      <c r="G6" s="74"/>
      <c r="H6" s="74"/>
      <c r="I6" s="74"/>
      <c r="J6" s="54"/>
      <c r="K6" s="74"/>
      <c r="L6" s="74"/>
      <c r="M6" s="74"/>
      <c r="N6" s="54"/>
      <c r="O6" s="74"/>
      <c r="P6" s="74"/>
      <c r="Q6" s="74"/>
      <c r="R6" s="54"/>
      <c r="S6" s="74"/>
      <c r="T6" s="74"/>
      <c r="U6" s="74"/>
      <c r="V6" s="54"/>
      <c r="W6" s="74"/>
      <c r="X6" s="74"/>
      <c r="Y6" s="74"/>
      <c r="Z6" s="54"/>
      <c r="AA6" s="74"/>
      <c r="AB6" s="74"/>
      <c r="AC6" s="74"/>
      <c r="AD6" s="54"/>
      <c r="AE6" s="74"/>
      <c r="AF6" s="74"/>
      <c r="AG6" s="74"/>
      <c r="AH6" s="54"/>
      <c r="AI6" s="74"/>
      <c r="AJ6" s="74"/>
      <c r="AK6" s="74"/>
      <c r="AL6" s="54"/>
      <c r="AM6" s="74"/>
      <c r="AN6" s="74"/>
    </row>
    <row r="7" spans="1:40" s="61" customFormat="1" ht="10.5" hidden="1" customHeight="1" x14ac:dyDescent="0.2">
      <c r="A7" s="73"/>
      <c r="B7" s="73"/>
      <c r="C7" s="73"/>
      <c r="D7" s="73"/>
      <c r="E7" s="73"/>
      <c r="F7" s="54"/>
      <c r="G7" s="74"/>
      <c r="H7" s="74"/>
      <c r="I7" s="74"/>
      <c r="J7" s="54"/>
      <c r="K7" s="74"/>
      <c r="L7" s="74"/>
      <c r="M7" s="74"/>
      <c r="N7" s="54"/>
      <c r="O7" s="74"/>
      <c r="P7" s="74"/>
      <c r="Q7" s="74"/>
      <c r="R7" s="54"/>
      <c r="S7" s="74"/>
      <c r="T7" s="74"/>
      <c r="U7" s="74"/>
      <c r="V7" s="54"/>
      <c r="W7" s="74"/>
      <c r="X7" s="74"/>
      <c r="Y7" s="74"/>
      <c r="Z7" s="54"/>
      <c r="AA7" s="74"/>
      <c r="AB7" s="74"/>
      <c r="AC7" s="74"/>
      <c r="AD7" s="54"/>
      <c r="AE7" s="74"/>
      <c r="AF7" s="74"/>
      <c r="AG7" s="74"/>
      <c r="AH7" s="54"/>
      <c r="AI7" s="74"/>
      <c r="AJ7" s="74"/>
      <c r="AK7" s="74"/>
      <c r="AL7" s="54"/>
      <c r="AM7" s="74"/>
      <c r="AN7" s="74"/>
    </row>
    <row r="8" spans="1:40" s="61" customFormat="1" ht="10.5" hidden="1" customHeight="1" x14ac:dyDescent="0.2">
      <c r="A8" s="73"/>
      <c r="B8" s="73"/>
      <c r="C8" s="73"/>
      <c r="D8" s="73"/>
      <c r="E8" s="73"/>
      <c r="F8" s="54"/>
      <c r="G8" s="74"/>
      <c r="H8" s="74"/>
      <c r="I8" s="74"/>
      <c r="J8" s="54"/>
      <c r="K8" s="74"/>
      <c r="L8" s="74"/>
      <c r="M8" s="74"/>
      <c r="N8" s="54"/>
      <c r="O8" s="74"/>
      <c r="P8" s="74"/>
      <c r="Q8" s="74"/>
      <c r="R8" s="54"/>
      <c r="S8" s="74"/>
      <c r="T8" s="74"/>
      <c r="U8" s="74"/>
      <c r="V8" s="54"/>
      <c r="W8" s="74"/>
      <c r="X8" s="74"/>
      <c r="Y8" s="74"/>
      <c r="Z8" s="54"/>
      <c r="AA8" s="74"/>
      <c r="AB8" s="74"/>
      <c r="AC8" s="74"/>
      <c r="AD8" s="54"/>
      <c r="AE8" s="74"/>
      <c r="AF8" s="74"/>
      <c r="AG8" s="74"/>
      <c r="AH8" s="54"/>
      <c r="AI8" s="74"/>
      <c r="AJ8" s="74"/>
      <c r="AK8" s="74"/>
      <c r="AL8" s="54"/>
      <c r="AM8" s="74"/>
      <c r="AN8" s="74"/>
    </row>
    <row r="9" spans="1:40" s="61" customFormat="1" ht="10.5" customHeight="1" x14ac:dyDescent="0.2">
      <c r="A9" s="310"/>
      <c r="B9" s="310"/>
      <c r="C9" s="52"/>
      <c r="D9" s="52"/>
      <c r="E9" s="52"/>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row>
    <row r="10" spans="1:40" s="61" customFormat="1" ht="10.5" hidden="1" customHeight="1" x14ac:dyDescent="0.2">
      <c r="A10" s="52"/>
      <c r="B10" s="52"/>
      <c r="C10" s="52"/>
      <c r="D10" s="52"/>
      <c r="E10" s="52"/>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row>
    <row r="11" spans="1:40" s="61" customFormat="1" ht="12" customHeight="1" x14ac:dyDescent="0.2">
      <c r="A11" s="310" t="s">
        <v>0</v>
      </c>
      <c r="B11" s="310"/>
      <c r="C11" s="52"/>
      <c r="D11" s="52"/>
      <c r="E11" s="52"/>
      <c r="F11" s="55">
        <v>192340.03099999999</v>
      </c>
      <c r="G11" s="54" t="s">
        <v>43</v>
      </c>
      <c r="H11" s="55">
        <v>121952.261</v>
      </c>
      <c r="I11" s="54" t="s">
        <v>92</v>
      </c>
      <c r="J11" s="55">
        <v>168435.454</v>
      </c>
      <c r="K11" s="74" t="s">
        <v>43</v>
      </c>
      <c r="L11" s="55">
        <v>27827.825000000001</v>
      </c>
      <c r="M11" s="54" t="s">
        <v>92</v>
      </c>
      <c r="N11" s="55">
        <v>132599.147</v>
      </c>
      <c r="O11" s="74" t="s">
        <v>43</v>
      </c>
      <c r="P11" s="55">
        <v>30093.537</v>
      </c>
      <c r="Q11" s="54" t="s">
        <v>92</v>
      </c>
      <c r="R11" s="55">
        <v>180666.08100000001</v>
      </c>
      <c r="S11" s="74" t="s">
        <v>43</v>
      </c>
      <c r="T11" s="55">
        <v>52755.930999999997</v>
      </c>
      <c r="U11" s="54" t="s">
        <v>92</v>
      </c>
      <c r="V11" s="55">
        <v>384256.58299999998</v>
      </c>
      <c r="W11" s="74" t="s">
        <v>43</v>
      </c>
      <c r="X11" s="55">
        <v>142409.603</v>
      </c>
      <c r="Y11" s="54" t="s">
        <v>92</v>
      </c>
      <c r="Z11" s="55">
        <v>127305.19100000001</v>
      </c>
      <c r="AA11" s="74" t="s">
        <v>43</v>
      </c>
      <c r="AB11" s="55">
        <v>41239.887999999999</v>
      </c>
      <c r="AC11" s="54" t="s">
        <v>92</v>
      </c>
      <c r="AD11" s="55">
        <v>30232.524000000001</v>
      </c>
      <c r="AE11" s="74" t="s">
        <v>43</v>
      </c>
      <c r="AF11" s="55">
        <v>10027.177</v>
      </c>
      <c r="AG11" s="54" t="s">
        <v>92</v>
      </c>
      <c r="AH11" s="55">
        <v>73476.639999999999</v>
      </c>
      <c r="AI11" s="74" t="s">
        <v>43</v>
      </c>
      <c r="AJ11" s="55">
        <v>15207.376</v>
      </c>
      <c r="AK11" s="54" t="s">
        <v>92</v>
      </c>
      <c r="AL11" s="55">
        <v>1289311.652</v>
      </c>
      <c r="AM11" s="74" t="s">
        <v>43</v>
      </c>
      <c r="AN11" s="55">
        <v>199308.326</v>
      </c>
    </row>
    <row r="12" spans="1:40" s="61" customFormat="1" ht="12" customHeight="1" x14ac:dyDescent="0.2">
      <c r="A12" s="52"/>
      <c r="G12" s="54"/>
      <c r="H12" s="54"/>
      <c r="I12" s="54"/>
      <c r="J12" s="54"/>
      <c r="K12" s="74"/>
      <c r="L12" s="54"/>
      <c r="M12" s="54"/>
      <c r="N12" s="54"/>
      <c r="O12" s="74"/>
      <c r="P12" s="54"/>
      <c r="Q12" s="54"/>
      <c r="R12" s="54"/>
      <c r="S12" s="74"/>
      <c r="T12" s="54"/>
      <c r="U12" s="54"/>
      <c r="W12" s="74"/>
      <c r="X12" s="54"/>
      <c r="Y12" s="54"/>
      <c r="Z12" s="54"/>
      <c r="AA12" s="74"/>
      <c r="AB12" s="54"/>
      <c r="AC12" s="54"/>
      <c r="AD12" s="54"/>
      <c r="AE12" s="74"/>
      <c r="AF12" s="54"/>
      <c r="AG12" s="54"/>
      <c r="AH12" s="54"/>
      <c r="AI12" s="74"/>
      <c r="AJ12" s="54"/>
      <c r="AK12" s="54"/>
      <c r="AL12" s="54"/>
      <c r="AM12" s="74"/>
      <c r="AN12" s="54"/>
    </row>
    <row r="13" spans="1:40" s="61" customFormat="1" ht="12" customHeight="1" x14ac:dyDescent="0.2">
      <c r="A13" s="308" t="s">
        <v>147</v>
      </c>
      <c r="B13" s="308"/>
      <c r="C13" s="56"/>
      <c r="D13" s="56"/>
      <c r="E13" s="56"/>
      <c r="G13" s="140"/>
      <c r="K13" s="198"/>
      <c r="O13" s="198"/>
      <c r="S13" s="198"/>
      <c r="U13" s="57"/>
      <c r="W13" s="198"/>
      <c r="AA13" s="198"/>
      <c r="AE13" s="198"/>
      <c r="AI13" s="198"/>
      <c r="AK13" s="57"/>
      <c r="AM13" s="198"/>
    </row>
    <row r="14" spans="1:40" s="61" customFormat="1" ht="12" customHeight="1" x14ac:dyDescent="0.2">
      <c r="A14" s="310" t="s">
        <v>0</v>
      </c>
      <c r="B14" s="310"/>
      <c r="C14" s="52"/>
      <c r="D14" s="52"/>
      <c r="E14" s="52"/>
      <c r="F14" s="55">
        <v>74449.994000000006</v>
      </c>
      <c r="G14" s="54" t="s">
        <v>43</v>
      </c>
      <c r="H14" s="55">
        <v>35659.667999999998</v>
      </c>
      <c r="I14" s="141" t="s">
        <v>92</v>
      </c>
      <c r="J14" s="55">
        <v>97195.334000000003</v>
      </c>
      <c r="K14" s="74" t="s">
        <v>43</v>
      </c>
      <c r="L14" s="55">
        <v>18377.513999999999</v>
      </c>
      <c r="M14" s="141" t="s">
        <v>92</v>
      </c>
      <c r="N14" s="55">
        <v>74044.548999999999</v>
      </c>
      <c r="O14" s="74" t="s">
        <v>43</v>
      </c>
      <c r="P14" s="55">
        <v>15458.196</v>
      </c>
      <c r="Q14" s="141" t="s">
        <v>92</v>
      </c>
      <c r="R14" s="55">
        <v>103419.90399999999</v>
      </c>
      <c r="S14" s="74" t="s">
        <v>43</v>
      </c>
      <c r="T14" s="55">
        <v>33738.803999999996</v>
      </c>
      <c r="U14" s="57" t="s">
        <v>92</v>
      </c>
      <c r="V14" s="55">
        <v>175425.46900000001</v>
      </c>
      <c r="W14" s="74" t="s">
        <v>43</v>
      </c>
      <c r="X14" s="55">
        <v>46496.375999999997</v>
      </c>
      <c r="Y14" s="141" t="s">
        <v>92</v>
      </c>
      <c r="Z14" s="55">
        <v>78118.591</v>
      </c>
      <c r="AA14" s="74" t="s">
        <v>43</v>
      </c>
      <c r="AB14" s="55">
        <v>28162.191999999999</v>
      </c>
      <c r="AC14" s="141" t="s">
        <v>92</v>
      </c>
      <c r="AD14" s="55">
        <v>18180.271000000001</v>
      </c>
      <c r="AE14" s="74" t="s">
        <v>43</v>
      </c>
      <c r="AF14" s="55">
        <v>6785.7439999999997</v>
      </c>
      <c r="AG14" s="141" t="s">
        <v>92</v>
      </c>
      <c r="AH14" s="55">
        <v>45739.411999999997</v>
      </c>
      <c r="AI14" s="74" t="s">
        <v>43</v>
      </c>
      <c r="AJ14" s="55">
        <v>12455.175999999999</v>
      </c>
      <c r="AK14" s="57" t="s">
        <v>92</v>
      </c>
      <c r="AL14" s="55">
        <v>666573.52399999998</v>
      </c>
      <c r="AM14" s="74" t="s">
        <v>43</v>
      </c>
      <c r="AN14" s="55">
        <v>74135.17</v>
      </c>
    </row>
    <row r="15" spans="1:40" s="61" customFormat="1" ht="12" customHeight="1" x14ac:dyDescent="0.2">
      <c r="A15" s="58"/>
      <c r="B15" s="59" t="s">
        <v>148</v>
      </c>
      <c r="C15" s="59"/>
      <c r="D15" s="59"/>
      <c r="E15" s="59"/>
      <c r="F15" s="57"/>
      <c r="G15" s="54"/>
      <c r="H15" s="57"/>
      <c r="I15" s="57"/>
      <c r="J15" s="57"/>
      <c r="K15" s="201"/>
      <c r="L15" s="57"/>
      <c r="M15" s="57"/>
      <c r="N15" s="57"/>
      <c r="O15" s="201"/>
      <c r="P15" s="57"/>
      <c r="Q15" s="57"/>
      <c r="R15" s="57"/>
      <c r="S15" s="201"/>
      <c r="T15" s="57"/>
      <c r="U15" s="60"/>
      <c r="V15" s="57"/>
      <c r="W15" s="201"/>
      <c r="X15" s="57"/>
      <c r="Y15" s="57"/>
      <c r="Z15" s="57"/>
      <c r="AA15" s="201"/>
      <c r="AB15" s="57"/>
      <c r="AC15" s="57"/>
      <c r="AD15" s="57"/>
      <c r="AE15" s="201"/>
      <c r="AF15" s="57"/>
      <c r="AG15" s="57"/>
      <c r="AH15" s="57"/>
      <c r="AI15" s="201"/>
      <c r="AJ15" s="57"/>
      <c r="AK15" s="60"/>
      <c r="AL15" s="57"/>
      <c r="AM15" s="201"/>
      <c r="AN15" s="57"/>
    </row>
    <row r="16" spans="1:40" s="61" customFormat="1" ht="12" customHeight="1" x14ac:dyDescent="0.2">
      <c r="B16" s="59" t="s">
        <v>3</v>
      </c>
      <c r="C16" s="59"/>
      <c r="D16" s="59"/>
      <c r="E16" s="59"/>
      <c r="F16" s="62">
        <v>5980.0249999999996</v>
      </c>
      <c r="G16" s="54" t="s">
        <v>43</v>
      </c>
      <c r="H16" s="62">
        <v>3702.0749999999998</v>
      </c>
      <c r="I16" s="61" t="s">
        <v>92</v>
      </c>
      <c r="J16" s="62">
        <v>7932.27</v>
      </c>
      <c r="K16" s="74" t="s">
        <v>43</v>
      </c>
      <c r="L16" s="62">
        <v>3280.605</v>
      </c>
      <c r="M16" s="61" t="s">
        <v>92</v>
      </c>
      <c r="N16" s="62">
        <v>9241.2839999999997</v>
      </c>
      <c r="O16" s="74" t="s">
        <v>43</v>
      </c>
      <c r="P16" s="62">
        <v>3667.6089999999999</v>
      </c>
      <c r="Q16" s="61" t="s">
        <v>92</v>
      </c>
      <c r="R16" s="62">
        <v>16343.09</v>
      </c>
      <c r="S16" s="74" t="s">
        <v>43</v>
      </c>
      <c r="T16" s="62">
        <v>6497.1940000000004</v>
      </c>
      <c r="U16" s="60" t="s">
        <v>92</v>
      </c>
      <c r="V16" s="62">
        <v>23930.858</v>
      </c>
      <c r="W16" s="74" t="s">
        <v>43</v>
      </c>
      <c r="X16" s="62">
        <v>4708.3270000000002</v>
      </c>
      <c r="Y16" s="61" t="s">
        <v>92</v>
      </c>
      <c r="Z16" s="62">
        <v>4378.9629999999997</v>
      </c>
      <c r="AA16" s="74" t="s">
        <v>43</v>
      </c>
      <c r="AB16" s="62">
        <v>2012.1320000000001</v>
      </c>
      <c r="AC16" s="61" t="s">
        <v>92</v>
      </c>
      <c r="AD16" s="62">
        <v>1281.048</v>
      </c>
      <c r="AE16" s="74" t="s">
        <v>43</v>
      </c>
      <c r="AF16" s="62">
        <v>1129.1610000000001</v>
      </c>
      <c r="AG16" s="61" t="s">
        <v>92</v>
      </c>
      <c r="AH16" s="62">
        <v>963.32100000000003</v>
      </c>
      <c r="AI16" s="74" t="s">
        <v>43</v>
      </c>
      <c r="AJ16" s="62">
        <v>551.63499999999999</v>
      </c>
      <c r="AK16" s="60" t="s">
        <v>92</v>
      </c>
      <c r="AL16" s="62">
        <v>70050.858999999997</v>
      </c>
      <c r="AM16" s="74" t="s">
        <v>43</v>
      </c>
      <c r="AN16" s="62">
        <v>10261.769</v>
      </c>
    </row>
    <row r="17" spans="1:42" s="61" customFormat="1" ht="12" customHeight="1" x14ac:dyDescent="0.2">
      <c r="B17" s="59" t="s">
        <v>2</v>
      </c>
      <c r="C17" s="59"/>
      <c r="D17" s="59"/>
      <c r="E17" s="59"/>
      <c r="F17" s="62">
        <v>6431.8869999999997</v>
      </c>
      <c r="G17" s="54" t="s">
        <v>43</v>
      </c>
      <c r="H17" s="62">
        <v>2255.7809999999999</v>
      </c>
      <c r="I17" s="61" t="s">
        <v>92</v>
      </c>
      <c r="J17" s="62">
        <v>10759.380999999999</v>
      </c>
      <c r="K17" s="74" t="s">
        <v>43</v>
      </c>
      <c r="L17" s="62">
        <v>5960.4480000000003</v>
      </c>
      <c r="M17" s="61" t="s">
        <v>92</v>
      </c>
      <c r="N17" s="62">
        <v>7124.9809999999998</v>
      </c>
      <c r="O17" s="74" t="s">
        <v>43</v>
      </c>
      <c r="P17" s="62">
        <v>3003.5639999999999</v>
      </c>
      <c r="Q17" s="61" t="s">
        <v>92</v>
      </c>
      <c r="R17" s="62">
        <v>8267.0540000000001</v>
      </c>
      <c r="S17" s="74" t="s">
        <v>43</v>
      </c>
      <c r="T17" s="62">
        <v>3432.1190000000001</v>
      </c>
      <c r="U17" s="60" t="s">
        <v>92</v>
      </c>
      <c r="V17" s="62">
        <v>24470.294000000002</v>
      </c>
      <c r="W17" s="74" t="s">
        <v>43</v>
      </c>
      <c r="X17" s="62">
        <v>6604.1490000000003</v>
      </c>
      <c r="Y17" s="61" t="s">
        <v>92</v>
      </c>
      <c r="Z17" s="62">
        <v>5557.71</v>
      </c>
      <c r="AA17" s="74" t="s">
        <v>43</v>
      </c>
      <c r="AB17" s="62">
        <v>2640.0230000000001</v>
      </c>
      <c r="AC17" s="61" t="s">
        <v>92</v>
      </c>
      <c r="AD17" s="62">
        <v>1279.396</v>
      </c>
      <c r="AE17" s="74" t="s">
        <v>43</v>
      </c>
      <c r="AF17" s="62">
        <v>929.57100000000003</v>
      </c>
      <c r="AG17" s="61" t="s">
        <v>92</v>
      </c>
      <c r="AH17" s="62">
        <v>5685.3919999999998</v>
      </c>
      <c r="AI17" s="74" t="s">
        <v>43</v>
      </c>
      <c r="AJ17" s="62">
        <v>2458.3939999999998</v>
      </c>
      <c r="AK17" s="60" t="s">
        <v>92</v>
      </c>
      <c r="AL17" s="62">
        <v>69576.096999999994</v>
      </c>
      <c r="AM17" s="74" t="s">
        <v>43</v>
      </c>
      <c r="AN17" s="62">
        <v>10638.745000000001</v>
      </c>
    </row>
    <row r="18" spans="1:42" s="61" customFormat="1" ht="12" customHeight="1" x14ac:dyDescent="0.2">
      <c r="B18" s="59" t="s">
        <v>4</v>
      </c>
      <c r="C18" s="59"/>
      <c r="D18" s="59"/>
      <c r="E18" s="59"/>
      <c r="F18" s="62">
        <v>12250.343000000001</v>
      </c>
      <c r="G18" s="54" t="s">
        <v>43</v>
      </c>
      <c r="H18" s="62">
        <v>10470.495000000001</v>
      </c>
      <c r="I18" s="61" t="s">
        <v>92</v>
      </c>
      <c r="J18" s="62">
        <v>19260.995999999999</v>
      </c>
      <c r="K18" s="74" t="s">
        <v>43</v>
      </c>
      <c r="L18" s="62">
        <v>6482.3379999999997</v>
      </c>
      <c r="M18" s="61" t="s">
        <v>92</v>
      </c>
      <c r="N18" s="62">
        <v>13086.52</v>
      </c>
      <c r="O18" s="74" t="s">
        <v>43</v>
      </c>
      <c r="P18" s="62">
        <v>4740.4129999999996</v>
      </c>
      <c r="Q18" s="61" t="s">
        <v>92</v>
      </c>
      <c r="R18" s="62">
        <v>29718.646000000001</v>
      </c>
      <c r="S18" s="74" t="s">
        <v>43</v>
      </c>
      <c r="T18" s="62">
        <v>23465.932000000001</v>
      </c>
      <c r="U18" s="60" t="s">
        <v>92</v>
      </c>
      <c r="V18" s="62">
        <v>30131.922999999999</v>
      </c>
      <c r="W18" s="74" t="s">
        <v>43</v>
      </c>
      <c r="X18" s="62">
        <v>12694.026</v>
      </c>
      <c r="Y18" s="61" t="s">
        <v>92</v>
      </c>
      <c r="Z18" s="62">
        <v>18869.305</v>
      </c>
      <c r="AA18" s="74" t="s">
        <v>43</v>
      </c>
      <c r="AB18" s="62">
        <v>7208.884</v>
      </c>
      <c r="AC18" s="61" t="s">
        <v>92</v>
      </c>
      <c r="AD18" s="62">
        <v>6678.7049999999999</v>
      </c>
      <c r="AE18" s="74" t="s">
        <v>43</v>
      </c>
      <c r="AF18" s="62">
        <v>3810.5320000000002</v>
      </c>
      <c r="AG18" s="61" t="s">
        <v>92</v>
      </c>
      <c r="AH18" s="62">
        <v>20786.355</v>
      </c>
      <c r="AI18" s="74" t="s">
        <v>43</v>
      </c>
      <c r="AJ18" s="62">
        <v>9457.4590000000007</v>
      </c>
      <c r="AK18" s="60" t="s">
        <v>92</v>
      </c>
      <c r="AL18" s="62">
        <v>150782.79300000001</v>
      </c>
      <c r="AM18" s="74" t="s">
        <v>43</v>
      </c>
      <c r="AN18" s="62">
        <v>31718.917000000001</v>
      </c>
    </row>
    <row r="19" spans="1:42" s="66" customFormat="1" ht="11.25" x14ac:dyDescent="0.2">
      <c r="B19" s="75" t="s">
        <v>5</v>
      </c>
      <c r="C19" s="75"/>
      <c r="D19" s="75"/>
      <c r="E19" s="75"/>
      <c r="F19" s="189">
        <v>15322.882</v>
      </c>
      <c r="G19" s="54" t="s">
        <v>43</v>
      </c>
      <c r="H19" s="62">
        <v>11297.306</v>
      </c>
      <c r="I19" s="61" t="s">
        <v>92</v>
      </c>
      <c r="J19" s="62">
        <v>19544.335999999999</v>
      </c>
      <c r="K19" s="74" t="s">
        <v>43</v>
      </c>
      <c r="L19" s="62">
        <v>7086.1469999999999</v>
      </c>
      <c r="M19" s="61" t="s">
        <v>92</v>
      </c>
      <c r="N19" s="62">
        <v>16338.282999999999</v>
      </c>
      <c r="O19" s="74" t="s">
        <v>43</v>
      </c>
      <c r="P19" s="62">
        <v>7705.0810000000001</v>
      </c>
      <c r="Q19" s="61" t="s">
        <v>92</v>
      </c>
      <c r="R19" s="62">
        <v>13951.281000000001</v>
      </c>
      <c r="S19" s="74" t="s">
        <v>43</v>
      </c>
      <c r="T19" s="62">
        <v>3769.6590000000001</v>
      </c>
      <c r="U19" s="60" t="s">
        <v>92</v>
      </c>
      <c r="V19" s="62">
        <v>37036.485999999997</v>
      </c>
      <c r="W19" s="74" t="s">
        <v>43</v>
      </c>
      <c r="X19" s="62">
        <v>8619.1139999999996</v>
      </c>
      <c r="Y19" s="61" t="s">
        <v>92</v>
      </c>
      <c r="Z19" s="62">
        <v>8378.7849999999999</v>
      </c>
      <c r="AA19" s="74" t="s">
        <v>43</v>
      </c>
      <c r="AB19" s="62">
        <v>2700.0259999999998</v>
      </c>
      <c r="AC19" s="61" t="s">
        <v>92</v>
      </c>
      <c r="AD19" s="62">
        <v>4156.7349999999997</v>
      </c>
      <c r="AE19" s="74" t="s">
        <v>43</v>
      </c>
      <c r="AF19" s="62">
        <v>2549.0050000000001</v>
      </c>
      <c r="AG19" s="61" t="s">
        <v>92</v>
      </c>
      <c r="AH19" s="62">
        <v>11513.644</v>
      </c>
      <c r="AI19" s="74" t="s">
        <v>43</v>
      </c>
      <c r="AJ19" s="62">
        <v>3178.5059999999999</v>
      </c>
      <c r="AK19" s="60" t="s">
        <v>92</v>
      </c>
      <c r="AL19" s="62">
        <v>126242.432</v>
      </c>
      <c r="AM19" s="74" t="s">
        <v>43</v>
      </c>
      <c r="AN19" s="189">
        <v>18096.204000000002</v>
      </c>
    </row>
    <row r="20" spans="1:42" s="66" customFormat="1" ht="12.75" customHeight="1" x14ac:dyDescent="0.2">
      <c r="B20" s="76" t="s">
        <v>257</v>
      </c>
      <c r="C20" s="75"/>
      <c r="D20" s="75"/>
      <c r="E20" s="75"/>
      <c r="F20" s="187">
        <v>3237.1950000000002</v>
      </c>
      <c r="G20" s="74" t="s">
        <v>43</v>
      </c>
      <c r="H20" s="185">
        <v>1777.12</v>
      </c>
      <c r="I20" s="61" t="s">
        <v>92</v>
      </c>
      <c r="J20" s="185">
        <v>8538.6149999999998</v>
      </c>
      <c r="K20" s="74" t="s">
        <v>43</v>
      </c>
      <c r="L20" s="185">
        <v>2637.4229999999998</v>
      </c>
      <c r="M20" s="61" t="s">
        <v>92</v>
      </c>
      <c r="N20" s="185">
        <v>6062.1559999999999</v>
      </c>
      <c r="O20" s="74" t="s">
        <v>43</v>
      </c>
      <c r="P20" s="185">
        <v>3075.4079999999999</v>
      </c>
      <c r="Q20" s="61" t="s">
        <v>92</v>
      </c>
      <c r="R20" s="185">
        <v>8540.4740000000002</v>
      </c>
      <c r="S20" s="74" t="s">
        <v>43</v>
      </c>
      <c r="T20" s="185">
        <v>6347.4179999999997</v>
      </c>
      <c r="U20" s="186" t="s">
        <v>92</v>
      </c>
      <c r="V20" s="185">
        <v>10160.698</v>
      </c>
      <c r="W20" s="74" t="s">
        <v>43</v>
      </c>
      <c r="X20" s="185">
        <v>5018.6980000000003</v>
      </c>
      <c r="Y20" s="61" t="s">
        <v>92</v>
      </c>
      <c r="Z20" s="185">
        <v>18516.358</v>
      </c>
      <c r="AA20" s="74" t="s">
        <v>43</v>
      </c>
      <c r="AB20" s="185">
        <v>14159.518</v>
      </c>
      <c r="AC20" s="61" t="s">
        <v>92</v>
      </c>
      <c r="AD20" s="185">
        <v>850.6</v>
      </c>
      <c r="AE20" s="74" t="s">
        <v>43</v>
      </c>
      <c r="AF20" s="185">
        <v>631.61</v>
      </c>
      <c r="AG20" s="61" t="s">
        <v>92</v>
      </c>
      <c r="AH20" s="185">
        <v>2233.5120000000002</v>
      </c>
      <c r="AI20" s="74" t="s">
        <v>43</v>
      </c>
      <c r="AJ20" s="185">
        <v>1763.68</v>
      </c>
      <c r="AK20" s="186" t="s">
        <v>92</v>
      </c>
      <c r="AL20" s="185">
        <v>58139.608999999997</v>
      </c>
      <c r="AM20" s="74" t="s">
        <v>43</v>
      </c>
      <c r="AN20" s="187">
        <v>16805.882000000001</v>
      </c>
      <c r="AP20" s="32"/>
    </row>
    <row r="21" spans="1:42" s="66" customFormat="1" ht="12.75" customHeight="1" x14ac:dyDescent="0.2">
      <c r="B21" s="76" t="s">
        <v>7</v>
      </c>
      <c r="C21" s="75"/>
      <c r="D21" s="75"/>
      <c r="E21" s="75"/>
      <c r="F21" s="187">
        <v>26146.602999999999</v>
      </c>
      <c r="G21" s="74" t="s">
        <v>43</v>
      </c>
      <c r="H21" s="185">
        <v>18661.689999999999</v>
      </c>
      <c r="I21" s="61" t="s">
        <v>92</v>
      </c>
      <c r="J21" s="185">
        <v>14370.448</v>
      </c>
      <c r="K21" s="74" t="s">
        <v>43</v>
      </c>
      <c r="L21" s="185">
        <v>6848.268</v>
      </c>
      <c r="M21" s="61" t="s">
        <v>92</v>
      </c>
      <c r="N21" s="185">
        <v>9407.8029999999999</v>
      </c>
      <c r="O21" s="74" t="s">
        <v>43</v>
      </c>
      <c r="P21" s="185">
        <v>3355.2109999999998</v>
      </c>
      <c r="Q21" s="61" t="s">
        <v>92</v>
      </c>
      <c r="R21" s="185">
        <v>9299.2759999999998</v>
      </c>
      <c r="S21" s="74" t="s">
        <v>43</v>
      </c>
      <c r="T21" s="185">
        <v>3927.8589999999999</v>
      </c>
      <c r="U21" s="186" t="s">
        <v>92</v>
      </c>
      <c r="V21" s="185">
        <v>24441.277999999998</v>
      </c>
      <c r="W21" s="74" t="s">
        <v>43</v>
      </c>
      <c r="X21" s="185">
        <v>10544.788</v>
      </c>
      <c r="Y21" s="61" t="s">
        <v>92</v>
      </c>
      <c r="Z21" s="185">
        <v>8233.3700000000008</v>
      </c>
      <c r="AA21" s="74" t="s">
        <v>43</v>
      </c>
      <c r="AB21" s="185">
        <v>3391.6120000000001</v>
      </c>
      <c r="AC21" s="61" t="s">
        <v>92</v>
      </c>
      <c r="AD21" s="185">
        <v>1128.0920000000001</v>
      </c>
      <c r="AE21" s="74" t="s">
        <v>43</v>
      </c>
      <c r="AF21" s="185">
        <v>1011.999</v>
      </c>
      <c r="AG21" s="61" t="s">
        <v>92</v>
      </c>
      <c r="AH21" s="185">
        <v>2567.3919999999998</v>
      </c>
      <c r="AI21" s="74" t="s">
        <v>43</v>
      </c>
      <c r="AJ21" s="185">
        <v>2117.1970000000001</v>
      </c>
      <c r="AK21" s="186" t="s">
        <v>92</v>
      </c>
      <c r="AL21" s="185">
        <v>95594.262000000002</v>
      </c>
      <c r="AM21" s="74" t="s">
        <v>43</v>
      </c>
      <c r="AN21" s="187">
        <v>23099.874</v>
      </c>
      <c r="AP21" s="32"/>
    </row>
    <row r="22" spans="1:42" s="66" customFormat="1" ht="12.75" customHeight="1" x14ac:dyDescent="0.2">
      <c r="B22" s="76" t="s">
        <v>421</v>
      </c>
      <c r="C22" s="75"/>
      <c r="D22" s="75"/>
      <c r="E22" s="75"/>
      <c r="F22" s="187">
        <v>54.085999999999999</v>
      </c>
      <c r="G22" s="74" t="s">
        <v>43</v>
      </c>
      <c r="H22" s="185">
        <v>61.795000000000002</v>
      </c>
      <c r="I22" s="61" t="s">
        <v>92</v>
      </c>
      <c r="J22" s="185">
        <v>636.89200000000005</v>
      </c>
      <c r="K22" s="74" t="s">
        <v>43</v>
      </c>
      <c r="L22" s="185">
        <v>738.49900000000002</v>
      </c>
      <c r="M22" s="61" t="s">
        <v>92</v>
      </c>
      <c r="N22" s="185">
        <v>358.58300000000003</v>
      </c>
      <c r="O22" s="74" t="s">
        <v>43</v>
      </c>
      <c r="P22" s="185">
        <v>357.12</v>
      </c>
      <c r="Q22" s="61" t="s">
        <v>92</v>
      </c>
      <c r="R22" s="185">
        <v>642.37699999999995</v>
      </c>
      <c r="S22" s="74" t="s">
        <v>43</v>
      </c>
      <c r="T22" s="185">
        <v>364.75299999999999</v>
      </c>
      <c r="U22" s="186" t="s">
        <v>92</v>
      </c>
      <c r="V22" s="185">
        <v>2576.0619999999999</v>
      </c>
      <c r="W22" s="74" t="s">
        <v>43</v>
      </c>
      <c r="X22" s="185">
        <v>1586.0809999999999</v>
      </c>
      <c r="Y22" s="61" t="s">
        <v>92</v>
      </c>
      <c r="Z22" s="185">
        <v>359.49099999999999</v>
      </c>
      <c r="AA22" s="74" t="s">
        <v>43</v>
      </c>
      <c r="AB22" s="185">
        <v>259.18799999999999</v>
      </c>
      <c r="AC22" s="61" t="s">
        <v>92</v>
      </c>
      <c r="AD22" s="185">
        <v>0.318</v>
      </c>
      <c r="AE22" s="74" t="s">
        <v>43</v>
      </c>
      <c r="AF22" s="185">
        <v>0.62</v>
      </c>
      <c r="AG22" s="61" t="s">
        <v>92</v>
      </c>
      <c r="AH22" s="185">
        <v>27.178999999999998</v>
      </c>
      <c r="AI22" s="74" t="s">
        <v>43</v>
      </c>
      <c r="AJ22" s="185">
        <v>43.186999999999998</v>
      </c>
      <c r="AK22" s="186" t="s">
        <v>92</v>
      </c>
      <c r="AL22" s="185">
        <v>4654.9880000000003</v>
      </c>
      <c r="AM22" s="74" t="s">
        <v>43</v>
      </c>
      <c r="AN22" s="187">
        <v>1831.797</v>
      </c>
      <c r="AP22" s="32"/>
    </row>
    <row r="23" spans="1:42" s="61" customFormat="1" ht="22.5" customHeight="1" x14ac:dyDescent="0.2">
      <c r="B23" s="59" t="s">
        <v>260</v>
      </c>
      <c r="C23" s="59"/>
      <c r="D23" s="59"/>
      <c r="E23" s="59"/>
      <c r="F23" s="187">
        <v>5026.973</v>
      </c>
      <c r="G23" s="210" t="s">
        <v>43</v>
      </c>
      <c r="H23" s="187">
        <v>2479.85</v>
      </c>
      <c r="I23" s="211" t="s">
        <v>92</v>
      </c>
      <c r="J23" s="187">
        <v>16152.397000000001</v>
      </c>
      <c r="K23" s="210" t="s">
        <v>43</v>
      </c>
      <c r="L23" s="187">
        <v>5003.4520000000002</v>
      </c>
      <c r="M23" s="211" t="s">
        <v>92</v>
      </c>
      <c r="N23" s="187">
        <v>12424.938</v>
      </c>
      <c r="O23" s="210" t="s">
        <v>43</v>
      </c>
      <c r="P23" s="187">
        <v>4167.3810000000003</v>
      </c>
      <c r="Q23" s="211" t="s">
        <v>92</v>
      </c>
      <c r="R23" s="187">
        <v>16657.705000000002</v>
      </c>
      <c r="S23" s="210" t="s">
        <v>43</v>
      </c>
      <c r="T23" s="187">
        <v>6381.9960000000001</v>
      </c>
      <c r="U23" s="187" t="s">
        <v>92</v>
      </c>
      <c r="V23" s="187">
        <v>22677.87</v>
      </c>
      <c r="W23" s="210" t="s">
        <v>43</v>
      </c>
      <c r="X23" s="187">
        <v>8675.6239999999998</v>
      </c>
      <c r="Y23" s="211" t="s">
        <v>92</v>
      </c>
      <c r="Z23" s="187">
        <v>13824.607</v>
      </c>
      <c r="AA23" s="210" t="s">
        <v>43</v>
      </c>
      <c r="AB23" s="187">
        <v>7648.0829999999996</v>
      </c>
      <c r="AC23" s="211" t="s">
        <v>92</v>
      </c>
      <c r="AD23" s="187">
        <v>2805.3760000000002</v>
      </c>
      <c r="AE23" s="210" t="s">
        <v>43</v>
      </c>
      <c r="AF23" s="187">
        <v>1938.778</v>
      </c>
      <c r="AG23" s="211" t="s">
        <v>92</v>
      </c>
      <c r="AH23" s="187">
        <v>1962.617</v>
      </c>
      <c r="AI23" s="210" t="s">
        <v>43</v>
      </c>
      <c r="AJ23" s="187">
        <v>1115.0319999999999</v>
      </c>
      <c r="AK23" s="187" t="s">
        <v>92</v>
      </c>
      <c r="AL23" s="187">
        <v>91532.482999999993</v>
      </c>
      <c r="AM23" s="210" t="s">
        <v>43</v>
      </c>
      <c r="AN23" s="187">
        <v>14705.227999999999</v>
      </c>
      <c r="AP23" s="32"/>
    </row>
    <row r="24" spans="1:42" s="61" customFormat="1" ht="5.25" customHeight="1" x14ac:dyDescent="0.2">
      <c r="A24" s="63"/>
      <c r="B24" s="63"/>
      <c r="C24" s="63"/>
      <c r="D24" s="63"/>
      <c r="E24" s="63"/>
      <c r="F24" s="63"/>
      <c r="G24" s="202"/>
      <c r="H24" s="63"/>
      <c r="I24" s="63"/>
      <c r="J24" s="63"/>
      <c r="K24" s="202"/>
      <c r="L24" s="63"/>
      <c r="M24" s="63"/>
      <c r="N24" s="63"/>
      <c r="O24" s="202"/>
      <c r="P24" s="63"/>
      <c r="Q24" s="63"/>
      <c r="R24" s="63"/>
      <c r="S24" s="202"/>
      <c r="T24" s="63"/>
      <c r="U24" s="63"/>
      <c r="V24" s="63"/>
      <c r="W24" s="202"/>
      <c r="X24" s="63"/>
      <c r="Y24" s="63"/>
      <c r="Z24" s="63"/>
      <c r="AA24" s="202"/>
      <c r="AB24" s="63"/>
      <c r="AC24" s="63"/>
      <c r="AD24" s="63"/>
      <c r="AE24" s="202"/>
      <c r="AF24" s="63"/>
      <c r="AG24" s="63"/>
      <c r="AH24" s="63"/>
      <c r="AI24" s="202"/>
      <c r="AJ24" s="63"/>
      <c r="AK24" s="63"/>
      <c r="AL24" s="63"/>
      <c r="AM24" s="202"/>
      <c r="AN24" s="63"/>
      <c r="AP24" s="32"/>
    </row>
    <row r="25" spans="1:42" s="61" customFormat="1" ht="12" customHeight="1" x14ac:dyDescent="0.2">
      <c r="A25" s="59"/>
      <c r="B25" s="59"/>
      <c r="C25" s="59"/>
      <c r="D25" s="59"/>
      <c r="E25" s="59"/>
      <c r="F25" s="64"/>
      <c r="G25" s="201"/>
      <c r="K25" s="201"/>
      <c r="O25" s="201"/>
      <c r="S25" s="201"/>
      <c r="U25" s="57"/>
      <c r="V25" s="64"/>
      <c r="W25" s="201"/>
      <c r="AA25" s="201"/>
      <c r="AE25" s="201"/>
      <c r="AI25" s="201"/>
      <c r="AK25" s="57"/>
      <c r="AM25" s="201"/>
      <c r="AP25" s="32"/>
    </row>
    <row r="26" spans="1:42" s="61" customFormat="1" ht="12" customHeight="1" x14ac:dyDescent="0.2">
      <c r="A26" s="208" t="s">
        <v>259</v>
      </c>
      <c r="B26" s="208"/>
      <c r="C26" s="56"/>
      <c r="D26" s="56"/>
      <c r="E26" s="56"/>
      <c r="G26" s="198"/>
      <c r="K26" s="198"/>
      <c r="O26" s="198"/>
      <c r="S26" s="198"/>
      <c r="U26" s="60"/>
      <c r="W26" s="198"/>
      <c r="AA26" s="198"/>
      <c r="AE26" s="198"/>
      <c r="AI26" s="198"/>
      <c r="AK26" s="60"/>
      <c r="AM26" s="198"/>
    </row>
    <row r="27" spans="1:42" s="61" customFormat="1" ht="12" customHeight="1" x14ac:dyDescent="0.2">
      <c r="A27" s="310" t="s">
        <v>0</v>
      </c>
      <c r="B27" s="310"/>
      <c r="C27" s="52"/>
      <c r="D27" s="52"/>
      <c r="E27" s="52"/>
      <c r="F27" s="55">
        <v>29347.559000000001</v>
      </c>
      <c r="G27" s="203" t="s">
        <v>43</v>
      </c>
      <c r="H27" s="55">
        <v>16065.144</v>
      </c>
      <c r="I27" s="197" t="s">
        <v>92</v>
      </c>
      <c r="J27" s="55">
        <v>26774.550999999999</v>
      </c>
      <c r="K27" s="203" t="s">
        <v>43</v>
      </c>
      <c r="L27" s="55">
        <v>6782.4790000000003</v>
      </c>
      <c r="M27" s="197" t="s">
        <v>92</v>
      </c>
      <c r="N27" s="55">
        <v>22508.569</v>
      </c>
      <c r="O27" s="203" t="s">
        <v>43</v>
      </c>
      <c r="P27" s="55">
        <v>6532.2250000000004</v>
      </c>
      <c r="Q27" s="197" t="s">
        <v>92</v>
      </c>
      <c r="R27" s="55">
        <v>30056.914000000001</v>
      </c>
      <c r="S27" s="203" t="s">
        <v>43</v>
      </c>
      <c r="T27" s="55">
        <v>10061.040000000001</v>
      </c>
      <c r="U27" s="57" t="s">
        <v>92</v>
      </c>
      <c r="V27" s="55">
        <v>91458.198999999993</v>
      </c>
      <c r="W27" s="203" t="s">
        <v>43</v>
      </c>
      <c r="X27" s="55">
        <v>22009.351999999999</v>
      </c>
      <c r="Y27" s="197" t="s">
        <v>92</v>
      </c>
      <c r="Z27" s="55">
        <v>20695.239000000001</v>
      </c>
      <c r="AA27" s="203" t="s">
        <v>43</v>
      </c>
      <c r="AB27" s="55">
        <v>6804.6379999999999</v>
      </c>
      <c r="AC27" s="197" t="s">
        <v>92</v>
      </c>
      <c r="AD27" s="55">
        <v>5044.9840000000004</v>
      </c>
      <c r="AE27" s="203" t="s">
        <v>43</v>
      </c>
      <c r="AF27" s="55">
        <v>3103.25</v>
      </c>
      <c r="AG27" s="197" t="s">
        <v>92</v>
      </c>
      <c r="AH27" s="55">
        <v>12287.989</v>
      </c>
      <c r="AI27" s="203" t="s">
        <v>43</v>
      </c>
      <c r="AJ27" s="55">
        <v>3424.7150000000001</v>
      </c>
      <c r="AK27" s="57" t="s">
        <v>92</v>
      </c>
      <c r="AL27" s="55">
        <v>238174.00399999999</v>
      </c>
      <c r="AM27" s="203" t="s">
        <v>43</v>
      </c>
      <c r="AN27" s="55">
        <v>31002.508000000002</v>
      </c>
    </row>
    <row r="28" spans="1:42" s="61" customFormat="1" ht="12" customHeight="1" x14ac:dyDescent="0.2">
      <c r="A28" s="58"/>
      <c r="B28" s="59" t="s">
        <v>148</v>
      </c>
      <c r="C28" s="59"/>
      <c r="D28" s="59"/>
      <c r="E28" s="59"/>
      <c r="F28" s="57"/>
      <c r="G28" s="203"/>
      <c r="H28" s="57"/>
      <c r="I28" s="57"/>
      <c r="J28" s="57"/>
      <c r="K28" s="204"/>
      <c r="L28" s="57"/>
      <c r="M28" s="57"/>
      <c r="N28" s="57"/>
      <c r="O28" s="204"/>
      <c r="P28" s="57"/>
      <c r="Q28" s="57"/>
      <c r="R28" s="57"/>
      <c r="S28" s="204"/>
      <c r="T28" s="57"/>
      <c r="U28" s="60"/>
      <c r="V28" s="57"/>
      <c r="W28" s="204"/>
      <c r="X28" s="57"/>
      <c r="Y28" s="57"/>
      <c r="Z28" s="57"/>
      <c r="AA28" s="204"/>
      <c r="AB28" s="57"/>
      <c r="AC28" s="57"/>
      <c r="AD28" s="57"/>
      <c r="AE28" s="204"/>
      <c r="AF28" s="57"/>
      <c r="AG28" s="57"/>
      <c r="AH28" s="57"/>
      <c r="AI28" s="204"/>
      <c r="AJ28" s="57"/>
      <c r="AK28" s="60"/>
      <c r="AL28" s="57"/>
      <c r="AM28" s="204"/>
      <c r="AN28" s="57"/>
    </row>
    <row r="29" spans="1:42" s="61" customFormat="1" ht="12" customHeight="1" x14ac:dyDescent="0.2">
      <c r="B29" s="59" t="s">
        <v>1</v>
      </c>
      <c r="C29" s="59"/>
      <c r="D29" s="59"/>
      <c r="E29" s="59"/>
      <c r="F29" s="62">
        <v>17504.789000000001</v>
      </c>
      <c r="G29" s="203" t="s">
        <v>43</v>
      </c>
      <c r="H29" s="62">
        <v>13452.654</v>
      </c>
      <c r="I29" s="190" t="s">
        <v>92</v>
      </c>
      <c r="J29" s="62">
        <v>8665.3520000000008</v>
      </c>
      <c r="K29" s="203" t="s">
        <v>43</v>
      </c>
      <c r="L29" s="62">
        <v>4204.8959999999997</v>
      </c>
      <c r="M29" s="190" t="s">
        <v>92</v>
      </c>
      <c r="N29" s="62">
        <v>11921.800999999999</v>
      </c>
      <c r="O29" s="203" t="s">
        <v>43</v>
      </c>
      <c r="P29" s="62">
        <v>4681.18</v>
      </c>
      <c r="Q29" s="190" t="s">
        <v>92</v>
      </c>
      <c r="R29" s="62">
        <v>14648.083000000001</v>
      </c>
      <c r="S29" s="203" t="s">
        <v>43</v>
      </c>
      <c r="T29" s="62">
        <v>7768.8320000000003</v>
      </c>
      <c r="U29" s="60" t="s">
        <v>92</v>
      </c>
      <c r="V29" s="62">
        <v>42742.343000000001</v>
      </c>
      <c r="W29" s="203" t="s">
        <v>43</v>
      </c>
      <c r="X29" s="62">
        <v>7432.3429999999998</v>
      </c>
      <c r="Y29" s="190" t="s">
        <v>92</v>
      </c>
      <c r="Z29" s="62">
        <v>7474.8789999999999</v>
      </c>
      <c r="AA29" s="203" t="s">
        <v>43</v>
      </c>
      <c r="AB29" s="62">
        <v>2618.328</v>
      </c>
      <c r="AC29" s="190" t="s">
        <v>92</v>
      </c>
      <c r="AD29" s="62">
        <v>3372.567</v>
      </c>
      <c r="AE29" s="203" t="s">
        <v>43</v>
      </c>
      <c r="AF29" s="62">
        <v>2523.9760000000001</v>
      </c>
      <c r="AG29" s="190" t="s">
        <v>92</v>
      </c>
      <c r="AH29" s="62">
        <v>1837.731</v>
      </c>
      <c r="AI29" s="203" t="s">
        <v>43</v>
      </c>
      <c r="AJ29" s="62">
        <v>1058.6469999999999</v>
      </c>
      <c r="AK29" s="60" t="s">
        <v>92</v>
      </c>
      <c r="AL29" s="62">
        <v>108167.545</v>
      </c>
      <c r="AM29" s="203" t="s">
        <v>43</v>
      </c>
      <c r="AN29" s="62">
        <v>18516.945</v>
      </c>
    </row>
    <row r="30" spans="1:42" s="61" customFormat="1" ht="12" customHeight="1" x14ac:dyDescent="0.2">
      <c r="B30" s="59" t="s">
        <v>258</v>
      </c>
      <c r="C30" s="59"/>
      <c r="D30" s="59"/>
      <c r="E30" s="59"/>
      <c r="F30" s="62">
        <v>1099.586</v>
      </c>
      <c r="G30" s="203" t="s">
        <v>43</v>
      </c>
      <c r="H30" s="62">
        <v>582.03599999999994</v>
      </c>
      <c r="I30" s="190" t="s">
        <v>92</v>
      </c>
      <c r="J30" s="62">
        <v>1591.8620000000001</v>
      </c>
      <c r="K30" s="203" t="s">
        <v>43</v>
      </c>
      <c r="L30" s="62">
        <v>1099.2070000000001</v>
      </c>
      <c r="M30" s="190" t="s">
        <v>92</v>
      </c>
      <c r="N30" s="62">
        <v>2628.2489999999998</v>
      </c>
      <c r="O30" s="203" t="s">
        <v>43</v>
      </c>
      <c r="P30" s="62">
        <v>1640.893</v>
      </c>
      <c r="Q30" s="190" t="s">
        <v>92</v>
      </c>
      <c r="R30" s="62">
        <v>1634.454</v>
      </c>
      <c r="S30" s="203" t="s">
        <v>43</v>
      </c>
      <c r="T30" s="62">
        <v>717.15899999999999</v>
      </c>
      <c r="U30" s="60" t="s">
        <v>92</v>
      </c>
      <c r="V30" s="62">
        <v>3900.4349999999999</v>
      </c>
      <c r="W30" s="203" t="s">
        <v>43</v>
      </c>
      <c r="X30" s="62">
        <v>2554.2829999999999</v>
      </c>
      <c r="Y30" s="190" t="s">
        <v>92</v>
      </c>
      <c r="Z30" s="62">
        <v>1159.8579999999999</v>
      </c>
      <c r="AA30" s="203" t="s">
        <v>43</v>
      </c>
      <c r="AB30" s="62">
        <v>976.26</v>
      </c>
      <c r="AC30" s="190" t="s">
        <v>92</v>
      </c>
      <c r="AD30" s="62">
        <v>884.96</v>
      </c>
      <c r="AE30" s="203" t="s">
        <v>43</v>
      </c>
      <c r="AF30" s="62">
        <v>1702.3610000000001</v>
      </c>
      <c r="AG30" s="190" t="s">
        <v>92</v>
      </c>
      <c r="AH30" s="62">
        <v>1051.0170000000001</v>
      </c>
      <c r="AI30" s="203" t="s">
        <v>43</v>
      </c>
      <c r="AJ30" s="62">
        <v>1357.2560000000001</v>
      </c>
      <c r="AK30" s="60" t="s">
        <v>92</v>
      </c>
      <c r="AL30" s="62">
        <v>13950.421</v>
      </c>
      <c r="AM30" s="203" t="s">
        <v>43</v>
      </c>
      <c r="AN30" s="62">
        <v>4093.2910000000002</v>
      </c>
    </row>
    <row r="31" spans="1:42" s="61" customFormat="1" ht="12" customHeight="1" x14ac:dyDescent="0.2">
      <c r="B31" s="59" t="s">
        <v>384</v>
      </c>
      <c r="C31" s="59"/>
      <c r="D31" s="59"/>
      <c r="E31" s="59"/>
      <c r="F31" s="62">
        <v>5899.5919999999996</v>
      </c>
      <c r="G31" s="203" t="s">
        <v>43</v>
      </c>
      <c r="H31" s="62">
        <v>4051.6979999999999</v>
      </c>
      <c r="I31" s="190" t="s">
        <v>92</v>
      </c>
      <c r="J31" s="62">
        <v>8192.7649999999994</v>
      </c>
      <c r="K31" s="203" t="s">
        <v>43</v>
      </c>
      <c r="L31" s="62">
        <v>2680.68</v>
      </c>
      <c r="M31" s="190" t="s">
        <v>92</v>
      </c>
      <c r="N31" s="62">
        <v>6296.8209999999999</v>
      </c>
      <c r="O31" s="203" t="s">
        <v>43</v>
      </c>
      <c r="P31" s="62">
        <v>2923.819</v>
      </c>
      <c r="Q31" s="190" t="s">
        <v>92</v>
      </c>
      <c r="R31" s="62">
        <v>6887.2539999999999</v>
      </c>
      <c r="S31" s="203" t="s">
        <v>43</v>
      </c>
      <c r="T31" s="62">
        <v>3484.6660000000002</v>
      </c>
      <c r="U31" s="60" t="s">
        <v>92</v>
      </c>
      <c r="V31" s="62">
        <v>35361.171999999999</v>
      </c>
      <c r="W31" s="203" t="s">
        <v>43</v>
      </c>
      <c r="X31" s="62">
        <v>10825.205</v>
      </c>
      <c r="Y31" s="190" t="s">
        <v>92</v>
      </c>
      <c r="Z31" s="62">
        <v>6160.3419999999996</v>
      </c>
      <c r="AA31" s="203" t="s">
        <v>43</v>
      </c>
      <c r="AB31" s="62">
        <v>2679.3020000000001</v>
      </c>
      <c r="AC31" s="190" t="s">
        <v>92</v>
      </c>
      <c r="AD31" s="62">
        <v>403.55799999999999</v>
      </c>
      <c r="AE31" s="203" t="s">
        <v>43</v>
      </c>
      <c r="AF31" s="62">
        <v>263.16000000000003</v>
      </c>
      <c r="AG31" s="190" t="s">
        <v>92</v>
      </c>
      <c r="AH31" s="62">
        <v>7068.3010000000004</v>
      </c>
      <c r="AI31" s="203" t="s">
        <v>43</v>
      </c>
      <c r="AJ31" s="62">
        <v>2756.7890000000002</v>
      </c>
      <c r="AK31" s="60" t="s">
        <v>92</v>
      </c>
      <c r="AL31" s="62">
        <v>76269.804999999993</v>
      </c>
      <c r="AM31" s="203" t="s">
        <v>43</v>
      </c>
      <c r="AN31" s="62">
        <v>13111.941999999999</v>
      </c>
    </row>
    <row r="32" spans="1:42" s="61" customFormat="1" ht="12" customHeight="1" x14ac:dyDescent="0.2">
      <c r="B32" s="59" t="s">
        <v>11</v>
      </c>
      <c r="C32" s="59"/>
      <c r="D32" s="59"/>
      <c r="E32" s="59"/>
      <c r="F32" s="62">
        <v>4843.5910000000003</v>
      </c>
      <c r="G32" s="203" t="s">
        <v>43</v>
      </c>
      <c r="H32" s="62">
        <v>4684.3320000000003</v>
      </c>
      <c r="I32" s="190" t="s">
        <v>92</v>
      </c>
      <c r="J32" s="62">
        <v>8324.5720000000001</v>
      </c>
      <c r="K32" s="203" t="s">
        <v>43</v>
      </c>
      <c r="L32" s="62">
        <v>3414.3310000000001</v>
      </c>
      <c r="M32" s="190" t="s">
        <v>92</v>
      </c>
      <c r="N32" s="62">
        <v>1661.6990000000001</v>
      </c>
      <c r="O32" s="203" t="s">
        <v>43</v>
      </c>
      <c r="P32" s="62">
        <v>1341.5619999999999</v>
      </c>
      <c r="Q32" s="190" t="s">
        <v>92</v>
      </c>
      <c r="R32" s="62">
        <v>6887.1239999999998</v>
      </c>
      <c r="S32" s="203" t="s">
        <v>43</v>
      </c>
      <c r="T32" s="62">
        <v>4682.1120000000001</v>
      </c>
      <c r="U32" s="60" t="s">
        <v>92</v>
      </c>
      <c r="V32" s="62">
        <v>9454.2479999999996</v>
      </c>
      <c r="W32" s="203" t="s">
        <v>43</v>
      </c>
      <c r="X32" s="62">
        <v>6452.37</v>
      </c>
      <c r="Y32" s="190" t="s">
        <v>92</v>
      </c>
      <c r="Z32" s="62">
        <v>5900.16</v>
      </c>
      <c r="AA32" s="203" t="s">
        <v>43</v>
      </c>
      <c r="AB32" s="62">
        <v>3882.2080000000001</v>
      </c>
      <c r="AC32" s="190" t="s">
        <v>92</v>
      </c>
      <c r="AD32" s="62">
        <v>383.899</v>
      </c>
      <c r="AE32" s="203" t="s">
        <v>43</v>
      </c>
      <c r="AF32" s="62">
        <v>365.16800000000001</v>
      </c>
      <c r="AG32" s="190" t="s">
        <v>92</v>
      </c>
      <c r="AH32" s="62">
        <v>2330.94</v>
      </c>
      <c r="AI32" s="203" t="s">
        <v>43</v>
      </c>
      <c r="AJ32" s="62">
        <v>391.22800000000001</v>
      </c>
      <c r="AK32" s="60" t="s">
        <v>92</v>
      </c>
      <c r="AL32" s="62">
        <v>39786.233</v>
      </c>
      <c r="AM32" s="203" t="s">
        <v>43</v>
      </c>
      <c r="AN32" s="62">
        <v>10597.316000000001</v>
      </c>
    </row>
    <row r="33" spans="1:40" s="61" customFormat="1" ht="5.25" customHeight="1" x14ac:dyDescent="0.2">
      <c r="A33" s="63"/>
      <c r="B33" s="63"/>
      <c r="C33" s="63"/>
      <c r="D33" s="63"/>
      <c r="E33" s="63"/>
      <c r="F33" s="63"/>
      <c r="G33" s="202"/>
      <c r="H33" s="63"/>
      <c r="I33" s="63"/>
      <c r="J33" s="63"/>
      <c r="K33" s="202"/>
      <c r="L33" s="63"/>
      <c r="M33" s="63"/>
      <c r="N33" s="63"/>
      <c r="O33" s="202"/>
      <c r="P33" s="63"/>
      <c r="Q33" s="63"/>
      <c r="R33" s="63"/>
      <c r="S33" s="202"/>
      <c r="T33" s="63"/>
      <c r="U33" s="63"/>
      <c r="V33" s="63"/>
      <c r="W33" s="202"/>
      <c r="X33" s="63"/>
      <c r="Y33" s="63"/>
      <c r="Z33" s="63"/>
      <c r="AA33" s="202"/>
      <c r="AB33" s="63"/>
      <c r="AC33" s="63"/>
      <c r="AD33" s="63"/>
      <c r="AE33" s="202"/>
      <c r="AF33" s="63"/>
      <c r="AG33" s="63"/>
      <c r="AH33" s="63"/>
      <c r="AI33" s="202"/>
      <c r="AJ33" s="63"/>
      <c r="AK33" s="63"/>
      <c r="AL33" s="63"/>
      <c r="AM33" s="202"/>
      <c r="AN33" s="63"/>
    </row>
    <row r="34" spans="1:40" s="61" customFormat="1" ht="10.5" customHeight="1" x14ac:dyDescent="0.2">
      <c r="A34" s="59"/>
      <c r="B34" s="59"/>
      <c r="C34" s="59"/>
      <c r="D34" s="59"/>
      <c r="E34" s="59"/>
      <c r="G34" s="65"/>
      <c r="K34" s="201"/>
      <c r="O34" s="201"/>
      <c r="S34" s="201"/>
      <c r="U34" s="60"/>
      <c r="W34" s="201"/>
      <c r="AA34" s="201"/>
      <c r="AE34" s="201"/>
      <c r="AI34" s="201"/>
      <c r="AK34" s="60"/>
      <c r="AM34" s="201"/>
    </row>
    <row r="35" spans="1:40" ht="11.25" customHeight="1" x14ac:dyDescent="0.2">
      <c r="A35" s="208" t="s">
        <v>149</v>
      </c>
      <c r="B35" s="208"/>
      <c r="C35" s="208"/>
      <c r="D35" s="208"/>
      <c r="E35" s="208"/>
      <c r="F35" s="208"/>
      <c r="G35" s="208"/>
      <c r="H35" s="208"/>
      <c r="I35" s="65"/>
      <c r="J35" s="65"/>
      <c r="K35" s="201"/>
      <c r="L35" s="65"/>
      <c r="M35" s="65"/>
      <c r="N35" s="65"/>
      <c r="O35" s="201"/>
      <c r="P35" s="65"/>
      <c r="Q35" s="65"/>
      <c r="R35" s="65"/>
      <c r="S35" s="201"/>
      <c r="T35" s="65"/>
      <c r="U35" s="66"/>
      <c r="V35" s="56"/>
      <c r="W35" s="201"/>
      <c r="X35" s="56"/>
      <c r="Y35" s="56"/>
      <c r="Z35" s="65"/>
      <c r="AA35" s="201"/>
      <c r="AB35" s="65"/>
      <c r="AC35" s="65"/>
      <c r="AD35" s="65"/>
      <c r="AE35" s="201"/>
      <c r="AF35" s="65"/>
      <c r="AG35" s="65"/>
      <c r="AH35" s="65"/>
      <c r="AI35" s="201"/>
      <c r="AJ35" s="65"/>
      <c r="AK35" s="66"/>
      <c r="AL35" s="65"/>
      <c r="AM35" s="201"/>
      <c r="AN35" s="65"/>
    </row>
    <row r="36" spans="1:40" s="51" customFormat="1" ht="12" customHeight="1" x14ac:dyDescent="0.2">
      <c r="A36" s="310" t="s">
        <v>0</v>
      </c>
      <c r="B36" s="310"/>
      <c r="C36" s="52"/>
      <c r="D36" s="52"/>
      <c r="E36" s="52"/>
      <c r="F36" s="55">
        <v>88542.476999999999</v>
      </c>
      <c r="G36" s="55" t="s">
        <v>43</v>
      </c>
      <c r="H36" s="55">
        <v>89359.350999999995</v>
      </c>
      <c r="I36" s="192" t="s">
        <v>92</v>
      </c>
      <c r="J36" s="55">
        <v>44465.567999999999</v>
      </c>
      <c r="K36" s="205" t="s">
        <v>43</v>
      </c>
      <c r="L36" s="55">
        <v>11771.522999999999</v>
      </c>
      <c r="M36" s="192" t="s">
        <v>92</v>
      </c>
      <c r="N36" s="55">
        <v>36046.027999999998</v>
      </c>
      <c r="O36" s="205" t="s">
        <v>43</v>
      </c>
      <c r="P36" s="55">
        <v>18515.55</v>
      </c>
      <c r="Q36" s="192" t="s">
        <v>92</v>
      </c>
      <c r="R36" s="55">
        <v>47189.262999999999</v>
      </c>
      <c r="S36" s="205" t="s">
        <v>43</v>
      </c>
      <c r="T36" s="55">
        <v>31728.817999999999</v>
      </c>
      <c r="U36" s="57" t="s">
        <v>92</v>
      </c>
      <c r="V36" s="55">
        <v>117372.916</v>
      </c>
      <c r="W36" s="205" t="s">
        <v>43</v>
      </c>
      <c r="X36" s="55">
        <v>79175.312999999995</v>
      </c>
      <c r="Y36" s="192" t="s">
        <v>92</v>
      </c>
      <c r="Z36" s="55">
        <v>28491.362000000001</v>
      </c>
      <c r="AA36" s="205" t="s">
        <v>43</v>
      </c>
      <c r="AB36" s="55">
        <v>10589.85</v>
      </c>
      <c r="AC36" s="192" t="s">
        <v>92</v>
      </c>
      <c r="AD36" s="55">
        <v>7007.268</v>
      </c>
      <c r="AE36" s="205" t="s">
        <v>43</v>
      </c>
      <c r="AF36" s="55">
        <v>3793.2060000000001</v>
      </c>
      <c r="AG36" s="192" t="s">
        <v>92</v>
      </c>
      <c r="AH36" s="55">
        <v>15449.24</v>
      </c>
      <c r="AI36" s="205" t="s">
        <v>43</v>
      </c>
      <c r="AJ36" s="55">
        <v>3729.8820000000001</v>
      </c>
      <c r="AK36" s="57" t="s">
        <v>92</v>
      </c>
      <c r="AL36" s="55">
        <v>384564.12300000002</v>
      </c>
      <c r="AM36" s="205" t="s">
        <v>43</v>
      </c>
      <c r="AN36" s="55">
        <v>125400.67600000001</v>
      </c>
    </row>
    <row r="37" spans="1:40" ht="11.25" customHeight="1" x14ac:dyDescent="0.2">
      <c r="A37" s="56"/>
      <c r="B37" s="59" t="s">
        <v>148</v>
      </c>
      <c r="C37" s="56"/>
      <c r="D37" s="56"/>
      <c r="E37" s="56"/>
      <c r="F37" s="56"/>
      <c r="G37" s="56"/>
      <c r="H37" s="56"/>
      <c r="I37" s="65"/>
      <c r="J37" s="65"/>
      <c r="K37" s="201"/>
      <c r="L37" s="65"/>
      <c r="M37" s="65"/>
      <c r="N37" s="65"/>
      <c r="O37" s="201"/>
      <c r="P37" s="65"/>
      <c r="Q37" s="65"/>
      <c r="R37" s="65"/>
      <c r="S37" s="201"/>
      <c r="T37" s="65"/>
      <c r="U37" s="66"/>
      <c r="V37" s="56"/>
      <c r="W37" s="201"/>
      <c r="X37" s="56"/>
      <c r="Y37" s="56"/>
      <c r="Z37" s="65"/>
      <c r="AA37" s="201"/>
      <c r="AB37" s="65"/>
      <c r="AC37" s="65"/>
      <c r="AD37" s="65"/>
      <c r="AE37" s="201"/>
      <c r="AF37" s="65"/>
      <c r="AG37" s="65"/>
      <c r="AH37" s="65"/>
      <c r="AI37" s="201"/>
      <c r="AJ37" s="65"/>
      <c r="AK37" s="66"/>
      <c r="AL37" s="65"/>
      <c r="AM37" s="201"/>
      <c r="AN37" s="65"/>
    </row>
    <row r="38" spans="1:40" x14ac:dyDescent="0.2">
      <c r="A38" s="56"/>
      <c r="B38" s="59" t="s">
        <v>232</v>
      </c>
      <c r="C38" s="56"/>
      <c r="D38" s="56"/>
      <c r="E38" s="56"/>
      <c r="F38" s="62">
        <v>38304.868999999999</v>
      </c>
      <c r="G38" s="62" t="s">
        <v>43</v>
      </c>
      <c r="H38" s="62">
        <v>34845.919999999998</v>
      </c>
      <c r="I38" s="195" t="s">
        <v>92</v>
      </c>
      <c r="J38" s="62">
        <v>20531.735000000001</v>
      </c>
      <c r="K38" s="203" t="s">
        <v>43</v>
      </c>
      <c r="L38" s="62">
        <v>7048.027</v>
      </c>
      <c r="M38" s="195" t="s">
        <v>92</v>
      </c>
      <c r="N38" s="62">
        <v>20823.362000000001</v>
      </c>
      <c r="O38" s="203" t="s">
        <v>43</v>
      </c>
      <c r="P38" s="62">
        <v>16142.323</v>
      </c>
      <c r="Q38" s="195" t="s">
        <v>92</v>
      </c>
      <c r="R38" s="62">
        <v>20108.907999999999</v>
      </c>
      <c r="S38" s="203" t="s">
        <v>43</v>
      </c>
      <c r="T38" s="62">
        <v>13655.803</v>
      </c>
      <c r="U38" s="60" t="s">
        <v>92</v>
      </c>
      <c r="V38" s="62">
        <v>65870.304000000004</v>
      </c>
      <c r="W38" s="203" t="s">
        <v>43</v>
      </c>
      <c r="X38" s="62">
        <v>50461.5</v>
      </c>
      <c r="Y38" s="195" t="s">
        <v>92</v>
      </c>
      <c r="Z38" s="62">
        <v>8894.5630000000001</v>
      </c>
      <c r="AA38" s="203" t="s">
        <v>43</v>
      </c>
      <c r="AB38" s="62">
        <v>5038.8100000000004</v>
      </c>
      <c r="AC38" s="195" t="s">
        <v>92</v>
      </c>
      <c r="AD38" s="62">
        <v>3067.3919999999998</v>
      </c>
      <c r="AE38" s="203" t="s">
        <v>43</v>
      </c>
      <c r="AF38" s="62">
        <v>2089.54</v>
      </c>
      <c r="AG38" s="195" t="s">
        <v>92</v>
      </c>
      <c r="AH38" s="62">
        <v>3573.16</v>
      </c>
      <c r="AI38" s="203" t="s">
        <v>43</v>
      </c>
      <c r="AJ38" s="62">
        <v>2972.4769999999999</v>
      </c>
      <c r="AK38" s="60" t="s">
        <v>92</v>
      </c>
      <c r="AL38" s="62">
        <v>181174.29399999999</v>
      </c>
      <c r="AM38" s="203" t="s">
        <v>43</v>
      </c>
      <c r="AN38" s="60">
        <v>65249.411999999997</v>
      </c>
    </row>
    <row r="39" spans="1:40" x14ac:dyDescent="0.2">
      <c r="A39" s="56"/>
      <c r="B39" s="59" t="s">
        <v>13</v>
      </c>
      <c r="C39" s="56"/>
      <c r="D39" s="56"/>
      <c r="E39" s="56"/>
      <c r="F39" s="62">
        <v>2461.09</v>
      </c>
      <c r="G39" s="62" t="s">
        <v>43</v>
      </c>
      <c r="H39" s="62">
        <v>2977.2719999999999</v>
      </c>
      <c r="I39" s="195" t="s">
        <v>92</v>
      </c>
      <c r="J39" s="62">
        <v>3425.7280000000001</v>
      </c>
      <c r="K39" s="203" t="s">
        <v>43</v>
      </c>
      <c r="L39" s="62">
        <v>1750.232</v>
      </c>
      <c r="M39" s="195" t="s">
        <v>92</v>
      </c>
      <c r="N39" s="62">
        <v>3396.136</v>
      </c>
      <c r="O39" s="203" t="s">
        <v>43</v>
      </c>
      <c r="P39" s="62">
        <v>2678.23</v>
      </c>
      <c r="Q39" s="195" t="s">
        <v>92</v>
      </c>
      <c r="R39" s="62">
        <v>2713.3249999999998</v>
      </c>
      <c r="S39" s="203" t="s">
        <v>43</v>
      </c>
      <c r="T39" s="62">
        <v>3308.9369999999999</v>
      </c>
      <c r="U39" s="60" t="s">
        <v>92</v>
      </c>
      <c r="V39" s="62">
        <v>2241.038</v>
      </c>
      <c r="W39" s="203" t="s">
        <v>43</v>
      </c>
      <c r="X39" s="62">
        <v>1558.2449999999999</v>
      </c>
      <c r="Y39" s="195" t="s">
        <v>92</v>
      </c>
      <c r="Z39" s="62">
        <v>2548.6480000000001</v>
      </c>
      <c r="AA39" s="203" t="s">
        <v>43</v>
      </c>
      <c r="AB39" s="62">
        <v>1995.2940000000001</v>
      </c>
      <c r="AC39" s="195" t="s">
        <v>92</v>
      </c>
      <c r="AD39" s="62">
        <v>1475.191</v>
      </c>
      <c r="AE39" s="203" t="s">
        <v>43</v>
      </c>
      <c r="AF39" s="62">
        <v>1350.634</v>
      </c>
      <c r="AG39" s="195" t="s">
        <v>92</v>
      </c>
      <c r="AH39" s="62">
        <v>1610.7090000000001</v>
      </c>
      <c r="AI39" s="203" t="s">
        <v>43</v>
      </c>
      <c r="AJ39" s="62">
        <v>371.88499999999999</v>
      </c>
      <c r="AK39" s="60" t="s">
        <v>92</v>
      </c>
      <c r="AL39" s="62">
        <v>19871.864000000001</v>
      </c>
      <c r="AM39" s="203" t="s">
        <v>43</v>
      </c>
      <c r="AN39" s="60">
        <v>6158.9409999999998</v>
      </c>
    </row>
    <row r="40" spans="1:40" x14ac:dyDescent="0.2">
      <c r="A40" s="56"/>
      <c r="B40" s="59" t="s">
        <v>14</v>
      </c>
      <c r="C40" s="56"/>
      <c r="D40" s="56"/>
      <c r="E40" s="56"/>
      <c r="F40" s="62">
        <v>47776.517999999996</v>
      </c>
      <c r="G40" s="62" t="s">
        <v>43</v>
      </c>
      <c r="H40" s="62">
        <v>53608.243000000002</v>
      </c>
      <c r="I40" s="195" t="s">
        <v>92</v>
      </c>
      <c r="J40" s="62">
        <v>20471.363000000001</v>
      </c>
      <c r="K40" s="203" t="s">
        <v>43</v>
      </c>
      <c r="L40" s="62">
        <v>6636.1710000000003</v>
      </c>
      <c r="M40" s="195" t="s">
        <v>92</v>
      </c>
      <c r="N40" s="62">
        <v>11826.53</v>
      </c>
      <c r="O40" s="203" t="s">
        <v>43</v>
      </c>
      <c r="P40" s="62">
        <v>5354.99</v>
      </c>
      <c r="Q40" s="195" t="s">
        <v>92</v>
      </c>
      <c r="R40" s="62">
        <v>23645.940999999999</v>
      </c>
      <c r="S40" s="203" t="s">
        <v>43</v>
      </c>
      <c r="T40" s="62">
        <v>19747.914000000001</v>
      </c>
      <c r="U40" s="60" t="s">
        <v>92</v>
      </c>
      <c r="V40" s="62">
        <v>41311.821000000004</v>
      </c>
      <c r="W40" s="203" t="s">
        <v>43</v>
      </c>
      <c r="X40" s="62">
        <v>29120.05</v>
      </c>
      <c r="Y40" s="195" t="s">
        <v>92</v>
      </c>
      <c r="Z40" s="62">
        <v>17048.151000000002</v>
      </c>
      <c r="AA40" s="203" t="s">
        <v>43</v>
      </c>
      <c r="AB40" s="62">
        <v>6734.2169999999996</v>
      </c>
      <c r="AC40" s="195" t="s">
        <v>92</v>
      </c>
      <c r="AD40" s="62">
        <v>2196.645</v>
      </c>
      <c r="AE40" s="203" t="s">
        <v>43</v>
      </c>
      <c r="AF40" s="62">
        <v>1600.14</v>
      </c>
      <c r="AG40" s="195" t="s">
        <v>92</v>
      </c>
      <c r="AH40" s="62">
        <v>10265.370999999999</v>
      </c>
      <c r="AI40" s="203" t="s">
        <v>43</v>
      </c>
      <c r="AJ40" s="62">
        <v>975.69799999999998</v>
      </c>
      <c r="AK40" s="60" t="s">
        <v>92</v>
      </c>
      <c r="AL40" s="62">
        <v>174542.34</v>
      </c>
      <c r="AM40" s="203" t="s">
        <v>43</v>
      </c>
      <c r="AN40" s="60">
        <v>64823.432999999997</v>
      </c>
    </row>
    <row r="41" spans="1:40" x14ac:dyDescent="0.2">
      <c r="A41" s="56"/>
      <c r="B41" s="59" t="s">
        <v>17</v>
      </c>
      <c r="C41" s="56"/>
      <c r="D41" s="56"/>
      <c r="E41" s="56"/>
      <c r="F41" s="62" t="s">
        <v>271</v>
      </c>
      <c r="G41" s="62" t="s">
        <v>43</v>
      </c>
      <c r="H41" s="62" t="s">
        <v>271</v>
      </c>
      <c r="I41" s="195" t="s">
        <v>92</v>
      </c>
      <c r="J41" s="62">
        <v>36.741999999999997</v>
      </c>
      <c r="K41" s="203" t="s">
        <v>43</v>
      </c>
      <c r="L41" s="62" t="s">
        <v>271</v>
      </c>
      <c r="M41" s="195" t="s">
        <v>92</v>
      </c>
      <c r="N41" s="62" t="s">
        <v>271</v>
      </c>
      <c r="O41" s="203" t="s">
        <v>43</v>
      </c>
      <c r="P41" s="62" t="s">
        <v>271</v>
      </c>
      <c r="Q41" s="195" t="s">
        <v>92</v>
      </c>
      <c r="R41" s="62">
        <v>721.09</v>
      </c>
      <c r="S41" s="203" t="s">
        <v>43</v>
      </c>
      <c r="T41" s="62" t="s">
        <v>271</v>
      </c>
      <c r="U41" s="60" t="s">
        <v>92</v>
      </c>
      <c r="V41" s="62">
        <v>7949.7529999999997</v>
      </c>
      <c r="W41" s="203" t="s">
        <v>43</v>
      </c>
      <c r="X41" s="62" t="s">
        <v>271</v>
      </c>
      <c r="Y41" s="195" t="s">
        <v>92</v>
      </c>
      <c r="Z41" s="62" t="s">
        <v>271</v>
      </c>
      <c r="AA41" s="203" t="s">
        <v>43</v>
      </c>
      <c r="AB41" s="62" t="s">
        <v>271</v>
      </c>
      <c r="AC41" s="195" t="s">
        <v>92</v>
      </c>
      <c r="AD41" s="62">
        <v>268.041</v>
      </c>
      <c r="AE41" s="203" t="s">
        <v>43</v>
      </c>
      <c r="AF41" s="62" t="s">
        <v>271</v>
      </c>
      <c r="AG41" s="195" t="s">
        <v>92</v>
      </c>
      <c r="AH41" s="62" t="s">
        <v>271</v>
      </c>
      <c r="AI41" s="203" t="s">
        <v>43</v>
      </c>
      <c r="AJ41" s="62" t="s">
        <v>271</v>
      </c>
      <c r="AK41" s="60" t="s">
        <v>92</v>
      </c>
      <c r="AL41" s="62">
        <v>8975.625</v>
      </c>
      <c r="AM41" s="203" t="s">
        <v>43</v>
      </c>
      <c r="AN41" s="60" t="s">
        <v>271</v>
      </c>
    </row>
    <row r="42" spans="1:40" ht="3.75" customHeight="1" thickBot="1" x14ac:dyDescent="0.25">
      <c r="A42" s="69"/>
      <c r="B42" s="69"/>
      <c r="C42" s="69"/>
      <c r="D42" s="69"/>
      <c r="E42" s="69"/>
      <c r="F42" s="69"/>
      <c r="G42" s="196"/>
      <c r="H42" s="69"/>
      <c r="I42" s="69"/>
      <c r="J42" s="69"/>
      <c r="K42" s="196"/>
      <c r="L42" s="69"/>
      <c r="M42" s="69"/>
      <c r="N42" s="69"/>
      <c r="O42" s="196"/>
      <c r="P42" s="69"/>
      <c r="Q42" s="69"/>
      <c r="R42" s="69"/>
      <c r="S42" s="196"/>
      <c r="T42" s="69"/>
      <c r="U42" s="69"/>
      <c r="V42" s="69"/>
      <c r="W42" s="196"/>
      <c r="X42" s="69"/>
      <c r="Y42" s="69"/>
      <c r="Z42" s="69"/>
      <c r="AA42" s="196"/>
      <c r="AB42" s="69"/>
      <c r="AC42" s="69"/>
      <c r="AD42" s="69"/>
      <c r="AE42" s="196"/>
      <c r="AF42" s="69"/>
      <c r="AG42" s="69"/>
      <c r="AH42" s="69"/>
      <c r="AI42" s="196"/>
      <c r="AJ42" s="69"/>
      <c r="AK42" s="69"/>
      <c r="AL42" s="69"/>
      <c r="AM42" s="196"/>
      <c r="AN42" s="69"/>
    </row>
    <row r="43" spans="1:40" x14ac:dyDescent="0.2">
      <c r="A43" s="61" t="s">
        <v>262</v>
      </c>
      <c r="G43" s="206"/>
    </row>
    <row r="44" spans="1:40" x14ac:dyDescent="0.2">
      <c r="A44" s="61" t="s">
        <v>263</v>
      </c>
      <c r="G44" s="206"/>
      <c r="R44" s="61" t="s">
        <v>267</v>
      </c>
    </row>
    <row r="45" spans="1:40" x14ac:dyDescent="0.2">
      <c r="A45" s="61" t="s">
        <v>264</v>
      </c>
      <c r="G45" s="206"/>
      <c r="R45" s="61" t="s">
        <v>268</v>
      </c>
    </row>
    <row r="46" spans="1:40" x14ac:dyDescent="0.2">
      <c r="A46" s="61" t="s">
        <v>265</v>
      </c>
      <c r="G46" s="206"/>
      <c r="R46" s="61" t="s">
        <v>269</v>
      </c>
    </row>
    <row r="47" spans="1:40" x14ac:dyDescent="0.2">
      <c r="A47" s="61" t="s">
        <v>266</v>
      </c>
      <c r="G47" s="206"/>
      <c r="R47" s="61" t="s">
        <v>270</v>
      </c>
    </row>
    <row r="48" spans="1:40" x14ac:dyDescent="0.2">
      <c r="A48" s="19" t="s">
        <v>424</v>
      </c>
    </row>
    <row r="49" ht="3.75" customHeight="1" x14ac:dyDescent="0.2"/>
    <row r="50" ht="3.75" customHeight="1" x14ac:dyDescent="0.2"/>
    <row r="51" ht="15.75" customHeight="1" x14ac:dyDescent="0.2"/>
  </sheetData>
  <sheetProtection formatCells="0" formatColumns="0" formatRows="0"/>
  <mergeCells count="28">
    <mergeCell ref="A36:B36"/>
    <mergeCell ref="AA5:AB5"/>
    <mergeCell ref="AE5:AF5"/>
    <mergeCell ref="AI5:AJ5"/>
    <mergeCell ref="A9:B9"/>
    <mergeCell ref="A11:B11"/>
    <mergeCell ref="A13:B13"/>
    <mergeCell ref="A27:B27"/>
    <mergeCell ref="A14:B14"/>
    <mergeCell ref="AM5:AN5"/>
    <mergeCell ref="A5:B5"/>
    <mergeCell ref="G5:H5"/>
    <mergeCell ref="K5:L5"/>
    <mergeCell ref="O5:P5"/>
    <mergeCell ref="S5:T5"/>
    <mergeCell ref="W5:X5"/>
    <mergeCell ref="A3:B3"/>
    <mergeCell ref="F3:AN3"/>
    <mergeCell ref="A4:B4"/>
    <mergeCell ref="F4:H4"/>
    <mergeCell ref="J4:L4"/>
    <mergeCell ref="N4:P4"/>
    <mergeCell ref="R4:T4"/>
    <mergeCell ref="V4:X4"/>
    <mergeCell ref="Z4:AB4"/>
    <mergeCell ref="AD4:AF4"/>
    <mergeCell ref="AH4:AJ4"/>
    <mergeCell ref="AL4:AN4"/>
  </mergeCells>
  <hyperlinks>
    <hyperlink ref="AL1" location="'Innehåll_ Contents'!Utskriftsområde" display="Till tabellförteckning" xr:uid="{06897F45-6822-4C51-BEAD-3FCD4B316FEC}"/>
  </hyperlinks>
  <pageMargins left="0.42" right="0.28999999999999998" top="0.9" bottom="0.59" header="0.5" footer="0.5"/>
  <pageSetup paperSize="9" scale="85"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AP48"/>
  <sheetViews>
    <sheetView zoomScaleNormal="100" workbookViewId="0"/>
  </sheetViews>
  <sheetFormatPr defaultRowHeight="12.75" x14ac:dyDescent="0.2"/>
  <cols>
    <col min="1" max="1" width="1.42578125" style="49" customWidth="1"/>
    <col min="2" max="2" width="23.140625" style="49" bestFit="1" customWidth="1"/>
    <col min="3" max="5" width="11.5703125" style="49" hidden="1" customWidth="1"/>
    <col min="6" max="6" width="4.7109375" style="50" customWidth="1"/>
    <col min="7" max="7" width="2.5703125" style="206" customWidth="1"/>
    <col min="8" max="8" width="4.7109375" style="49" customWidth="1"/>
    <col min="9" max="9" width="1" style="49" customWidth="1"/>
    <col min="10" max="10" width="5.7109375" style="49" bestFit="1" customWidth="1"/>
    <col min="11" max="11" width="2.5703125" style="206" customWidth="1"/>
    <col min="12" max="12" width="5.7109375" style="49" bestFit="1" customWidth="1"/>
    <col min="13" max="13" width="1" style="49" customWidth="1"/>
    <col min="14" max="14" width="4.7109375" style="49" customWidth="1"/>
    <col min="15" max="15" width="2.5703125" style="206" customWidth="1"/>
    <col min="16" max="16" width="4.7109375" style="49" customWidth="1"/>
    <col min="17" max="17" width="1" style="49" customWidth="1"/>
    <col min="18" max="18" width="4.7109375" style="49" customWidth="1"/>
    <col min="19" max="19" width="2.5703125" style="206" customWidth="1"/>
    <col min="20" max="20" width="4.7109375" style="49" customWidth="1"/>
    <col min="21" max="21" width="1.140625" style="49" customWidth="1"/>
    <col min="22" max="22" width="5.7109375" style="49" bestFit="1" customWidth="1"/>
    <col min="23" max="23" width="2.5703125" style="206" customWidth="1"/>
    <col min="24" max="24" width="4.7109375" style="49" customWidth="1"/>
    <col min="25" max="25" width="1.140625" style="49" customWidth="1"/>
    <col min="26" max="26" width="5.7109375" style="49" bestFit="1" customWidth="1"/>
    <col min="27" max="27" width="2.5703125" style="206" customWidth="1"/>
    <col min="28" max="28" width="4.7109375" style="49" customWidth="1"/>
    <col min="29" max="29" width="1" style="49" customWidth="1"/>
    <col min="30" max="30" width="4.7109375" style="49" customWidth="1"/>
    <col min="31" max="31" width="2.5703125" style="206" customWidth="1"/>
    <col min="32" max="32" width="4.7109375" style="49" customWidth="1"/>
    <col min="33" max="33" width="1" style="49" customWidth="1"/>
    <col min="34" max="34" width="5.7109375" style="49" bestFit="1" customWidth="1"/>
    <col min="35" max="35" width="2.5703125" style="206" customWidth="1"/>
    <col min="36" max="36" width="4.7109375" style="49" customWidth="1"/>
    <col min="37" max="37" width="1" style="49" customWidth="1"/>
    <col min="38" max="38" width="5.7109375" style="49" bestFit="1" customWidth="1"/>
    <col min="39" max="39" width="1.85546875" style="206" bestFit="1" customWidth="1"/>
    <col min="40" max="40" width="5.85546875" style="50" customWidth="1"/>
    <col min="41" max="216" width="9.140625" style="49"/>
    <col min="217" max="217" width="1.42578125" style="49" customWidth="1"/>
    <col min="218" max="218" width="11.5703125" style="49" customWidth="1"/>
    <col min="219" max="221" width="0" style="49" hidden="1" customWidth="1"/>
    <col min="222" max="222" width="4.7109375" style="49" customWidth="1"/>
    <col min="223" max="223" width="2.5703125" style="49" customWidth="1"/>
    <col min="224" max="224" width="4.7109375" style="49" customWidth="1"/>
    <col min="225" max="225" width="1" style="49" customWidth="1"/>
    <col min="226" max="226" width="4.7109375" style="49" customWidth="1"/>
    <col min="227" max="227" width="2.5703125" style="49" customWidth="1"/>
    <col min="228" max="228" width="4.7109375" style="49" customWidth="1"/>
    <col min="229" max="229" width="1" style="49" customWidth="1"/>
    <col min="230" max="230" width="4.7109375" style="49" customWidth="1"/>
    <col min="231" max="231" width="2.5703125" style="49" customWidth="1"/>
    <col min="232" max="232" width="4.7109375" style="49" customWidth="1"/>
    <col min="233" max="233" width="1" style="49" customWidth="1"/>
    <col min="234" max="234" width="4.7109375" style="49" customWidth="1"/>
    <col min="235" max="235" width="2.5703125" style="49" customWidth="1"/>
    <col min="236" max="236" width="4.7109375" style="49" customWidth="1"/>
    <col min="237" max="237" width="1.140625" style="49" customWidth="1"/>
    <col min="238" max="238" width="4.7109375" style="49" customWidth="1"/>
    <col min="239" max="239" width="2.5703125" style="49" customWidth="1"/>
    <col min="240" max="240" width="4.7109375" style="49" customWidth="1"/>
    <col min="241" max="241" width="1.140625" style="49" customWidth="1"/>
    <col min="242" max="242" width="4.7109375" style="49" customWidth="1"/>
    <col min="243" max="243" width="2.5703125" style="49" customWidth="1"/>
    <col min="244" max="244" width="4.7109375" style="49" customWidth="1"/>
    <col min="245" max="245" width="1" style="49" customWidth="1"/>
    <col min="246" max="246" width="4.7109375" style="49" customWidth="1"/>
    <col min="247" max="247" width="2.5703125" style="49" customWidth="1"/>
    <col min="248" max="248" width="4.7109375" style="49" customWidth="1"/>
    <col min="249" max="249" width="1" style="49" customWidth="1"/>
    <col min="250" max="250" width="4.7109375" style="49" customWidth="1"/>
    <col min="251" max="251" width="2.5703125" style="49" customWidth="1"/>
    <col min="252" max="252" width="4.7109375" style="49" customWidth="1"/>
    <col min="253" max="253" width="1" style="49" customWidth="1"/>
    <col min="254" max="254" width="4.5703125" style="49" customWidth="1"/>
    <col min="255" max="255" width="2.5703125" style="49" customWidth="1"/>
    <col min="256" max="256" width="4.85546875" style="49" customWidth="1"/>
    <col min="257" max="472" width="9.140625" style="49"/>
    <col min="473" max="473" width="1.42578125" style="49" customWidth="1"/>
    <col min="474" max="474" width="11.5703125" style="49" customWidth="1"/>
    <col min="475" max="477" width="0" style="49" hidden="1" customWidth="1"/>
    <col min="478" max="478" width="4.7109375" style="49" customWidth="1"/>
    <col min="479" max="479" width="2.5703125" style="49" customWidth="1"/>
    <col min="480" max="480" width="4.7109375" style="49" customWidth="1"/>
    <col min="481" max="481" width="1" style="49" customWidth="1"/>
    <col min="482" max="482" width="4.7109375" style="49" customWidth="1"/>
    <col min="483" max="483" width="2.5703125" style="49" customWidth="1"/>
    <col min="484" max="484" width="4.7109375" style="49" customWidth="1"/>
    <col min="485" max="485" width="1" style="49" customWidth="1"/>
    <col min="486" max="486" width="4.7109375" style="49" customWidth="1"/>
    <col min="487" max="487" width="2.5703125" style="49" customWidth="1"/>
    <col min="488" max="488" width="4.7109375" style="49" customWidth="1"/>
    <col min="489" max="489" width="1" style="49" customWidth="1"/>
    <col min="490" max="490" width="4.7109375" style="49" customWidth="1"/>
    <col min="491" max="491" width="2.5703125" style="49" customWidth="1"/>
    <col min="492" max="492" width="4.7109375" style="49" customWidth="1"/>
    <col min="493" max="493" width="1.140625" style="49" customWidth="1"/>
    <col min="494" max="494" width="4.7109375" style="49" customWidth="1"/>
    <col min="495" max="495" width="2.5703125" style="49" customWidth="1"/>
    <col min="496" max="496" width="4.7109375" style="49" customWidth="1"/>
    <col min="497" max="497" width="1.140625" style="49" customWidth="1"/>
    <col min="498" max="498" width="4.7109375" style="49" customWidth="1"/>
    <col min="499" max="499" width="2.5703125" style="49" customWidth="1"/>
    <col min="500" max="500" width="4.7109375" style="49" customWidth="1"/>
    <col min="501" max="501" width="1" style="49" customWidth="1"/>
    <col min="502" max="502" width="4.7109375" style="49" customWidth="1"/>
    <col min="503" max="503" width="2.5703125" style="49" customWidth="1"/>
    <col min="504" max="504" width="4.7109375" style="49" customWidth="1"/>
    <col min="505" max="505" width="1" style="49" customWidth="1"/>
    <col min="506" max="506" width="4.7109375" style="49" customWidth="1"/>
    <col min="507" max="507" width="2.5703125" style="49" customWidth="1"/>
    <col min="508" max="508" width="4.7109375" style="49" customWidth="1"/>
    <col min="509" max="509" width="1" style="49" customWidth="1"/>
    <col min="510" max="510" width="4.5703125" style="49" customWidth="1"/>
    <col min="511" max="511" width="2.5703125" style="49" customWidth="1"/>
    <col min="512" max="512" width="4.85546875" style="49" customWidth="1"/>
    <col min="513" max="728" width="9.140625" style="49"/>
    <col min="729" max="729" width="1.42578125" style="49" customWidth="1"/>
    <col min="730" max="730" width="11.5703125" style="49" customWidth="1"/>
    <col min="731" max="733" width="0" style="49" hidden="1" customWidth="1"/>
    <col min="734" max="734" width="4.7109375" style="49" customWidth="1"/>
    <col min="735" max="735" width="2.5703125" style="49" customWidth="1"/>
    <col min="736" max="736" width="4.7109375" style="49" customWidth="1"/>
    <col min="737" max="737" width="1" style="49" customWidth="1"/>
    <col min="738" max="738" width="4.7109375" style="49" customWidth="1"/>
    <col min="739" max="739" width="2.5703125" style="49" customWidth="1"/>
    <col min="740" max="740" width="4.7109375" style="49" customWidth="1"/>
    <col min="741" max="741" width="1" style="49" customWidth="1"/>
    <col min="742" max="742" width="4.7109375" style="49" customWidth="1"/>
    <col min="743" max="743" width="2.5703125" style="49" customWidth="1"/>
    <col min="744" max="744" width="4.7109375" style="49" customWidth="1"/>
    <col min="745" max="745" width="1" style="49" customWidth="1"/>
    <col min="746" max="746" width="4.7109375" style="49" customWidth="1"/>
    <col min="747" max="747" width="2.5703125" style="49" customWidth="1"/>
    <col min="748" max="748" width="4.7109375" style="49" customWidth="1"/>
    <col min="749" max="749" width="1.140625" style="49" customWidth="1"/>
    <col min="750" max="750" width="4.7109375" style="49" customWidth="1"/>
    <col min="751" max="751" width="2.5703125" style="49" customWidth="1"/>
    <col min="752" max="752" width="4.7109375" style="49" customWidth="1"/>
    <col min="753" max="753" width="1.140625" style="49" customWidth="1"/>
    <col min="754" max="754" width="4.7109375" style="49" customWidth="1"/>
    <col min="755" max="755" width="2.5703125" style="49" customWidth="1"/>
    <col min="756" max="756" width="4.7109375" style="49" customWidth="1"/>
    <col min="757" max="757" width="1" style="49" customWidth="1"/>
    <col min="758" max="758" width="4.7109375" style="49" customWidth="1"/>
    <col min="759" max="759" width="2.5703125" style="49" customWidth="1"/>
    <col min="760" max="760" width="4.7109375" style="49" customWidth="1"/>
    <col min="761" max="761" width="1" style="49" customWidth="1"/>
    <col min="762" max="762" width="4.7109375" style="49" customWidth="1"/>
    <col min="763" max="763" width="2.5703125" style="49" customWidth="1"/>
    <col min="764" max="764" width="4.7109375" style="49" customWidth="1"/>
    <col min="765" max="765" width="1" style="49" customWidth="1"/>
    <col min="766" max="766" width="4.5703125" style="49" customWidth="1"/>
    <col min="767" max="767" width="2.5703125" style="49" customWidth="1"/>
    <col min="768" max="768" width="4.85546875" style="49" customWidth="1"/>
    <col min="769" max="984" width="9.140625" style="49"/>
    <col min="985" max="985" width="1.42578125" style="49" customWidth="1"/>
    <col min="986" max="986" width="11.5703125" style="49" customWidth="1"/>
    <col min="987" max="989" width="0" style="49" hidden="1" customWidth="1"/>
    <col min="990" max="990" width="4.7109375" style="49" customWidth="1"/>
    <col min="991" max="991" width="2.5703125" style="49" customWidth="1"/>
    <col min="992" max="992" width="4.7109375" style="49" customWidth="1"/>
    <col min="993" max="993" width="1" style="49" customWidth="1"/>
    <col min="994" max="994" width="4.7109375" style="49" customWidth="1"/>
    <col min="995" max="995" width="2.5703125" style="49" customWidth="1"/>
    <col min="996" max="996" width="4.7109375" style="49" customWidth="1"/>
    <col min="997" max="997" width="1" style="49" customWidth="1"/>
    <col min="998" max="998" width="4.7109375" style="49" customWidth="1"/>
    <col min="999" max="999" width="2.5703125" style="49" customWidth="1"/>
    <col min="1000" max="1000" width="4.7109375" style="49" customWidth="1"/>
    <col min="1001" max="1001" width="1" style="49" customWidth="1"/>
    <col min="1002" max="1002" width="4.7109375" style="49" customWidth="1"/>
    <col min="1003" max="1003" width="2.5703125" style="49" customWidth="1"/>
    <col min="1004" max="1004" width="4.7109375" style="49" customWidth="1"/>
    <col min="1005" max="1005" width="1.140625" style="49" customWidth="1"/>
    <col min="1006" max="1006" width="4.7109375" style="49" customWidth="1"/>
    <col min="1007" max="1007" width="2.5703125" style="49" customWidth="1"/>
    <col min="1008" max="1008" width="4.7109375" style="49" customWidth="1"/>
    <col min="1009" max="1009" width="1.140625" style="49" customWidth="1"/>
    <col min="1010" max="1010" width="4.7109375" style="49" customWidth="1"/>
    <col min="1011" max="1011" width="2.5703125" style="49" customWidth="1"/>
    <col min="1012" max="1012" width="4.7109375" style="49" customWidth="1"/>
    <col min="1013" max="1013" width="1" style="49" customWidth="1"/>
    <col min="1014" max="1014" width="4.7109375" style="49" customWidth="1"/>
    <col min="1015" max="1015" width="2.5703125" style="49" customWidth="1"/>
    <col min="1016" max="1016" width="4.7109375" style="49" customWidth="1"/>
    <col min="1017" max="1017" width="1" style="49" customWidth="1"/>
    <col min="1018" max="1018" width="4.7109375" style="49" customWidth="1"/>
    <col min="1019" max="1019" width="2.5703125" style="49" customWidth="1"/>
    <col min="1020" max="1020" width="4.7109375" style="49" customWidth="1"/>
    <col min="1021" max="1021" width="1" style="49" customWidth="1"/>
    <col min="1022" max="1022" width="4.5703125" style="49" customWidth="1"/>
    <col min="1023" max="1023" width="2.5703125" style="49" customWidth="1"/>
    <col min="1024" max="1024" width="4.85546875" style="49" customWidth="1"/>
    <col min="1025" max="1240" width="9.140625" style="49"/>
    <col min="1241" max="1241" width="1.42578125" style="49" customWidth="1"/>
    <col min="1242" max="1242" width="11.5703125" style="49" customWidth="1"/>
    <col min="1243" max="1245" width="0" style="49" hidden="1" customWidth="1"/>
    <col min="1246" max="1246" width="4.7109375" style="49" customWidth="1"/>
    <col min="1247" max="1247" width="2.5703125" style="49" customWidth="1"/>
    <col min="1248" max="1248" width="4.7109375" style="49" customWidth="1"/>
    <col min="1249" max="1249" width="1" style="49" customWidth="1"/>
    <col min="1250" max="1250" width="4.7109375" style="49" customWidth="1"/>
    <col min="1251" max="1251" width="2.5703125" style="49" customWidth="1"/>
    <col min="1252" max="1252" width="4.7109375" style="49" customWidth="1"/>
    <col min="1253" max="1253" width="1" style="49" customWidth="1"/>
    <col min="1254" max="1254" width="4.7109375" style="49" customWidth="1"/>
    <col min="1255" max="1255" width="2.5703125" style="49" customWidth="1"/>
    <col min="1256" max="1256" width="4.7109375" style="49" customWidth="1"/>
    <col min="1257" max="1257" width="1" style="49" customWidth="1"/>
    <col min="1258" max="1258" width="4.7109375" style="49" customWidth="1"/>
    <col min="1259" max="1259" width="2.5703125" style="49" customWidth="1"/>
    <col min="1260" max="1260" width="4.7109375" style="49" customWidth="1"/>
    <col min="1261" max="1261" width="1.140625" style="49" customWidth="1"/>
    <col min="1262" max="1262" width="4.7109375" style="49" customWidth="1"/>
    <col min="1263" max="1263" width="2.5703125" style="49" customWidth="1"/>
    <col min="1264" max="1264" width="4.7109375" style="49" customWidth="1"/>
    <col min="1265" max="1265" width="1.140625" style="49" customWidth="1"/>
    <col min="1266" max="1266" width="4.7109375" style="49" customWidth="1"/>
    <col min="1267" max="1267" width="2.5703125" style="49" customWidth="1"/>
    <col min="1268" max="1268" width="4.7109375" style="49" customWidth="1"/>
    <col min="1269" max="1269" width="1" style="49" customWidth="1"/>
    <col min="1270" max="1270" width="4.7109375" style="49" customWidth="1"/>
    <col min="1271" max="1271" width="2.5703125" style="49" customWidth="1"/>
    <col min="1272" max="1272" width="4.7109375" style="49" customWidth="1"/>
    <col min="1273" max="1273" width="1" style="49" customWidth="1"/>
    <col min="1274" max="1274" width="4.7109375" style="49" customWidth="1"/>
    <col min="1275" max="1275" width="2.5703125" style="49" customWidth="1"/>
    <col min="1276" max="1276" width="4.7109375" style="49" customWidth="1"/>
    <col min="1277" max="1277" width="1" style="49" customWidth="1"/>
    <col min="1278" max="1278" width="4.5703125" style="49" customWidth="1"/>
    <col min="1279" max="1279" width="2.5703125" style="49" customWidth="1"/>
    <col min="1280" max="1280" width="4.85546875" style="49" customWidth="1"/>
    <col min="1281" max="1496" width="9.140625" style="49"/>
    <col min="1497" max="1497" width="1.42578125" style="49" customWidth="1"/>
    <col min="1498" max="1498" width="11.5703125" style="49" customWidth="1"/>
    <col min="1499" max="1501" width="0" style="49" hidden="1" customWidth="1"/>
    <col min="1502" max="1502" width="4.7109375" style="49" customWidth="1"/>
    <col min="1503" max="1503" width="2.5703125" style="49" customWidth="1"/>
    <col min="1504" max="1504" width="4.7109375" style="49" customWidth="1"/>
    <col min="1505" max="1505" width="1" style="49" customWidth="1"/>
    <col min="1506" max="1506" width="4.7109375" style="49" customWidth="1"/>
    <col min="1507" max="1507" width="2.5703125" style="49" customWidth="1"/>
    <col min="1508" max="1508" width="4.7109375" style="49" customWidth="1"/>
    <col min="1509" max="1509" width="1" style="49" customWidth="1"/>
    <col min="1510" max="1510" width="4.7109375" style="49" customWidth="1"/>
    <col min="1511" max="1511" width="2.5703125" style="49" customWidth="1"/>
    <col min="1512" max="1512" width="4.7109375" style="49" customWidth="1"/>
    <col min="1513" max="1513" width="1" style="49" customWidth="1"/>
    <col min="1514" max="1514" width="4.7109375" style="49" customWidth="1"/>
    <col min="1515" max="1515" width="2.5703125" style="49" customWidth="1"/>
    <col min="1516" max="1516" width="4.7109375" style="49" customWidth="1"/>
    <col min="1517" max="1517" width="1.140625" style="49" customWidth="1"/>
    <col min="1518" max="1518" width="4.7109375" style="49" customWidth="1"/>
    <col min="1519" max="1519" width="2.5703125" style="49" customWidth="1"/>
    <col min="1520" max="1520" width="4.7109375" style="49" customWidth="1"/>
    <col min="1521" max="1521" width="1.140625" style="49" customWidth="1"/>
    <col min="1522" max="1522" width="4.7109375" style="49" customWidth="1"/>
    <col min="1523" max="1523" width="2.5703125" style="49" customWidth="1"/>
    <col min="1524" max="1524" width="4.7109375" style="49" customWidth="1"/>
    <col min="1525" max="1525" width="1" style="49" customWidth="1"/>
    <col min="1526" max="1526" width="4.7109375" style="49" customWidth="1"/>
    <col min="1527" max="1527" width="2.5703125" style="49" customWidth="1"/>
    <col min="1528" max="1528" width="4.7109375" style="49" customWidth="1"/>
    <col min="1529" max="1529" width="1" style="49" customWidth="1"/>
    <col min="1530" max="1530" width="4.7109375" style="49" customWidth="1"/>
    <col min="1531" max="1531" width="2.5703125" style="49" customWidth="1"/>
    <col min="1532" max="1532" width="4.7109375" style="49" customWidth="1"/>
    <col min="1533" max="1533" width="1" style="49" customWidth="1"/>
    <col min="1534" max="1534" width="4.5703125" style="49" customWidth="1"/>
    <col min="1535" max="1535" width="2.5703125" style="49" customWidth="1"/>
    <col min="1536" max="1536" width="4.85546875" style="49" customWidth="1"/>
    <col min="1537" max="1752" width="9.140625" style="49"/>
    <col min="1753" max="1753" width="1.42578125" style="49" customWidth="1"/>
    <col min="1754" max="1754" width="11.5703125" style="49" customWidth="1"/>
    <col min="1755" max="1757" width="0" style="49" hidden="1" customWidth="1"/>
    <col min="1758" max="1758" width="4.7109375" style="49" customWidth="1"/>
    <col min="1759" max="1759" width="2.5703125" style="49" customWidth="1"/>
    <col min="1760" max="1760" width="4.7109375" style="49" customWidth="1"/>
    <col min="1761" max="1761" width="1" style="49" customWidth="1"/>
    <col min="1762" max="1762" width="4.7109375" style="49" customWidth="1"/>
    <col min="1763" max="1763" width="2.5703125" style="49" customWidth="1"/>
    <col min="1764" max="1764" width="4.7109375" style="49" customWidth="1"/>
    <col min="1765" max="1765" width="1" style="49" customWidth="1"/>
    <col min="1766" max="1766" width="4.7109375" style="49" customWidth="1"/>
    <col min="1767" max="1767" width="2.5703125" style="49" customWidth="1"/>
    <col min="1768" max="1768" width="4.7109375" style="49" customWidth="1"/>
    <col min="1769" max="1769" width="1" style="49" customWidth="1"/>
    <col min="1770" max="1770" width="4.7109375" style="49" customWidth="1"/>
    <col min="1771" max="1771" width="2.5703125" style="49" customWidth="1"/>
    <col min="1772" max="1772" width="4.7109375" style="49" customWidth="1"/>
    <col min="1773" max="1773" width="1.140625" style="49" customWidth="1"/>
    <col min="1774" max="1774" width="4.7109375" style="49" customWidth="1"/>
    <col min="1775" max="1775" width="2.5703125" style="49" customWidth="1"/>
    <col min="1776" max="1776" width="4.7109375" style="49" customWidth="1"/>
    <col min="1777" max="1777" width="1.140625" style="49" customWidth="1"/>
    <col min="1778" max="1778" width="4.7109375" style="49" customWidth="1"/>
    <col min="1779" max="1779" width="2.5703125" style="49" customWidth="1"/>
    <col min="1780" max="1780" width="4.7109375" style="49" customWidth="1"/>
    <col min="1781" max="1781" width="1" style="49" customWidth="1"/>
    <col min="1782" max="1782" width="4.7109375" style="49" customWidth="1"/>
    <col min="1783" max="1783" width="2.5703125" style="49" customWidth="1"/>
    <col min="1784" max="1784" width="4.7109375" style="49" customWidth="1"/>
    <col min="1785" max="1785" width="1" style="49" customWidth="1"/>
    <col min="1786" max="1786" width="4.7109375" style="49" customWidth="1"/>
    <col min="1787" max="1787" width="2.5703125" style="49" customWidth="1"/>
    <col min="1788" max="1788" width="4.7109375" style="49" customWidth="1"/>
    <col min="1789" max="1789" width="1" style="49" customWidth="1"/>
    <col min="1790" max="1790" width="4.5703125" style="49" customWidth="1"/>
    <col min="1791" max="1791" width="2.5703125" style="49" customWidth="1"/>
    <col min="1792" max="1792" width="4.85546875" style="49" customWidth="1"/>
    <col min="1793" max="2008" width="9.140625" style="49"/>
    <col min="2009" max="2009" width="1.42578125" style="49" customWidth="1"/>
    <col min="2010" max="2010" width="11.5703125" style="49" customWidth="1"/>
    <col min="2011" max="2013" width="0" style="49" hidden="1" customWidth="1"/>
    <col min="2014" max="2014" width="4.7109375" style="49" customWidth="1"/>
    <col min="2015" max="2015" width="2.5703125" style="49" customWidth="1"/>
    <col min="2016" max="2016" width="4.7109375" style="49" customWidth="1"/>
    <col min="2017" max="2017" width="1" style="49" customWidth="1"/>
    <col min="2018" max="2018" width="4.7109375" style="49" customWidth="1"/>
    <col min="2019" max="2019" width="2.5703125" style="49" customWidth="1"/>
    <col min="2020" max="2020" width="4.7109375" style="49" customWidth="1"/>
    <col min="2021" max="2021" width="1" style="49" customWidth="1"/>
    <col min="2022" max="2022" width="4.7109375" style="49" customWidth="1"/>
    <col min="2023" max="2023" width="2.5703125" style="49" customWidth="1"/>
    <col min="2024" max="2024" width="4.7109375" style="49" customWidth="1"/>
    <col min="2025" max="2025" width="1" style="49" customWidth="1"/>
    <col min="2026" max="2026" width="4.7109375" style="49" customWidth="1"/>
    <col min="2027" max="2027" width="2.5703125" style="49" customWidth="1"/>
    <col min="2028" max="2028" width="4.7109375" style="49" customWidth="1"/>
    <col min="2029" max="2029" width="1.140625" style="49" customWidth="1"/>
    <col min="2030" max="2030" width="4.7109375" style="49" customWidth="1"/>
    <col min="2031" max="2031" width="2.5703125" style="49" customWidth="1"/>
    <col min="2032" max="2032" width="4.7109375" style="49" customWidth="1"/>
    <col min="2033" max="2033" width="1.140625" style="49" customWidth="1"/>
    <col min="2034" max="2034" width="4.7109375" style="49" customWidth="1"/>
    <col min="2035" max="2035" width="2.5703125" style="49" customWidth="1"/>
    <col min="2036" max="2036" width="4.7109375" style="49" customWidth="1"/>
    <col min="2037" max="2037" width="1" style="49" customWidth="1"/>
    <col min="2038" max="2038" width="4.7109375" style="49" customWidth="1"/>
    <col min="2039" max="2039" width="2.5703125" style="49" customWidth="1"/>
    <col min="2040" max="2040" width="4.7109375" style="49" customWidth="1"/>
    <col min="2041" max="2041" width="1" style="49" customWidth="1"/>
    <col min="2042" max="2042" width="4.7109375" style="49" customWidth="1"/>
    <col min="2043" max="2043" width="2.5703125" style="49" customWidth="1"/>
    <col min="2044" max="2044" width="4.7109375" style="49" customWidth="1"/>
    <col min="2045" max="2045" width="1" style="49" customWidth="1"/>
    <col min="2046" max="2046" width="4.5703125" style="49" customWidth="1"/>
    <col min="2047" max="2047" width="2.5703125" style="49" customWidth="1"/>
    <col min="2048" max="2048" width="4.85546875" style="49" customWidth="1"/>
    <col min="2049" max="2264" width="9.140625" style="49"/>
    <col min="2265" max="2265" width="1.42578125" style="49" customWidth="1"/>
    <col min="2266" max="2266" width="11.5703125" style="49" customWidth="1"/>
    <col min="2267" max="2269" width="0" style="49" hidden="1" customWidth="1"/>
    <col min="2270" max="2270" width="4.7109375" style="49" customWidth="1"/>
    <col min="2271" max="2271" width="2.5703125" style="49" customWidth="1"/>
    <col min="2272" max="2272" width="4.7109375" style="49" customWidth="1"/>
    <col min="2273" max="2273" width="1" style="49" customWidth="1"/>
    <col min="2274" max="2274" width="4.7109375" style="49" customWidth="1"/>
    <col min="2275" max="2275" width="2.5703125" style="49" customWidth="1"/>
    <col min="2276" max="2276" width="4.7109375" style="49" customWidth="1"/>
    <col min="2277" max="2277" width="1" style="49" customWidth="1"/>
    <col min="2278" max="2278" width="4.7109375" style="49" customWidth="1"/>
    <col min="2279" max="2279" width="2.5703125" style="49" customWidth="1"/>
    <col min="2280" max="2280" width="4.7109375" style="49" customWidth="1"/>
    <col min="2281" max="2281" width="1" style="49" customWidth="1"/>
    <col min="2282" max="2282" width="4.7109375" style="49" customWidth="1"/>
    <col min="2283" max="2283" width="2.5703125" style="49" customWidth="1"/>
    <col min="2284" max="2284" width="4.7109375" style="49" customWidth="1"/>
    <col min="2285" max="2285" width="1.140625" style="49" customWidth="1"/>
    <col min="2286" max="2286" width="4.7109375" style="49" customWidth="1"/>
    <col min="2287" max="2287" width="2.5703125" style="49" customWidth="1"/>
    <col min="2288" max="2288" width="4.7109375" style="49" customWidth="1"/>
    <col min="2289" max="2289" width="1.140625" style="49" customWidth="1"/>
    <col min="2290" max="2290" width="4.7109375" style="49" customWidth="1"/>
    <col min="2291" max="2291" width="2.5703125" style="49" customWidth="1"/>
    <col min="2292" max="2292" width="4.7109375" style="49" customWidth="1"/>
    <col min="2293" max="2293" width="1" style="49" customWidth="1"/>
    <col min="2294" max="2294" width="4.7109375" style="49" customWidth="1"/>
    <col min="2295" max="2295" width="2.5703125" style="49" customWidth="1"/>
    <col min="2296" max="2296" width="4.7109375" style="49" customWidth="1"/>
    <col min="2297" max="2297" width="1" style="49" customWidth="1"/>
    <col min="2298" max="2298" width="4.7109375" style="49" customWidth="1"/>
    <col min="2299" max="2299" width="2.5703125" style="49" customWidth="1"/>
    <col min="2300" max="2300" width="4.7109375" style="49" customWidth="1"/>
    <col min="2301" max="2301" width="1" style="49" customWidth="1"/>
    <col min="2302" max="2302" width="4.5703125" style="49" customWidth="1"/>
    <col min="2303" max="2303" width="2.5703125" style="49" customWidth="1"/>
    <col min="2304" max="2304" width="4.85546875" style="49" customWidth="1"/>
    <col min="2305" max="2520" width="9.140625" style="49"/>
    <col min="2521" max="2521" width="1.42578125" style="49" customWidth="1"/>
    <col min="2522" max="2522" width="11.5703125" style="49" customWidth="1"/>
    <col min="2523" max="2525" width="0" style="49" hidden="1" customWidth="1"/>
    <col min="2526" max="2526" width="4.7109375" style="49" customWidth="1"/>
    <col min="2527" max="2527" width="2.5703125" style="49" customWidth="1"/>
    <col min="2528" max="2528" width="4.7109375" style="49" customWidth="1"/>
    <col min="2529" max="2529" width="1" style="49" customWidth="1"/>
    <col min="2530" max="2530" width="4.7109375" style="49" customWidth="1"/>
    <col min="2531" max="2531" width="2.5703125" style="49" customWidth="1"/>
    <col min="2532" max="2532" width="4.7109375" style="49" customWidth="1"/>
    <col min="2533" max="2533" width="1" style="49" customWidth="1"/>
    <col min="2534" max="2534" width="4.7109375" style="49" customWidth="1"/>
    <col min="2535" max="2535" width="2.5703125" style="49" customWidth="1"/>
    <col min="2536" max="2536" width="4.7109375" style="49" customWidth="1"/>
    <col min="2537" max="2537" width="1" style="49" customWidth="1"/>
    <col min="2538" max="2538" width="4.7109375" style="49" customWidth="1"/>
    <col min="2539" max="2539" width="2.5703125" style="49" customWidth="1"/>
    <col min="2540" max="2540" width="4.7109375" style="49" customWidth="1"/>
    <col min="2541" max="2541" width="1.140625" style="49" customWidth="1"/>
    <col min="2542" max="2542" width="4.7109375" style="49" customWidth="1"/>
    <col min="2543" max="2543" width="2.5703125" style="49" customWidth="1"/>
    <col min="2544" max="2544" width="4.7109375" style="49" customWidth="1"/>
    <col min="2545" max="2545" width="1.140625" style="49" customWidth="1"/>
    <col min="2546" max="2546" width="4.7109375" style="49" customWidth="1"/>
    <col min="2547" max="2547" width="2.5703125" style="49" customWidth="1"/>
    <col min="2548" max="2548" width="4.7109375" style="49" customWidth="1"/>
    <col min="2549" max="2549" width="1" style="49" customWidth="1"/>
    <col min="2550" max="2550" width="4.7109375" style="49" customWidth="1"/>
    <col min="2551" max="2551" width="2.5703125" style="49" customWidth="1"/>
    <col min="2552" max="2552" width="4.7109375" style="49" customWidth="1"/>
    <col min="2553" max="2553" width="1" style="49" customWidth="1"/>
    <col min="2554" max="2554" width="4.7109375" style="49" customWidth="1"/>
    <col min="2555" max="2555" width="2.5703125" style="49" customWidth="1"/>
    <col min="2556" max="2556" width="4.7109375" style="49" customWidth="1"/>
    <col min="2557" max="2557" width="1" style="49" customWidth="1"/>
    <col min="2558" max="2558" width="4.5703125" style="49" customWidth="1"/>
    <col min="2559" max="2559" width="2.5703125" style="49" customWidth="1"/>
    <col min="2560" max="2560" width="4.85546875" style="49" customWidth="1"/>
    <col min="2561" max="2776" width="9.140625" style="49"/>
    <col min="2777" max="2777" width="1.42578125" style="49" customWidth="1"/>
    <col min="2778" max="2778" width="11.5703125" style="49" customWidth="1"/>
    <col min="2779" max="2781" width="0" style="49" hidden="1" customWidth="1"/>
    <col min="2782" max="2782" width="4.7109375" style="49" customWidth="1"/>
    <col min="2783" max="2783" width="2.5703125" style="49" customWidth="1"/>
    <col min="2784" max="2784" width="4.7109375" style="49" customWidth="1"/>
    <col min="2785" max="2785" width="1" style="49" customWidth="1"/>
    <col min="2786" max="2786" width="4.7109375" style="49" customWidth="1"/>
    <col min="2787" max="2787" width="2.5703125" style="49" customWidth="1"/>
    <col min="2788" max="2788" width="4.7109375" style="49" customWidth="1"/>
    <col min="2789" max="2789" width="1" style="49" customWidth="1"/>
    <col min="2790" max="2790" width="4.7109375" style="49" customWidth="1"/>
    <col min="2791" max="2791" width="2.5703125" style="49" customWidth="1"/>
    <col min="2792" max="2792" width="4.7109375" style="49" customWidth="1"/>
    <col min="2793" max="2793" width="1" style="49" customWidth="1"/>
    <col min="2794" max="2794" width="4.7109375" style="49" customWidth="1"/>
    <col min="2795" max="2795" width="2.5703125" style="49" customWidth="1"/>
    <col min="2796" max="2796" width="4.7109375" style="49" customWidth="1"/>
    <col min="2797" max="2797" width="1.140625" style="49" customWidth="1"/>
    <col min="2798" max="2798" width="4.7109375" style="49" customWidth="1"/>
    <col min="2799" max="2799" width="2.5703125" style="49" customWidth="1"/>
    <col min="2800" max="2800" width="4.7109375" style="49" customWidth="1"/>
    <col min="2801" max="2801" width="1.140625" style="49" customWidth="1"/>
    <col min="2802" max="2802" width="4.7109375" style="49" customWidth="1"/>
    <col min="2803" max="2803" width="2.5703125" style="49" customWidth="1"/>
    <col min="2804" max="2804" width="4.7109375" style="49" customWidth="1"/>
    <col min="2805" max="2805" width="1" style="49" customWidth="1"/>
    <col min="2806" max="2806" width="4.7109375" style="49" customWidth="1"/>
    <col min="2807" max="2807" width="2.5703125" style="49" customWidth="1"/>
    <col min="2808" max="2808" width="4.7109375" style="49" customWidth="1"/>
    <col min="2809" max="2809" width="1" style="49" customWidth="1"/>
    <col min="2810" max="2810" width="4.7109375" style="49" customWidth="1"/>
    <col min="2811" max="2811" width="2.5703125" style="49" customWidth="1"/>
    <col min="2812" max="2812" width="4.7109375" style="49" customWidth="1"/>
    <col min="2813" max="2813" width="1" style="49" customWidth="1"/>
    <col min="2814" max="2814" width="4.5703125" style="49" customWidth="1"/>
    <col min="2815" max="2815" width="2.5703125" style="49" customWidth="1"/>
    <col min="2816" max="2816" width="4.85546875" style="49" customWidth="1"/>
    <col min="2817" max="3032" width="9.140625" style="49"/>
    <col min="3033" max="3033" width="1.42578125" style="49" customWidth="1"/>
    <col min="3034" max="3034" width="11.5703125" style="49" customWidth="1"/>
    <col min="3035" max="3037" width="0" style="49" hidden="1" customWidth="1"/>
    <col min="3038" max="3038" width="4.7109375" style="49" customWidth="1"/>
    <col min="3039" max="3039" width="2.5703125" style="49" customWidth="1"/>
    <col min="3040" max="3040" width="4.7109375" style="49" customWidth="1"/>
    <col min="3041" max="3041" width="1" style="49" customWidth="1"/>
    <col min="3042" max="3042" width="4.7109375" style="49" customWidth="1"/>
    <col min="3043" max="3043" width="2.5703125" style="49" customWidth="1"/>
    <col min="3044" max="3044" width="4.7109375" style="49" customWidth="1"/>
    <col min="3045" max="3045" width="1" style="49" customWidth="1"/>
    <col min="3046" max="3046" width="4.7109375" style="49" customWidth="1"/>
    <col min="3047" max="3047" width="2.5703125" style="49" customWidth="1"/>
    <col min="3048" max="3048" width="4.7109375" style="49" customWidth="1"/>
    <col min="3049" max="3049" width="1" style="49" customWidth="1"/>
    <col min="3050" max="3050" width="4.7109375" style="49" customWidth="1"/>
    <col min="3051" max="3051" width="2.5703125" style="49" customWidth="1"/>
    <col min="3052" max="3052" width="4.7109375" style="49" customWidth="1"/>
    <col min="3053" max="3053" width="1.140625" style="49" customWidth="1"/>
    <col min="3054" max="3054" width="4.7109375" style="49" customWidth="1"/>
    <col min="3055" max="3055" width="2.5703125" style="49" customWidth="1"/>
    <col min="3056" max="3056" width="4.7109375" style="49" customWidth="1"/>
    <col min="3057" max="3057" width="1.140625" style="49" customWidth="1"/>
    <col min="3058" max="3058" width="4.7109375" style="49" customWidth="1"/>
    <col min="3059" max="3059" width="2.5703125" style="49" customWidth="1"/>
    <col min="3060" max="3060" width="4.7109375" style="49" customWidth="1"/>
    <col min="3061" max="3061" width="1" style="49" customWidth="1"/>
    <col min="3062" max="3062" width="4.7109375" style="49" customWidth="1"/>
    <col min="3063" max="3063" width="2.5703125" style="49" customWidth="1"/>
    <col min="3064" max="3064" width="4.7109375" style="49" customWidth="1"/>
    <col min="3065" max="3065" width="1" style="49" customWidth="1"/>
    <col min="3066" max="3066" width="4.7109375" style="49" customWidth="1"/>
    <col min="3067" max="3067" width="2.5703125" style="49" customWidth="1"/>
    <col min="3068" max="3068" width="4.7109375" style="49" customWidth="1"/>
    <col min="3069" max="3069" width="1" style="49" customWidth="1"/>
    <col min="3070" max="3070" width="4.5703125" style="49" customWidth="1"/>
    <col min="3071" max="3071" width="2.5703125" style="49" customWidth="1"/>
    <col min="3072" max="3072" width="4.85546875" style="49" customWidth="1"/>
    <col min="3073" max="3288" width="9.140625" style="49"/>
    <col min="3289" max="3289" width="1.42578125" style="49" customWidth="1"/>
    <col min="3290" max="3290" width="11.5703125" style="49" customWidth="1"/>
    <col min="3291" max="3293" width="0" style="49" hidden="1" customWidth="1"/>
    <col min="3294" max="3294" width="4.7109375" style="49" customWidth="1"/>
    <col min="3295" max="3295" width="2.5703125" style="49" customWidth="1"/>
    <col min="3296" max="3296" width="4.7109375" style="49" customWidth="1"/>
    <col min="3297" max="3297" width="1" style="49" customWidth="1"/>
    <col min="3298" max="3298" width="4.7109375" style="49" customWidth="1"/>
    <col min="3299" max="3299" width="2.5703125" style="49" customWidth="1"/>
    <col min="3300" max="3300" width="4.7109375" style="49" customWidth="1"/>
    <col min="3301" max="3301" width="1" style="49" customWidth="1"/>
    <col min="3302" max="3302" width="4.7109375" style="49" customWidth="1"/>
    <col min="3303" max="3303" width="2.5703125" style="49" customWidth="1"/>
    <col min="3304" max="3304" width="4.7109375" style="49" customWidth="1"/>
    <col min="3305" max="3305" width="1" style="49" customWidth="1"/>
    <col min="3306" max="3306" width="4.7109375" style="49" customWidth="1"/>
    <col min="3307" max="3307" width="2.5703125" style="49" customWidth="1"/>
    <col min="3308" max="3308" width="4.7109375" style="49" customWidth="1"/>
    <col min="3309" max="3309" width="1.140625" style="49" customWidth="1"/>
    <col min="3310" max="3310" width="4.7109375" style="49" customWidth="1"/>
    <col min="3311" max="3311" width="2.5703125" style="49" customWidth="1"/>
    <col min="3312" max="3312" width="4.7109375" style="49" customWidth="1"/>
    <col min="3313" max="3313" width="1.140625" style="49" customWidth="1"/>
    <col min="3314" max="3314" width="4.7109375" style="49" customWidth="1"/>
    <col min="3315" max="3315" width="2.5703125" style="49" customWidth="1"/>
    <col min="3316" max="3316" width="4.7109375" style="49" customWidth="1"/>
    <col min="3317" max="3317" width="1" style="49" customWidth="1"/>
    <col min="3318" max="3318" width="4.7109375" style="49" customWidth="1"/>
    <col min="3319" max="3319" width="2.5703125" style="49" customWidth="1"/>
    <col min="3320" max="3320" width="4.7109375" style="49" customWidth="1"/>
    <col min="3321" max="3321" width="1" style="49" customWidth="1"/>
    <col min="3322" max="3322" width="4.7109375" style="49" customWidth="1"/>
    <col min="3323" max="3323" width="2.5703125" style="49" customWidth="1"/>
    <col min="3324" max="3324" width="4.7109375" style="49" customWidth="1"/>
    <col min="3325" max="3325" width="1" style="49" customWidth="1"/>
    <col min="3326" max="3326" width="4.5703125" style="49" customWidth="1"/>
    <col min="3327" max="3327" width="2.5703125" style="49" customWidth="1"/>
    <col min="3328" max="3328" width="4.85546875" style="49" customWidth="1"/>
    <col min="3329" max="3544" width="9.140625" style="49"/>
    <col min="3545" max="3545" width="1.42578125" style="49" customWidth="1"/>
    <col min="3546" max="3546" width="11.5703125" style="49" customWidth="1"/>
    <col min="3547" max="3549" width="0" style="49" hidden="1" customWidth="1"/>
    <col min="3550" max="3550" width="4.7109375" style="49" customWidth="1"/>
    <col min="3551" max="3551" width="2.5703125" style="49" customWidth="1"/>
    <col min="3552" max="3552" width="4.7109375" style="49" customWidth="1"/>
    <col min="3553" max="3553" width="1" style="49" customWidth="1"/>
    <col min="3554" max="3554" width="4.7109375" style="49" customWidth="1"/>
    <col min="3555" max="3555" width="2.5703125" style="49" customWidth="1"/>
    <col min="3556" max="3556" width="4.7109375" style="49" customWidth="1"/>
    <col min="3557" max="3557" width="1" style="49" customWidth="1"/>
    <col min="3558" max="3558" width="4.7109375" style="49" customWidth="1"/>
    <col min="3559" max="3559" width="2.5703125" style="49" customWidth="1"/>
    <col min="3560" max="3560" width="4.7109375" style="49" customWidth="1"/>
    <col min="3561" max="3561" width="1" style="49" customWidth="1"/>
    <col min="3562" max="3562" width="4.7109375" style="49" customWidth="1"/>
    <col min="3563" max="3563" width="2.5703125" style="49" customWidth="1"/>
    <col min="3564" max="3564" width="4.7109375" style="49" customWidth="1"/>
    <col min="3565" max="3565" width="1.140625" style="49" customWidth="1"/>
    <col min="3566" max="3566" width="4.7109375" style="49" customWidth="1"/>
    <col min="3567" max="3567" width="2.5703125" style="49" customWidth="1"/>
    <col min="3568" max="3568" width="4.7109375" style="49" customWidth="1"/>
    <col min="3569" max="3569" width="1.140625" style="49" customWidth="1"/>
    <col min="3570" max="3570" width="4.7109375" style="49" customWidth="1"/>
    <col min="3571" max="3571" width="2.5703125" style="49" customWidth="1"/>
    <col min="3572" max="3572" width="4.7109375" style="49" customWidth="1"/>
    <col min="3573" max="3573" width="1" style="49" customWidth="1"/>
    <col min="3574" max="3574" width="4.7109375" style="49" customWidth="1"/>
    <col min="3575" max="3575" width="2.5703125" style="49" customWidth="1"/>
    <col min="3576" max="3576" width="4.7109375" style="49" customWidth="1"/>
    <col min="3577" max="3577" width="1" style="49" customWidth="1"/>
    <col min="3578" max="3578" width="4.7109375" style="49" customWidth="1"/>
    <col min="3579" max="3579" width="2.5703125" style="49" customWidth="1"/>
    <col min="3580" max="3580" width="4.7109375" style="49" customWidth="1"/>
    <col min="3581" max="3581" width="1" style="49" customWidth="1"/>
    <col min="3582" max="3582" width="4.5703125" style="49" customWidth="1"/>
    <col min="3583" max="3583" width="2.5703125" style="49" customWidth="1"/>
    <col min="3584" max="3584" width="4.85546875" style="49" customWidth="1"/>
    <col min="3585" max="3800" width="9.140625" style="49"/>
    <col min="3801" max="3801" width="1.42578125" style="49" customWidth="1"/>
    <col min="3802" max="3802" width="11.5703125" style="49" customWidth="1"/>
    <col min="3803" max="3805" width="0" style="49" hidden="1" customWidth="1"/>
    <col min="3806" max="3806" width="4.7109375" style="49" customWidth="1"/>
    <col min="3807" max="3807" width="2.5703125" style="49" customWidth="1"/>
    <col min="3808" max="3808" width="4.7109375" style="49" customWidth="1"/>
    <col min="3809" max="3809" width="1" style="49" customWidth="1"/>
    <col min="3810" max="3810" width="4.7109375" style="49" customWidth="1"/>
    <col min="3811" max="3811" width="2.5703125" style="49" customWidth="1"/>
    <col min="3812" max="3812" width="4.7109375" style="49" customWidth="1"/>
    <col min="3813" max="3813" width="1" style="49" customWidth="1"/>
    <col min="3814" max="3814" width="4.7109375" style="49" customWidth="1"/>
    <col min="3815" max="3815" width="2.5703125" style="49" customWidth="1"/>
    <col min="3816" max="3816" width="4.7109375" style="49" customWidth="1"/>
    <col min="3817" max="3817" width="1" style="49" customWidth="1"/>
    <col min="3818" max="3818" width="4.7109375" style="49" customWidth="1"/>
    <col min="3819" max="3819" width="2.5703125" style="49" customWidth="1"/>
    <col min="3820" max="3820" width="4.7109375" style="49" customWidth="1"/>
    <col min="3821" max="3821" width="1.140625" style="49" customWidth="1"/>
    <col min="3822" max="3822" width="4.7109375" style="49" customWidth="1"/>
    <col min="3823" max="3823" width="2.5703125" style="49" customWidth="1"/>
    <col min="3824" max="3824" width="4.7109375" style="49" customWidth="1"/>
    <col min="3825" max="3825" width="1.140625" style="49" customWidth="1"/>
    <col min="3826" max="3826" width="4.7109375" style="49" customWidth="1"/>
    <col min="3827" max="3827" width="2.5703125" style="49" customWidth="1"/>
    <col min="3828" max="3828" width="4.7109375" style="49" customWidth="1"/>
    <col min="3829" max="3829" width="1" style="49" customWidth="1"/>
    <col min="3830" max="3830" width="4.7109375" style="49" customWidth="1"/>
    <col min="3831" max="3831" width="2.5703125" style="49" customWidth="1"/>
    <col min="3832" max="3832" width="4.7109375" style="49" customWidth="1"/>
    <col min="3833" max="3833" width="1" style="49" customWidth="1"/>
    <col min="3834" max="3834" width="4.7109375" style="49" customWidth="1"/>
    <col min="3835" max="3835" width="2.5703125" style="49" customWidth="1"/>
    <col min="3836" max="3836" width="4.7109375" style="49" customWidth="1"/>
    <col min="3837" max="3837" width="1" style="49" customWidth="1"/>
    <col min="3838" max="3838" width="4.5703125" style="49" customWidth="1"/>
    <col min="3839" max="3839" width="2.5703125" style="49" customWidth="1"/>
    <col min="3840" max="3840" width="4.85546875" style="49" customWidth="1"/>
    <col min="3841" max="4056" width="9.140625" style="49"/>
    <col min="4057" max="4057" width="1.42578125" style="49" customWidth="1"/>
    <col min="4058" max="4058" width="11.5703125" style="49" customWidth="1"/>
    <col min="4059" max="4061" width="0" style="49" hidden="1" customWidth="1"/>
    <col min="4062" max="4062" width="4.7109375" style="49" customWidth="1"/>
    <col min="4063" max="4063" width="2.5703125" style="49" customWidth="1"/>
    <col min="4064" max="4064" width="4.7109375" style="49" customWidth="1"/>
    <col min="4065" max="4065" width="1" style="49" customWidth="1"/>
    <col min="4066" max="4066" width="4.7109375" style="49" customWidth="1"/>
    <col min="4067" max="4067" width="2.5703125" style="49" customWidth="1"/>
    <col min="4068" max="4068" width="4.7109375" style="49" customWidth="1"/>
    <col min="4069" max="4069" width="1" style="49" customWidth="1"/>
    <col min="4070" max="4070" width="4.7109375" style="49" customWidth="1"/>
    <col min="4071" max="4071" width="2.5703125" style="49" customWidth="1"/>
    <col min="4072" max="4072" width="4.7109375" style="49" customWidth="1"/>
    <col min="4073" max="4073" width="1" style="49" customWidth="1"/>
    <col min="4074" max="4074" width="4.7109375" style="49" customWidth="1"/>
    <col min="4075" max="4075" width="2.5703125" style="49" customWidth="1"/>
    <col min="4076" max="4076" width="4.7109375" style="49" customWidth="1"/>
    <col min="4077" max="4077" width="1.140625" style="49" customWidth="1"/>
    <col min="4078" max="4078" width="4.7109375" style="49" customWidth="1"/>
    <col min="4079" max="4079" width="2.5703125" style="49" customWidth="1"/>
    <col min="4080" max="4080" width="4.7109375" style="49" customWidth="1"/>
    <col min="4081" max="4081" width="1.140625" style="49" customWidth="1"/>
    <col min="4082" max="4082" width="4.7109375" style="49" customWidth="1"/>
    <col min="4083" max="4083" width="2.5703125" style="49" customWidth="1"/>
    <col min="4084" max="4084" width="4.7109375" style="49" customWidth="1"/>
    <col min="4085" max="4085" width="1" style="49" customWidth="1"/>
    <col min="4086" max="4086" width="4.7109375" style="49" customWidth="1"/>
    <col min="4087" max="4087" width="2.5703125" style="49" customWidth="1"/>
    <col min="4088" max="4088" width="4.7109375" style="49" customWidth="1"/>
    <col min="4089" max="4089" width="1" style="49" customWidth="1"/>
    <col min="4090" max="4090" width="4.7109375" style="49" customWidth="1"/>
    <col min="4091" max="4091" width="2.5703125" style="49" customWidth="1"/>
    <col min="4092" max="4092" width="4.7109375" style="49" customWidth="1"/>
    <col min="4093" max="4093" width="1" style="49" customWidth="1"/>
    <col min="4094" max="4094" width="4.5703125" style="49" customWidth="1"/>
    <col min="4095" max="4095" width="2.5703125" style="49" customWidth="1"/>
    <col min="4096" max="4096" width="4.85546875" style="49" customWidth="1"/>
    <col min="4097" max="4312" width="9.140625" style="49"/>
    <col min="4313" max="4313" width="1.42578125" style="49" customWidth="1"/>
    <col min="4314" max="4314" width="11.5703125" style="49" customWidth="1"/>
    <col min="4315" max="4317" width="0" style="49" hidden="1" customWidth="1"/>
    <col min="4318" max="4318" width="4.7109375" style="49" customWidth="1"/>
    <col min="4319" max="4319" width="2.5703125" style="49" customWidth="1"/>
    <col min="4320" max="4320" width="4.7109375" style="49" customWidth="1"/>
    <col min="4321" max="4321" width="1" style="49" customWidth="1"/>
    <col min="4322" max="4322" width="4.7109375" style="49" customWidth="1"/>
    <col min="4323" max="4323" width="2.5703125" style="49" customWidth="1"/>
    <col min="4324" max="4324" width="4.7109375" style="49" customWidth="1"/>
    <col min="4325" max="4325" width="1" style="49" customWidth="1"/>
    <col min="4326" max="4326" width="4.7109375" style="49" customWidth="1"/>
    <col min="4327" max="4327" width="2.5703125" style="49" customWidth="1"/>
    <col min="4328" max="4328" width="4.7109375" style="49" customWidth="1"/>
    <col min="4329" max="4329" width="1" style="49" customWidth="1"/>
    <col min="4330" max="4330" width="4.7109375" style="49" customWidth="1"/>
    <col min="4331" max="4331" width="2.5703125" style="49" customWidth="1"/>
    <col min="4332" max="4332" width="4.7109375" style="49" customWidth="1"/>
    <col min="4333" max="4333" width="1.140625" style="49" customWidth="1"/>
    <col min="4334" max="4334" width="4.7109375" style="49" customWidth="1"/>
    <col min="4335" max="4335" width="2.5703125" style="49" customWidth="1"/>
    <col min="4336" max="4336" width="4.7109375" style="49" customWidth="1"/>
    <col min="4337" max="4337" width="1.140625" style="49" customWidth="1"/>
    <col min="4338" max="4338" width="4.7109375" style="49" customWidth="1"/>
    <col min="4339" max="4339" width="2.5703125" style="49" customWidth="1"/>
    <col min="4340" max="4340" width="4.7109375" style="49" customWidth="1"/>
    <col min="4341" max="4341" width="1" style="49" customWidth="1"/>
    <col min="4342" max="4342" width="4.7109375" style="49" customWidth="1"/>
    <col min="4343" max="4343" width="2.5703125" style="49" customWidth="1"/>
    <col min="4344" max="4344" width="4.7109375" style="49" customWidth="1"/>
    <col min="4345" max="4345" width="1" style="49" customWidth="1"/>
    <col min="4346" max="4346" width="4.7109375" style="49" customWidth="1"/>
    <col min="4347" max="4347" width="2.5703125" style="49" customWidth="1"/>
    <col min="4348" max="4348" width="4.7109375" style="49" customWidth="1"/>
    <col min="4349" max="4349" width="1" style="49" customWidth="1"/>
    <col min="4350" max="4350" width="4.5703125" style="49" customWidth="1"/>
    <col min="4351" max="4351" width="2.5703125" style="49" customWidth="1"/>
    <col min="4352" max="4352" width="4.85546875" style="49" customWidth="1"/>
    <col min="4353" max="4568" width="9.140625" style="49"/>
    <col min="4569" max="4569" width="1.42578125" style="49" customWidth="1"/>
    <col min="4570" max="4570" width="11.5703125" style="49" customWidth="1"/>
    <col min="4571" max="4573" width="0" style="49" hidden="1" customWidth="1"/>
    <col min="4574" max="4574" width="4.7109375" style="49" customWidth="1"/>
    <col min="4575" max="4575" width="2.5703125" style="49" customWidth="1"/>
    <col min="4576" max="4576" width="4.7109375" style="49" customWidth="1"/>
    <col min="4577" max="4577" width="1" style="49" customWidth="1"/>
    <col min="4578" max="4578" width="4.7109375" style="49" customWidth="1"/>
    <col min="4579" max="4579" width="2.5703125" style="49" customWidth="1"/>
    <col min="4580" max="4580" width="4.7109375" style="49" customWidth="1"/>
    <col min="4581" max="4581" width="1" style="49" customWidth="1"/>
    <col min="4582" max="4582" width="4.7109375" style="49" customWidth="1"/>
    <col min="4583" max="4583" width="2.5703125" style="49" customWidth="1"/>
    <col min="4584" max="4584" width="4.7109375" style="49" customWidth="1"/>
    <col min="4585" max="4585" width="1" style="49" customWidth="1"/>
    <col min="4586" max="4586" width="4.7109375" style="49" customWidth="1"/>
    <col min="4587" max="4587" width="2.5703125" style="49" customWidth="1"/>
    <col min="4588" max="4588" width="4.7109375" style="49" customWidth="1"/>
    <col min="4589" max="4589" width="1.140625" style="49" customWidth="1"/>
    <col min="4590" max="4590" width="4.7109375" style="49" customWidth="1"/>
    <col min="4591" max="4591" width="2.5703125" style="49" customWidth="1"/>
    <col min="4592" max="4592" width="4.7109375" style="49" customWidth="1"/>
    <col min="4593" max="4593" width="1.140625" style="49" customWidth="1"/>
    <col min="4594" max="4594" width="4.7109375" style="49" customWidth="1"/>
    <col min="4595" max="4595" width="2.5703125" style="49" customWidth="1"/>
    <col min="4596" max="4596" width="4.7109375" style="49" customWidth="1"/>
    <col min="4597" max="4597" width="1" style="49" customWidth="1"/>
    <col min="4598" max="4598" width="4.7109375" style="49" customWidth="1"/>
    <col min="4599" max="4599" width="2.5703125" style="49" customWidth="1"/>
    <col min="4600" max="4600" width="4.7109375" style="49" customWidth="1"/>
    <col min="4601" max="4601" width="1" style="49" customWidth="1"/>
    <col min="4602" max="4602" width="4.7109375" style="49" customWidth="1"/>
    <col min="4603" max="4603" width="2.5703125" style="49" customWidth="1"/>
    <col min="4604" max="4604" width="4.7109375" style="49" customWidth="1"/>
    <col min="4605" max="4605" width="1" style="49" customWidth="1"/>
    <col min="4606" max="4606" width="4.5703125" style="49" customWidth="1"/>
    <col min="4607" max="4607" width="2.5703125" style="49" customWidth="1"/>
    <col min="4608" max="4608" width="4.85546875" style="49" customWidth="1"/>
    <col min="4609" max="4824" width="9.140625" style="49"/>
    <col min="4825" max="4825" width="1.42578125" style="49" customWidth="1"/>
    <col min="4826" max="4826" width="11.5703125" style="49" customWidth="1"/>
    <col min="4827" max="4829" width="0" style="49" hidden="1" customWidth="1"/>
    <col min="4830" max="4830" width="4.7109375" style="49" customWidth="1"/>
    <col min="4831" max="4831" width="2.5703125" style="49" customWidth="1"/>
    <col min="4832" max="4832" width="4.7109375" style="49" customWidth="1"/>
    <col min="4833" max="4833" width="1" style="49" customWidth="1"/>
    <col min="4834" max="4834" width="4.7109375" style="49" customWidth="1"/>
    <col min="4835" max="4835" width="2.5703125" style="49" customWidth="1"/>
    <col min="4836" max="4836" width="4.7109375" style="49" customWidth="1"/>
    <col min="4837" max="4837" width="1" style="49" customWidth="1"/>
    <col min="4838" max="4838" width="4.7109375" style="49" customWidth="1"/>
    <col min="4839" max="4839" width="2.5703125" style="49" customWidth="1"/>
    <col min="4840" max="4840" width="4.7109375" style="49" customWidth="1"/>
    <col min="4841" max="4841" width="1" style="49" customWidth="1"/>
    <col min="4842" max="4842" width="4.7109375" style="49" customWidth="1"/>
    <col min="4843" max="4843" width="2.5703125" style="49" customWidth="1"/>
    <col min="4844" max="4844" width="4.7109375" style="49" customWidth="1"/>
    <col min="4845" max="4845" width="1.140625" style="49" customWidth="1"/>
    <col min="4846" max="4846" width="4.7109375" style="49" customWidth="1"/>
    <col min="4847" max="4847" width="2.5703125" style="49" customWidth="1"/>
    <col min="4848" max="4848" width="4.7109375" style="49" customWidth="1"/>
    <col min="4849" max="4849" width="1.140625" style="49" customWidth="1"/>
    <col min="4850" max="4850" width="4.7109375" style="49" customWidth="1"/>
    <col min="4851" max="4851" width="2.5703125" style="49" customWidth="1"/>
    <col min="4852" max="4852" width="4.7109375" style="49" customWidth="1"/>
    <col min="4853" max="4853" width="1" style="49" customWidth="1"/>
    <col min="4854" max="4854" width="4.7109375" style="49" customWidth="1"/>
    <col min="4855" max="4855" width="2.5703125" style="49" customWidth="1"/>
    <col min="4856" max="4856" width="4.7109375" style="49" customWidth="1"/>
    <col min="4857" max="4857" width="1" style="49" customWidth="1"/>
    <col min="4858" max="4858" width="4.7109375" style="49" customWidth="1"/>
    <col min="4859" max="4859" width="2.5703125" style="49" customWidth="1"/>
    <col min="4860" max="4860" width="4.7109375" style="49" customWidth="1"/>
    <col min="4861" max="4861" width="1" style="49" customWidth="1"/>
    <col min="4862" max="4862" width="4.5703125" style="49" customWidth="1"/>
    <col min="4863" max="4863" width="2.5703125" style="49" customWidth="1"/>
    <col min="4864" max="4864" width="4.85546875" style="49" customWidth="1"/>
    <col min="4865" max="5080" width="9.140625" style="49"/>
    <col min="5081" max="5081" width="1.42578125" style="49" customWidth="1"/>
    <col min="5082" max="5082" width="11.5703125" style="49" customWidth="1"/>
    <col min="5083" max="5085" width="0" style="49" hidden="1" customWidth="1"/>
    <col min="5086" max="5086" width="4.7109375" style="49" customWidth="1"/>
    <col min="5087" max="5087" width="2.5703125" style="49" customWidth="1"/>
    <col min="5088" max="5088" width="4.7109375" style="49" customWidth="1"/>
    <col min="5089" max="5089" width="1" style="49" customWidth="1"/>
    <col min="5090" max="5090" width="4.7109375" style="49" customWidth="1"/>
    <col min="5091" max="5091" width="2.5703125" style="49" customWidth="1"/>
    <col min="5092" max="5092" width="4.7109375" style="49" customWidth="1"/>
    <col min="5093" max="5093" width="1" style="49" customWidth="1"/>
    <col min="5094" max="5094" width="4.7109375" style="49" customWidth="1"/>
    <col min="5095" max="5095" width="2.5703125" style="49" customWidth="1"/>
    <col min="5096" max="5096" width="4.7109375" style="49" customWidth="1"/>
    <col min="5097" max="5097" width="1" style="49" customWidth="1"/>
    <col min="5098" max="5098" width="4.7109375" style="49" customWidth="1"/>
    <col min="5099" max="5099" width="2.5703125" style="49" customWidth="1"/>
    <col min="5100" max="5100" width="4.7109375" style="49" customWidth="1"/>
    <col min="5101" max="5101" width="1.140625" style="49" customWidth="1"/>
    <col min="5102" max="5102" width="4.7109375" style="49" customWidth="1"/>
    <col min="5103" max="5103" width="2.5703125" style="49" customWidth="1"/>
    <col min="5104" max="5104" width="4.7109375" style="49" customWidth="1"/>
    <col min="5105" max="5105" width="1.140625" style="49" customWidth="1"/>
    <col min="5106" max="5106" width="4.7109375" style="49" customWidth="1"/>
    <col min="5107" max="5107" width="2.5703125" style="49" customWidth="1"/>
    <col min="5108" max="5108" width="4.7109375" style="49" customWidth="1"/>
    <col min="5109" max="5109" width="1" style="49" customWidth="1"/>
    <col min="5110" max="5110" width="4.7109375" style="49" customWidth="1"/>
    <col min="5111" max="5111" width="2.5703125" style="49" customWidth="1"/>
    <col min="5112" max="5112" width="4.7109375" style="49" customWidth="1"/>
    <col min="5113" max="5113" width="1" style="49" customWidth="1"/>
    <col min="5114" max="5114" width="4.7109375" style="49" customWidth="1"/>
    <col min="5115" max="5115" width="2.5703125" style="49" customWidth="1"/>
    <col min="5116" max="5116" width="4.7109375" style="49" customWidth="1"/>
    <col min="5117" max="5117" width="1" style="49" customWidth="1"/>
    <col min="5118" max="5118" width="4.5703125" style="49" customWidth="1"/>
    <col min="5119" max="5119" width="2.5703125" style="49" customWidth="1"/>
    <col min="5120" max="5120" width="4.85546875" style="49" customWidth="1"/>
    <col min="5121" max="5336" width="9.140625" style="49"/>
    <col min="5337" max="5337" width="1.42578125" style="49" customWidth="1"/>
    <col min="5338" max="5338" width="11.5703125" style="49" customWidth="1"/>
    <col min="5339" max="5341" width="0" style="49" hidden="1" customWidth="1"/>
    <col min="5342" max="5342" width="4.7109375" style="49" customWidth="1"/>
    <col min="5343" max="5343" width="2.5703125" style="49" customWidth="1"/>
    <col min="5344" max="5344" width="4.7109375" style="49" customWidth="1"/>
    <col min="5345" max="5345" width="1" style="49" customWidth="1"/>
    <col min="5346" max="5346" width="4.7109375" style="49" customWidth="1"/>
    <col min="5347" max="5347" width="2.5703125" style="49" customWidth="1"/>
    <col min="5348" max="5348" width="4.7109375" style="49" customWidth="1"/>
    <col min="5349" max="5349" width="1" style="49" customWidth="1"/>
    <col min="5350" max="5350" width="4.7109375" style="49" customWidth="1"/>
    <col min="5351" max="5351" width="2.5703125" style="49" customWidth="1"/>
    <col min="5352" max="5352" width="4.7109375" style="49" customWidth="1"/>
    <col min="5353" max="5353" width="1" style="49" customWidth="1"/>
    <col min="5354" max="5354" width="4.7109375" style="49" customWidth="1"/>
    <col min="5355" max="5355" width="2.5703125" style="49" customWidth="1"/>
    <col min="5356" max="5356" width="4.7109375" style="49" customWidth="1"/>
    <col min="5357" max="5357" width="1.140625" style="49" customWidth="1"/>
    <col min="5358" max="5358" width="4.7109375" style="49" customWidth="1"/>
    <col min="5359" max="5359" width="2.5703125" style="49" customWidth="1"/>
    <col min="5360" max="5360" width="4.7109375" style="49" customWidth="1"/>
    <col min="5361" max="5361" width="1.140625" style="49" customWidth="1"/>
    <col min="5362" max="5362" width="4.7109375" style="49" customWidth="1"/>
    <col min="5363" max="5363" width="2.5703125" style="49" customWidth="1"/>
    <col min="5364" max="5364" width="4.7109375" style="49" customWidth="1"/>
    <col min="5365" max="5365" width="1" style="49" customWidth="1"/>
    <col min="5366" max="5366" width="4.7109375" style="49" customWidth="1"/>
    <col min="5367" max="5367" width="2.5703125" style="49" customWidth="1"/>
    <col min="5368" max="5368" width="4.7109375" style="49" customWidth="1"/>
    <col min="5369" max="5369" width="1" style="49" customWidth="1"/>
    <col min="5370" max="5370" width="4.7109375" style="49" customWidth="1"/>
    <col min="5371" max="5371" width="2.5703125" style="49" customWidth="1"/>
    <col min="5372" max="5372" width="4.7109375" style="49" customWidth="1"/>
    <col min="5373" max="5373" width="1" style="49" customWidth="1"/>
    <col min="5374" max="5374" width="4.5703125" style="49" customWidth="1"/>
    <col min="5375" max="5375" width="2.5703125" style="49" customWidth="1"/>
    <col min="5376" max="5376" width="4.85546875" style="49" customWidth="1"/>
    <col min="5377" max="5592" width="9.140625" style="49"/>
    <col min="5593" max="5593" width="1.42578125" style="49" customWidth="1"/>
    <col min="5594" max="5594" width="11.5703125" style="49" customWidth="1"/>
    <col min="5595" max="5597" width="0" style="49" hidden="1" customWidth="1"/>
    <col min="5598" max="5598" width="4.7109375" style="49" customWidth="1"/>
    <col min="5599" max="5599" width="2.5703125" style="49" customWidth="1"/>
    <col min="5600" max="5600" width="4.7109375" style="49" customWidth="1"/>
    <col min="5601" max="5601" width="1" style="49" customWidth="1"/>
    <col min="5602" max="5602" width="4.7109375" style="49" customWidth="1"/>
    <col min="5603" max="5603" width="2.5703125" style="49" customWidth="1"/>
    <col min="5604" max="5604" width="4.7109375" style="49" customWidth="1"/>
    <col min="5605" max="5605" width="1" style="49" customWidth="1"/>
    <col min="5606" max="5606" width="4.7109375" style="49" customWidth="1"/>
    <col min="5607" max="5607" width="2.5703125" style="49" customWidth="1"/>
    <col min="5608" max="5608" width="4.7109375" style="49" customWidth="1"/>
    <col min="5609" max="5609" width="1" style="49" customWidth="1"/>
    <col min="5610" max="5610" width="4.7109375" style="49" customWidth="1"/>
    <col min="5611" max="5611" width="2.5703125" style="49" customWidth="1"/>
    <col min="5612" max="5612" width="4.7109375" style="49" customWidth="1"/>
    <col min="5613" max="5613" width="1.140625" style="49" customWidth="1"/>
    <col min="5614" max="5614" width="4.7109375" style="49" customWidth="1"/>
    <col min="5615" max="5615" width="2.5703125" style="49" customWidth="1"/>
    <col min="5616" max="5616" width="4.7109375" style="49" customWidth="1"/>
    <col min="5617" max="5617" width="1.140625" style="49" customWidth="1"/>
    <col min="5618" max="5618" width="4.7109375" style="49" customWidth="1"/>
    <col min="5619" max="5619" width="2.5703125" style="49" customWidth="1"/>
    <col min="5620" max="5620" width="4.7109375" style="49" customWidth="1"/>
    <col min="5621" max="5621" width="1" style="49" customWidth="1"/>
    <col min="5622" max="5622" width="4.7109375" style="49" customWidth="1"/>
    <col min="5623" max="5623" width="2.5703125" style="49" customWidth="1"/>
    <col min="5624" max="5624" width="4.7109375" style="49" customWidth="1"/>
    <col min="5625" max="5625" width="1" style="49" customWidth="1"/>
    <col min="5626" max="5626" width="4.7109375" style="49" customWidth="1"/>
    <col min="5627" max="5627" width="2.5703125" style="49" customWidth="1"/>
    <col min="5628" max="5628" width="4.7109375" style="49" customWidth="1"/>
    <col min="5629" max="5629" width="1" style="49" customWidth="1"/>
    <col min="5630" max="5630" width="4.5703125" style="49" customWidth="1"/>
    <col min="5631" max="5631" width="2.5703125" style="49" customWidth="1"/>
    <col min="5632" max="5632" width="4.85546875" style="49" customWidth="1"/>
    <col min="5633" max="5848" width="9.140625" style="49"/>
    <col min="5849" max="5849" width="1.42578125" style="49" customWidth="1"/>
    <col min="5850" max="5850" width="11.5703125" style="49" customWidth="1"/>
    <col min="5851" max="5853" width="0" style="49" hidden="1" customWidth="1"/>
    <col min="5854" max="5854" width="4.7109375" style="49" customWidth="1"/>
    <col min="5855" max="5855" width="2.5703125" style="49" customWidth="1"/>
    <col min="5856" max="5856" width="4.7109375" style="49" customWidth="1"/>
    <col min="5857" max="5857" width="1" style="49" customWidth="1"/>
    <col min="5858" max="5858" width="4.7109375" style="49" customWidth="1"/>
    <col min="5859" max="5859" width="2.5703125" style="49" customWidth="1"/>
    <col min="5860" max="5860" width="4.7109375" style="49" customWidth="1"/>
    <col min="5861" max="5861" width="1" style="49" customWidth="1"/>
    <col min="5862" max="5862" width="4.7109375" style="49" customWidth="1"/>
    <col min="5863" max="5863" width="2.5703125" style="49" customWidth="1"/>
    <col min="5864" max="5864" width="4.7109375" style="49" customWidth="1"/>
    <col min="5865" max="5865" width="1" style="49" customWidth="1"/>
    <col min="5866" max="5866" width="4.7109375" style="49" customWidth="1"/>
    <col min="5867" max="5867" width="2.5703125" style="49" customWidth="1"/>
    <col min="5868" max="5868" width="4.7109375" style="49" customWidth="1"/>
    <col min="5869" max="5869" width="1.140625" style="49" customWidth="1"/>
    <col min="5870" max="5870" width="4.7109375" style="49" customWidth="1"/>
    <col min="5871" max="5871" width="2.5703125" style="49" customWidth="1"/>
    <col min="5872" max="5872" width="4.7109375" style="49" customWidth="1"/>
    <col min="5873" max="5873" width="1.140625" style="49" customWidth="1"/>
    <col min="5874" max="5874" width="4.7109375" style="49" customWidth="1"/>
    <col min="5875" max="5875" width="2.5703125" style="49" customWidth="1"/>
    <col min="5876" max="5876" width="4.7109375" style="49" customWidth="1"/>
    <col min="5877" max="5877" width="1" style="49" customWidth="1"/>
    <col min="5878" max="5878" width="4.7109375" style="49" customWidth="1"/>
    <col min="5879" max="5879" width="2.5703125" style="49" customWidth="1"/>
    <col min="5880" max="5880" width="4.7109375" style="49" customWidth="1"/>
    <col min="5881" max="5881" width="1" style="49" customWidth="1"/>
    <col min="5882" max="5882" width="4.7109375" style="49" customWidth="1"/>
    <col min="5883" max="5883" width="2.5703125" style="49" customWidth="1"/>
    <col min="5884" max="5884" width="4.7109375" style="49" customWidth="1"/>
    <col min="5885" max="5885" width="1" style="49" customWidth="1"/>
    <col min="5886" max="5886" width="4.5703125" style="49" customWidth="1"/>
    <col min="5887" max="5887" width="2.5703125" style="49" customWidth="1"/>
    <col min="5888" max="5888" width="4.85546875" style="49" customWidth="1"/>
    <col min="5889" max="6104" width="9.140625" style="49"/>
    <col min="6105" max="6105" width="1.42578125" style="49" customWidth="1"/>
    <col min="6106" max="6106" width="11.5703125" style="49" customWidth="1"/>
    <col min="6107" max="6109" width="0" style="49" hidden="1" customWidth="1"/>
    <col min="6110" max="6110" width="4.7109375" style="49" customWidth="1"/>
    <col min="6111" max="6111" width="2.5703125" style="49" customWidth="1"/>
    <col min="6112" max="6112" width="4.7109375" style="49" customWidth="1"/>
    <col min="6113" max="6113" width="1" style="49" customWidth="1"/>
    <col min="6114" max="6114" width="4.7109375" style="49" customWidth="1"/>
    <col min="6115" max="6115" width="2.5703125" style="49" customWidth="1"/>
    <col min="6116" max="6116" width="4.7109375" style="49" customWidth="1"/>
    <col min="6117" max="6117" width="1" style="49" customWidth="1"/>
    <col min="6118" max="6118" width="4.7109375" style="49" customWidth="1"/>
    <col min="6119" max="6119" width="2.5703125" style="49" customWidth="1"/>
    <col min="6120" max="6120" width="4.7109375" style="49" customWidth="1"/>
    <col min="6121" max="6121" width="1" style="49" customWidth="1"/>
    <col min="6122" max="6122" width="4.7109375" style="49" customWidth="1"/>
    <col min="6123" max="6123" width="2.5703125" style="49" customWidth="1"/>
    <col min="6124" max="6124" width="4.7109375" style="49" customWidth="1"/>
    <col min="6125" max="6125" width="1.140625" style="49" customWidth="1"/>
    <col min="6126" max="6126" width="4.7109375" style="49" customWidth="1"/>
    <col min="6127" max="6127" width="2.5703125" style="49" customWidth="1"/>
    <col min="6128" max="6128" width="4.7109375" style="49" customWidth="1"/>
    <col min="6129" max="6129" width="1.140625" style="49" customWidth="1"/>
    <col min="6130" max="6130" width="4.7109375" style="49" customWidth="1"/>
    <col min="6131" max="6131" width="2.5703125" style="49" customWidth="1"/>
    <col min="6132" max="6132" width="4.7109375" style="49" customWidth="1"/>
    <col min="6133" max="6133" width="1" style="49" customWidth="1"/>
    <col min="6134" max="6134" width="4.7109375" style="49" customWidth="1"/>
    <col min="6135" max="6135" width="2.5703125" style="49" customWidth="1"/>
    <col min="6136" max="6136" width="4.7109375" style="49" customWidth="1"/>
    <col min="6137" max="6137" width="1" style="49" customWidth="1"/>
    <col min="6138" max="6138" width="4.7109375" style="49" customWidth="1"/>
    <col min="6139" max="6139" width="2.5703125" style="49" customWidth="1"/>
    <col min="6140" max="6140" width="4.7109375" style="49" customWidth="1"/>
    <col min="6141" max="6141" width="1" style="49" customWidth="1"/>
    <col min="6142" max="6142" width="4.5703125" style="49" customWidth="1"/>
    <col min="6143" max="6143" width="2.5703125" style="49" customWidth="1"/>
    <col min="6144" max="6144" width="4.85546875" style="49" customWidth="1"/>
    <col min="6145" max="6360" width="9.140625" style="49"/>
    <col min="6361" max="6361" width="1.42578125" style="49" customWidth="1"/>
    <col min="6362" max="6362" width="11.5703125" style="49" customWidth="1"/>
    <col min="6363" max="6365" width="0" style="49" hidden="1" customWidth="1"/>
    <col min="6366" max="6366" width="4.7109375" style="49" customWidth="1"/>
    <col min="6367" max="6367" width="2.5703125" style="49" customWidth="1"/>
    <col min="6368" max="6368" width="4.7109375" style="49" customWidth="1"/>
    <col min="6369" max="6369" width="1" style="49" customWidth="1"/>
    <col min="6370" max="6370" width="4.7109375" style="49" customWidth="1"/>
    <col min="6371" max="6371" width="2.5703125" style="49" customWidth="1"/>
    <col min="6372" max="6372" width="4.7109375" style="49" customWidth="1"/>
    <col min="6373" max="6373" width="1" style="49" customWidth="1"/>
    <col min="6374" max="6374" width="4.7109375" style="49" customWidth="1"/>
    <col min="6375" max="6375" width="2.5703125" style="49" customWidth="1"/>
    <col min="6376" max="6376" width="4.7109375" style="49" customWidth="1"/>
    <col min="6377" max="6377" width="1" style="49" customWidth="1"/>
    <col min="6378" max="6378" width="4.7109375" style="49" customWidth="1"/>
    <col min="6379" max="6379" width="2.5703125" style="49" customWidth="1"/>
    <col min="6380" max="6380" width="4.7109375" style="49" customWidth="1"/>
    <col min="6381" max="6381" width="1.140625" style="49" customWidth="1"/>
    <col min="6382" max="6382" width="4.7109375" style="49" customWidth="1"/>
    <col min="6383" max="6383" width="2.5703125" style="49" customWidth="1"/>
    <col min="6384" max="6384" width="4.7109375" style="49" customWidth="1"/>
    <col min="6385" max="6385" width="1.140625" style="49" customWidth="1"/>
    <col min="6386" max="6386" width="4.7109375" style="49" customWidth="1"/>
    <col min="6387" max="6387" width="2.5703125" style="49" customWidth="1"/>
    <col min="6388" max="6388" width="4.7109375" style="49" customWidth="1"/>
    <col min="6389" max="6389" width="1" style="49" customWidth="1"/>
    <col min="6390" max="6390" width="4.7109375" style="49" customWidth="1"/>
    <col min="6391" max="6391" width="2.5703125" style="49" customWidth="1"/>
    <col min="6392" max="6392" width="4.7109375" style="49" customWidth="1"/>
    <col min="6393" max="6393" width="1" style="49" customWidth="1"/>
    <col min="6394" max="6394" width="4.7109375" style="49" customWidth="1"/>
    <col min="6395" max="6395" width="2.5703125" style="49" customWidth="1"/>
    <col min="6396" max="6396" width="4.7109375" style="49" customWidth="1"/>
    <col min="6397" max="6397" width="1" style="49" customWidth="1"/>
    <col min="6398" max="6398" width="4.5703125" style="49" customWidth="1"/>
    <col min="6399" max="6399" width="2.5703125" style="49" customWidth="1"/>
    <col min="6400" max="6400" width="4.85546875" style="49" customWidth="1"/>
    <col min="6401" max="6616" width="9.140625" style="49"/>
    <col min="6617" max="6617" width="1.42578125" style="49" customWidth="1"/>
    <col min="6618" max="6618" width="11.5703125" style="49" customWidth="1"/>
    <col min="6619" max="6621" width="0" style="49" hidden="1" customWidth="1"/>
    <col min="6622" max="6622" width="4.7109375" style="49" customWidth="1"/>
    <col min="6623" max="6623" width="2.5703125" style="49" customWidth="1"/>
    <col min="6624" max="6624" width="4.7109375" style="49" customWidth="1"/>
    <col min="6625" max="6625" width="1" style="49" customWidth="1"/>
    <col min="6626" max="6626" width="4.7109375" style="49" customWidth="1"/>
    <col min="6627" max="6627" width="2.5703125" style="49" customWidth="1"/>
    <col min="6628" max="6628" width="4.7109375" style="49" customWidth="1"/>
    <col min="6629" max="6629" width="1" style="49" customWidth="1"/>
    <col min="6630" max="6630" width="4.7109375" style="49" customWidth="1"/>
    <col min="6631" max="6631" width="2.5703125" style="49" customWidth="1"/>
    <col min="6632" max="6632" width="4.7109375" style="49" customWidth="1"/>
    <col min="6633" max="6633" width="1" style="49" customWidth="1"/>
    <col min="6634" max="6634" width="4.7109375" style="49" customWidth="1"/>
    <col min="6635" max="6635" width="2.5703125" style="49" customWidth="1"/>
    <col min="6636" max="6636" width="4.7109375" style="49" customWidth="1"/>
    <col min="6637" max="6637" width="1.140625" style="49" customWidth="1"/>
    <col min="6638" max="6638" width="4.7109375" style="49" customWidth="1"/>
    <col min="6639" max="6639" width="2.5703125" style="49" customWidth="1"/>
    <col min="6640" max="6640" width="4.7109375" style="49" customWidth="1"/>
    <col min="6641" max="6641" width="1.140625" style="49" customWidth="1"/>
    <col min="6642" max="6642" width="4.7109375" style="49" customWidth="1"/>
    <col min="6643" max="6643" width="2.5703125" style="49" customWidth="1"/>
    <col min="6644" max="6644" width="4.7109375" style="49" customWidth="1"/>
    <col min="6645" max="6645" width="1" style="49" customWidth="1"/>
    <col min="6646" max="6646" width="4.7109375" style="49" customWidth="1"/>
    <col min="6647" max="6647" width="2.5703125" style="49" customWidth="1"/>
    <col min="6648" max="6648" width="4.7109375" style="49" customWidth="1"/>
    <col min="6649" max="6649" width="1" style="49" customWidth="1"/>
    <col min="6650" max="6650" width="4.7109375" style="49" customWidth="1"/>
    <col min="6651" max="6651" width="2.5703125" style="49" customWidth="1"/>
    <col min="6652" max="6652" width="4.7109375" style="49" customWidth="1"/>
    <col min="6653" max="6653" width="1" style="49" customWidth="1"/>
    <col min="6654" max="6654" width="4.5703125" style="49" customWidth="1"/>
    <col min="6655" max="6655" width="2.5703125" style="49" customWidth="1"/>
    <col min="6656" max="6656" width="4.85546875" style="49" customWidth="1"/>
    <col min="6657" max="6872" width="9.140625" style="49"/>
    <col min="6873" max="6873" width="1.42578125" style="49" customWidth="1"/>
    <col min="6874" max="6874" width="11.5703125" style="49" customWidth="1"/>
    <col min="6875" max="6877" width="0" style="49" hidden="1" customWidth="1"/>
    <col min="6878" max="6878" width="4.7109375" style="49" customWidth="1"/>
    <col min="6879" max="6879" width="2.5703125" style="49" customWidth="1"/>
    <col min="6880" max="6880" width="4.7109375" style="49" customWidth="1"/>
    <col min="6881" max="6881" width="1" style="49" customWidth="1"/>
    <col min="6882" max="6882" width="4.7109375" style="49" customWidth="1"/>
    <col min="6883" max="6883" width="2.5703125" style="49" customWidth="1"/>
    <col min="6884" max="6884" width="4.7109375" style="49" customWidth="1"/>
    <col min="6885" max="6885" width="1" style="49" customWidth="1"/>
    <col min="6886" max="6886" width="4.7109375" style="49" customWidth="1"/>
    <col min="6887" max="6887" width="2.5703125" style="49" customWidth="1"/>
    <col min="6888" max="6888" width="4.7109375" style="49" customWidth="1"/>
    <col min="6889" max="6889" width="1" style="49" customWidth="1"/>
    <col min="6890" max="6890" width="4.7109375" style="49" customWidth="1"/>
    <col min="6891" max="6891" width="2.5703125" style="49" customWidth="1"/>
    <col min="6892" max="6892" width="4.7109375" style="49" customWidth="1"/>
    <col min="6893" max="6893" width="1.140625" style="49" customWidth="1"/>
    <col min="6894" max="6894" width="4.7109375" style="49" customWidth="1"/>
    <col min="6895" max="6895" width="2.5703125" style="49" customWidth="1"/>
    <col min="6896" max="6896" width="4.7109375" style="49" customWidth="1"/>
    <col min="6897" max="6897" width="1.140625" style="49" customWidth="1"/>
    <col min="6898" max="6898" width="4.7109375" style="49" customWidth="1"/>
    <col min="6899" max="6899" width="2.5703125" style="49" customWidth="1"/>
    <col min="6900" max="6900" width="4.7109375" style="49" customWidth="1"/>
    <col min="6901" max="6901" width="1" style="49" customWidth="1"/>
    <col min="6902" max="6902" width="4.7109375" style="49" customWidth="1"/>
    <col min="6903" max="6903" width="2.5703125" style="49" customWidth="1"/>
    <col min="6904" max="6904" width="4.7109375" style="49" customWidth="1"/>
    <col min="6905" max="6905" width="1" style="49" customWidth="1"/>
    <col min="6906" max="6906" width="4.7109375" style="49" customWidth="1"/>
    <col min="6907" max="6907" width="2.5703125" style="49" customWidth="1"/>
    <col min="6908" max="6908" width="4.7109375" style="49" customWidth="1"/>
    <col min="6909" max="6909" width="1" style="49" customWidth="1"/>
    <col min="6910" max="6910" width="4.5703125" style="49" customWidth="1"/>
    <col min="6911" max="6911" width="2.5703125" style="49" customWidth="1"/>
    <col min="6912" max="6912" width="4.85546875" style="49" customWidth="1"/>
    <col min="6913" max="7128" width="9.140625" style="49"/>
    <col min="7129" max="7129" width="1.42578125" style="49" customWidth="1"/>
    <col min="7130" max="7130" width="11.5703125" style="49" customWidth="1"/>
    <col min="7131" max="7133" width="0" style="49" hidden="1" customWidth="1"/>
    <col min="7134" max="7134" width="4.7109375" style="49" customWidth="1"/>
    <col min="7135" max="7135" width="2.5703125" style="49" customWidth="1"/>
    <col min="7136" max="7136" width="4.7109375" style="49" customWidth="1"/>
    <col min="7137" max="7137" width="1" style="49" customWidth="1"/>
    <col min="7138" max="7138" width="4.7109375" style="49" customWidth="1"/>
    <col min="7139" max="7139" width="2.5703125" style="49" customWidth="1"/>
    <col min="7140" max="7140" width="4.7109375" style="49" customWidth="1"/>
    <col min="7141" max="7141" width="1" style="49" customWidth="1"/>
    <col min="7142" max="7142" width="4.7109375" style="49" customWidth="1"/>
    <col min="7143" max="7143" width="2.5703125" style="49" customWidth="1"/>
    <col min="7144" max="7144" width="4.7109375" style="49" customWidth="1"/>
    <col min="7145" max="7145" width="1" style="49" customWidth="1"/>
    <col min="7146" max="7146" width="4.7109375" style="49" customWidth="1"/>
    <col min="7147" max="7147" width="2.5703125" style="49" customWidth="1"/>
    <col min="7148" max="7148" width="4.7109375" style="49" customWidth="1"/>
    <col min="7149" max="7149" width="1.140625" style="49" customWidth="1"/>
    <col min="7150" max="7150" width="4.7109375" style="49" customWidth="1"/>
    <col min="7151" max="7151" width="2.5703125" style="49" customWidth="1"/>
    <col min="7152" max="7152" width="4.7109375" style="49" customWidth="1"/>
    <col min="7153" max="7153" width="1.140625" style="49" customWidth="1"/>
    <col min="7154" max="7154" width="4.7109375" style="49" customWidth="1"/>
    <col min="7155" max="7155" width="2.5703125" style="49" customWidth="1"/>
    <col min="7156" max="7156" width="4.7109375" style="49" customWidth="1"/>
    <col min="7157" max="7157" width="1" style="49" customWidth="1"/>
    <col min="7158" max="7158" width="4.7109375" style="49" customWidth="1"/>
    <col min="7159" max="7159" width="2.5703125" style="49" customWidth="1"/>
    <col min="7160" max="7160" width="4.7109375" style="49" customWidth="1"/>
    <col min="7161" max="7161" width="1" style="49" customWidth="1"/>
    <col min="7162" max="7162" width="4.7109375" style="49" customWidth="1"/>
    <col min="7163" max="7163" width="2.5703125" style="49" customWidth="1"/>
    <col min="7164" max="7164" width="4.7109375" style="49" customWidth="1"/>
    <col min="7165" max="7165" width="1" style="49" customWidth="1"/>
    <col min="7166" max="7166" width="4.5703125" style="49" customWidth="1"/>
    <col min="7167" max="7167" width="2.5703125" style="49" customWidth="1"/>
    <col min="7168" max="7168" width="4.85546875" style="49" customWidth="1"/>
    <col min="7169" max="7384" width="9.140625" style="49"/>
    <col min="7385" max="7385" width="1.42578125" style="49" customWidth="1"/>
    <col min="7386" max="7386" width="11.5703125" style="49" customWidth="1"/>
    <col min="7387" max="7389" width="0" style="49" hidden="1" customWidth="1"/>
    <col min="7390" max="7390" width="4.7109375" style="49" customWidth="1"/>
    <col min="7391" max="7391" width="2.5703125" style="49" customWidth="1"/>
    <col min="7392" max="7392" width="4.7109375" style="49" customWidth="1"/>
    <col min="7393" max="7393" width="1" style="49" customWidth="1"/>
    <col min="7394" max="7394" width="4.7109375" style="49" customWidth="1"/>
    <col min="7395" max="7395" width="2.5703125" style="49" customWidth="1"/>
    <col min="7396" max="7396" width="4.7109375" style="49" customWidth="1"/>
    <col min="7397" max="7397" width="1" style="49" customWidth="1"/>
    <col min="7398" max="7398" width="4.7109375" style="49" customWidth="1"/>
    <col min="7399" max="7399" width="2.5703125" style="49" customWidth="1"/>
    <col min="7400" max="7400" width="4.7109375" style="49" customWidth="1"/>
    <col min="7401" max="7401" width="1" style="49" customWidth="1"/>
    <col min="7402" max="7402" width="4.7109375" style="49" customWidth="1"/>
    <col min="7403" max="7403" width="2.5703125" style="49" customWidth="1"/>
    <col min="7404" max="7404" width="4.7109375" style="49" customWidth="1"/>
    <col min="7405" max="7405" width="1.140625" style="49" customWidth="1"/>
    <col min="7406" max="7406" width="4.7109375" style="49" customWidth="1"/>
    <col min="7407" max="7407" width="2.5703125" style="49" customWidth="1"/>
    <col min="7408" max="7408" width="4.7109375" style="49" customWidth="1"/>
    <col min="7409" max="7409" width="1.140625" style="49" customWidth="1"/>
    <col min="7410" max="7410" width="4.7109375" style="49" customWidth="1"/>
    <col min="7411" max="7411" width="2.5703125" style="49" customWidth="1"/>
    <col min="7412" max="7412" width="4.7109375" style="49" customWidth="1"/>
    <col min="7413" max="7413" width="1" style="49" customWidth="1"/>
    <col min="7414" max="7414" width="4.7109375" style="49" customWidth="1"/>
    <col min="7415" max="7415" width="2.5703125" style="49" customWidth="1"/>
    <col min="7416" max="7416" width="4.7109375" style="49" customWidth="1"/>
    <col min="7417" max="7417" width="1" style="49" customWidth="1"/>
    <col min="7418" max="7418" width="4.7109375" style="49" customWidth="1"/>
    <col min="7419" max="7419" width="2.5703125" style="49" customWidth="1"/>
    <col min="7420" max="7420" width="4.7109375" style="49" customWidth="1"/>
    <col min="7421" max="7421" width="1" style="49" customWidth="1"/>
    <col min="7422" max="7422" width="4.5703125" style="49" customWidth="1"/>
    <col min="7423" max="7423" width="2.5703125" style="49" customWidth="1"/>
    <col min="7424" max="7424" width="4.85546875" style="49" customWidth="1"/>
    <col min="7425" max="7640" width="9.140625" style="49"/>
    <col min="7641" max="7641" width="1.42578125" style="49" customWidth="1"/>
    <col min="7642" max="7642" width="11.5703125" style="49" customWidth="1"/>
    <col min="7643" max="7645" width="0" style="49" hidden="1" customWidth="1"/>
    <col min="7646" max="7646" width="4.7109375" style="49" customWidth="1"/>
    <col min="7647" max="7647" width="2.5703125" style="49" customWidth="1"/>
    <col min="7648" max="7648" width="4.7109375" style="49" customWidth="1"/>
    <col min="7649" max="7649" width="1" style="49" customWidth="1"/>
    <col min="7650" max="7650" width="4.7109375" style="49" customWidth="1"/>
    <col min="7651" max="7651" width="2.5703125" style="49" customWidth="1"/>
    <col min="7652" max="7652" width="4.7109375" style="49" customWidth="1"/>
    <col min="7653" max="7653" width="1" style="49" customWidth="1"/>
    <col min="7654" max="7654" width="4.7109375" style="49" customWidth="1"/>
    <col min="7655" max="7655" width="2.5703125" style="49" customWidth="1"/>
    <col min="7656" max="7656" width="4.7109375" style="49" customWidth="1"/>
    <col min="7657" max="7657" width="1" style="49" customWidth="1"/>
    <col min="7658" max="7658" width="4.7109375" style="49" customWidth="1"/>
    <col min="7659" max="7659" width="2.5703125" style="49" customWidth="1"/>
    <col min="7660" max="7660" width="4.7109375" style="49" customWidth="1"/>
    <col min="7661" max="7661" width="1.140625" style="49" customWidth="1"/>
    <col min="7662" max="7662" width="4.7109375" style="49" customWidth="1"/>
    <col min="7663" max="7663" width="2.5703125" style="49" customWidth="1"/>
    <col min="7664" max="7664" width="4.7109375" style="49" customWidth="1"/>
    <col min="7665" max="7665" width="1.140625" style="49" customWidth="1"/>
    <col min="7666" max="7666" width="4.7109375" style="49" customWidth="1"/>
    <col min="7667" max="7667" width="2.5703125" style="49" customWidth="1"/>
    <col min="7668" max="7668" width="4.7109375" style="49" customWidth="1"/>
    <col min="7669" max="7669" width="1" style="49" customWidth="1"/>
    <col min="7670" max="7670" width="4.7109375" style="49" customWidth="1"/>
    <col min="7671" max="7671" width="2.5703125" style="49" customWidth="1"/>
    <col min="7672" max="7672" width="4.7109375" style="49" customWidth="1"/>
    <col min="7673" max="7673" width="1" style="49" customWidth="1"/>
    <col min="7674" max="7674" width="4.7109375" style="49" customWidth="1"/>
    <col min="7675" max="7675" width="2.5703125" style="49" customWidth="1"/>
    <col min="7676" max="7676" width="4.7109375" style="49" customWidth="1"/>
    <col min="7677" max="7677" width="1" style="49" customWidth="1"/>
    <col min="7678" max="7678" width="4.5703125" style="49" customWidth="1"/>
    <col min="7679" max="7679" width="2.5703125" style="49" customWidth="1"/>
    <col min="7680" max="7680" width="4.85546875" style="49" customWidth="1"/>
    <col min="7681" max="7896" width="9.140625" style="49"/>
    <col min="7897" max="7897" width="1.42578125" style="49" customWidth="1"/>
    <col min="7898" max="7898" width="11.5703125" style="49" customWidth="1"/>
    <col min="7899" max="7901" width="0" style="49" hidden="1" customWidth="1"/>
    <col min="7902" max="7902" width="4.7109375" style="49" customWidth="1"/>
    <col min="7903" max="7903" width="2.5703125" style="49" customWidth="1"/>
    <col min="7904" max="7904" width="4.7109375" style="49" customWidth="1"/>
    <col min="7905" max="7905" width="1" style="49" customWidth="1"/>
    <col min="7906" max="7906" width="4.7109375" style="49" customWidth="1"/>
    <col min="7907" max="7907" width="2.5703125" style="49" customWidth="1"/>
    <col min="7908" max="7908" width="4.7109375" style="49" customWidth="1"/>
    <col min="7909" max="7909" width="1" style="49" customWidth="1"/>
    <col min="7910" max="7910" width="4.7109375" style="49" customWidth="1"/>
    <col min="7911" max="7911" width="2.5703125" style="49" customWidth="1"/>
    <col min="7912" max="7912" width="4.7109375" style="49" customWidth="1"/>
    <col min="7913" max="7913" width="1" style="49" customWidth="1"/>
    <col min="7914" max="7914" width="4.7109375" style="49" customWidth="1"/>
    <col min="7915" max="7915" width="2.5703125" style="49" customWidth="1"/>
    <col min="7916" max="7916" width="4.7109375" style="49" customWidth="1"/>
    <col min="7917" max="7917" width="1.140625" style="49" customWidth="1"/>
    <col min="7918" max="7918" width="4.7109375" style="49" customWidth="1"/>
    <col min="7919" max="7919" width="2.5703125" style="49" customWidth="1"/>
    <col min="7920" max="7920" width="4.7109375" style="49" customWidth="1"/>
    <col min="7921" max="7921" width="1.140625" style="49" customWidth="1"/>
    <col min="7922" max="7922" width="4.7109375" style="49" customWidth="1"/>
    <col min="7923" max="7923" width="2.5703125" style="49" customWidth="1"/>
    <col min="7924" max="7924" width="4.7109375" style="49" customWidth="1"/>
    <col min="7925" max="7925" width="1" style="49" customWidth="1"/>
    <col min="7926" max="7926" width="4.7109375" style="49" customWidth="1"/>
    <col min="7927" max="7927" width="2.5703125" style="49" customWidth="1"/>
    <col min="7928" max="7928" width="4.7109375" style="49" customWidth="1"/>
    <col min="7929" max="7929" width="1" style="49" customWidth="1"/>
    <col min="7930" max="7930" width="4.7109375" style="49" customWidth="1"/>
    <col min="7931" max="7931" width="2.5703125" style="49" customWidth="1"/>
    <col min="7932" max="7932" width="4.7109375" style="49" customWidth="1"/>
    <col min="7933" max="7933" width="1" style="49" customWidth="1"/>
    <col min="7934" max="7934" width="4.5703125" style="49" customWidth="1"/>
    <col min="7935" max="7935" width="2.5703125" style="49" customWidth="1"/>
    <col min="7936" max="7936" width="4.85546875" style="49" customWidth="1"/>
    <col min="7937" max="8152" width="9.140625" style="49"/>
    <col min="8153" max="8153" width="1.42578125" style="49" customWidth="1"/>
    <col min="8154" max="8154" width="11.5703125" style="49" customWidth="1"/>
    <col min="8155" max="8157" width="0" style="49" hidden="1" customWidth="1"/>
    <col min="8158" max="8158" width="4.7109375" style="49" customWidth="1"/>
    <col min="8159" max="8159" width="2.5703125" style="49" customWidth="1"/>
    <col min="8160" max="8160" width="4.7109375" style="49" customWidth="1"/>
    <col min="8161" max="8161" width="1" style="49" customWidth="1"/>
    <col min="8162" max="8162" width="4.7109375" style="49" customWidth="1"/>
    <col min="8163" max="8163" width="2.5703125" style="49" customWidth="1"/>
    <col min="8164" max="8164" width="4.7109375" style="49" customWidth="1"/>
    <col min="8165" max="8165" width="1" style="49" customWidth="1"/>
    <col min="8166" max="8166" width="4.7109375" style="49" customWidth="1"/>
    <col min="8167" max="8167" width="2.5703125" style="49" customWidth="1"/>
    <col min="8168" max="8168" width="4.7109375" style="49" customWidth="1"/>
    <col min="8169" max="8169" width="1" style="49" customWidth="1"/>
    <col min="8170" max="8170" width="4.7109375" style="49" customWidth="1"/>
    <col min="8171" max="8171" width="2.5703125" style="49" customWidth="1"/>
    <col min="8172" max="8172" width="4.7109375" style="49" customWidth="1"/>
    <col min="8173" max="8173" width="1.140625" style="49" customWidth="1"/>
    <col min="8174" max="8174" width="4.7109375" style="49" customWidth="1"/>
    <col min="8175" max="8175" width="2.5703125" style="49" customWidth="1"/>
    <col min="8176" max="8176" width="4.7109375" style="49" customWidth="1"/>
    <col min="8177" max="8177" width="1.140625" style="49" customWidth="1"/>
    <col min="8178" max="8178" width="4.7109375" style="49" customWidth="1"/>
    <col min="8179" max="8179" width="2.5703125" style="49" customWidth="1"/>
    <col min="8180" max="8180" width="4.7109375" style="49" customWidth="1"/>
    <col min="8181" max="8181" width="1" style="49" customWidth="1"/>
    <col min="8182" max="8182" width="4.7109375" style="49" customWidth="1"/>
    <col min="8183" max="8183" width="2.5703125" style="49" customWidth="1"/>
    <col min="8184" max="8184" width="4.7109375" style="49" customWidth="1"/>
    <col min="8185" max="8185" width="1" style="49" customWidth="1"/>
    <col min="8186" max="8186" width="4.7109375" style="49" customWidth="1"/>
    <col min="8187" max="8187" width="2.5703125" style="49" customWidth="1"/>
    <col min="8188" max="8188" width="4.7109375" style="49" customWidth="1"/>
    <col min="8189" max="8189" width="1" style="49" customWidth="1"/>
    <col min="8190" max="8190" width="4.5703125" style="49" customWidth="1"/>
    <col min="8191" max="8191" width="2.5703125" style="49" customWidth="1"/>
    <col min="8192" max="8192" width="4.85546875" style="49" customWidth="1"/>
    <col min="8193" max="8408" width="9.140625" style="49"/>
    <col min="8409" max="8409" width="1.42578125" style="49" customWidth="1"/>
    <col min="8410" max="8410" width="11.5703125" style="49" customWidth="1"/>
    <col min="8411" max="8413" width="0" style="49" hidden="1" customWidth="1"/>
    <col min="8414" max="8414" width="4.7109375" style="49" customWidth="1"/>
    <col min="8415" max="8415" width="2.5703125" style="49" customWidth="1"/>
    <col min="8416" max="8416" width="4.7109375" style="49" customWidth="1"/>
    <col min="8417" max="8417" width="1" style="49" customWidth="1"/>
    <col min="8418" max="8418" width="4.7109375" style="49" customWidth="1"/>
    <col min="8419" max="8419" width="2.5703125" style="49" customWidth="1"/>
    <col min="8420" max="8420" width="4.7109375" style="49" customWidth="1"/>
    <col min="8421" max="8421" width="1" style="49" customWidth="1"/>
    <col min="8422" max="8422" width="4.7109375" style="49" customWidth="1"/>
    <col min="8423" max="8423" width="2.5703125" style="49" customWidth="1"/>
    <col min="8424" max="8424" width="4.7109375" style="49" customWidth="1"/>
    <col min="8425" max="8425" width="1" style="49" customWidth="1"/>
    <col min="8426" max="8426" width="4.7109375" style="49" customWidth="1"/>
    <col min="8427" max="8427" width="2.5703125" style="49" customWidth="1"/>
    <col min="8428" max="8428" width="4.7109375" style="49" customWidth="1"/>
    <col min="8429" max="8429" width="1.140625" style="49" customWidth="1"/>
    <col min="8430" max="8430" width="4.7109375" style="49" customWidth="1"/>
    <col min="8431" max="8431" width="2.5703125" style="49" customWidth="1"/>
    <col min="8432" max="8432" width="4.7109375" style="49" customWidth="1"/>
    <col min="8433" max="8433" width="1.140625" style="49" customWidth="1"/>
    <col min="8434" max="8434" width="4.7109375" style="49" customWidth="1"/>
    <col min="8435" max="8435" width="2.5703125" style="49" customWidth="1"/>
    <col min="8436" max="8436" width="4.7109375" style="49" customWidth="1"/>
    <col min="8437" max="8437" width="1" style="49" customWidth="1"/>
    <col min="8438" max="8438" width="4.7109375" style="49" customWidth="1"/>
    <col min="8439" max="8439" width="2.5703125" style="49" customWidth="1"/>
    <col min="8440" max="8440" width="4.7109375" style="49" customWidth="1"/>
    <col min="8441" max="8441" width="1" style="49" customWidth="1"/>
    <col min="8442" max="8442" width="4.7109375" style="49" customWidth="1"/>
    <col min="8443" max="8443" width="2.5703125" style="49" customWidth="1"/>
    <col min="8444" max="8444" width="4.7109375" style="49" customWidth="1"/>
    <col min="8445" max="8445" width="1" style="49" customWidth="1"/>
    <col min="8446" max="8446" width="4.5703125" style="49" customWidth="1"/>
    <col min="8447" max="8447" width="2.5703125" style="49" customWidth="1"/>
    <col min="8448" max="8448" width="4.85546875" style="49" customWidth="1"/>
    <col min="8449" max="8664" width="9.140625" style="49"/>
    <col min="8665" max="8665" width="1.42578125" style="49" customWidth="1"/>
    <col min="8666" max="8666" width="11.5703125" style="49" customWidth="1"/>
    <col min="8667" max="8669" width="0" style="49" hidden="1" customWidth="1"/>
    <col min="8670" max="8670" width="4.7109375" style="49" customWidth="1"/>
    <col min="8671" max="8671" width="2.5703125" style="49" customWidth="1"/>
    <col min="8672" max="8672" width="4.7109375" style="49" customWidth="1"/>
    <col min="8673" max="8673" width="1" style="49" customWidth="1"/>
    <col min="8674" max="8674" width="4.7109375" style="49" customWidth="1"/>
    <col min="8675" max="8675" width="2.5703125" style="49" customWidth="1"/>
    <col min="8676" max="8676" width="4.7109375" style="49" customWidth="1"/>
    <col min="8677" max="8677" width="1" style="49" customWidth="1"/>
    <col min="8678" max="8678" width="4.7109375" style="49" customWidth="1"/>
    <col min="8679" max="8679" width="2.5703125" style="49" customWidth="1"/>
    <col min="8680" max="8680" width="4.7109375" style="49" customWidth="1"/>
    <col min="8681" max="8681" width="1" style="49" customWidth="1"/>
    <col min="8682" max="8682" width="4.7109375" style="49" customWidth="1"/>
    <col min="8683" max="8683" width="2.5703125" style="49" customWidth="1"/>
    <col min="8684" max="8684" width="4.7109375" style="49" customWidth="1"/>
    <col min="8685" max="8685" width="1.140625" style="49" customWidth="1"/>
    <col min="8686" max="8686" width="4.7109375" style="49" customWidth="1"/>
    <col min="8687" max="8687" width="2.5703125" style="49" customWidth="1"/>
    <col min="8688" max="8688" width="4.7109375" style="49" customWidth="1"/>
    <col min="8689" max="8689" width="1.140625" style="49" customWidth="1"/>
    <col min="8690" max="8690" width="4.7109375" style="49" customWidth="1"/>
    <col min="8691" max="8691" width="2.5703125" style="49" customWidth="1"/>
    <col min="8692" max="8692" width="4.7109375" style="49" customWidth="1"/>
    <col min="8693" max="8693" width="1" style="49" customWidth="1"/>
    <col min="8694" max="8694" width="4.7109375" style="49" customWidth="1"/>
    <col min="8695" max="8695" width="2.5703125" style="49" customWidth="1"/>
    <col min="8696" max="8696" width="4.7109375" style="49" customWidth="1"/>
    <col min="8697" max="8697" width="1" style="49" customWidth="1"/>
    <col min="8698" max="8698" width="4.7109375" style="49" customWidth="1"/>
    <col min="8699" max="8699" width="2.5703125" style="49" customWidth="1"/>
    <col min="8700" max="8700" width="4.7109375" style="49" customWidth="1"/>
    <col min="8701" max="8701" width="1" style="49" customWidth="1"/>
    <col min="8702" max="8702" width="4.5703125" style="49" customWidth="1"/>
    <col min="8703" max="8703" width="2.5703125" style="49" customWidth="1"/>
    <col min="8704" max="8704" width="4.85546875" style="49" customWidth="1"/>
    <col min="8705" max="8920" width="9.140625" style="49"/>
    <col min="8921" max="8921" width="1.42578125" style="49" customWidth="1"/>
    <col min="8922" max="8922" width="11.5703125" style="49" customWidth="1"/>
    <col min="8923" max="8925" width="0" style="49" hidden="1" customWidth="1"/>
    <col min="8926" max="8926" width="4.7109375" style="49" customWidth="1"/>
    <col min="8927" max="8927" width="2.5703125" style="49" customWidth="1"/>
    <col min="8928" max="8928" width="4.7109375" style="49" customWidth="1"/>
    <col min="8929" max="8929" width="1" style="49" customWidth="1"/>
    <col min="8930" max="8930" width="4.7109375" style="49" customWidth="1"/>
    <col min="8931" max="8931" width="2.5703125" style="49" customWidth="1"/>
    <col min="8932" max="8932" width="4.7109375" style="49" customWidth="1"/>
    <col min="8933" max="8933" width="1" style="49" customWidth="1"/>
    <col min="8934" max="8934" width="4.7109375" style="49" customWidth="1"/>
    <col min="8935" max="8935" width="2.5703125" style="49" customWidth="1"/>
    <col min="8936" max="8936" width="4.7109375" style="49" customWidth="1"/>
    <col min="8937" max="8937" width="1" style="49" customWidth="1"/>
    <col min="8938" max="8938" width="4.7109375" style="49" customWidth="1"/>
    <col min="8939" max="8939" width="2.5703125" style="49" customWidth="1"/>
    <col min="8940" max="8940" width="4.7109375" style="49" customWidth="1"/>
    <col min="8941" max="8941" width="1.140625" style="49" customWidth="1"/>
    <col min="8942" max="8942" width="4.7109375" style="49" customWidth="1"/>
    <col min="8943" max="8943" width="2.5703125" style="49" customWidth="1"/>
    <col min="8944" max="8944" width="4.7109375" style="49" customWidth="1"/>
    <col min="8945" max="8945" width="1.140625" style="49" customWidth="1"/>
    <col min="8946" max="8946" width="4.7109375" style="49" customWidth="1"/>
    <col min="8947" max="8947" width="2.5703125" style="49" customWidth="1"/>
    <col min="8948" max="8948" width="4.7109375" style="49" customWidth="1"/>
    <col min="8949" max="8949" width="1" style="49" customWidth="1"/>
    <col min="8950" max="8950" width="4.7109375" style="49" customWidth="1"/>
    <col min="8951" max="8951" width="2.5703125" style="49" customWidth="1"/>
    <col min="8952" max="8952" width="4.7109375" style="49" customWidth="1"/>
    <col min="8953" max="8953" width="1" style="49" customWidth="1"/>
    <col min="8954" max="8954" width="4.7109375" style="49" customWidth="1"/>
    <col min="8955" max="8955" width="2.5703125" style="49" customWidth="1"/>
    <col min="8956" max="8956" width="4.7109375" style="49" customWidth="1"/>
    <col min="8957" max="8957" width="1" style="49" customWidth="1"/>
    <col min="8958" max="8958" width="4.5703125" style="49" customWidth="1"/>
    <col min="8959" max="8959" width="2.5703125" style="49" customWidth="1"/>
    <col min="8960" max="8960" width="4.85546875" style="49" customWidth="1"/>
    <col min="8961" max="9176" width="9.140625" style="49"/>
    <col min="9177" max="9177" width="1.42578125" style="49" customWidth="1"/>
    <col min="9178" max="9178" width="11.5703125" style="49" customWidth="1"/>
    <col min="9179" max="9181" width="0" style="49" hidden="1" customWidth="1"/>
    <col min="9182" max="9182" width="4.7109375" style="49" customWidth="1"/>
    <col min="9183" max="9183" width="2.5703125" style="49" customWidth="1"/>
    <col min="9184" max="9184" width="4.7109375" style="49" customWidth="1"/>
    <col min="9185" max="9185" width="1" style="49" customWidth="1"/>
    <col min="9186" max="9186" width="4.7109375" style="49" customWidth="1"/>
    <col min="9187" max="9187" width="2.5703125" style="49" customWidth="1"/>
    <col min="9188" max="9188" width="4.7109375" style="49" customWidth="1"/>
    <col min="9189" max="9189" width="1" style="49" customWidth="1"/>
    <col min="9190" max="9190" width="4.7109375" style="49" customWidth="1"/>
    <col min="9191" max="9191" width="2.5703125" style="49" customWidth="1"/>
    <col min="9192" max="9192" width="4.7109375" style="49" customWidth="1"/>
    <col min="9193" max="9193" width="1" style="49" customWidth="1"/>
    <col min="9194" max="9194" width="4.7109375" style="49" customWidth="1"/>
    <col min="9195" max="9195" width="2.5703125" style="49" customWidth="1"/>
    <col min="9196" max="9196" width="4.7109375" style="49" customWidth="1"/>
    <col min="9197" max="9197" width="1.140625" style="49" customWidth="1"/>
    <col min="9198" max="9198" width="4.7109375" style="49" customWidth="1"/>
    <col min="9199" max="9199" width="2.5703125" style="49" customWidth="1"/>
    <col min="9200" max="9200" width="4.7109375" style="49" customWidth="1"/>
    <col min="9201" max="9201" width="1.140625" style="49" customWidth="1"/>
    <col min="9202" max="9202" width="4.7109375" style="49" customWidth="1"/>
    <col min="9203" max="9203" width="2.5703125" style="49" customWidth="1"/>
    <col min="9204" max="9204" width="4.7109375" style="49" customWidth="1"/>
    <col min="9205" max="9205" width="1" style="49" customWidth="1"/>
    <col min="9206" max="9206" width="4.7109375" style="49" customWidth="1"/>
    <col min="9207" max="9207" width="2.5703125" style="49" customWidth="1"/>
    <col min="9208" max="9208" width="4.7109375" style="49" customWidth="1"/>
    <col min="9209" max="9209" width="1" style="49" customWidth="1"/>
    <col min="9210" max="9210" width="4.7109375" style="49" customWidth="1"/>
    <col min="9211" max="9211" width="2.5703125" style="49" customWidth="1"/>
    <col min="9212" max="9212" width="4.7109375" style="49" customWidth="1"/>
    <col min="9213" max="9213" width="1" style="49" customWidth="1"/>
    <col min="9214" max="9214" width="4.5703125" style="49" customWidth="1"/>
    <col min="9215" max="9215" width="2.5703125" style="49" customWidth="1"/>
    <col min="9216" max="9216" width="4.85546875" style="49" customWidth="1"/>
    <col min="9217" max="9432" width="9.140625" style="49"/>
    <col min="9433" max="9433" width="1.42578125" style="49" customWidth="1"/>
    <col min="9434" max="9434" width="11.5703125" style="49" customWidth="1"/>
    <col min="9435" max="9437" width="0" style="49" hidden="1" customWidth="1"/>
    <col min="9438" max="9438" width="4.7109375" style="49" customWidth="1"/>
    <col min="9439" max="9439" width="2.5703125" style="49" customWidth="1"/>
    <col min="9440" max="9440" width="4.7109375" style="49" customWidth="1"/>
    <col min="9441" max="9441" width="1" style="49" customWidth="1"/>
    <col min="9442" max="9442" width="4.7109375" style="49" customWidth="1"/>
    <col min="9443" max="9443" width="2.5703125" style="49" customWidth="1"/>
    <col min="9444" max="9444" width="4.7109375" style="49" customWidth="1"/>
    <col min="9445" max="9445" width="1" style="49" customWidth="1"/>
    <col min="9446" max="9446" width="4.7109375" style="49" customWidth="1"/>
    <col min="9447" max="9447" width="2.5703125" style="49" customWidth="1"/>
    <col min="9448" max="9448" width="4.7109375" style="49" customWidth="1"/>
    <col min="9449" max="9449" width="1" style="49" customWidth="1"/>
    <col min="9450" max="9450" width="4.7109375" style="49" customWidth="1"/>
    <col min="9451" max="9451" width="2.5703125" style="49" customWidth="1"/>
    <col min="9452" max="9452" width="4.7109375" style="49" customWidth="1"/>
    <col min="9453" max="9453" width="1.140625" style="49" customWidth="1"/>
    <col min="9454" max="9454" width="4.7109375" style="49" customWidth="1"/>
    <col min="9455" max="9455" width="2.5703125" style="49" customWidth="1"/>
    <col min="9456" max="9456" width="4.7109375" style="49" customWidth="1"/>
    <col min="9457" max="9457" width="1.140625" style="49" customWidth="1"/>
    <col min="9458" max="9458" width="4.7109375" style="49" customWidth="1"/>
    <col min="9459" max="9459" width="2.5703125" style="49" customWidth="1"/>
    <col min="9460" max="9460" width="4.7109375" style="49" customWidth="1"/>
    <col min="9461" max="9461" width="1" style="49" customWidth="1"/>
    <col min="9462" max="9462" width="4.7109375" style="49" customWidth="1"/>
    <col min="9463" max="9463" width="2.5703125" style="49" customWidth="1"/>
    <col min="9464" max="9464" width="4.7109375" style="49" customWidth="1"/>
    <col min="9465" max="9465" width="1" style="49" customWidth="1"/>
    <col min="9466" max="9466" width="4.7109375" style="49" customWidth="1"/>
    <col min="9467" max="9467" width="2.5703125" style="49" customWidth="1"/>
    <col min="9468" max="9468" width="4.7109375" style="49" customWidth="1"/>
    <col min="9469" max="9469" width="1" style="49" customWidth="1"/>
    <col min="9470" max="9470" width="4.5703125" style="49" customWidth="1"/>
    <col min="9471" max="9471" width="2.5703125" style="49" customWidth="1"/>
    <col min="9472" max="9472" width="4.85546875" style="49" customWidth="1"/>
    <col min="9473" max="9688" width="9.140625" style="49"/>
    <col min="9689" max="9689" width="1.42578125" style="49" customWidth="1"/>
    <col min="9690" max="9690" width="11.5703125" style="49" customWidth="1"/>
    <col min="9691" max="9693" width="0" style="49" hidden="1" customWidth="1"/>
    <col min="9694" max="9694" width="4.7109375" style="49" customWidth="1"/>
    <col min="9695" max="9695" width="2.5703125" style="49" customWidth="1"/>
    <col min="9696" max="9696" width="4.7109375" style="49" customWidth="1"/>
    <col min="9697" max="9697" width="1" style="49" customWidth="1"/>
    <col min="9698" max="9698" width="4.7109375" style="49" customWidth="1"/>
    <col min="9699" max="9699" width="2.5703125" style="49" customWidth="1"/>
    <col min="9700" max="9700" width="4.7109375" style="49" customWidth="1"/>
    <col min="9701" max="9701" width="1" style="49" customWidth="1"/>
    <col min="9702" max="9702" width="4.7109375" style="49" customWidth="1"/>
    <col min="9703" max="9703" width="2.5703125" style="49" customWidth="1"/>
    <col min="9704" max="9704" width="4.7109375" style="49" customWidth="1"/>
    <col min="9705" max="9705" width="1" style="49" customWidth="1"/>
    <col min="9706" max="9706" width="4.7109375" style="49" customWidth="1"/>
    <col min="9707" max="9707" width="2.5703125" style="49" customWidth="1"/>
    <col min="9708" max="9708" width="4.7109375" style="49" customWidth="1"/>
    <col min="9709" max="9709" width="1.140625" style="49" customWidth="1"/>
    <col min="9710" max="9710" width="4.7109375" style="49" customWidth="1"/>
    <col min="9711" max="9711" width="2.5703125" style="49" customWidth="1"/>
    <col min="9712" max="9712" width="4.7109375" style="49" customWidth="1"/>
    <col min="9713" max="9713" width="1.140625" style="49" customWidth="1"/>
    <col min="9714" max="9714" width="4.7109375" style="49" customWidth="1"/>
    <col min="9715" max="9715" width="2.5703125" style="49" customWidth="1"/>
    <col min="9716" max="9716" width="4.7109375" style="49" customWidth="1"/>
    <col min="9717" max="9717" width="1" style="49" customWidth="1"/>
    <col min="9718" max="9718" width="4.7109375" style="49" customWidth="1"/>
    <col min="9719" max="9719" width="2.5703125" style="49" customWidth="1"/>
    <col min="9720" max="9720" width="4.7109375" style="49" customWidth="1"/>
    <col min="9721" max="9721" width="1" style="49" customWidth="1"/>
    <col min="9722" max="9722" width="4.7109375" style="49" customWidth="1"/>
    <col min="9723" max="9723" width="2.5703125" style="49" customWidth="1"/>
    <col min="9724" max="9724" width="4.7109375" style="49" customWidth="1"/>
    <col min="9725" max="9725" width="1" style="49" customWidth="1"/>
    <col min="9726" max="9726" width="4.5703125" style="49" customWidth="1"/>
    <col min="9727" max="9727" width="2.5703125" style="49" customWidth="1"/>
    <col min="9728" max="9728" width="4.85546875" style="49" customWidth="1"/>
    <col min="9729" max="9944" width="9.140625" style="49"/>
    <col min="9945" max="9945" width="1.42578125" style="49" customWidth="1"/>
    <col min="9946" max="9946" width="11.5703125" style="49" customWidth="1"/>
    <col min="9947" max="9949" width="0" style="49" hidden="1" customWidth="1"/>
    <col min="9950" max="9950" width="4.7109375" style="49" customWidth="1"/>
    <col min="9951" max="9951" width="2.5703125" style="49" customWidth="1"/>
    <col min="9952" max="9952" width="4.7109375" style="49" customWidth="1"/>
    <col min="9953" max="9953" width="1" style="49" customWidth="1"/>
    <col min="9954" max="9954" width="4.7109375" style="49" customWidth="1"/>
    <col min="9955" max="9955" width="2.5703125" style="49" customWidth="1"/>
    <col min="9956" max="9956" width="4.7109375" style="49" customWidth="1"/>
    <col min="9957" max="9957" width="1" style="49" customWidth="1"/>
    <col min="9958" max="9958" width="4.7109375" style="49" customWidth="1"/>
    <col min="9959" max="9959" width="2.5703125" style="49" customWidth="1"/>
    <col min="9960" max="9960" width="4.7109375" style="49" customWidth="1"/>
    <col min="9961" max="9961" width="1" style="49" customWidth="1"/>
    <col min="9962" max="9962" width="4.7109375" style="49" customWidth="1"/>
    <col min="9963" max="9963" width="2.5703125" style="49" customWidth="1"/>
    <col min="9964" max="9964" width="4.7109375" style="49" customWidth="1"/>
    <col min="9965" max="9965" width="1.140625" style="49" customWidth="1"/>
    <col min="9966" max="9966" width="4.7109375" style="49" customWidth="1"/>
    <col min="9967" max="9967" width="2.5703125" style="49" customWidth="1"/>
    <col min="9968" max="9968" width="4.7109375" style="49" customWidth="1"/>
    <col min="9969" max="9969" width="1.140625" style="49" customWidth="1"/>
    <col min="9970" max="9970" width="4.7109375" style="49" customWidth="1"/>
    <col min="9971" max="9971" width="2.5703125" style="49" customWidth="1"/>
    <col min="9972" max="9972" width="4.7109375" style="49" customWidth="1"/>
    <col min="9973" max="9973" width="1" style="49" customWidth="1"/>
    <col min="9974" max="9974" width="4.7109375" style="49" customWidth="1"/>
    <col min="9975" max="9975" width="2.5703125" style="49" customWidth="1"/>
    <col min="9976" max="9976" width="4.7109375" style="49" customWidth="1"/>
    <col min="9977" max="9977" width="1" style="49" customWidth="1"/>
    <col min="9978" max="9978" width="4.7109375" style="49" customWidth="1"/>
    <col min="9979" max="9979" width="2.5703125" style="49" customWidth="1"/>
    <col min="9980" max="9980" width="4.7109375" style="49" customWidth="1"/>
    <col min="9981" max="9981" width="1" style="49" customWidth="1"/>
    <col min="9982" max="9982" width="4.5703125" style="49" customWidth="1"/>
    <col min="9983" max="9983" width="2.5703125" style="49" customWidth="1"/>
    <col min="9984" max="9984" width="4.85546875" style="49" customWidth="1"/>
    <col min="9985" max="10200" width="9.140625" style="49"/>
    <col min="10201" max="10201" width="1.42578125" style="49" customWidth="1"/>
    <col min="10202" max="10202" width="11.5703125" style="49" customWidth="1"/>
    <col min="10203" max="10205" width="0" style="49" hidden="1" customWidth="1"/>
    <col min="10206" max="10206" width="4.7109375" style="49" customWidth="1"/>
    <col min="10207" max="10207" width="2.5703125" style="49" customWidth="1"/>
    <col min="10208" max="10208" width="4.7109375" style="49" customWidth="1"/>
    <col min="10209" max="10209" width="1" style="49" customWidth="1"/>
    <col min="10210" max="10210" width="4.7109375" style="49" customWidth="1"/>
    <col min="10211" max="10211" width="2.5703125" style="49" customWidth="1"/>
    <col min="10212" max="10212" width="4.7109375" style="49" customWidth="1"/>
    <col min="10213" max="10213" width="1" style="49" customWidth="1"/>
    <col min="10214" max="10214" width="4.7109375" style="49" customWidth="1"/>
    <col min="10215" max="10215" width="2.5703125" style="49" customWidth="1"/>
    <col min="10216" max="10216" width="4.7109375" style="49" customWidth="1"/>
    <col min="10217" max="10217" width="1" style="49" customWidth="1"/>
    <col min="10218" max="10218" width="4.7109375" style="49" customWidth="1"/>
    <col min="10219" max="10219" width="2.5703125" style="49" customWidth="1"/>
    <col min="10220" max="10220" width="4.7109375" style="49" customWidth="1"/>
    <col min="10221" max="10221" width="1.140625" style="49" customWidth="1"/>
    <col min="10222" max="10222" width="4.7109375" style="49" customWidth="1"/>
    <col min="10223" max="10223" width="2.5703125" style="49" customWidth="1"/>
    <col min="10224" max="10224" width="4.7109375" style="49" customWidth="1"/>
    <col min="10225" max="10225" width="1.140625" style="49" customWidth="1"/>
    <col min="10226" max="10226" width="4.7109375" style="49" customWidth="1"/>
    <col min="10227" max="10227" width="2.5703125" style="49" customWidth="1"/>
    <col min="10228" max="10228" width="4.7109375" style="49" customWidth="1"/>
    <col min="10229" max="10229" width="1" style="49" customWidth="1"/>
    <col min="10230" max="10230" width="4.7109375" style="49" customWidth="1"/>
    <col min="10231" max="10231" width="2.5703125" style="49" customWidth="1"/>
    <col min="10232" max="10232" width="4.7109375" style="49" customWidth="1"/>
    <col min="10233" max="10233" width="1" style="49" customWidth="1"/>
    <col min="10234" max="10234" width="4.7109375" style="49" customWidth="1"/>
    <col min="10235" max="10235" width="2.5703125" style="49" customWidth="1"/>
    <col min="10236" max="10236" width="4.7109375" style="49" customWidth="1"/>
    <col min="10237" max="10237" width="1" style="49" customWidth="1"/>
    <col min="10238" max="10238" width="4.5703125" style="49" customWidth="1"/>
    <col min="10239" max="10239" width="2.5703125" style="49" customWidth="1"/>
    <col min="10240" max="10240" width="4.85546875" style="49" customWidth="1"/>
    <col min="10241" max="10456" width="9.140625" style="49"/>
    <col min="10457" max="10457" width="1.42578125" style="49" customWidth="1"/>
    <col min="10458" max="10458" width="11.5703125" style="49" customWidth="1"/>
    <col min="10459" max="10461" width="0" style="49" hidden="1" customWidth="1"/>
    <col min="10462" max="10462" width="4.7109375" style="49" customWidth="1"/>
    <col min="10463" max="10463" width="2.5703125" style="49" customWidth="1"/>
    <col min="10464" max="10464" width="4.7109375" style="49" customWidth="1"/>
    <col min="10465" max="10465" width="1" style="49" customWidth="1"/>
    <col min="10466" max="10466" width="4.7109375" style="49" customWidth="1"/>
    <col min="10467" max="10467" width="2.5703125" style="49" customWidth="1"/>
    <col min="10468" max="10468" width="4.7109375" style="49" customWidth="1"/>
    <col min="10469" max="10469" width="1" style="49" customWidth="1"/>
    <col min="10470" max="10470" width="4.7109375" style="49" customWidth="1"/>
    <col min="10471" max="10471" width="2.5703125" style="49" customWidth="1"/>
    <col min="10472" max="10472" width="4.7109375" style="49" customWidth="1"/>
    <col min="10473" max="10473" width="1" style="49" customWidth="1"/>
    <col min="10474" max="10474" width="4.7109375" style="49" customWidth="1"/>
    <col min="10475" max="10475" width="2.5703125" style="49" customWidth="1"/>
    <col min="10476" max="10476" width="4.7109375" style="49" customWidth="1"/>
    <col min="10477" max="10477" width="1.140625" style="49" customWidth="1"/>
    <col min="10478" max="10478" width="4.7109375" style="49" customWidth="1"/>
    <col min="10479" max="10479" width="2.5703125" style="49" customWidth="1"/>
    <col min="10480" max="10480" width="4.7109375" style="49" customWidth="1"/>
    <col min="10481" max="10481" width="1.140625" style="49" customWidth="1"/>
    <col min="10482" max="10482" width="4.7109375" style="49" customWidth="1"/>
    <col min="10483" max="10483" width="2.5703125" style="49" customWidth="1"/>
    <col min="10484" max="10484" width="4.7109375" style="49" customWidth="1"/>
    <col min="10485" max="10485" width="1" style="49" customWidth="1"/>
    <col min="10486" max="10486" width="4.7109375" style="49" customWidth="1"/>
    <col min="10487" max="10487" width="2.5703125" style="49" customWidth="1"/>
    <col min="10488" max="10488" width="4.7109375" style="49" customWidth="1"/>
    <col min="10489" max="10489" width="1" style="49" customWidth="1"/>
    <col min="10490" max="10490" width="4.7109375" style="49" customWidth="1"/>
    <col min="10491" max="10491" width="2.5703125" style="49" customWidth="1"/>
    <col min="10492" max="10492" width="4.7109375" style="49" customWidth="1"/>
    <col min="10493" max="10493" width="1" style="49" customWidth="1"/>
    <col min="10494" max="10494" width="4.5703125" style="49" customWidth="1"/>
    <col min="10495" max="10495" width="2.5703125" style="49" customWidth="1"/>
    <col min="10496" max="10496" width="4.85546875" style="49" customWidth="1"/>
    <col min="10497" max="10712" width="9.140625" style="49"/>
    <col min="10713" max="10713" width="1.42578125" style="49" customWidth="1"/>
    <col min="10714" max="10714" width="11.5703125" style="49" customWidth="1"/>
    <col min="10715" max="10717" width="0" style="49" hidden="1" customWidth="1"/>
    <col min="10718" max="10718" width="4.7109375" style="49" customWidth="1"/>
    <col min="10719" max="10719" width="2.5703125" style="49" customWidth="1"/>
    <col min="10720" max="10720" width="4.7109375" style="49" customWidth="1"/>
    <col min="10721" max="10721" width="1" style="49" customWidth="1"/>
    <col min="10722" max="10722" width="4.7109375" style="49" customWidth="1"/>
    <col min="10723" max="10723" width="2.5703125" style="49" customWidth="1"/>
    <col min="10724" max="10724" width="4.7109375" style="49" customWidth="1"/>
    <col min="10725" max="10725" width="1" style="49" customWidth="1"/>
    <col min="10726" max="10726" width="4.7109375" style="49" customWidth="1"/>
    <col min="10727" max="10727" width="2.5703125" style="49" customWidth="1"/>
    <col min="10728" max="10728" width="4.7109375" style="49" customWidth="1"/>
    <col min="10729" max="10729" width="1" style="49" customWidth="1"/>
    <col min="10730" max="10730" width="4.7109375" style="49" customWidth="1"/>
    <col min="10731" max="10731" width="2.5703125" style="49" customWidth="1"/>
    <col min="10732" max="10732" width="4.7109375" style="49" customWidth="1"/>
    <col min="10733" max="10733" width="1.140625" style="49" customWidth="1"/>
    <col min="10734" max="10734" width="4.7109375" style="49" customWidth="1"/>
    <col min="10735" max="10735" width="2.5703125" style="49" customWidth="1"/>
    <col min="10736" max="10736" width="4.7109375" style="49" customWidth="1"/>
    <col min="10737" max="10737" width="1.140625" style="49" customWidth="1"/>
    <col min="10738" max="10738" width="4.7109375" style="49" customWidth="1"/>
    <col min="10739" max="10739" width="2.5703125" style="49" customWidth="1"/>
    <col min="10740" max="10740" width="4.7109375" style="49" customWidth="1"/>
    <col min="10741" max="10741" width="1" style="49" customWidth="1"/>
    <col min="10742" max="10742" width="4.7109375" style="49" customWidth="1"/>
    <col min="10743" max="10743" width="2.5703125" style="49" customWidth="1"/>
    <col min="10744" max="10744" width="4.7109375" style="49" customWidth="1"/>
    <col min="10745" max="10745" width="1" style="49" customWidth="1"/>
    <col min="10746" max="10746" width="4.7109375" style="49" customWidth="1"/>
    <col min="10747" max="10747" width="2.5703125" style="49" customWidth="1"/>
    <col min="10748" max="10748" width="4.7109375" style="49" customWidth="1"/>
    <col min="10749" max="10749" width="1" style="49" customWidth="1"/>
    <col min="10750" max="10750" width="4.5703125" style="49" customWidth="1"/>
    <col min="10751" max="10751" width="2.5703125" style="49" customWidth="1"/>
    <col min="10752" max="10752" width="4.85546875" style="49" customWidth="1"/>
    <col min="10753" max="10968" width="9.140625" style="49"/>
    <col min="10969" max="10969" width="1.42578125" style="49" customWidth="1"/>
    <col min="10970" max="10970" width="11.5703125" style="49" customWidth="1"/>
    <col min="10971" max="10973" width="0" style="49" hidden="1" customWidth="1"/>
    <col min="10974" max="10974" width="4.7109375" style="49" customWidth="1"/>
    <col min="10975" max="10975" width="2.5703125" style="49" customWidth="1"/>
    <col min="10976" max="10976" width="4.7109375" style="49" customWidth="1"/>
    <col min="10977" max="10977" width="1" style="49" customWidth="1"/>
    <col min="10978" max="10978" width="4.7109375" style="49" customWidth="1"/>
    <col min="10979" max="10979" width="2.5703125" style="49" customWidth="1"/>
    <col min="10980" max="10980" width="4.7109375" style="49" customWidth="1"/>
    <col min="10981" max="10981" width="1" style="49" customWidth="1"/>
    <col min="10982" max="10982" width="4.7109375" style="49" customWidth="1"/>
    <col min="10983" max="10983" width="2.5703125" style="49" customWidth="1"/>
    <col min="10984" max="10984" width="4.7109375" style="49" customWidth="1"/>
    <col min="10985" max="10985" width="1" style="49" customWidth="1"/>
    <col min="10986" max="10986" width="4.7109375" style="49" customWidth="1"/>
    <col min="10987" max="10987" width="2.5703125" style="49" customWidth="1"/>
    <col min="10988" max="10988" width="4.7109375" style="49" customWidth="1"/>
    <col min="10989" max="10989" width="1.140625" style="49" customWidth="1"/>
    <col min="10990" max="10990" width="4.7109375" style="49" customWidth="1"/>
    <col min="10991" max="10991" width="2.5703125" style="49" customWidth="1"/>
    <col min="10992" max="10992" width="4.7109375" style="49" customWidth="1"/>
    <col min="10993" max="10993" width="1.140625" style="49" customWidth="1"/>
    <col min="10994" max="10994" width="4.7109375" style="49" customWidth="1"/>
    <col min="10995" max="10995" width="2.5703125" style="49" customWidth="1"/>
    <col min="10996" max="10996" width="4.7109375" style="49" customWidth="1"/>
    <col min="10997" max="10997" width="1" style="49" customWidth="1"/>
    <col min="10998" max="10998" width="4.7109375" style="49" customWidth="1"/>
    <col min="10999" max="10999" width="2.5703125" style="49" customWidth="1"/>
    <col min="11000" max="11000" width="4.7109375" style="49" customWidth="1"/>
    <col min="11001" max="11001" width="1" style="49" customWidth="1"/>
    <col min="11002" max="11002" width="4.7109375" style="49" customWidth="1"/>
    <col min="11003" max="11003" width="2.5703125" style="49" customWidth="1"/>
    <col min="11004" max="11004" width="4.7109375" style="49" customWidth="1"/>
    <col min="11005" max="11005" width="1" style="49" customWidth="1"/>
    <col min="11006" max="11006" width="4.5703125" style="49" customWidth="1"/>
    <col min="11007" max="11007" width="2.5703125" style="49" customWidth="1"/>
    <col min="11008" max="11008" width="4.85546875" style="49" customWidth="1"/>
    <col min="11009" max="11224" width="9.140625" style="49"/>
    <col min="11225" max="11225" width="1.42578125" style="49" customWidth="1"/>
    <col min="11226" max="11226" width="11.5703125" style="49" customWidth="1"/>
    <col min="11227" max="11229" width="0" style="49" hidden="1" customWidth="1"/>
    <col min="11230" max="11230" width="4.7109375" style="49" customWidth="1"/>
    <col min="11231" max="11231" width="2.5703125" style="49" customWidth="1"/>
    <col min="11232" max="11232" width="4.7109375" style="49" customWidth="1"/>
    <col min="11233" max="11233" width="1" style="49" customWidth="1"/>
    <col min="11234" max="11234" width="4.7109375" style="49" customWidth="1"/>
    <col min="11235" max="11235" width="2.5703125" style="49" customWidth="1"/>
    <col min="11236" max="11236" width="4.7109375" style="49" customWidth="1"/>
    <col min="11237" max="11237" width="1" style="49" customWidth="1"/>
    <col min="11238" max="11238" width="4.7109375" style="49" customWidth="1"/>
    <col min="11239" max="11239" width="2.5703125" style="49" customWidth="1"/>
    <col min="11240" max="11240" width="4.7109375" style="49" customWidth="1"/>
    <col min="11241" max="11241" width="1" style="49" customWidth="1"/>
    <col min="11242" max="11242" width="4.7109375" style="49" customWidth="1"/>
    <col min="11243" max="11243" width="2.5703125" style="49" customWidth="1"/>
    <col min="11244" max="11244" width="4.7109375" style="49" customWidth="1"/>
    <col min="11245" max="11245" width="1.140625" style="49" customWidth="1"/>
    <col min="11246" max="11246" width="4.7109375" style="49" customWidth="1"/>
    <col min="11247" max="11247" width="2.5703125" style="49" customWidth="1"/>
    <col min="11248" max="11248" width="4.7109375" style="49" customWidth="1"/>
    <col min="11249" max="11249" width="1.140625" style="49" customWidth="1"/>
    <col min="11250" max="11250" width="4.7109375" style="49" customWidth="1"/>
    <col min="11251" max="11251" width="2.5703125" style="49" customWidth="1"/>
    <col min="11252" max="11252" width="4.7109375" style="49" customWidth="1"/>
    <col min="11253" max="11253" width="1" style="49" customWidth="1"/>
    <col min="11254" max="11254" width="4.7109375" style="49" customWidth="1"/>
    <col min="11255" max="11255" width="2.5703125" style="49" customWidth="1"/>
    <col min="11256" max="11256" width="4.7109375" style="49" customWidth="1"/>
    <col min="11257" max="11257" width="1" style="49" customWidth="1"/>
    <col min="11258" max="11258" width="4.7109375" style="49" customWidth="1"/>
    <col min="11259" max="11259" width="2.5703125" style="49" customWidth="1"/>
    <col min="11260" max="11260" width="4.7109375" style="49" customWidth="1"/>
    <col min="11261" max="11261" width="1" style="49" customWidth="1"/>
    <col min="11262" max="11262" width="4.5703125" style="49" customWidth="1"/>
    <col min="11263" max="11263" width="2.5703125" style="49" customWidth="1"/>
    <col min="11264" max="11264" width="4.85546875" style="49" customWidth="1"/>
    <col min="11265" max="11480" width="9.140625" style="49"/>
    <col min="11481" max="11481" width="1.42578125" style="49" customWidth="1"/>
    <col min="11482" max="11482" width="11.5703125" style="49" customWidth="1"/>
    <col min="11483" max="11485" width="0" style="49" hidden="1" customWidth="1"/>
    <col min="11486" max="11486" width="4.7109375" style="49" customWidth="1"/>
    <col min="11487" max="11487" width="2.5703125" style="49" customWidth="1"/>
    <col min="11488" max="11488" width="4.7109375" style="49" customWidth="1"/>
    <col min="11489" max="11489" width="1" style="49" customWidth="1"/>
    <col min="11490" max="11490" width="4.7109375" style="49" customWidth="1"/>
    <col min="11491" max="11491" width="2.5703125" style="49" customWidth="1"/>
    <col min="11492" max="11492" width="4.7109375" style="49" customWidth="1"/>
    <col min="11493" max="11493" width="1" style="49" customWidth="1"/>
    <col min="11494" max="11494" width="4.7109375" style="49" customWidth="1"/>
    <col min="11495" max="11495" width="2.5703125" style="49" customWidth="1"/>
    <col min="11496" max="11496" width="4.7109375" style="49" customWidth="1"/>
    <col min="11497" max="11497" width="1" style="49" customWidth="1"/>
    <col min="11498" max="11498" width="4.7109375" style="49" customWidth="1"/>
    <col min="11499" max="11499" width="2.5703125" style="49" customWidth="1"/>
    <col min="11500" max="11500" width="4.7109375" style="49" customWidth="1"/>
    <col min="11501" max="11501" width="1.140625" style="49" customWidth="1"/>
    <col min="11502" max="11502" width="4.7109375" style="49" customWidth="1"/>
    <col min="11503" max="11503" width="2.5703125" style="49" customWidth="1"/>
    <col min="11504" max="11504" width="4.7109375" style="49" customWidth="1"/>
    <col min="11505" max="11505" width="1.140625" style="49" customWidth="1"/>
    <col min="11506" max="11506" width="4.7109375" style="49" customWidth="1"/>
    <col min="11507" max="11507" width="2.5703125" style="49" customWidth="1"/>
    <col min="11508" max="11508" width="4.7109375" style="49" customWidth="1"/>
    <col min="11509" max="11509" width="1" style="49" customWidth="1"/>
    <col min="11510" max="11510" width="4.7109375" style="49" customWidth="1"/>
    <col min="11511" max="11511" width="2.5703125" style="49" customWidth="1"/>
    <col min="11512" max="11512" width="4.7109375" style="49" customWidth="1"/>
    <col min="11513" max="11513" width="1" style="49" customWidth="1"/>
    <col min="11514" max="11514" width="4.7109375" style="49" customWidth="1"/>
    <col min="11515" max="11515" width="2.5703125" style="49" customWidth="1"/>
    <col min="11516" max="11516" width="4.7109375" style="49" customWidth="1"/>
    <col min="11517" max="11517" width="1" style="49" customWidth="1"/>
    <col min="11518" max="11518" width="4.5703125" style="49" customWidth="1"/>
    <col min="11519" max="11519" width="2.5703125" style="49" customWidth="1"/>
    <col min="11520" max="11520" width="4.85546875" style="49" customWidth="1"/>
    <col min="11521" max="11736" width="9.140625" style="49"/>
    <col min="11737" max="11737" width="1.42578125" style="49" customWidth="1"/>
    <col min="11738" max="11738" width="11.5703125" style="49" customWidth="1"/>
    <col min="11739" max="11741" width="0" style="49" hidden="1" customWidth="1"/>
    <col min="11742" max="11742" width="4.7109375" style="49" customWidth="1"/>
    <col min="11743" max="11743" width="2.5703125" style="49" customWidth="1"/>
    <col min="11744" max="11744" width="4.7109375" style="49" customWidth="1"/>
    <col min="11745" max="11745" width="1" style="49" customWidth="1"/>
    <col min="11746" max="11746" width="4.7109375" style="49" customWidth="1"/>
    <col min="11747" max="11747" width="2.5703125" style="49" customWidth="1"/>
    <col min="11748" max="11748" width="4.7109375" style="49" customWidth="1"/>
    <col min="11749" max="11749" width="1" style="49" customWidth="1"/>
    <col min="11750" max="11750" width="4.7109375" style="49" customWidth="1"/>
    <col min="11751" max="11751" width="2.5703125" style="49" customWidth="1"/>
    <col min="11752" max="11752" width="4.7109375" style="49" customWidth="1"/>
    <col min="11753" max="11753" width="1" style="49" customWidth="1"/>
    <col min="11754" max="11754" width="4.7109375" style="49" customWidth="1"/>
    <col min="11755" max="11755" width="2.5703125" style="49" customWidth="1"/>
    <col min="11756" max="11756" width="4.7109375" style="49" customWidth="1"/>
    <col min="11757" max="11757" width="1.140625" style="49" customWidth="1"/>
    <col min="11758" max="11758" width="4.7109375" style="49" customWidth="1"/>
    <col min="11759" max="11759" width="2.5703125" style="49" customWidth="1"/>
    <col min="11760" max="11760" width="4.7109375" style="49" customWidth="1"/>
    <col min="11761" max="11761" width="1.140625" style="49" customWidth="1"/>
    <col min="11762" max="11762" width="4.7109375" style="49" customWidth="1"/>
    <col min="11763" max="11763" width="2.5703125" style="49" customWidth="1"/>
    <col min="11764" max="11764" width="4.7109375" style="49" customWidth="1"/>
    <col min="11765" max="11765" width="1" style="49" customWidth="1"/>
    <col min="11766" max="11766" width="4.7109375" style="49" customWidth="1"/>
    <col min="11767" max="11767" width="2.5703125" style="49" customWidth="1"/>
    <col min="11768" max="11768" width="4.7109375" style="49" customWidth="1"/>
    <col min="11769" max="11769" width="1" style="49" customWidth="1"/>
    <col min="11770" max="11770" width="4.7109375" style="49" customWidth="1"/>
    <col min="11771" max="11771" width="2.5703125" style="49" customWidth="1"/>
    <col min="11772" max="11772" width="4.7109375" style="49" customWidth="1"/>
    <col min="11773" max="11773" width="1" style="49" customWidth="1"/>
    <col min="11774" max="11774" width="4.5703125" style="49" customWidth="1"/>
    <col min="11775" max="11775" width="2.5703125" style="49" customWidth="1"/>
    <col min="11776" max="11776" width="4.85546875" style="49" customWidth="1"/>
    <col min="11777" max="11992" width="9.140625" style="49"/>
    <col min="11993" max="11993" width="1.42578125" style="49" customWidth="1"/>
    <col min="11994" max="11994" width="11.5703125" style="49" customWidth="1"/>
    <col min="11995" max="11997" width="0" style="49" hidden="1" customWidth="1"/>
    <col min="11998" max="11998" width="4.7109375" style="49" customWidth="1"/>
    <col min="11999" max="11999" width="2.5703125" style="49" customWidth="1"/>
    <col min="12000" max="12000" width="4.7109375" style="49" customWidth="1"/>
    <col min="12001" max="12001" width="1" style="49" customWidth="1"/>
    <col min="12002" max="12002" width="4.7109375" style="49" customWidth="1"/>
    <col min="12003" max="12003" width="2.5703125" style="49" customWidth="1"/>
    <col min="12004" max="12004" width="4.7109375" style="49" customWidth="1"/>
    <col min="12005" max="12005" width="1" style="49" customWidth="1"/>
    <col min="12006" max="12006" width="4.7109375" style="49" customWidth="1"/>
    <col min="12007" max="12007" width="2.5703125" style="49" customWidth="1"/>
    <col min="12008" max="12008" width="4.7109375" style="49" customWidth="1"/>
    <col min="12009" max="12009" width="1" style="49" customWidth="1"/>
    <col min="12010" max="12010" width="4.7109375" style="49" customWidth="1"/>
    <col min="12011" max="12011" width="2.5703125" style="49" customWidth="1"/>
    <col min="12012" max="12012" width="4.7109375" style="49" customWidth="1"/>
    <col min="12013" max="12013" width="1.140625" style="49" customWidth="1"/>
    <col min="12014" max="12014" width="4.7109375" style="49" customWidth="1"/>
    <col min="12015" max="12015" width="2.5703125" style="49" customWidth="1"/>
    <col min="12016" max="12016" width="4.7109375" style="49" customWidth="1"/>
    <col min="12017" max="12017" width="1.140625" style="49" customWidth="1"/>
    <col min="12018" max="12018" width="4.7109375" style="49" customWidth="1"/>
    <col min="12019" max="12019" width="2.5703125" style="49" customWidth="1"/>
    <col min="12020" max="12020" width="4.7109375" style="49" customWidth="1"/>
    <col min="12021" max="12021" width="1" style="49" customWidth="1"/>
    <col min="12022" max="12022" width="4.7109375" style="49" customWidth="1"/>
    <col min="12023" max="12023" width="2.5703125" style="49" customWidth="1"/>
    <col min="12024" max="12024" width="4.7109375" style="49" customWidth="1"/>
    <col min="12025" max="12025" width="1" style="49" customWidth="1"/>
    <col min="12026" max="12026" width="4.7109375" style="49" customWidth="1"/>
    <col min="12027" max="12027" width="2.5703125" style="49" customWidth="1"/>
    <col min="12028" max="12028" width="4.7109375" style="49" customWidth="1"/>
    <col min="12029" max="12029" width="1" style="49" customWidth="1"/>
    <col min="12030" max="12030" width="4.5703125" style="49" customWidth="1"/>
    <col min="12031" max="12031" width="2.5703125" style="49" customWidth="1"/>
    <col min="12032" max="12032" width="4.85546875" style="49" customWidth="1"/>
    <col min="12033" max="12248" width="9.140625" style="49"/>
    <col min="12249" max="12249" width="1.42578125" style="49" customWidth="1"/>
    <col min="12250" max="12250" width="11.5703125" style="49" customWidth="1"/>
    <col min="12251" max="12253" width="0" style="49" hidden="1" customWidth="1"/>
    <col min="12254" max="12254" width="4.7109375" style="49" customWidth="1"/>
    <col min="12255" max="12255" width="2.5703125" style="49" customWidth="1"/>
    <col min="12256" max="12256" width="4.7109375" style="49" customWidth="1"/>
    <col min="12257" max="12257" width="1" style="49" customWidth="1"/>
    <col min="12258" max="12258" width="4.7109375" style="49" customWidth="1"/>
    <col min="12259" max="12259" width="2.5703125" style="49" customWidth="1"/>
    <col min="12260" max="12260" width="4.7109375" style="49" customWidth="1"/>
    <col min="12261" max="12261" width="1" style="49" customWidth="1"/>
    <col min="12262" max="12262" width="4.7109375" style="49" customWidth="1"/>
    <col min="12263" max="12263" width="2.5703125" style="49" customWidth="1"/>
    <col min="12264" max="12264" width="4.7109375" style="49" customWidth="1"/>
    <col min="12265" max="12265" width="1" style="49" customWidth="1"/>
    <col min="12266" max="12266" width="4.7109375" style="49" customWidth="1"/>
    <col min="12267" max="12267" width="2.5703125" style="49" customWidth="1"/>
    <col min="12268" max="12268" width="4.7109375" style="49" customWidth="1"/>
    <col min="12269" max="12269" width="1.140625" style="49" customWidth="1"/>
    <col min="12270" max="12270" width="4.7109375" style="49" customWidth="1"/>
    <col min="12271" max="12271" width="2.5703125" style="49" customWidth="1"/>
    <col min="12272" max="12272" width="4.7109375" style="49" customWidth="1"/>
    <col min="12273" max="12273" width="1.140625" style="49" customWidth="1"/>
    <col min="12274" max="12274" width="4.7109375" style="49" customWidth="1"/>
    <col min="12275" max="12275" width="2.5703125" style="49" customWidth="1"/>
    <col min="12276" max="12276" width="4.7109375" style="49" customWidth="1"/>
    <col min="12277" max="12277" width="1" style="49" customWidth="1"/>
    <col min="12278" max="12278" width="4.7109375" style="49" customWidth="1"/>
    <col min="12279" max="12279" width="2.5703125" style="49" customWidth="1"/>
    <col min="12280" max="12280" width="4.7109375" style="49" customWidth="1"/>
    <col min="12281" max="12281" width="1" style="49" customWidth="1"/>
    <col min="12282" max="12282" width="4.7109375" style="49" customWidth="1"/>
    <col min="12283" max="12283" width="2.5703125" style="49" customWidth="1"/>
    <col min="12284" max="12284" width="4.7109375" style="49" customWidth="1"/>
    <col min="12285" max="12285" width="1" style="49" customWidth="1"/>
    <col min="12286" max="12286" width="4.5703125" style="49" customWidth="1"/>
    <col min="12287" max="12287" width="2.5703125" style="49" customWidth="1"/>
    <col min="12288" max="12288" width="4.85546875" style="49" customWidth="1"/>
    <col min="12289" max="12504" width="9.140625" style="49"/>
    <col min="12505" max="12505" width="1.42578125" style="49" customWidth="1"/>
    <col min="12506" max="12506" width="11.5703125" style="49" customWidth="1"/>
    <col min="12507" max="12509" width="0" style="49" hidden="1" customWidth="1"/>
    <col min="12510" max="12510" width="4.7109375" style="49" customWidth="1"/>
    <col min="12511" max="12511" width="2.5703125" style="49" customWidth="1"/>
    <col min="12512" max="12512" width="4.7109375" style="49" customWidth="1"/>
    <col min="12513" max="12513" width="1" style="49" customWidth="1"/>
    <col min="12514" max="12514" width="4.7109375" style="49" customWidth="1"/>
    <col min="12515" max="12515" width="2.5703125" style="49" customWidth="1"/>
    <col min="12516" max="12516" width="4.7109375" style="49" customWidth="1"/>
    <col min="12517" max="12517" width="1" style="49" customWidth="1"/>
    <col min="12518" max="12518" width="4.7109375" style="49" customWidth="1"/>
    <col min="12519" max="12519" width="2.5703125" style="49" customWidth="1"/>
    <col min="12520" max="12520" width="4.7109375" style="49" customWidth="1"/>
    <col min="12521" max="12521" width="1" style="49" customWidth="1"/>
    <col min="12522" max="12522" width="4.7109375" style="49" customWidth="1"/>
    <col min="12523" max="12523" width="2.5703125" style="49" customWidth="1"/>
    <col min="12524" max="12524" width="4.7109375" style="49" customWidth="1"/>
    <col min="12525" max="12525" width="1.140625" style="49" customWidth="1"/>
    <col min="12526" max="12526" width="4.7109375" style="49" customWidth="1"/>
    <col min="12527" max="12527" width="2.5703125" style="49" customWidth="1"/>
    <col min="12528" max="12528" width="4.7109375" style="49" customWidth="1"/>
    <col min="12529" max="12529" width="1.140625" style="49" customWidth="1"/>
    <col min="12530" max="12530" width="4.7109375" style="49" customWidth="1"/>
    <col min="12531" max="12531" width="2.5703125" style="49" customWidth="1"/>
    <col min="12532" max="12532" width="4.7109375" style="49" customWidth="1"/>
    <col min="12533" max="12533" width="1" style="49" customWidth="1"/>
    <col min="12534" max="12534" width="4.7109375" style="49" customWidth="1"/>
    <col min="12535" max="12535" width="2.5703125" style="49" customWidth="1"/>
    <col min="12536" max="12536" width="4.7109375" style="49" customWidth="1"/>
    <col min="12537" max="12537" width="1" style="49" customWidth="1"/>
    <col min="12538" max="12538" width="4.7109375" style="49" customWidth="1"/>
    <col min="12539" max="12539" width="2.5703125" style="49" customWidth="1"/>
    <col min="12540" max="12540" width="4.7109375" style="49" customWidth="1"/>
    <col min="12541" max="12541" width="1" style="49" customWidth="1"/>
    <col min="12542" max="12542" width="4.5703125" style="49" customWidth="1"/>
    <col min="12543" max="12543" width="2.5703125" style="49" customWidth="1"/>
    <col min="12544" max="12544" width="4.85546875" style="49" customWidth="1"/>
    <col min="12545" max="12760" width="9.140625" style="49"/>
    <col min="12761" max="12761" width="1.42578125" style="49" customWidth="1"/>
    <col min="12762" max="12762" width="11.5703125" style="49" customWidth="1"/>
    <col min="12763" max="12765" width="0" style="49" hidden="1" customWidth="1"/>
    <col min="12766" max="12766" width="4.7109375" style="49" customWidth="1"/>
    <col min="12767" max="12767" width="2.5703125" style="49" customWidth="1"/>
    <col min="12768" max="12768" width="4.7109375" style="49" customWidth="1"/>
    <col min="12769" max="12769" width="1" style="49" customWidth="1"/>
    <col min="12770" max="12770" width="4.7109375" style="49" customWidth="1"/>
    <col min="12771" max="12771" width="2.5703125" style="49" customWidth="1"/>
    <col min="12772" max="12772" width="4.7109375" style="49" customWidth="1"/>
    <col min="12773" max="12773" width="1" style="49" customWidth="1"/>
    <col min="12774" max="12774" width="4.7109375" style="49" customWidth="1"/>
    <col min="12775" max="12775" width="2.5703125" style="49" customWidth="1"/>
    <col min="12776" max="12776" width="4.7109375" style="49" customWidth="1"/>
    <col min="12777" max="12777" width="1" style="49" customWidth="1"/>
    <col min="12778" max="12778" width="4.7109375" style="49" customWidth="1"/>
    <col min="12779" max="12779" width="2.5703125" style="49" customWidth="1"/>
    <col min="12780" max="12780" width="4.7109375" style="49" customWidth="1"/>
    <col min="12781" max="12781" width="1.140625" style="49" customWidth="1"/>
    <col min="12782" max="12782" width="4.7109375" style="49" customWidth="1"/>
    <col min="12783" max="12783" width="2.5703125" style="49" customWidth="1"/>
    <col min="12784" max="12784" width="4.7109375" style="49" customWidth="1"/>
    <col min="12785" max="12785" width="1.140625" style="49" customWidth="1"/>
    <col min="12786" max="12786" width="4.7109375" style="49" customWidth="1"/>
    <col min="12787" max="12787" width="2.5703125" style="49" customWidth="1"/>
    <col min="12788" max="12788" width="4.7109375" style="49" customWidth="1"/>
    <col min="12789" max="12789" width="1" style="49" customWidth="1"/>
    <col min="12790" max="12790" width="4.7109375" style="49" customWidth="1"/>
    <col min="12791" max="12791" width="2.5703125" style="49" customWidth="1"/>
    <col min="12792" max="12792" width="4.7109375" style="49" customWidth="1"/>
    <col min="12793" max="12793" width="1" style="49" customWidth="1"/>
    <col min="12794" max="12794" width="4.7109375" style="49" customWidth="1"/>
    <col min="12795" max="12795" width="2.5703125" style="49" customWidth="1"/>
    <col min="12796" max="12796" width="4.7109375" style="49" customWidth="1"/>
    <col min="12797" max="12797" width="1" style="49" customWidth="1"/>
    <col min="12798" max="12798" width="4.5703125" style="49" customWidth="1"/>
    <col min="12799" max="12799" width="2.5703125" style="49" customWidth="1"/>
    <col min="12800" max="12800" width="4.85546875" style="49" customWidth="1"/>
    <col min="12801" max="13016" width="9.140625" style="49"/>
    <col min="13017" max="13017" width="1.42578125" style="49" customWidth="1"/>
    <col min="13018" max="13018" width="11.5703125" style="49" customWidth="1"/>
    <col min="13019" max="13021" width="0" style="49" hidden="1" customWidth="1"/>
    <col min="13022" max="13022" width="4.7109375" style="49" customWidth="1"/>
    <col min="13023" max="13023" width="2.5703125" style="49" customWidth="1"/>
    <col min="13024" max="13024" width="4.7109375" style="49" customWidth="1"/>
    <col min="13025" max="13025" width="1" style="49" customWidth="1"/>
    <col min="13026" max="13026" width="4.7109375" style="49" customWidth="1"/>
    <col min="13027" max="13027" width="2.5703125" style="49" customWidth="1"/>
    <col min="13028" max="13028" width="4.7109375" style="49" customWidth="1"/>
    <col min="13029" max="13029" width="1" style="49" customWidth="1"/>
    <col min="13030" max="13030" width="4.7109375" style="49" customWidth="1"/>
    <col min="13031" max="13031" width="2.5703125" style="49" customWidth="1"/>
    <col min="13032" max="13032" width="4.7109375" style="49" customWidth="1"/>
    <col min="13033" max="13033" width="1" style="49" customWidth="1"/>
    <col min="13034" max="13034" width="4.7109375" style="49" customWidth="1"/>
    <col min="13035" max="13035" width="2.5703125" style="49" customWidth="1"/>
    <col min="13036" max="13036" width="4.7109375" style="49" customWidth="1"/>
    <col min="13037" max="13037" width="1.140625" style="49" customWidth="1"/>
    <col min="13038" max="13038" width="4.7109375" style="49" customWidth="1"/>
    <col min="13039" max="13039" width="2.5703125" style="49" customWidth="1"/>
    <col min="13040" max="13040" width="4.7109375" style="49" customWidth="1"/>
    <col min="13041" max="13041" width="1.140625" style="49" customWidth="1"/>
    <col min="13042" max="13042" width="4.7109375" style="49" customWidth="1"/>
    <col min="13043" max="13043" width="2.5703125" style="49" customWidth="1"/>
    <col min="13044" max="13044" width="4.7109375" style="49" customWidth="1"/>
    <col min="13045" max="13045" width="1" style="49" customWidth="1"/>
    <col min="13046" max="13046" width="4.7109375" style="49" customWidth="1"/>
    <col min="13047" max="13047" width="2.5703125" style="49" customWidth="1"/>
    <col min="13048" max="13048" width="4.7109375" style="49" customWidth="1"/>
    <col min="13049" max="13049" width="1" style="49" customWidth="1"/>
    <col min="13050" max="13050" width="4.7109375" style="49" customWidth="1"/>
    <col min="13051" max="13051" width="2.5703125" style="49" customWidth="1"/>
    <col min="13052" max="13052" width="4.7109375" style="49" customWidth="1"/>
    <col min="13053" max="13053" width="1" style="49" customWidth="1"/>
    <col min="13054" max="13054" width="4.5703125" style="49" customWidth="1"/>
    <col min="13055" max="13055" width="2.5703125" style="49" customWidth="1"/>
    <col min="13056" max="13056" width="4.85546875" style="49" customWidth="1"/>
    <col min="13057" max="13272" width="9.140625" style="49"/>
    <col min="13273" max="13273" width="1.42578125" style="49" customWidth="1"/>
    <col min="13274" max="13274" width="11.5703125" style="49" customWidth="1"/>
    <col min="13275" max="13277" width="0" style="49" hidden="1" customWidth="1"/>
    <col min="13278" max="13278" width="4.7109375" style="49" customWidth="1"/>
    <col min="13279" max="13279" width="2.5703125" style="49" customWidth="1"/>
    <col min="13280" max="13280" width="4.7109375" style="49" customWidth="1"/>
    <col min="13281" max="13281" width="1" style="49" customWidth="1"/>
    <col min="13282" max="13282" width="4.7109375" style="49" customWidth="1"/>
    <col min="13283" max="13283" width="2.5703125" style="49" customWidth="1"/>
    <col min="13284" max="13284" width="4.7109375" style="49" customWidth="1"/>
    <col min="13285" max="13285" width="1" style="49" customWidth="1"/>
    <col min="13286" max="13286" width="4.7109375" style="49" customWidth="1"/>
    <col min="13287" max="13287" width="2.5703125" style="49" customWidth="1"/>
    <col min="13288" max="13288" width="4.7109375" style="49" customWidth="1"/>
    <col min="13289" max="13289" width="1" style="49" customWidth="1"/>
    <col min="13290" max="13290" width="4.7109375" style="49" customWidth="1"/>
    <col min="13291" max="13291" width="2.5703125" style="49" customWidth="1"/>
    <col min="13292" max="13292" width="4.7109375" style="49" customWidth="1"/>
    <col min="13293" max="13293" width="1.140625" style="49" customWidth="1"/>
    <col min="13294" max="13294" width="4.7109375" style="49" customWidth="1"/>
    <col min="13295" max="13295" width="2.5703125" style="49" customWidth="1"/>
    <col min="13296" max="13296" width="4.7109375" style="49" customWidth="1"/>
    <col min="13297" max="13297" width="1.140625" style="49" customWidth="1"/>
    <col min="13298" max="13298" width="4.7109375" style="49" customWidth="1"/>
    <col min="13299" max="13299" width="2.5703125" style="49" customWidth="1"/>
    <col min="13300" max="13300" width="4.7109375" style="49" customWidth="1"/>
    <col min="13301" max="13301" width="1" style="49" customWidth="1"/>
    <col min="13302" max="13302" width="4.7109375" style="49" customWidth="1"/>
    <col min="13303" max="13303" width="2.5703125" style="49" customWidth="1"/>
    <col min="13304" max="13304" width="4.7109375" style="49" customWidth="1"/>
    <col min="13305" max="13305" width="1" style="49" customWidth="1"/>
    <col min="13306" max="13306" width="4.7109375" style="49" customWidth="1"/>
    <col min="13307" max="13307" width="2.5703125" style="49" customWidth="1"/>
    <col min="13308" max="13308" width="4.7109375" style="49" customWidth="1"/>
    <col min="13309" max="13309" width="1" style="49" customWidth="1"/>
    <col min="13310" max="13310" width="4.5703125" style="49" customWidth="1"/>
    <col min="13311" max="13311" width="2.5703125" style="49" customWidth="1"/>
    <col min="13312" max="13312" width="4.85546875" style="49" customWidth="1"/>
    <col min="13313" max="13528" width="9.140625" style="49"/>
    <col min="13529" max="13529" width="1.42578125" style="49" customWidth="1"/>
    <col min="13530" max="13530" width="11.5703125" style="49" customWidth="1"/>
    <col min="13531" max="13533" width="0" style="49" hidden="1" customWidth="1"/>
    <col min="13534" max="13534" width="4.7109375" style="49" customWidth="1"/>
    <col min="13535" max="13535" width="2.5703125" style="49" customWidth="1"/>
    <col min="13536" max="13536" width="4.7109375" style="49" customWidth="1"/>
    <col min="13537" max="13537" width="1" style="49" customWidth="1"/>
    <col min="13538" max="13538" width="4.7109375" style="49" customWidth="1"/>
    <col min="13539" max="13539" width="2.5703125" style="49" customWidth="1"/>
    <col min="13540" max="13540" width="4.7109375" style="49" customWidth="1"/>
    <col min="13541" max="13541" width="1" style="49" customWidth="1"/>
    <col min="13542" max="13542" width="4.7109375" style="49" customWidth="1"/>
    <col min="13543" max="13543" width="2.5703125" style="49" customWidth="1"/>
    <col min="13544" max="13544" width="4.7109375" style="49" customWidth="1"/>
    <col min="13545" max="13545" width="1" style="49" customWidth="1"/>
    <col min="13546" max="13546" width="4.7109375" style="49" customWidth="1"/>
    <col min="13547" max="13547" width="2.5703125" style="49" customWidth="1"/>
    <col min="13548" max="13548" width="4.7109375" style="49" customWidth="1"/>
    <col min="13549" max="13549" width="1.140625" style="49" customWidth="1"/>
    <col min="13550" max="13550" width="4.7109375" style="49" customWidth="1"/>
    <col min="13551" max="13551" width="2.5703125" style="49" customWidth="1"/>
    <col min="13552" max="13552" width="4.7109375" style="49" customWidth="1"/>
    <col min="13553" max="13553" width="1.140625" style="49" customWidth="1"/>
    <col min="13554" max="13554" width="4.7109375" style="49" customWidth="1"/>
    <col min="13555" max="13555" width="2.5703125" style="49" customWidth="1"/>
    <col min="13556" max="13556" width="4.7109375" style="49" customWidth="1"/>
    <col min="13557" max="13557" width="1" style="49" customWidth="1"/>
    <col min="13558" max="13558" width="4.7109375" style="49" customWidth="1"/>
    <col min="13559" max="13559" width="2.5703125" style="49" customWidth="1"/>
    <col min="13560" max="13560" width="4.7109375" style="49" customWidth="1"/>
    <col min="13561" max="13561" width="1" style="49" customWidth="1"/>
    <col min="13562" max="13562" width="4.7109375" style="49" customWidth="1"/>
    <col min="13563" max="13563" width="2.5703125" style="49" customWidth="1"/>
    <col min="13564" max="13564" width="4.7109375" style="49" customWidth="1"/>
    <col min="13565" max="13565" width="1" style="49" customWidth="1"/>
    <col min="13566" max="13566" width="4.5703125" style="49" customWidth="1"/>
    <col min="13567" max="13567" width="2.5703125" style="49" customWidth="1"/>
    <col min="13568" max="13568" width="4.85546875" style="49" customWidth="1"/>
    <col min="13569" max="13784" width="9.140625" style="49"/>
    <col min="13785" max="13785" width="1.42578125" style="49" customWidth="1"/>
    <col min="13786" max="13786" width="11.5703125" style="49" customWidth="1"/>
    <col min="13787" max="13789" width="0" style="49" hidden="1" customWidth="1"/>
    <col min="13790" max="13790" width="4.7109375" style="49" customWidth="1"/>
    <col min="13791" max="13791" width="2.5703125" style="49" customWidth="1"/>
    <col min="13792" max="13792" width="4.7109375" style="49" customWidth="1"/>
    <col min="13793" max="13793" width="1" style="49" customWidth="1"/>
    <col min="13794" max="13794" width="4.7109375" style="49" customWidth="1"/>
    <col min="13795" max="13795" width="2.5703125" style="49" customWidth="1"/>
    <col min="13796" max="13796" width="4.7109375" style="49" customWidth="1"/>
    <col min="13797" max="13797" width="1" style="49" customWidth="1"/>
    <col min="13798" max="13798" width="4.7109375" style="49" customWidth="1"/>
    <col min="13799" max="13799" width="2.5703125" style="49" customWidth="1"/>
    <col min="13800" max="13800" width="4.7109375" style="49" customWidth="1"/>
    <col min="13801" max="13801" width="1" style="49" customWidth="1"/>
    <col min="13802" max="13802" width="4.7109375" style="49" customWidth="1"/>
    <col min="13803" max="13803" width="2.5703125" style="49" customWidth="1"/>
    <col min="13804" max="13804" width="4.7109375" style="49" customWidth="1"/>
    <col min="13805" max="13805" width="1.140625" style="49" customWidth="1"/>
    <col min="13806" max="13806" width="4.7109375" style="49" customWidth="1"/>
    <col min="13807" max="13807" width="2.5703125" style="49" customWidth="1"/>
    <col min="13808" max="13808" width="4.7109375" style="49" customWidth="1"/>
    <col min="13809" max="13809" width="1.140625" style="49" customWidth="1"/>
    <col min="13810" max="13810" width="4.7109375" style="49" customWidth="1"/>
    <col min="13811" max="13811" width="2.5703125" style="49" customWidth="1"/>
    <col min="13812" max="13812" width="4.7109375" style="49" customWidth="1"/>
    <col min="13813" max="13813" width="1" style="49" customWidth="1"/>
    <col min="13814" max="13814" width="4.7109375" style="49" customWidth="1"/>
    <col min="13815" max="13815" width="2.5703125" style="49" customWidth="1"/>
    <col min="13816" max="13816" width="4.7109375" style="49" customWidth="1"/>
    <col min="13817" max="13817" width="1" style="49" customWidth="1"/>
    <col min="13818" max="13818" width="4.7109375" style="49" customWidth="1"/>
    <col min="13819" max="13819" width="2.5703125" style="49" customWidth="1"/>
    <col min="13820" max="13820" width="4.7109375" style="49" customWidth="1"/>
    <col min="13821" max="13821" width="1" style="49" customWidth="1"/>
    <col min="13822" max="13822" width="4.5703125" style="49" customWidth="1"/>
    <col min="13823" max="13823" width="2.5703125" style="49" customWidth="1"/>
    <col min="13824" max="13824" width="4.85546875" style="49" customWidth="1"/>
    <col min="13825" max="14040" width="9.140625" style="49"/>
    <col min="14041" max="14041" width="1.42578125" style="49" customWidth="1"/>
    <col min="14042" max="14042" width="11.5703125" style="49" customWidth="1"/>
    <col min="14043" max="14045" width="0" style="49" hidden="1" customWidth="1"/>
    <col min="14046" max="14046" width="4.7109375" style="49" customWidth="1"/>
    <col min="14047" max="14047" width="2.5703125" style="49" customWidth="1"/>
    <col min="14048" max="14048" width="4.7109375" style="49" customWidth="1"/>
    <col min="14049" max="14049" width="1" style="49" customWidth="1"/>
    <col min="14050" max="14050" width="4.7109375" style="49" customWidth="1"/>
    <col min="14051" max="14051" width="2.5703125" style="49" customWidth="1"/>
    <col min="14052" max="14052" width="4.7109375" style="49" customWidth="1"/>
    <col min="14053" max="14053" width="1" style="49" customWidth="1"/>
    <col min="14054" max="14054" width="4.7109375" style="49" customWidth="1"/>
    <col min="14055" max="14055" width="2.5703125" style="49" customWidth="1"/>
    <col min="14056" max="14056" width="4.7109375" style="49" customWidth="1"/>
    <col min="14057" max="14057" width="1" style="49" customWidth="1"/>
    <col min="14058" max="14058" width="4.7109375" style="49" customWidth="1"/>
    <col min="14059" max="14059" width="2.5703125" style="49" customWidth="1"/>
    <col min="14060" max="14060" width="4.7109375" style="49" customWidth="1"/>
    <col min="14061" max="14061" width="1.140625" style="49" customWidth="1"/>
    <col min="14062" max="14062" width="4.7109375" style="49" customWidth="1"/>
    <col min="14063" max="14063" width="2.5703125" style="49" customWidth="1"/>
    <col min="14064" max="14064" width="4.7109375" style="49" customWidth="1"/>
    <col min="14065" max="14065" width="1.140625" style="49" customWidth="1"/>
    <col min="14066" max="14066" width="4.7109375" style="49" customWidth="1"/>
    <col min="14067" max="14067" width="2.5703125" style="49" customWidth="1"/>
    <col min="14068" max="14068" width="4.7109375" style="49" customWidth="1"/>
    <col min="14069" max="14069" width="1" style="49" customWidth="1"/>
    <col min="14070" max="14070" width="4.7109375" style="49" customWidth="1"/>
    <col min="14071" max="14071" width="2.5703125" style="49" customWidth="1"/>
    <col min="14072" max="14072" width="4.7109375" style="49" customWidth="1"/>
    <col min="14073" max="14073" width="1" style="49" customWidth="1"/>
    <col min="14074" max="14074" width="4.7109375" style="49" customWidth="1"/>
    <col min="14075" max="14075" width="2.5703125" style="49" customWidth="1"/>
    <col min="14076" max="14076" width="4.7109375" style="49" customWidth="1"/>
    <col min="14077" max="14077" width="1" style="49" customWidth="1"/>
    <col min="14078" max="14078" width="4.5703125" style="49" customWidth="1"/>
    <col min="14079" max="14079" width="2.5703125" style="49" customWidth="1"/>
    <col min="14080" max="14080" width="4.85546875" style="49" customWidth="1"/>
    <col min="14081" max="14296" width="9.140625" style="49"/>
    <col min="14297" max="14297" width="1.42578125" style="49" customWidth="1"/>
    <col min="14298" max="14298" width="11.5703125" style="49" customWidth="1"/>
    <col min="14299" max="14301" width="0" style="49" hidden="1" customWidth="1"/>
    <col min="14302" max="14302" width="4.7109375" style="49" customWidth="1"/>
    <col min="14303" max="14303" width="2.5703125" style="49" customWidth="1"/>
    <col min="14304" max="14304" width="4.7109375" style="49" customWidth="1"/>
    <col min="14305" max="14305" width="1" style="49" customWidth="1"/>
    <col min="14306" max="14306" width="4.7109375" style="49" customWidth="1"/>
    <col min="14307" max="14307" width="2.5703125" style="49" customWidth="1"/>
    <col min="14308" max="14308" width="4.7109375" style="49" customWidth="1"/>
    <col min="14309" max="14309" width="1" style="49" customWidth="1"/>
    <col min="14310" max="14310" width="4.7109375" style="49" customWidth="1"/>
    <col min="14311" max="14311" width="2.5703125" style="49" customWidth="1"/>
    <col min="14312" max="14312" width="4.7109375" style="49" customWidth="1"/>
    <col min="14313" max="14313" width="1" style="49" customWidth="1"/>
    <col min="14314" max="14314" width="4.7109375" style="49" customWidth="1"/>
    <col min="14315" max="14315" width="2.5703125" style="49" customWidth="1"/>
    <col min="14316" max="14316" width="4.7109375" style="49" customWidth="1"/>
    <col min="14317" max="14317" width="1.140625" style="49" customWidth="1"/>
    <col min="14318" max="14318" width="4.7109375" style="49" customWidth="1"/>
    <col min="14319" max="14319" width="2.5703125" style="49" customWidth="1"/>
    <col min="14320" max="14320" width="4.7109375" style="49" customWidth="1"/>
    <col min="14321" max="14321" width="1.140625" style="49" customWidth="1"/>
    <col min="14322" max="14322" width="4.7109375" style="49" customWidth="1"/>
    <col min="14323" max="14323" width="2.5703125" style="49" customWidth="1"/>
    <col min="14324" max="14324" width="4.7109375" style="49" customWidth="1"/>
    <col min="14325" max="14325" width="1" style="49" customWidth="1"/>
    <col min="14326" max="14326" width="4.7109375" style="49" customWidth="1"/>
    <col min="14327" max="14327" width="2.5703125" style="49" customWidth="1"/>
    <col min="14328" max="14328" width="4.7109375" style="49" customWidth="1"/>
    <col min="14329" max="14329" width="1" style="49" customWidth="1"/>
    <col min="14330" max="14330" width="4.7109375" style="49" customWidth="1"/>
    <col min="14331" max="14331" width="2.5703125" style="49" customWidth="1"/>
    <col min="14332" max="14332" width="4.7109375" style="49" customWidth="1"/>
    <col min="14333" max="14333" width="1" style="49" customWidth="1"/>
    <col min="14334" max="14334" width="4.5703125" style="49" customWidth="1"/>
    <col min="14335" max="14335" width="2.5703125" style="49" customWidth="1"/>
    <col min="14336" max="14336" width="4.85546875" style="49" customWidth="1"/>
    <col min="14337" max="14552" width="9.140625" style="49"/>
    <col min="14553" max="14553" width="1.42578125" style="49" customWidth="1"/>
    <col min="14554" max="14554" width="11.5703125" style="49" customWidth="1"/>
    <col min="14555" max="14557" width="0" style="49" hidden="1" customWidth="1"/>
    <col min="14558" max="14558" width="4.7109375" style="49" customWidth="1"/>
    <col min="14559" max="14559" width="2.5703125" style="49" customWidth="1"/>
    <col min="14560" max="14560" width="4.7109375" style="49" customWidth="1"/>
    <col min="14561" max="14561" width="1" style="49" customWidth="1"/>
    <col min="14562" max="14562" width="4.7109375" style="49" customWidth="1"/>
    <col min="14563" max="14563" width="2.5703125" style="49" customWidth="1"/>
    <col min="14564" max="14564" width="4.7109375" style="49" customWidth="1"/>
    <col min="14565" max="14565" width="1" style="49" customWidth="1"/>
    <col min="14566" max="14566" width="4.7109375" style="49" customWidth="1"/>
    <col min="14567" max="14567" width="2.5703125" style="49" customWidth="1"/>
    <col min="14568" max="14568" width="4.7109375" style="49" customWidth="1"/>
    <col min="14569" max="14569" width="1" style="49" customWidth="1"/>
    <col min="14570" max="14570" width="4.7109375" style="49" customWidth="1"/>
    <col min="14571" max="14571" width="2.5703125" style="49" customWidth="1"/>
    <col min="14572" max="14572" width="4.7109375" style="49" customWidth="1"/>
    <col min="14573" max="14573" width="1.140625" style="49" customWidth="1"/>
    <col min="14574" max="14574" width="4.7109375" style="49" customWidth="1"/>
    <col min="14575" max="14575" width="2.5703125" style="49" customWidth="1"/>
    <col min="14576" max="14576" width="4.7109375" style="49" customWidth="1"/>
    <col min="14577" max="14577" width="1.140625" style="49" customWidth="1"/>
    <col min="14578" max="14578" width="4.7109375" style="49" customWidth="1"/>
    <col min="14579" max="14579" width="2.5703125" style="49" customWidth="1"/>
    <col min="14580" max="14580" width="4.7109375" style="49" customWidth="1"/>
    <col min="14581" max="14581" width="1" style="49" customWidth="1"/>
    <col min="14582" max="14582" width="4.7109375" style="49" customWidth="1"/>
    <col min="14583" max="14583" width="2.5703125" style="49" customWidth="1"/>
    <col min="14584" max="14584" width="4.7109375" style="49" customWidth="1"/>
    <col min="14585" max="14585" width="1" style="49" customWidth="1"/>
    <col min="14586" max="14586" width="4.7109375" style="49" customWidth="1"/>
    <col min="14587" max="14587" width="2.5703125" style="49" customWidth="1"/>
    <col min="14588" max="14588" width="4.7109375" style="49" customWidth="1"/>
    <col min="14589" max="14589" width="1" style="49" customWidth="1"/>
    <col min="14590" max="14590" width="4.5703125" style="49" customWidth="1"/>
    <col min="14591" max="14591" width="2.5703125" style="49" customWidth="1"/>
    <col min="14592" max="14592" width="4.85546875" style="49" customWidth="1"/>
    <col min="14593" max="14808" width="9.140625" style="49"/>
    <col min="14809" max="14809" width="1.42578125" style="49" customWidth="1"/>
    <col min="14810" max="14810" width="11.5703125" style="49" customWidth="1"/>
    <col min="14811" max="14813" width="0" style="49" hidden="1" customWidth="1"/>
    <col min="14814" max="14814" width="4.7109375" style="49" customWidth="1"/>
    <col min="14815" max="14815" width="2.5703125" style="49" customWidth="1"/>
    <col min="14816" max="14816" width="4.7109375" style="49" customWidth="1"/>
    <col min="14817" max="14817" width="1" style="49" customWidth="1"/>
    <col min="14818" max="14818" width="4.7109375" style="49" customWidth="1"/>
    <col min="14819" max="14819" width="2.5703125" style="49" customWidth="1"/>
    <col min="14820" max="14820" width="4.7109375" style="49" customWidth="1"/>
    <col min="14821" max="14821" width="1" style="49" customWidth="1"/>
    <col min="14822" max="14822" width="4.7109375" style="49" customWidth="1"/>
    <col min="14823" max="14823" width="2.5703125" style="49" customWidth="1"/>
    <col min="14824" max="14824" width="4.7109375" style="49" customWidth="1"/>
    <col min="14825" max="14825" width="1" style="49" customWidth="1"/>
    <col min="14826" max="14826" width="4.7109375" style="49" customWidth="1"/>
    <col min="14827" max="14827" width="2.5703125" style="49" customWidth="1"/>
    <col min="14828" max="14828" width="4.7109375" style="49" customWidth="1"/>
    <col min="14829" max="14829" width="1.140625" style="49" customWidth="1"/>
    <col min="14830" max="14830" width="4.7109375" style="49" customWidth="1"/>
    <col min="14831" max="14831" width="2.5703125" style="49" customWidth="1"/>
    <col min="14832" max="14832" width="4.7109375" style="49" customWidth="1"/>
    <col min="14833" max="14833" width="1.140625" style="49" customWidth="1"/>
    <col min="14834" max="14834" width="4.7109375" style="49" customWidth="1"/>
    <col min="14835" max="14835" width="2.5703125" style="49" customWidth="1"/>
    <col min="14836" max="14836" width="4.7109375" style="49" customWidth="1"/>
    <col min="14837" max="14837" width="1" style="49" customWidth="1"/>
    <col min="14838" max="14838" width="4.7109375" style="49" customWidth="1"/>
    <col min="14839" max="14839" width="2.5703125" style="49" customWidth="1"/>
    <col min="14840" max="14840" width="4.7109375" style="49" customWidth="1"/>
    <col min="14841" max="14841" width="1" style="49" customWidth="1"/>
    <col min="14842" max="14842" width="4.7109375" style="49" customWidth="1"/>
    <col min="14843" max="14843" width="2.5703125" style="49" customWidth="1"/>
    <col min="14844" max="14844" width="4.7109375" style="49" customWidth="1"/>
    <col min="14845" max="14845" width="1" style="49" customWidth="1"/>
    <col min="14846" max="14846" width="4.5703125" style="49" customWidth="1"/>
    <col min="14847" max="14847" width="2.5703125" style="49" customWidth="1"/>
    <col min="14848" max="14848" width="4.85546875" style="49" customWidth="1"/>
    <col min="14849" max="15064" width="9.140625" style="49"/>
    <col min="15065" max="15065" width="1.42578125" style="49" customWidth="1"/>
    <col min="15066" max="15066" width="11.5703125" style="49" customWidth="1"/>
    <col min="15067" max="15069" width="0" style="49" hidden="1" customWidth="1"/>
    <col min="15070" max="15070" width="4.7109375" style="49" customWidth="1"/>
    <col min="15071" max="15071" width="2.5703125" style="49" customWidth="1"/>
    <col min="15072" max="15072" width="4.7109375" style="49" customWidth="1"/>
    <col min="15073" max="15073" width="1" style="49" customWidth="1"/>
    <col min="15074" max="15074" width="4.7109375" style="49" customWidth="1"/>
    <col min="15075" max="15075" width="2.5703125" style="49" customWidth="1"/>
    <col min="15076" max="15076" width="4.7109375" style="49" customWidth="1"/>
    <col min="15077" max="15077" width="1" style="49" customWidth="1"/>
    <col min="15078" max="15078" width="4.7109375" style="49" customWidth="1"/>
    <col min="15079" max="15079" width="2.5703125" style="49" customWidth="1"/>
    <col min="15080" max="15080" width="4.7109375" style="49" customWidth="1"/>
    <col min="15081" max="15081" width="1" style="49" customWidth="1"/>
    <col min="15082" max="15082" width="4.7109375" style="49" customWidth="1"/>
    <col min="15083" max="15083" width="2.5703125" style="49" customWidth="1"/>
    <col min="15084" max="15084" width="4.7109375" style="49" customWidth="1"/>
    <col min="15085" max="15085" width="1.140625" style="49" customWidth="1"/>
    <col min="15086" max="15086" width="4.7109375" style="49" customWidth="1"/>
    <col min="15087" max="15087" width="2.5703125" style="49" customWidth="1"/>
    <col min="15088" max="15088" width="4.7109375" style="49" customWidth="1"/>
    <col min="15089" max="15089" width="1.140625" style="49" customWidth="1"/>
    <col min="15090" max="15090" width="4.7109375" style="49" customWidth="1"/>
    <col min="15091" max="15091" width="2.5703125" style="49" customWidth="1"/>
    <col min="15092" max="15092" width="4.7109375" style="49" customWidth="1"/>
    <col min="15093" max="15093" width="1" style="49" customWidth="1"/>
    <col min="15094" max="15094" width="4.7109375" style="49" customWidth="1"/>
    <col min="15095" max="15095" width="2.5703125" style="49" customWidth="1"/>
    <col min="15096" max="15096" width="4.7109375" style="49" customWidth="1"/>
    <col min="15097" max="15097" width="1" style="49" customWidth="1"/>
    <col min="15098" max="15098" width="4.7109375" style="49" customWidth="1"/>
    <col min="15099" max="15099" width="2.5703125" style="49" customWidth="1"/>
    <col min="15100" max="15100" width="4.7109375" style="49" customWidth="1"/>
    <col min="15101" max="15101" width="1" style="49" customWidth="1"/>
    <col min="15102" max="15102" width="4.5703125" style="49" customWidth="1"/>
    <col min="15103" max="15103" width="2.5703125" style="49" customWidth="1"/>
    <col min="15104" max="15104" width="4.85546875" style="49" customWidth="1"/>
    <col min="15105" max="15320" width="9.140625" style="49"/>
    <col min="15321" max="15321" width="1.42578125" style="49" customWidth="1"/>
    <col min="15322" max="15322" width="11.5703125" style="49" customWidth="1"/>
    <col min="15323" max="15325" width="0" style="49" hidden="1" customWidth="1"/>
    <col min="15326" max="15326" width="4.7109375" style="49" customWidth="1"/>
    <col min="15327" max="15327" width="2.5703125" style="49" customWidth="1"/>
    <col min="15328" max="15328" width="4.7109375" style="49" customWidth="1"/>
    <col min="15329" max="15329" width="1" style="49" customWidth="1"/>
    <col min="15330" max="15330" width="4.7109375" style="49" customWidth="1"/>
    <col min="15331" max="15331" width="2.5703125" style="49" customWidth="1"/>
    <col min="15332" max="15332" width="4.7109375" style="49" customWidth="1"/>
    <col min="15333" max="15333" width="1" style="49" customWidth="1"/>
    <col min="15334" max="15334" width="4.7109375" style="49" customWidth="1"/>
    <col min="15335" max="15335" width="2.5703125" style="49" customWidth="1"/>
    <col min="15336" max="15336" width="4.7109375" style="49" customWidth="1"/>
    <col min="15337" max="15337" width="1" style="49" customWidth="1"/>
    <col min="15338" max="15338" width="4.7109375" style="49" customWidth="1"/>
    <col min="15339" max="15339" width="2.5703125" style="49" customWidth="1"/>
    <col min="15340" max="15340" width="4.7109375" style="49" customWidth="1"/>
    <col min="15341" max="15341" width="1.140625" style="49" customWidth="1"/>
    <col min="15342" max="15342" width="4.7109375" style="49" customWidth="1"/>
    <col min="15343" max="15343" width="2.5703125" style="49" customWidth="1"/>
    <col min="15344" max="15344" width="4.7109375" style="49" customWidth="1"/>
    <col min="15345" max="15345" width="1.140625" style="49" customWidth="1"/>
    <col min="15346" max="15346" width="4.7109375" style="49" customWidth="1"/>
    <col min="15347" max="15347" width="2.5703125" style="49" customWidth="1"/>
    <col min="15348" max="15348" width="4.7109375" style="49" customWidth="1"/>
    <col min="15349" max="15349" width="1" style="49" customWidth="1"/>
    <col min="15350" max="15350" width="4.7109375" style="49" customWidth="1"/>
    <col min="15351" max="15351" width="2.5703125" style="49" customWidth="1"/>
    <col min="15352" max="15352" width="4.7109375" style="49" customWidth="1"/>
    <col min="15353" max="15353" width="1" style="49" customWidth="1"/>
    <col min="15354" max="15354" width="4.7109375" style="49" customWidth="1"/>
    <col min="15355" max="15355" width="2.5703125" style="49" customWidth="1"/>
    <col min="15356" max="15356" width="4.7109375" style="49" customWidth="1"/>
    <col min="15357" max="15357" width="1" style="49" customWidth="1"/>
    <col min="15358" max="15358" width="4.5703125" style="49" customWidth="1"/>
    <col min="15359" max="15359" width="2.5703125" style="49" customWidth="1"/>
    <col min="15360" max="15360" width="4.85546875" style="49" customWidth="1"/>
    <col min="15361" max="15576" width="9.140625" style="49"/>
    <col min="15577" max="15577" width="1.42578125" style="49" customWidth="1"/>
    <col min="15578" max="15578" width="11.5703125" style="49" customWidth="1"/>
    <col min="15579" max="15581" width="0" style="49" hidden="1" customWidth="1"/>
    <col min="15582" max="15582" width="4.7109375" style="49" customWidth="1"/>
    <col min="15583" max="15583" width="2.5703125" style="49" customWidth="1"/>
    <col min="15584" max="15584" width="4.7109375" style="49" customWidth="1"/>
    <col min="15585" max="15585" width="1" style="49" customWidth="1"/>
    <col min="15586" max="15586" width="4.7109375" style="49" customWidth="1"/>
    <col min="15587" max="15587" width="2.5703125" style="49" customWidth="1"/>
    <col min="15588" max="15588" width="4.7109375" style="49" customWidth="1"/>
    <col min="15589" max="15589" width="1" style="49" customWidth="1"/>
    <col min="15590" max="15590" width="4.7109375" style="49" customWidth="1"/>
    <col min="15591" max="15591" width="2.5703125" style="49" customWidth="1"/>
    <col min="15592" max="15592" width="4.7109375" style="49" customWidth="1"/>
    <col min="15593" max="15593" width="1" style="49" customWidth="1"/>
    <col min="15594" max="15594" width="4.7109375" style="49" customWidth="1"/>
    <col min="15595" max="15595" width="2.5703125" style="49" customWidth="1"/>
    <col min="15596" max="15596" width="4.7109375" style="49" customWidth="1"/>
    <col min="15597" max="15597" width="1.140625" style="49" customWidth="1"/>
    <col min="15598" max="15598" width="4.7109375" style="49" customWidth="1"/>
    <col min="15599" max="15599" width="2.5703125" style="49" customWidth="1"/>
    <col min="15600" max="15600" width="4.7109375" style="49" customWidth="1"/>
    <col min="15601" max="15601" width="1.140625" style="49" customWidth="1"/>
    <col min="15602" max="15602" width="4.7109375" style="49" customWidth="1"/>
    <col min="15603" max="15603" width="2.5703125" style="49" customWidth="1"/>
    <col min="15604" max="15604" width="4.7109375" style="49" customWidth="1"/>
    <col min="15605" max="15605" width="1" style="49" customWidth="1"/>
    <col min="15606" max="15606" width="4.7109375" style="49" customWidth="1"/>
    <col min="15607" max="15607" width="2.5703125" style="49" customWidth="1"/>
    <col min="15608" max="15608" width="4.7109375" style="49" customWidth="1"/>
    <col min="15609" max="15609" width="1" style="49" customWidth="1"/>
    <col min="15610" max="15610" width="4.7109375" style="49" customWidth="1"/>
    <col min="15611" max="15611" width="2.5703125" style="49" customWidth="1"/>
    <col min="15612" max="15612" width="4.7109375" style="49" customWidth="1"/>
    <col min="15613" max="15613" width="1" style="49" customWidth="1"/>
    <col min="15614" max="15614" width="4.5703125" style="49" customWidth="1"/>
    <col min="15615" max="15615" width="2.5703125" style="49" customWidth="1"/>
    <col min="15616" max="15616" width="4.85546875" style="49" customWidth="1"/>
    <col min="15617" max="15832" width="9.140625" style="49"/>
    <col min="15833" max="15833" width="1.42578125" style="49" customWidth="1"/>
    <col min="15834" max="15834" width="11.5703125" style="49" customWidth="1"/>
    <col min="15835" max="15837" width="0" style="49" hidden="1" customWidth="1"/>
    <col min="15838" max="15838" width="4.7109375" style="49" customWidth="1"/>
    <col min="15839" max="15839" width="2.5703125" style="49" customWidth="1"/>
    <col min="15840" max="15840" width="4.7109375" style="49" customWidth="1"/>
    <col min="15841" max="15841" width="1" style="49" customWidth="1"/>
    <col min="15842" max="15842" width="4.7109375" style="49" customWidth="1"/>
    <col min="15843" max="15843" width="2.5703125" style="49" customWidth="1"/>
    <col min="15844" max="15844" width="4.7109375" style="49" customWidth="1"/>
    <col min="15845" max="15845" width="1" style="49" customWidth="1"/>
    <col min="15846" max="15846" width="4.7109375" style="49" customWidth="1"/>
    <col min="15847" max="15847" width="2.5703125" style="49" customWidth="1"/>
    <col min="15848" max="15848" width="4.7109375" style="49" customWidth="1"/>
    <col min="15849" max="15849" width="1" style="49" customWidth="1"/>
    <col min="15850" max="15850" width="4.7109375" style="49" customWidth="1"/>
    <col min="15851" max="15851" width="2.5703125" style="49" customWidth="1"/>
    <col min="15852" max="15852" width="4.7109375" style="49" customWidth="1"/>
    <col min="15853" max="15853" width="1.140625" style="49" customWidth="1"/>
    <col min="15854" max="15854" width="4.7109375" style="49" customWidth="1"/>
    <col min="15855" max="15855" width="2.5703125" style="49" customWidth="1"/>
    <col min="15856" max="15856" width="4.7109375" style="49" customWidth="1"/>
    <col min="15857" max="15857" width="1.140625" style="49" customWidth="1"/>
    <col min="15858" max="15858" width="4.7109375" style="49" customWidth="1"/>
    <col min="15859" max="15859" width="2.5703125" style="49" customWidth="1"/>
    <col min="15860" max="15860" width="4.7109375" style="49" customWidth="1"/>
    <col min="15861" max="15861" width="1" style="49" customWidth="1"/>
    <col min="15862" max="15862" width="4.7109375" style="49" customWidth="1"/>
    <col min="15863" max="15863" width="2.5703125" style="49" customWidth="1"/>
    <col min="15864" max="15864" width="4.7109375" style="49" customWidth="1"/>
    <col min="15865" max="15865" width="1" style="49" customWidth="1"/>
    <col min="15866" max="15866" width="4.7109375" style="49" customWidth="1"/>
    <col min="15867" max="15867" width="2.5703125" style="49" customWidth="1"/>
    <col min="15868" max="15868" width="4.7109375" style="49" customWidth="1"/>
    <col min="15869" max="15869" width="1" style="49" customWidth="1"/>
    <col min="15870" max="15870" width="4.5703125" style="49" customWidth="1"/>
    <col min="15871" max="15871" width="2.5703125" style="49" customWidth="1"/>
    <col min="15872" max="15872" width="4.85546875" style="49" customWidth="1"/>
    <col min="15873" max="16088" width="9.140625" style="49"/>
    <col min="16089" max="16089" width="1.42578125" style="49" customWidth="1"/>
    <col min="16090" max="16090" width="11.5703125" style="49" customWidth="1"/>
    <col min="16091" max="16093" width="0" style="49" hidden="1" customWidth="1"/>
    <col min="16094" max="16094" width="4.7109375" style="49" customWidth="1"/>
    <col min="16095" max="16095" width="2.5703125" style="49" customWidth="1"/>
    <col min="16096" max="16096" width="4.7109375" style="49" customWidth="1"/>
    <col min="16097" max="16097" width="1" style="49" customWidth="1"/>
    <col min="16098" max="16098" width="4.7109375" style="49" customWidth="1"/>
    <col min="16099" max="16099" width="2.5703125" style="49" customWidth="1"/>
    <col min="16100" max="16100" width="4.7109375" style="49" customWidth="1"/>
    <col min="16101" max="16101" width="1" style="49" customWidth="1"/>
    <col min="16102" max="16102" width="4.7109375" style="49" customWidth="1"/>
    <col min="16103" max="16103" width="2.5703125" style="49" customWidth="1"/>
    <col min="16104" max="16104" width="4.7109375" style="49" customWidth="1"/>
    <col min="16105" max="16105" width="1" style="49" customWidth="1"/>
    <col min="16106" max="16106" width="4.7109375" style="49" customWidth="1"/>
    <col min="16107" max="16107" width="2.5703125" style="49" customWidth="1"/>
    <col min="16108" max="16108" width="4.7109375" style="49" customWidth="1"/>
    <col min="16109" max="16109" width="1.140625" style="49" customWidth="1"/>
    <col min="16110" max="16110" width="4.7109375" style="49" customWidth="1"/>
    <col min="16111" max="16111" width="2.5703125" style="49" customWidth="1"/>
    <col min="16112" max="16112" width="4.7109375" style="49" customWidth="1"/>
    <col min="16113" max="16113" width="1.140625" style="49" customWidth="1"/>
    <col min="16114" max="16114" width="4.7109375" style="49" customWidth="1"/>
    <col min="16115" max="16115" width="2.5703125" style="49" customWidth="1"/>
    <col min="16116" max="16116" width="4.7109375" style="49" customWidth="1"/>
    <col min="16117" max="16117" width="1" style="49" customWidth="1"/>
    <col min="16118" max="16118" width="4.7109375" style="49" customWidth="1"/>
    <col min="16119" max="16119" width="2.5703125" style="49" customWidth="1"/>
    <col min="16120" max="16120" width="4.7109375" style="49" customWidth="1"/>
    <col min="16121" max="16121" width="1" style="49" customWidth="1"/>
    <col min="16122" max="16122" width="4.7109375" style="49" customWidth="1"/>
    <col min="16123" max="16123" width="2.5703125" style="49" customWidth="1"/>
    <col min="16124" max="16124" width="4.7109375" style="49" customWidth="1"/>
    <col min="16125" max="16125" width="1" style="49" customWidth="1"/>
    <col min="16126" max="16126" width="4.5703125" style="49" customWidth="1"/>
    <col min="16127" max="16127" width="2.5703125" style="49" customWidth="1"/>
    <col min="16128" max="16128" width="4.85546875" style="49" customWidth="1"/>
    <col min="16129" max="16384" width="9.140625" style="49"/>
  </cols>
  <sheetData>
    <row r="1" spans="1:40" ht="15.75" customHeight="1" x14ac:dyDescent="0.2">
      <c r="A1" s="51" t="s">
        <v>387</v>
      </c>
      <c r="B1" s="51"/>
      <c r="C1" s="51"/>
      <c r="D1" s="51"/>
      <c r="E1" s="51"/>
      <c r="F1" s="212"/>
      <c r="G1" s="199"/>
      <c r="H1" s="51"/>
      <c r="I1" s="51"/>
      <c r="J1" s="51"/>
      <c r="K1" s="199"/>
      <c r="L1" s="51"/>
      <c r="M1" s="51"/>
      <c r="N1" s="51"/>
      <c r="O1" s="199"/>
      <c r="P1" s="51"/>
      <c r="Q1" s="51"/>
      <c r="R1" s="51"/>
      <c r="S1" s="199"/>
      <c r="T1" s="51"/>
      <c r="U1" s="51"/>
      <c r="V1" s="51"/>
      <c r="W1" s="199"/>
      <c r="X1" s="51"/>
      <c r="Y1" s="51"/>
      <c r="Z1" s="51"/>
      <c r="AA1" s="199"/>
      <c r="AB1" s="51"/>
      <c r="AC1" s="51"/>
      <c r="AD1" s="51"/>
      <c r="AE1" s="199"/>
      <c r="AF1" s="51"/>
      <c r="AG1" s="51"/>
      <c r="AH1" s="51"/>
      <c r="AI1" s="199"/>
      <c r="AJ1" s="51"/>
      <c r="AL1" s="224" t="s">
        <v>255</v>
      </c>
      <c r="AM1" s="199"/>
      <c r="AN1" s="212"/>
    </row>
    <row r="2" spans="1:40" ht="13.5" thickBot="1" x14ac:dyDescent="0.25">
      <c r="A2" s="116" t="s">
        <v>377</v>
      </c>
      <c r="B2" s="153"/>
      <c r="C2" s="117"/>
      <c r="D2" s="117"/>
      <c r="E2" s="117"/>
      <c r="F2" s="213"/>
      <c r="G2" s="200"/>
      <c r="H2" s="117"/>
      <c r="I2" s="117"/>
      <c r="J2" s="117"/>
      <c r="K2" s="200"/>
      <c r="L2" s="117"/>
      <c r="M2" s="117"/>
      <c r="N2" s="117"/>
      <c r="O2" s="200"/>
      <c r="P2" s="117"/>
      <c r="Q2" s="117"/>
      <c r="R2" s="117"/>
      <c r="S2" s="200"/>
      <c r="T2" s="117"/>
      <c r="U2" s="117"/>
      <c r="V2" s="117"/>
      <c r="W2" s="200"/>
      <c r="X2" s="117"/>
      <c r="Y2" s="117"/>
      <c r="Z2" s="117"/>
      <c r="AA2" s="200"/>
      <c r="AB2" s="117"/>
      <c r="AC2" s="117"/>
      <c r="AD2" s="117"/>
      <c r="AE2" s="200"/>
      <c r="AF2" s="117"/>
      <c r="AG2" s="117"/>
      <c r="AH2" s="117"/>
      <c r="AI2" s="200"/>
      <c r="AJ2" s="117"/>
      <c r="AK2" s="117"/>
      <c r="AL2" s="117"/>
      <c r="AM2" s="200"/>
      <c r="AN2" s="213"/>
    </row>
    <row r="3" spans="1:40" ht="24.75" customHeight="1" x14ac:dyDescent="0.2">
      <c r="A3" s="313"/>
      <c r="B3" s="313"/>
      <c r="C3" s="52"/>
      <c r="D3" s="52"/>
      <c r="E3" s="52"/>
      <c r="F3" s="316" t="s">
        <v>231</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row>
    <row r="4" spans="1:40" s="61" customFormat="1" ht="15" customHeight="1" x14ac:dyDescent="0.2">
      <c r="A4" s="310" t="s">
        <v>166</v>
      </c>
      <c r="B4" s="310"/>
      <c r="C4" s="52"/>
      <c r="D4" s="52"/>
      <c r="E4" s="52"/>
      <c r="F4" s="318" t="s">
        <v>138</v>
      </c>
      <c r="G4" s="318"/>
      <c r="H4" s="318"/>
      <c r="I4" s="58"/>
      <c r="J4" s="318" t="s">
        <v>139</v>
      </c>
      <c r="K4" s="318"/>
      <c r="L4" s="318"/>
      <c r="M4" s="58"/>
      <c r="N4" s="318" t="s">
        <v>140</v>
      </c>
      <c r="O4" s="318"/>
      <c r="P4" s="318"/>
      <c r="Q4" s="58"/>
      <c r="R4" s="318" t="s">
        <v>141</v>
      </c>
      <c r="S4" s="318"/>
      <c r="T4" s="318"/>
      <c r="U4" s="139"/>
      <c r="V4" s="318" t="s">
        <v>142</v>
      </c>
      <c r="W4" s="318"/>
      <c r="X4" s="318"/>
      <c r="Y4" s="139"/>
      <c r="Z4" s="318" t="s">
        <v>143</v>
      </c>
      <c r="AA4" s="318"/>
      <c r="AB4" s="318"/>
      <c r="AC4" s="58"/>
      <c r="AD4" s="318" t="s">
        <v>144</v>
      </c>
      <c r="AE4" s="318"/>
      <c r="AF4" s="318"/>
      <c r="AG4" s="58"/>
      <c r="AH4" s="318" t="s">
        <v>145</v>
      </c>
      <c r="AI4" s="318"/>
      <c r="AJ4" s="318"/>
      <c r="AK4" s="139"/>
      <c r="AL4" s="315" t="s">
        <v>0</v>
      </c>
      <c r="AM4" s="315"/>
      <c r="AN4" s="315"/>
    </row>
    <row r="5" spans="1:40" s="61" customFormat="1" ht="13.5" customHeight="1" thickBot="1" x14ac:dyDescent="0.25">
      <c r="A5" s="321" t="s">
        <v>230</v>
      </c>
      <c r="B5" s="321"/>
      <c r="C5" s="114"/>
      <c r="D5" s="114"/>
      <c r="E5" s="114"/>
      <c r="F5" s="115" t="s">
        <v>0</v>
      </c>
      <c r="G5" s="320" t="s">
        <v>146</v>
      </c>
      <c r="H5" s="320"/>
      <c r="I5" s="228"/>
      <c r="J5" s="115" t="s">
        <v>0</v>
      </c>
      <c r="K5" s="320" t="s">
        <v>146</v>
      </c>
      <c r="L5" s="320"/>
      <c r="M5" s="228"/>
      <c r="N5" s="115" t="s">
        <v>0</v>
      </c>
      <c r="O5" s="319" t="s">
        <v>146</v>
      </c>
      <c r="P5" s="319"/>
      <c r="Q5" s="227"/>
      <c r="R5" s="53" t="s">
        <v>0</v>
      </c>
      <c r="S5" s="319" t="s">
        <v>146</v>
      </c>
      <c r="T5" s="319"/>
      <c r="U5" s="227"/>
      <c r="V5" s="53" t="s">
        <v>0</v>
      </c>
      <c r="W5" s="319" t="s">
        <v>146</v>
      </c>
      <c r="X5" s="319"/>
      <c r="Y5" s="227"/>
      <c r="Z5" s="53" t="s">
        <v>0</v>
      </c>
      <c r="AA5" s="319" t="s">
        <v>146</v>
      </c>
      <c r="AB5" s="319"/>
      <c r="AC5" s="227"/>
      <c r="AD5" s="53" t="s">
        <v>0</v>
      </c>
      <c r="AE5" s="319" t="s">
        <v>146</v>
      </c>
      <c r="AF5" s="319"/>
      <c r="AG5" s="227"/>
      <c r="AH5" s="53" t="s">
        <v>0</v>
      </c>
      <c r="AI5" s="319" t="s">
        <v>146</v>
      </c>
      <c r="AJ5" s="319"/>
      <c r="AK5" s="227"/>
      <c r="AL5" s="53" t="s">
        <v>0</v>
      </c>
      <c r="AM5" s="319" t="s">
        <v>146</v>
      </c>
      <c r="AN5" s="319"/>
    </row>
    <row r="6" spans="1:40" s="61" customFormat="1" ht="10.5" hidden="1" customHeight="1" thickBot="1" x14ac:dyDescent="0.25">
      <c r="A6" s="73"/>
      <c r="B6" s="73"/>
      <c r="C6" s="73"/>
      <c r="D6" s="73"/>
      <c r="E6" s="73"/>
      <c r="F6" s="54"/>
      <c r="G6" s="74"/>
      <c r="H6" s="74"/>
      <c r="I6" s="74"/>
      <c r="J6" s="54"/>
      <c r="K6" s="74"/>
      <c r="L6" s="74"/>
      <c r="M6" s="74"/>
      <c r="N6" s="54"/>
      <c r="O6" s="74"/>
      <c r="P6" s="74"/>
      <c r="Q6" s="74"/>
      <c r="R6" s="54"/>
      <c r="S6" s="74"/>
      <c r="T6" s="74"/>
      <c r="U6" s="74"/>
      <c r="V6" s="54"/>
      <c r="W6" s="74"/>
      <c r="X6" s="74"/>
      <c r="Y6" s="74"/>
      <c r="Z6" s="54"/>
      <c r="AA6" s="74"/>
      <c r="AB6" s="74"/>
      <c r="AC6" s="74"/>
      <c r="AD6" s="54"/>
      <c r="AE6" s="74"/>
      <c r="AF6" s="74"/>
      <c r="AG6" s="74"/>
      <c r="AH6" s="54"/>
      <c r="AI6" s="74"/>
      <c r="AJ6" s="74"/>
      <c r="AK6" s="74"/>
      <c r="AL6" s="54"/>
      <c r="AM6" s="74"/>
      <c r="AN6" s="54"/>
    </row>
    <row r="7" spans="1:40" s="61" customFormat="1" ht="10.5" hidden="1" customHeight="1" x14ac:dyDescent="0.2">
      <c r="A7" s="73"/>
      <c r="B7" s="73"/>
      <c r="C7" s="73"/>
      <c r="D7" s="73"/>
      <c r="E7" s="73"/>
      <c r="F7" s="54"/>
      <c r="G7" s="74"/>
      <c r="H7" s="74"/>
      <c r="I7" s="74"/>
      <c r="J7" s="54"/>
      <c r="K7" s="74"/>
      <c r="L7" s="74"/>
      <c r="M7" s="74"/>
      <c r="N7" s="54"/>
      <c r="O7" s="74"/>
      <c r="P7" s="74"/>
      <c r="Q7" s="74"/>
      <c r="R7" s="54"/>
      <c r="S7" s="74"/>
      <c r="T7" s="74"/>
      <c r="U7" s="74"/>
      <c r="V7" s="54"/>
      <c r="W7" s="74"/>
      <c r="X7" s="74"/>
      <c r="Y7" s="74"/>
      <c r="Z7" s="54"/>
      <c r="AA7" s="74"/>
      <c r="AB7" s="74"/>
      <c r="AC7" s="74"/>
      <c r="AD7" s="54"/>
      <c r="AE7" s="74"/>
      <c r="AF7" s="74"/>
      <c r="AG7" s="74"/>
      <c r="AH7" s="54"/>
      <c r="AI7" s="74"/>
      <c r="AJ7" s="74"/>
      <c r="AK7" s="74"/>
      <c r="AL7" s="54"/>
      <c r="AM7" s="74"/>
      <c r="AN7" s="54"/>
    </row>
    <row r="8" spans="1:40" s="61" customFormat="1" ht="10.5" hidden="1" customHeight="1" x14ac:dyDescent="0.2">
      <c r="A8" s="73"/>
      <c r="B8" s="73"/>
      <c r="C8" s="73"/>
      <c r="D8" s="73"/>
      <c r="E8" s="73"/>
      <c r="F8" s="54"/>
      <c r="G8" s="74"/>
      <c r="H8" s="74"/>
      <c r="I8" s="74"/>
      <c r="J8" s="54"/>
      <c r="K8" s="74"/>
      <c r="L8" s="74"/>
      <c r="M8" s="74"/>
      <c r="N8" s="54"/>
      <c r="O8" s="74"/>
      <c r="P8" s="74"/>
      <c r="Q8" s="74"/>
      <c r="R8" s="54"/>
      <c r="S8" s="74"/>
      <c r="T8" s="74"/>
      <c r="U8" s="74"/>
      <c r="V8" s="54"/>
      <c r="W8" s="74"/>
      <c r="X8" s="74"/>
      <c r="Y8" s="74"/>
      <c r="Z8" s="54"/>
      <c r="AA8" s="74"/>
      <c r="AB8" s="74"/>
      <c r="AC8" s="74"/>
      <c r="AD8" s="54"/>
      <c r="AE8" s="74"/>
      <c r="AF8" s="74"/>
      <c r="AG8" s="74"/>
      <c r="AH8" s="54"/>
      <c r="AI8" s="74"/>
      <c r="AJ8" s="74"/>
      <c r="AK8" s="74"/>
      <c r="AL8" s="54"/>
      <c r="AM8" s="74"/>
      <c r="AN8" s="54"/>
    </row>
    <row r="9" spans="1:40" s="61" customFormat="1" ht="10.5" customHeight="1" x14ac:dyDescent="0.2">
      <c r="A9" s="310"/>
      <c r="B9" s="310"/>
      <c r="C9" s="52"/>
      <c r="D9" s="52"/>
      <c r="E9" s="52"/>
      <c r="F9" s="54"/>
      <c r="G9" s="74"/>
      <c r="H9" s="54"/>
      <c r="I9" s="54"/>
      <c r="J9" s="54"/>
      <c r="K9" s="74"/>
      <c r="L9" s="54"/>
      <c r="M9" s="54"/>
      <c r="N9" s="54"/>
      <c r="O9" s="74"/>
      <c r="P9" s="54"/>
      <c r="Q9" s="54"/>
      <c r="R9" s="54"/>
      <c r="S9" s="74"/>
      <c r="T9" s="54"/>
      <c r="U9" s="54"/>
      <c r="V9" s="54"/>
      <c r="W9" s="74"/>
      <c r="X9" s="54"/>
      <c r="Y9" s="54"/>
      <c r="Z9" s="54"/>
      <c r="AA9" s="74"/>
      <c r="AB9" s="54"/>
      <c r="AC9" s="54"/>
      <c r="AD9" s="54"/>
      <c r="AE9" s="74"/>
      <c r="AF9" s="54"/>
      <c r="AG9" s="54"/>
      <c r="AH9" s="54"/>
      <c r="AI9" s="74"/>
      <c r="AJ9" s="54"/>
      <c r="AK9" s="54"/>
      <c r="AL9" s="54"/>
      <c r="AM9" s="74"/>
      <c r="AN9" s="54"/>
    </row>
    <row r="10" spans="1:40" s="61" customFormat="1" ht="10.5" hidden="1" customHeight="1" x14ac:dyDescent="0.2">
      <c r="A10" s="52"/>
      <c r="B10" s="52"/>
      <c r="C10" s="52"/>
      <c r="D10" s="52"/>
      <c r="E10" s="52"/>
      <c r="F10" s="54"/>
      <c r="G10" s="74"/>
      <c r="H10" s="54"/>
      <c r="I10" s="54"/>
      <c r="J10" s="54"/>
      <c r="K10" s="74"/>
      <c r="L10" s="54"/>
      <c r="M10" s="54"/>
      <c r="N10" s="54"/>
      <c r="O10" s="74"/>
      <c r="P10" s="54"/>
      <c r="Q10" s="54"/>
      <c r="R10" s="54"/>
      <c r="S10" s="74"/>
      <c r="T10" s="54"/>
      <c r="U10" s="54"/>
      <c r="V10" s="54"/>
      <c r="W10" s="74"/>
      <c r="X10" s="54"/>
      <c r="Y10" s="54"/>
      <c r="Z10" s="54"/>
      <c r="AA10" s="74"/>
      <c r="AB10" s="54"/>
      <c r="AC10" s="54"/>
      <c r="AD10" s="54"/>
      <c r="AE10" s="74"/>
      <c r="AF10" s="54"/>
      <c r="AG10" s="54"/>
      <c r="AH10" s="54"/>
      <c r="AI10" s="74"/>
      <c r="AJ10" s="54"/>
      <c r="AK10" s="54"/>
      <c r="AL10" s="54"/>
      <c r="AM10" s="74"/>
      <c r="AN10" s="54"/>
    </row>
    <row r="11" spans="1:40" s="61" customFormat="1" ht="12" customHeight="1" x14ac:dyDescent="0.2">
      <c r="A11" s="310" t="s">
        <v>0</v>
      </c>
      <c r="B11" s="310"/>
      <c r="C11" s="52"/>
      <c r="D11" s="52"/>
      <c r="E11" s="52"/>
      <c r="F11" s="55">
        <v>4795.2150000000001</v>
      </c>
      <c r="G11" s="74" t="s">
        <v>43</v>
      </c>
      <c r="H11" s="55">
        <v>1706.4459999999999</v>
      </c>
      <c r="I11" s="54" t="s">
        <v>92</v>
      </c>
      <c r="J11" s="55">
        <v>6825.8289999999997</v>
      </c>
      <c r="K11" s="74" t="s">
        <v>43</v>
      </c>
      <c r="L11" s="55">
        <v>3181.2280000000001</v>
      </c>
      <c r="M11" s="54" t="s">
        <v>92</v>
      </c>
      <c r="N11" s="55">
        <v>3297.8539999999998</v>
      </c>
      <c r="O11" s="74" t="s">
        <v>43</v>
      </c>
      <c r="P11" s="55">
        <v>968.81899999999996</v>
      </c>
      <c r="Q11" s="54" t="s">
        <v>92</v>
      </c>
      <c r="R11" s="55">
        <v>5789.7759999999998</v>
      </c>
      <c r="S11" s="74" t="s">
        <v>43</v>
      </c>
      <c r="T11" s="55">
        <v>1006.298</v>
      </c>
      <c r="U11" s="54" t="s">
        <v>92</v>
      </c>
      <c r="V11" s="55">
        <v>26477.929</v>
      </c>
      <c r="W11" s="74" t="s">
        <v>43</v>
      </c>
      <c r="X11" s="55">
        <v>2075.2759999999998</v>
      </c>
      <c r="Y11" s="54" t="s">
        <v>92</v>
      </c>
      <c r="Z11" s="55">
        <v>4631.5230000000001</v>
      </c>
      <c r="AA11" s="74" t="s">
        <v>43</v>
      </c>
      <c r="AB11" s="55">
        <v>1205.9349999999999</v>
      </c>
      <c r="AC11" s="54" t="s">
        <v>92</v>
      </c>
      <c r="AD11" s="55">
        <v>2321.0720000000001</v>
      </c>
      <c r="AE11" s="74" t="s">
        <v>43</v>
      </c>
      <c r="AF11" s="55">
        <v>1436.1990000000001</v>
      </c>
      <c r="AG11" s="54" t="s">
        <v>92</v>
      </c>
      <c r="AH11" s="55">
        <v>3891.951</v>
      </c>
      <c r="AI11" s="74" t="s">
        <v>43</v>
      </c>
      <c r="AJ11" s="55">
        <v>1060.289</v>
      </c>
      <c r="AK11" s="54" t="s">
        <v>92</v>
      </c>
      <c r="AL11" s="55">
        <v>58031.148999999998</v>
      </c>
      <c r="AM11" s="74" t="s">
        <v>43</v>
      </c>
      <c r="AN11" s="55">
        <v>5063.6059999999998</v>
      </c>
    </row>
    <row r="12" spans="1:40" s="61" customFormat="1" ht="7.5" customHeight="1" x14ac:dyDescent="0.2">
      <c r="A12" s="52"/>
      <c r="F12" s="140"/>
      <c r="G12" s="74"/>
      <c r="H12" s="54"/>
      <c r="I12" s="54"/>
      <c r="J12" s="54"/>
      <c r="K12" s="74"/>
      <c r="L12" s="54"/>
      <c r="M12" s="54"/>
      <c r="N12" s="54"/>
      <c r="O12" s="74"/>
      <c r="P12" s="54"/>
      <c r="Q12" s="54"/>
      <c r="R12" s="54"/>
      <c r="S12" s="74"/>
      <c r="T12" s="54"/>
      <c r="U12" s="54"/>
      <c r="W12" s="74"/>
      <c r="X12" s="54"/>
      <c r="Y12" s="54"/>
      <c r="Z12" s="54"/>
      <c r="AA12" s="74"/>
      <c r="AB12" s="54"/>
      <c r="AC12" s="54"/>
      <c r="AD12" s="54"/>
      <c r="AE12" s="74"/>
      <c r="AF12" s="54"/>
      <c r="AG12" s="54"/>
      <c r="AH12" s="54"/>
      <c r="AI12" s="74"/>
      <c r="AJ12" s="54"/>
      <c r="AK12" s="54"/>
      <c r="AL12" s="54"/>
      <c r="AM12" s="74"/>
      <c r="AN12" s="54"/>
    </row>
    <row r="13" spans="1:40" s="61" customFormat="1" ht="12" customHeight="1" x14ac:dyDescent="0.2">
      <c r="A13" s="308" t="s">
        <v>147</v>
      </c>
      <c r="B13" s="308"/>
      <c r="C13" s="56"/>
      <c r="D13" s="56"/>
      <c r="E13" s="56"/>
      <c r="F13" s="140"/>
      <c r="G13" s="198"/>
      <c r="K13" s="198"/>
      <c r="O13" s="198"/>
      <c r="S13" s="198"/>
      <c r="U13" s="57"/>
      <c r="W13" s="198"/>
      <c r="AA13" s="198"/>
      <c r="AE13" s="198"/>
      <c r="AI13" s="198"/>
      <c r="AK13" s="57"/>
      <c r="AM13" s="198"/>
      <c r="AN13" s="140"/>
    </row>
    <row r="14" spans="1:40" s="61" customFormat="1" ht="12" customHeight="1" x14ac:dyDescent="0.2">
      <c r="A14" s="310" t="s">
        <v>0</v>
      </c>
      <c r="B14" s="310"/>
      <c r="C14" s="52"/>
      <c r="D14" s="52"/>
      <c r="E14" s="52"/>
      <c r="F14" s="55">
        <v>3450.1889999999999</v>
      </c>
      <c r="G14" s="74" t="s">
        <v>43</v>
      </c>
      <c r="H14" s="55">
        <v>829.20899999999995</v>
      </c>
      <c r="I14" s="141" t="s">
        <v>92</v>
      </c>
      <c r="J14" s="55">
        <v>3725.8330000000001</v>
      </c>
      <c r="K14" s="74" t="s">
        <v>43</v>
      </c>
      <c r="L14" s="55">
        <v>773.78499999999997</v>
      </c>
      <c r="M14" s="141" t="s">
        <v>92</v>
      </c>
      <c r="N14" s="55">
        <v>2485.4009999999998</v>
      </c>
      <c r="O14" s="74" t="s">
        <v>43</v>
      </c>
      <c r="P14" s="55">
        <v>818.36599999999999</v>
      </c>
      <c r="Q14" s="141" t="s">
        <v>92</v>
      </c>
      <c r="R14" s="55">
        <v>4244.8940000000002</v>
      </c>
      <c r="S14" s="74" t="s">
        <v>43</v>
      </c>
      <c r="T14" s="55">
        <v>838.36800000000005</v>
      </c>
      <c r="U14" s="57" t="s">
        <v>92</v>
      </c>
      <c r="V14" s="55">
        <v>6589.1189999999997</v>
      </c>
      <c r="W14" s="74" t="s">
        <v>43</v>
      </c>
      <c r="X14" s="55">
        <v>1824.9280000000001</v>
      </c>
      <c r="Y14" s="141" t="s">
        <v>92</v>
      </c>
      <c r="Z14" s="55">
        <v>1911.1949999999999</v>
      </c>
      <c r="AA14" s="74" t="s">
        <v>43</v>
      </c>
      <c r="AB14" s="55">
        <v>706.67600000000004</v>
      </c>
      <c r="AC14" s="141" t="s">
        <v>92</v>
      </c>
      <c r="AD14" s="55">
        <v>1845.43</v>
      </c>
      <c r="AE14" s="74" t="s">
        <v>43</v>
      </c>
      <c r="AF14" s="55">
        <v>1102.771</v>
      </c>
      <c r="AG14" s="141" t="s">
        <v>92</v>
      </c>
      <c r="AH14" s="55">
        <v>2375.8090000000002</v>
      </c>
      <c r="AI14" s="74" t="s">
        <v>43</v>
      </c>
      <c r="AJ14" s="55">
        <v>929.73500000000001</v>
      </c>
      <c r="AK14" s="57" t="s">
        <v>92</v>
      </c>
      <c r="AL14" s="55">
        <v>26627.868999999999</v>
      </c>
      <c r="AM14" s="74" t="s">
        <v>43</v>
      </c>
      <c r="AN14" s="55">
        <v>2934.2109999999998</v>
      </c>
    </row>
    <row r="15" spans="1:40" s="61" customFormat="1" ht="12" customHeight="1" x14ac:dyDescent="0.2">
      <c r="A15" s="58"/>
      <c r="B15" s="59" t="s">
        <v>148</v>
      </c>
      <c r="C15" s="59"/>
      <c r="D15" s="59"/>
      <c r="E15" s="59"/>
      <c r="F15" s="57"/>
      <c r="G15" s="74"/>
      <c r="H15" s="57"/>
      <c r="I15" s="57"/>
      <c r="J15" s="57"/>
      <c r="K15" s="201"/>
      <c r="L15" s="57"/>
      <c r="M15" s="57"/>
      <c r="N15" s="57"/>
      <c r="O15" s="201"/>
      <c r="P15" s="57"/>
      <c r="Q15" s="57"/>
      <c r="R15" s="57"/>
      <c r="S15" s="201"/>
      <c r="T15" s="57"/>
      <c r="U15" s="60"/>
      <c r="V15" s="57"/>
      <c r="W15" s="74"/>
      <c r="X15" s="57"/>
      <c r="Y15" s="57"/>
      <c r="Z15" s="57"/>
      <c r="AA15" s="201"/>
      <c r="AB15" s="57"/>
      <c r="AC15" s="57"/>
      <c r="AD15" s="57"/>
      <c r="AE15" s="201"/>
      <c r="AF15" s="57"/>
      <c r="AG15" s="57"/>
      <c r="AH15" s="57"/>
      <c r="AI15" s="201"/>
      <c r="AJ15" s="57"/>
      <c r="AK15" s="60"/>
      <c r="AL15" s="57"/>
      <c r="AM15" s="201"/>
      <c r="AN15" s="57"/>
    </row>
    <row r="16" spans="1:40" s="61" customFormat="1" ht="12" customHeight="1" x14ac:dyDescent="0.2">
      <c r="B16" s="59" t="s">
        <v>3</v>
      </c>
      <c r="C16" s="59"/>
      <c r="D16" s="59"/>
      <c r="E16" s="59"/>
      <c r="F16" s="62">
        <v>560.34400000000005</v>
      </c>
      <c r="G16" s="74" t="s">
        <v>43</v>
      </c>
      <c r="H16" s="62">
        <v>103.26900000000001</v>
      </c>
      <c r="I16" s="61" t="s">
        <v>92</v>
      </c>
      <c r="J16" s="62">
        <v>434.38799999999998</v>
      </c>
      <c r="K16" s="74" t="s">
        <v>43</v>
      </c>
      <c r="L16" s="62">
        <v>85.578999999999994</v>
      </c>
      <c r="M16" s="61" t="s">
        <v>92</v>
      </c>
      <c r="N16" s="62">
        <v>416.30099999999999</v>
      </c>
      <c r="O16" s="74" t="s">
        <v>43</v>
      </c>
      <c r="P16" s="62">
        <v>208.459</v>
      </c>
      <c r="Q16" s="61" t="s">
        <v>92</v>
      </c>
      <c r="R16" s="62">
        <v>462.78699999999998</v>
      </c>
      <c r="S16" s="74" t="s">
        <v>43</v>
      </c>
      <c r="T16" s="62">
        <v>162.827</v>
      </c>
      <c r="U16" s="60" t="s">
        <v>92</v>
      </c>
      <c r="V16" s="62">
        <v>653.51499999999999</v>
      </c>
      <c r="W16" s="74" t="s">
        <v>43</v>
      </c>
      <c r="X16" s="62">
        <v>103.22199999999999</v>
      </c>
      <c r="Y16" s="61" t="s">
        <v>92</v>
      </c>
      <c r="Z16" s="62">
        <v>129.44499999999999</v>
      </c>
      <c r="AA16" s="74" t="s">
        <v>43</v>
      </c>
      <c r="AB16" s="62">
        <v>131.33699999999999</v>
      </c>
      <c r="AC16" s="61" t="s">
        <v>92</v>
      </c>
      <c r="AD16" s="62">
        <v>199.55</v>
      </c>
      <c r="AE16" s="74" t="s">
        <v>43</v>
      </c>
      <c r="AF16" s="62">
        <v>4.38</v>
      </c>
      <c r="AG16" s="61" t="s">
        <v>92</v>
      </c>
      <c r="AH16" s="62">
        <v>83.905000000000001</v>
      </c>
      <c r="AI16" s="74" t="s">
        <v>43</v>
      </c>
      <c r="AJ16" s="62">
        <v>7.5940000000000003</v>
      </c>
      <c r="AK16" s="60" t="s">
        <v>92</v>
      </c>
      <c r="AL16" s="62">
        <v>2940.2350000000001</v>
      </c>
      <c r="AM16" s="74" t="s">
        <v>43</v>
      </c>
      <c r="AN16" s="62">
        <v>341.334</v>
      </c>
    </row>
    <row r="17" spans="1:42" s="61" customFormat="1" ht="12" customHeight="1" x14ac:dyDescent="0.2">
      <c r="B17" s="59" t="s">
        <v>2</v>
      </c>
      <c r="C17" s="59"/>
      <c r="D17" s="59"/>
      <c r="E17" s="59"/>
      <c r="F17" s="62">
        <v>425.62900000000002</v>
      </c>
      <c r="G17" s="74" t="s">
        <v>43</v>
      </c>
      <c r="H17" s="62">
        <v>54.984999999999999</v>
      </c>
      <c r="I17" s="61" t="s">
        <v>92</v>
      </c>
      <c r="J17" s="62">
        <v>603.06799999999998</v>
      </c>
      <c r="K17" s="74" t="s">
        <v>43</v>
      </c>
      <c r="L17" s="62">
        <v>202.04</v>
      </c>
      <c r="M17" s="61" t="s">
        <v>92</v>
      </c>
      <c r="N17" s="62">
        <v>158.16200000000001</v>
      </c>
      <c r="O17" s="74" t="s">
        <v>43</v>
      </c>
      <c r="P17" s="62">
        <v>36.375</v>
      </c>
      <c r="Q17" s="61" t="s">
        <v>92</v>
      </c>
      <c r="R17" s="62">
        <v>336.93400000000003</v>
      </c>
      <c r="S17" s="74" t="s">
        <v>43</v>
      </c>
      <c r="T17" s="62">
        <v>130.459</v>
      </c>
      <c r="U17" s="60" t="s">
        <v>92</v>
      </c>
      <c r="V17" s="62">
        <v>355.19200000000001</v>
      </c>
      <c r="W17" s="74" t="s">
        <v>43</v>
      </c>
      <c r="X17" s="62">
        <v>174.30799999999999</v>
      </c>
      <c r="Y17" s="61" t="s">
        <v>92</v>
      </c>
      <c r="Z17" s="62">
        <v>353.78199999999998</v>
      </c>
      <c r="AA17" s="74" t="s">
        <v>43</v>
      </c>
      <c r="AB17" s="62">
        <v>303.60899999999998</v>
      </c>
      <c r="AC17" s="61" t="s">
        <v>92</v>
      </c>
      <c r="AD17" s="62">
        <v>532.87599999999998</v>
      </c>
      <c r="AE17" s="74" t="s">
        <v>43</v>
      </c>
      <c r="AF17" s="62">
        <v>350.62400000000002</v>
      </c>
      <c r="AG17" s="61" t="s">
        <v>92</v>
      </c>
      <c r="AH17" s="62">
        <v>873.125</v>
      </c>
      <c r="AI17" s="74" t="s">
        <v>43</v>
      </c>
      <c r="AJ17" s="62">
        <v>171.27600000000001</v>
      </c>
      <c r="AK17" s="60" t="s">
        <v>92</v>
      </c>
      <c r="AL17" s="62">
        <v>3638.7669999999998</v>
      </c>
      <c r="AM17" s="74" t="s">
        <v>43</v>
      </c>
      <c r="AN17" s="62">
        <v>575.49199999999996</v>
      </c>
    </row>
    <row r="18" spans="1:42" s="61" customFormat="1" ht="12" customHeight="1" x14ac:dyDescent="0.2">
      <c r="B18" s="59" t="s">
        <v>4</v>
      </c>
      <c r="C18" s="59"/>
      <c r="D18" s="59"/>
      <c r="E18" s="59"/>
      <c r="F18" s="62">
        <v>775.226</v>
      </c>
      <c r="G18" s="74" t="s">
        <v>43</v>
      </c>
      <c r="H18" s="62">
        <v>252.61</v>
      </c>
      <c r="I18" s="61" t="s">
        <v>92</v>
      </c>
      <c r="J18" s="62">
        <v>592.74</v>
      </c>
      <c r="K18" s="74" t="s">
        <v>43</v>
      </c>
      <c r="L18" s="62">
        <v>172.834</v>
      </c>
      <c r="M18" s="61" t="s">
        <v>92</v>
      </c>
      <c r="N18" s="62">
        <v>338.90899999999999</v>
      </c>
      <c r="O18" s="74" t="s">
        <v>43</v>
      </c>
      <c r="P18" s="62">
        <v>104.2</v>
      </c>
      <c r="Q18" s="61" t="s">
        <v>92</v>
      </c>
      <c r="R18" s="62">
        <v>744.48099999999999</v>
      </c>
      <c r="S18" s="74" t="s">
        <v>43</v>
      </c>
      <c r="T18" s="62">
        <v>174.63200000000001</v>
      </c>
      <c r="U18" s="60" t="s">
        <v>92</v>
      </c>
      <c r="V18" s="62">
        <v>1176.585</v>
      </c>
      <c r="W18" s="74" t="s">
        <v>43</v>
      </c>
      <c r="X18" s="62">
        <v>371.16899999999998</v>
      </c>
      <c r="Y18" s="61" t="s">
        <v>92</v>
      </c>
      <c r="Z18" s="62">
        <v>72.584999999999994</v>
      </c>
      <c r="AA18" s="74" t="s">
        <v>43</v>
      </c>
      <c r="AB18" s="62">
        <v>27.786000000000001</v>
      </c>
      <c r="AC18" s="61" t="s">
        <v>92</v>
      </c>
      <c r="AD18" s="62">
        <v>217.51599999999999</v>
      </c>
      <c r="AE18" s="74" t="s">
        <v>43</v>
      </c>
      <c r="AF18" s="62">
        <v>234.21100000000001</v>
      </c>
      <c r="AG18" s="61" t="s">
        <v>92</v>
      </c>
      <c r="AH18" s="62">
        <v>648.625</v>
      </c>
      <c r="AI18" s="74" t="s">
        <v>43</v>
      </c>
      <c r="AJ18" s="62">
        <v>581.56100000000004</v>
      </c>
      <c r="AK18" s="60" t="s">
        <v>92</v>
      </c>
      <c r="AL18" s="62">
        <v>4566.6679999999997</v>
      </c>
      <c r="AM18" s="74" t="s">
        <v>43</v>
      </c>
      <c r="AN18" s="62">
        <v>815.66600000000005</v>
      </c>
    </row>
    <row r="19" spans="1:42" s="66" customFormat="1" ht="11.25" x14ac:dyDescent="0.2">
      <c r="B19" s="75" t="s">
        <v>5</v>
      </c>
      <c r="C19" s="75"/>
      <c r="D19" s="75"/>
      <c r="E19" s="75"/>
      <c r="F19" s="189">
        <v>487.15699999999998</v>
      </c>
      <c r="G19" s="74" t="s">
        <v>43</v>
      </c>
      <c r="H19" s="62">
        <v>241.32900000000001</v>
      </c>
      <c r="I19" s="61" t="s">
        <v>92</v>
      </c>
      <c r="J19" s="62">
        <v>495.55500000000001</v>
      </c>
      <c r="K19" s="74" t="s">
        <v>43</v>
      </c>
      <c r="L19" s="62">
        <v>249.40600000000001</v>
      </c>
      <c r="M19" s="61" t="s">
        <v>92</v>
      </c>
      <c r="N19" s="62">
        <v>521.30700000000002</v>
      </c>
      <c r="O19" s="74" t="s">
        <v>43</v>
      </c>
      <c r="P19" s="62">
        <v>365.95</v>
      </c>
      <c r="Q19" s="61" t="s">
        <v>92</v>
      </c>
      <c r="R19" s="62">
        <v>985.81200000000001</v>
      </c>
      <c r="S19" s="74" t="s">
        <v>43</v>
      </c>
      <c r="T19" s="62">
        <v>264.99599999999998</v>
      </c>
      <c r="U19" s="60" t="s">
        <v>92</v>
      </c>
      <c r="V19" s="62">
        <v>1936.59</v>
      </c>
      <c r="W19" s="74" t="s">
        <v>43</v>
      </c>
      <c r="X19" s="62">
        <v>294.96199999999999</v>
      </c>
      <c r="Y19" s="61" t="s">
        <v>92</v>
      </c>
      <c r="Z19" s="62">
        <v>117.05200000000001</v>
      </c>
      <c r="AA19" s="74" t="s">
        <v>43</v>
      </c>
      <c r="AB19" s="62">
        <v>37.603000000000002</v>
      </c>
      <c r="AC19" s="61" t="s">
        <v>92</v>
      </c>
      <c r="AD19" s="62">
        <v>231.71</v>
      </c>
      <c r="AE19" s="74" t="s">
        <v>43</v>
      </c>
      <c r="AF19" s="62">
        <v>178.16200000000001</v>
      </c>
      <c r="AG19" s="61" t="s">
        <v>92</v>
      </c>
      <c r="AH19" s="62">
        <v>95.168999999999997</v>
      </c>
      <c r="AI19" s="74" t="s">
        <v>43</v>
      </c>
      <c r="AJ19" s="62">
        <v>43.442</v>
      </c>
      <c r="AK19" s="60" t="s">
        <v>92</v>
      </c>
      <c r="AL19" s="62">
        <v>4870.3530000000001</v>
      </c>
      <c r="AM19" s="74" t="s">
        <v>43</v>
      </c>
      <c r="AN19" s="189">
        <v>745.84199999999998</v>
      </c>
    </row>
    <row r="20" spans="1:42" s="66" customFormat="1" ht="12.75" customHeight="1" x14ac:dyDescent="0.2">
      <c r="B20" s="76" t="s">
        <v>257</v>
      </c>
      <c r="C20" s="75"/>
      <c r="D20" s="75"/>
      <c r="E20" s="75"/>
      <c r="F20" s="187">
        <v>172.11600000000001</v>
      </c>
      <c r="G20" s="74" t="s">
        <v>43</v>
      </c>
      <c r="H20" s="185">
        <v>98.290999999999997</v>
      </c>
      <c r="I20" s="61" t="s">
        <v>92</v>
      </c>
      <c r="J20" s="185">
        <v>113.79300000000001</v>
      </c>
      <c r="K20" s="74" t="s">
        <v>43</v>
      </c>
      <c r="L20" s="185">
        <v>51.911000000000001</v>
      </c>
      <c r="M20" s="61" t="s">
        <v>92</v>
      </c>
      <c r="N20" s="185">
        <v>132.37299999999999</v>
      </c>
      <c r="O20" s="74" t="s">
        <v>43</v>
      </c>
      <c r="P20" s="185">
        <v>66.201999999999998</v>
      </c>
      <c r="Q20" s="61" t="s">
        <v>92</v>
      </c>
      <c r="R20" s="185">
        <v>240.27799999999999</v>
      </c>
      <c r="S20" s="74" t="s">
        <v>43</v>
      </c>
      <c r="T20" s="185">
        <v>85.611000000000004</v>
      </c>
      <c r="U20" s="186" t="s">
        <v>92</v>
      </c>
      <c r="V20" s="185">
        <v>189.62899999999999</v>
      </c>
      <c r="W20" s="74" t="s">
        <v>43</v>
      </c>
      <c r="X20" s="185">
        <v>72.733999999999995</v>
      </c>
      <c r="Y20" s="61" t="s">
        <v>92</v>
      </c>
      <c r="Z20" s="185">
        <v>58.261000000000003</v>
      </c>
      <c r="AA20" s="74" t="s">
        <v>43</v>
      </c>
      <c r="AB20" s="185">
        <v>27.286999999999999</v>
      </c>
      <c r="AC20" s="61" t="s">
        <v>92</v>
      </c>
      <c r="AD20" s="185">
        <v>12.936999999999999</v>
      </c>
      <c r="AE20" s="74" t="s">
        <v>43</v>
      </c>
      <c r="AF20" s="185">
        <v>9.391</v>
      </c>
      <c r="AG20" s="61" t="s">
        <v>92</v>
      </c>
      <c r="AH20" s="185">
        <v>44.329000000000001</v>
      </c>
      <c r="AI20" s="74" t="s">
        <v>43</v>
      </c>
      <c r="AJ20" s="185">
        <v>49.223999999999997</v>
      </c>
      <c r="AK20" s="186" t="s">
        <v>92</v>
      </c>
      <c r="AL20" s="185">
        <v>963.71600000000001</v>
      </c>
      <c r="AM20" s="74" t="s">
        <v>43</v>
      </c>
      <c r="AN20" s="187">
        <v>189.57900000000001</v>
      </c>
      <c r="AP20" s="32"/>
    </row>
    <row r="21" spans="1:42" s="66" customFormat="1" ht="12.75" customHeight="1" x14ac:dyDescent="0.2">
      <c r="B21" s="76" t="s">
        <v>7</v>
      </c>
      <c r="C21" s="75"/>
      <c r="D21" s="75"/>
      <c r="E21" s="75"/>
      <c r="F21" s="187">
        <v>358.83699999999999</v>
      </c>
      <c r="G21" s="74" t="s">
        <v>43</v>
      </c>
      <c r="H21" s="185">
        <v>293.50599999999997</v>
      </c>
      <c r="I21" s="61" t="s">
        <v>92</v>
      </c>
      <c r="J21" s="185">
        <v>479.48899999999998</v>
      </c>
      <c r="K21" s="74" t="s">
        <v>43</v>
      </c>
      <c r="L21" s="185">
        <v>463.49099999999999</v>
      </c>
      <c r="M21" s="61" t="s">
        <v>92</v>
      </c>
      <c r="N21" s="185">
        <v>86.153000000000006</v>
      </c>
      <c r="O21" s="74" t="s">
        <v>43</v>
      </c>
      <c r="P21" s="185">
        <v>35.548000000000002</v>
      </c>
      <c r="Q21" s="61" t="s">
        <v>92</v>
      </c>
      <c r="R21" s="185">
        <v>840.745</v>
      </c>
      <c r="S21" s="74" t="s">
        <v>43</v>
      </c>
      <c r="T21" s="185">
        <v>336.22199999999998</v>
      </c>
      <c r="U21" s="186" t="s">
        <v>92</v>
      </c>
      <c r="V21" s="185">
        <v>584.51199999999994</v>
      </c>
      <c r="W21" s="74" t="s">
        <v>43</v>
      </c>
      <c r="X21" s="185">
        <v>244.53100000000001</v>
      </c>
      <c r="Y21" s="61" t="s">
        <v>92</v>
      </c>
      <c r="Z21" s="185">
        <v>144.98400000000001</v>
      </c>
      <c r="AA21" s="74" t="s">
        <v>43</v>
      </c>
      <c r="AB21" s="185">
        <v>132.13</v>
      </c>
      <c r="AC21" s="61" t="s">
        <v>92</v>
      </c>
      <c r="AD21" s="185">
        <v>2.4279999999999999</v>
      </c>
      <c r="AE21" s="74" t="s">
        <v>43</v>
      </c>
      <c r="AF21" s="185">
        <v>2.964</v>
      </c>
      <c r="AG21" s="61" t="s">
        <v>92</v>
      </c>
      <c r="AH21" s="185">
        <v>360.52100000000002</v>
      </c>
      <c r="AI21" s="74" t="s">
        <v>43</v>
      </c>
      <c r="AJ21" s="185">
        <v>612.80799999999999</v>
      </c>
      <c r="AK21" s="186" t="s">
        <v>92</v>
      </c>
      <c r="AL21" s="185">
        <v>2857.6680000000001</v>
      </c>
      <c r="AM21" s="74" t="s">
        <v>43</v>
      </c>
      <c r="AN21" s="187">
        <v>937.37699999999995</v>
      </c>
      <c r="AP21" s="32"/>
    </row>
    <row r="22" spans="1:42" s="66" customFormat="1" ht="12.75" customHeight="1" x14ac:dyDescent="0.2">
      <c r="B22" s="76" t="s">
        <v>421</v>
      </c>
      <c r="C22" s="75"/>
      <c r="D22" s="75"/>
      <c r="E22" s="75"/>
      <c r="F22" s="187">
        <v>56.58</v>
      </c>
      <c r="G22" s="74" t="s">
        <v>43</v>
      </c>
      <c r="H22" s="185">
        <v>47.491999999999997</v>
      </c>
      <c r="I22" s="61" t="s">
        <v>92</v>
      </c>
      <c r="J22" s="185">
        <v>13.186</v>
      </c>
      <c r="K22" s="74" t="s">
        <v>43</v>
      </c>
      <c r="L22" s="185">
        <v>23.526</v>
      </c>
      <c r="M22" s="61" t="s">
        <v>92</v>
      </c>
      <c r="N22" s="185">
        <v>281.21899999999999</v>
      </c>
      <c r="O22" s="74" t="s">
        <v>43</v>
      </c>
      <c r="P22" s="185">
        <v>510.8</v>
      </c>
      <c r="Q22" s="61" t="s">
        <v>92</v>
      </c>
      <c r="R22" s="185">
        <v>6.641</v>
      </c>
      <c r="S22" s="74" t="s">
        <v>43</v>
      </c>
      <c r="T22" s="185">
        <v>8.2650000000000006</v>
      </c>
      <c r="U22" s="186" t="s">
        <v>92</v>
      </c>
      <c r="V22" s="185">
        <v>48.655000000000001</v>
      </c>
      <c r="W22" s="74" t="s">
        <v>43</v>
      </c>
      <c r="X22" s="185">
        <v>2.9060000000000001</v>
      </c>
      <c r="Y22" s="61" t="s">
        <v>92</v>
      </c>
      <c r="Z22" s="185">
        <v>2.3159999999999998</v>
      </c>
      <c r="AA22" s="74" t="s">
        <v>43</v>
      </c>
      <c r="AB22" s="185">
        <v>2.8149999999999999</v>
      </c>
      <c r="AC22" s="61" t="s">
        <v>92</v>
      </c>
      <c r="AD22" s="185" t="s">
        <v>271</v>
      </c>
      <c r="AE22" s="74" t="s">
        <v>43</v>
      </c>
      <c r="AF22" s="185" t="s">
        <v>271</v>
      </c>
      <c r="AG22" s="61" t="s">
        <v>92</v>
      </c>
      <c r="AH22" s="185">
        <v>0.63400000000000001</v>
      </c>
      <c r="AI22" s="74" t="s">
        <v>43</v>
      </c>
      <c r="AJ22" s="185">
        <v>0.82199999999999995</v>
      </c>
      <c r="AK22" s="186" t="s">
        <v>92</v>
      </c>
      <c r="AL22" s="185">
        <v>409.23099999999999</v>
      </c>
      <c r="AM22" s="74" t="s">
        <v>43</v>
      </c>
      <c r="AN22" s="187">
        <v>513.43799999999999</v>
      </c>
      <c r="AP22" s="32"/>
    </row>
    <row r="23" spans="1:42" s="61" customFormat="1" ht="22.5" customHeight="1" x14ac:dyDescent="0.2">
      <c r="B23" s="59" t="s">
        <v>260</v>
      </c>
      <c r="C23" s="59"/>
      <c r="D23" s="59"/>
      <c r="E23" s="59"/>
      <c r="F23" s="187">
        <v>614.29899999999998</v>
      </c>
      <c r="G23" s="210" t="s">
        <v>43</v>
      </c>
      <c r="H23" s="187">
        <v>190.79300000000001</v>
      </c>
      <c r="I23" s="211" t="s">
        <v>92</v>
      </c>
      <c r="J23" s="187">
        <v>993.61300000000006</v>
      </c>
      <c r="K23" s="210" t="s">
        <v>43</v>
      </c>
      <c r="L23" s="187">
        <v>359.55700000000002</v>
      </c>
      <c r="M23" s="211" t="s">
        <v>92</v>
      </c>
      <c r="N23" s="187">
        <v>550.97799999999995</v>
      </c>
      <c r="O23" s="210" t="s">
        <v>43</v>
      </c>
      <c r="P23" s="187">
        <v>392.22500000000002</v>
      </c>
      <c r="Q23" s="211" t="s">
        <v>92</v>
      </c>
      <c r="R23" s="187">
        <v>627.21600000000001</v>
      </c>
      <c r="S23" s="210" t="s">
        <v>43</v>
      </c>
      <c r="T23" s="187">
        <v>446.55099999999999</v>
      </c>
      <c r="U23" s="187" t="s">
        <v>92</v>
      </c>
      <c r="V23" s="187">
        <v>1644.442</v>
      </c>
      <c r="W23" s="210" t="s">
        <v>43</v>
      </c>
      <c r="X23" s="187">
        <v>1033.6130000000001</v>
      </c>
      <c r="Y23" s="211" t="s">
        <v>92</v>
      </c>
      <c r="Z23" s="187">
        <v>1032.769</v>
      </c>
      <c r="AA23" s="210" t="s">
        <v>43</v>
      </c>
      <c r="AB23" s="187">
        <v>491.07499999999999</v>
      </c>
      <c r="AC23" s="211" t="s">
        <v>92</v>
      </c>
      <c r="AD23" s="187">
        <v>648.41300000000001</v>
      </c>
      <c r="AE23" s="210" t="s">
        <v>43</v>
      </c>
      <c r="AF23" s="187">
        <v>777.42399999999998</v>
      </c>
      <c r="AG23" s="211" t="s">
        <v>92</v>
      </c>
      <c r="AH23" s="187">
        <v>269.5</v>
      </c>
      <c r="AI23" s="210" t="s">
        <v>43</v>
      </c>
      <c r="AJ23" s="187">
        <v>8.5969999999999995</v>
      </c>
      <c r="AK23" s="187" t="s">
        <v>92</v>
      </c>
      <c r="AL23" s="187">
        <v>6381.23</v>
      </c>
      <c r="AM23" s="210" t="s">
        <v>43</v>
      </c>
      <c r="AN23" s="187">
        <v>1551.069</v>
      </c>
      <c r="AP23" s="32"/>
    </row>
    <row r="24" spans="1:42" s="61" customFormat="1" ht="5.25" customHeight="1" x14ac:dyDescent="0.2">
      <c r="A24" s="63"/>
      <c r="B24" s="63"/>
      <c r="C24" s="63"/>
      <c r="D24" s="63"/>
      <c r="E24" s="63"/>
      <c r="F24" s="63"/>
      <c r="G24" s="202"/>
      <c r="H24" s="63"/>
      <c r="I24" s="63"/>
      <c r="J24" s="63"/>
      <c r="K24" s="202"/>
      <c r="L24" s="63"/>
      <c r="M24" s="63"/>
      <c r="N24" s="63"/>
      <c r="O24" s="202"/>
      <c r="P24" s="63"/>
      <c r="Q24" s="63"/>
      <c r="R24" s="63"/>
      <c r="S24" s="202"/>
      <c r="T24" s="63"/>
      <c r="U24" s="63"/>
      <c r="V24" s="63"/>
      <c r="W24" s="202"/>
      <c r="X24" s="63"/>
      <c r="Y24" s="63"/>
      <c r="Z24" s="63"/>
      <c r="AA24" s="202"/>
      <c r="AB24" s="63"/>
      <c r="AC24" s="63"/>
      <c r="AD24" s="63"/>
      <c r="AE24" s="202"/>
      <c r="AF24" s="63"/>
      <c r="AG24" s="63"/>
      <c r="AH24" s="63"/>
      <c r="AI24" s="202"/>
      <c r="AJ24" s="63"/>
      <c r="AK24" s="63"/>
      <c r="AL24" s="63"/>
      <c r="AM24" s="202"/>
      <c r="AN24" s="63"/>
      <c r="AP24" s="32"/>
    </row>
    <row r="25" spans="1:42" s="61" customFormat="1" ht="12" customHeight="1" x14ac:dyDescent="0.2">
      <c r="A25" s="59"/>
      <c r="B25" s="59"/>
      <c r="C25" s="59"/>
      <c r="D25" s="59"/>
      <c r="E25" s="59"/>
      <c r="F25" s="64"/>
      <c r="G25" s="201"/>
      <c r="K25" s="201"/>
      <c r="O25" s="201"/>
      <c r="S25" s="201"/>
      <c r="U25" s="57"/>
      <c r="V25" s="64"/>
      <c r="W25" s="201"/>
      <c r="AA25" s="201"/>
      <c r="AE25" s="201"/>
      <c r="AI25" s="201"/>
      <c r="AK25" s="57"/>
      <c r="AM25" s="201"/>
      <c r="AP25" s="32"/>
    </row>
    <row r="26" spans="1:42" s="61" customFormat="1" ht="12" customHeight="1" x14ac:dyDescent="0.2">
      <c r="A26" s="208" t="s">
        <v>259</v>
      </c>
      <c r="B26" s="208"/>
      <c r="C26" s="56"/>
      <c r="D26" s="56"/>
      <c r="E26" s="56"/>
      <c r="G26" s="198"/>
      <c r="K26" s="198"/>
      <c r="O26" s="198"/>
      <c r="S26" s="198"/>
      <c r="U26" s="60"/>
      <c r="W26" s="198"/>
      <c r="AA26" s="198"/>
      <c r="AE26" s="198"/>
      <c r="AI26" s="198"/>
      <c r="AK26" s="60"/>
      <c r="AM26" s="198"/>
    </row>
    <row r="27" spans="1:42" s="61" customFormat="1" ht="12" customHeight="1" x14ac:dyDescent="0.2">
      <c r="A27" s="310" t="s">
        <v>0</v>
      </c>
      <c r="B27" s="310"/>
      <c r="C27" s="52"/>
      <c r="D27" s="52"/>
      <c r="E27" s="52"/>
      <c r="F27" s="55">
        <v>971.64499999999998</v>
      </c>
      <c r="G27" s="203" t="s">
        <v>43</v>
      </c>
      <c r="H27" s="55">
        <v>1028.424</v>
      </c>
      <c r="I27" s="197" t="s">
        <v>92</v>
      </c>
      <c r="J27" s="55">
        <v>1248.1479999999999</v>
      </c>
      <c r="K27" s="203" t="s">
        <v>43</v>
      </c>
      <c r="L27" s="55">
        <v>786.86199999999997</v>
      </c>
      <c r="M27" s="197" t="s">
        <v>92</v>
      </c>
      <c r="N27" s="55">
        <v>479.73700000000002</v>
      </c>
      <c r="O27" s="203" t="s">
        <v>43</v>
      </c>
      <c r="P27" s="55">
        <v>236.119</v>
      </c>
      <c r="Q27" s="197" t="s">
        <v>92</v>
      </c>
      <c r="R27" s="55">
        <v>763.37</v>
      </c>
      <c r="S27" s="203" t="s">
        <v>43</v>
      </c>
      <c r="T27" s="55">
        <v>281.99299999999999</v>
      </c>
      <c r="U27" s="57" t="s">
        <v>92</v>
      </c>
      <c r="V27" s="55">
        <v>14547.464</v>
      </c>
      <c r="W27" s="203" t="s">
        <v>43</v>
      </c>
      <c r="X27" s="55">
        <v>281.05500000000001</v>
      </c>
      <c r="Y27" s="197" t="s">
        <v>92</v>
      </c>
      <c r="Z27" s="55">
        <v>2538.39</v>
      </c>
      <c r="AA27" s="203" t="s">
        <v>43</v>
      </c>
      <c r="AB27" s="55">
        <v>706.82500000000005</v>
      </c>
      <c r="AC27" s="197" t="s">
        <v>92</v>
      </c>
      <c r="AD27" s="55">
        <v>276.72500000000002</v>
      </c>
      <c r="AE27" s="203" t="s">
        <v>43</v>
      </c>
      <c r="AF27" s="55">
        <v>277.56</v>
      </c>
      <c r="AG27" s="197" t="s">
        <v>92</v>
      </c>
      <c r="AH27" s="55">
        <v>912.08</v>
      </c>
      <c r="AI27" s="203" t="s">
        <v>43</v>
      </c>
      <c r="AJ27" s="55">
        <v>49.838999999999999</v>
      </c>
      <c r="AK27" s="57" t="s">
        <v>92</v>
      </c>
      <c r="AL27" s="55">
        <v>21737.558000000001</v>
      </c>
      <c r="AM27" s="203" t="s">
        <v>43</v>
      </c>
      <c r="AN27" s="55">
        <v>1900.123</v>
      </c>
    </row>
    <row r="28" spans="1:42" s="61" customFormat="1" ht="12" customHeight="1" x14ac:dyDescent="0.2">
      <c r="A28" s="58"/>
      <c r="B28" s="59" t="s">
        <v>148</v>
      </c>
      <c r="C28" s="59"/>
      <c r="D28" s="59"/>
      <c r="E28" s="59"/>
      <c r="F28" s="57"/>
      <c r="G28" s="203"/>
      <c r="H28" s="57"/>
      <c r="I28" s="57"/>
      <c r="J28" s="57"/>
      <c r="K28" s="204"/>
      <c r="L28" s="57"/>
      <c r="M28" s="57"/>
      <c r="N28" s="57"/>
      <c r="O28" s="204"/>
      <c r="P28" s="57"/>
      <c r="Q28" s="57"/>
      <c r="R28" s="57"/>
      <c r="S28" s="204"/>
      <c r="T28" s="57"/>
      <c r="U28" s="60"/>
      <c r="V28" s="57"/>
      <c r="W28" s="204"/>
      <c r="X28" s="57"/>
      <c r="Y28" s="57"/>
      <c r="Z28" s="57"/>
      <c r="AA28" s="204"/>
      <c r="AB28" s="57"/>
      <c r="AC28" s="57"/>
      <c r="AD28" s="57"/>
      <c r="AE28" s="204"/>
      <c r="AF28" s="57"/>
      <c r="AG28" s="57"/>
      <c r="AH28" s="57"/>
      <c r="AI28" s="204"/>
      <c r="AJ28" s="57"/>
      <c r="AK28" s="60"/>
      <c r="AL28" s="57"/>
      <c r="AM28" s="204"/>
      <c r="AN28" s="57"/>
    </row>
    <row r="29" spans="1:42" s="61" customFormat="1" ht="12" customHeight="1" x14ac:dyDescent="0.2">
      <c r="B29" s="59" t="s">
        <v>1</v>
      </c>
      <c r="C29" s="59"/>
      <c r="D29" s="59"/>
      <c r="E29" s="59"/>
      <c r="F29" s="62">
        <v>62.484999999999999</v>
      </c>
      <c r="G29" s="203" t="s">
        <v>43</v>
      </c>
      <c r="H29" s="62">
        <v>44.183999999999997</v>
      </c>
      <c r="I29" s="190" t="s">
        <v>92</v>
      </c>
      <c r="J29" s="62">
        <v>497.50900000000001</v>
      </c>
      <c r="K29" s="203" t="s">
        <v>43</v>
      </c>
      <c r="L29" s="62">
        <v>401.05399999999997</v>
      </c>
      <c r="M29" s="190" t="s">
        <v>92</v>
      </c>
      <c r="N29" s="62">
        <v>194.46799999999999</v>
      </c>
      <c r="O29" s="203" t="s">
        <v>43</v>
      </c>
      <c r="P29" s="62">
        <v>108.06699999999999</v>
      </c>
      <c r="Q29" s="190" t="s">
        <v>92</v>
      </c>
      <c r="R29" s="62">
        <v>299.976</v>
      </c>
      <c r="S29" s="203" t="s">
        <v>43</v>
      </c>
      <c r="T29" s="62">
        <v>88.417000000000002</v>
      </c>
      <c r="U29" s="60" t="s">
        <v>92</v>
      </c>
      <c r="V29" s="62">
        <v>11611.842000000001</v>
      </c>
      <c r="W29" s="203" t="s">
        <v>43</v>
      </c>
      <c r="X29" s="62">
        <v>224.96899999999999</v>
      </c>
      <c r="Y29" s="190" t="s">
        <v>92</v>
      </c>
      <c r="Z29" s="62">
        <v>2458.5410000000002</v>
      </c>
      <c r="AA29" s="203" t="s">
        <v>43</v>
      </c>
      <c r="AB29" s="62">
        <v>706.72900000000004</v>
      </c>
      <c r="AC29" s="190" t="s">
        <v>92</v>
      </c>
      <c r="AD29" s="62">
        <v>17.042999999999999</v>
      </c>
      <c r="AE29" s="203" t="s">
        <v>43</v>
      </c>
      <c r="AF29" s="62">
        <v>13.445</v>
      </c>
      <c r="AG29" s="190" t="s">
        <v>92</v>
      </c>
      <c r="AH29" s="62">
        <v>859.79</v>
      </c>
      <c r="AI29" s="203" t="s">
        <v>43</v>
      </c>
      <c r="AJ29" s="62">
        <v>22.753</v>
      </c>
      <c r="AK29" s="60" t="s">
        <v>92</v>
      </c>
      <c r="AL29" s="62">
        <v>16001.654</v>
      </c>
      <c r="AM29" s="203" t="s">
        <v>43</v>
      </c>
      <c r="AN29" s="62">
        <v>851.56</v>
      </c>
    </row>
    <row r="30" spans="1:42" s="61" customFormat="1" ht="12" customHeight="1" x14ac:dyDescent="0.2">
      <c r="B30" s="59" t="s">
        <v>258</v>
      </c>
      <c r="C30" s="59"/>
      <c r="D30" s="59"/>
      <c r="E30" s="59"/>
      <c r="F30" s="62">
        <v>3.077</v>
      </c>
      <c r="G30" s="203" t="s">
        <v>43</v>
      </c>
      <c r="H30" s="62">
        <v>3.742</v>
      </c>
      <c r="I30" s="190" t="s">
        <v>92</v>
      </c>
      <c r="J30" s="62">
        <v>9.2789999999999999</v>
      </c>
      <c r="K30" s="203" t="s">
        <v>43</v>
      </c>
      <c r="L30" s="62">
        <v>8.0030000000000001</v>
      </c>
      <c r="M30" s="190" t="s">
        <v>92</v>
      </c>
      <c r="N30" s="62">
        <v>53.139000000000003</v>
      </c>
      <c r="O30" s="203" t="s">
        <v>43</v>
      </c>
      <c r="P30" s="62">
        <v>67.930000000000007</v>
      </c>
      <c r="Q30" s="190" t="s">
        <v>92</v>
      </c>
      <c r="R30" s="62">
        <v>20.390999999999998</v>
      </c>
      <c r="S30" s="203" t="s">
        <v>43</v>
      </c>
      <c r="T30" s="62">
        <v>10.952</v>
      </c>
      <c r="U30" s="60" t="s">
        <v>92</v>
      </c>
      <c r="V30" s="62">
        <v>27.895</v>
      </c>
      <c r="W30" s="203" t="s">
        <v>43</v>
      </c>
      <c r="X30" s="62">
        <v>22.882000000000001</v>
      </c>
      <c r="Y30" s="190" t="s">
        <v>92</v>
      </c>
      <c r="Z30" s="62">
        <v>3.1509999999999998</v>
      </c>
      <c r="AA30" s="203" t="s">
        <v>43</v>
      </c>
      <c r="AB30" s="62">
        <v>3.5960000000000001</v>
      </c>
      <c r="AC30" s="190" t="s">
        <v>92</v>
      </c>
      <c r="AD30" s="62">
        <v>0.76200000000000001</v>
      </c>
      <c r="AE30" s="203" t="s">
        <v>43</v>
      </c>
      <c r="AF30" s="62">
        <v>1.024</v>
      </c>
      <c r="AG30" s="190" t="s">
        <v>92</v>
      </c>
      <c r="AH30" s="62">
        <v>5.2999999999999999E-2</v>
      </c>
      <c r="AI30" s="203" t="s">
        <v>43</v>
      </c>
      <c r="AJ30" s="62">
        <v>8.8999999999999996E-2</v>
      </c>
      <c r="AK30" s="60" t="s">
        <v>92</v>
      </c>
      <c r="AL30" s="62">
        <v>117.746</v>
      </c>
      <c r="AM30" s="203" t="s">
        <v>43</v>
      </c>
      <c r="AN30" s="62">
        <v>73.078000000000003</v>
      </c>
    </row>
    <row r="31" spans="1:42" s="61" customFormat="1" ht="12" customHeight="1" x14ac:dyDescent="0.2">
      <c r="B31" s="59" t="s">
        <v>384</v>
      </c>
      <c r="C31" s="59"/>
      <c r="D31" s="59"/>
      <c r="E31" s="59"/>
      <c r="F31" s="62">
        <v>707.81299999999999</v>
      </c>
      <c r="G31" s="203" t="s">
        <v>43</v>
      </c>
      <c r="H31" s="62">
        <v>1025.1489999999999</v>
      </c>
      <c r="I31" s="190" t="s">
        <v>92</v>
      </c>
      <c r="J31" s="62">
        <v>413.83199999999999</v>
      </c>
      <c r="K31" s="203" t="s">
        <v>43</v>
      </c>
      <c r="L31" s="62">
        <v>577.28300000000002</v>
      </c>
      <c r="M31" s="190" t="s">
        <v>92</v>
      </c>
      <c r="N31" s="62">
        <v>92.792000000000002</v>
      </c>
      <c r="O31" s="203" t="s">
        <v>43</v>
      </c>
      <c r="P31" s="62">
        <v>109.536</v>
      </c>
      <c r="Q31" s="190" t="s">
        <v>92</v>
      </c>
      <c r="R31" s="62">
        <v>99.781999999999996</v>
      </c>
      <c r="S31" s="203" t="s">
        <v>43</v>
      </c>
      <c r="T31" s="62">
        <v>30.673999999999999</v>
      </c>
      <c r="U31" s="60" t="s">
        <v>92</v>
      </c>
      <c r="V31" s="62">
        <v>1009.16</v>
      </c>
      <c r="W31" s="203" t="s">
        <v>43</v>
      </c>
      <c r="X31" s="62">
        <v>89.855999999999995</v>
      </c>
      <c r="Y31" s="190" t="s">
        <v>92</v>
      </c>
      <c r="Z31" s="62">
        <v>17.649000000000001</v>
      </c>
      <c r="AA31" s="203" t="s">
        <v>43</v>
      </c>
      <c r="AB31" s="62">
        <v>12.771000000000001</v>
      </c>
      <c r="AC31" s="190" t="s">
        <v>92</v>
      </c>
      <c r="AD31" s="62">
        <v>100.45699999999999</v>
      </c>
      <c r="AE31" s="203" t="s">
        <v>43</v>
      </c>
      <c r="AF31" s="62">
        <v>176.03100000000001</v>
      </c>
      <c r="AG31" s="190" t="s">
        <v>92</v>
      </c>
      <c r="AH31" s="62">
        <v>20.126999999999999</v>
      </c>
      <c r="AI31" s="203" t="s">
        <v>43</v>
      </c>
      <c r="AJ31" s="62">
        <v>8.6059999999999999</v>
      </c>
      <c r="AK31" s="60" t="s">
        <v>92</v>
      </c>
      <c r="AL31" s="62">
        <v>2461.61</v>
      </c>
      <c r="AM31" s="203" t="s">
        <v>43</v>
      </c>
      <c r="AN31" s="62">
        <v>1614.9559999999999</v>
      </c>
    </row>
    <row r="32" spans="1:42" s="61" customFormat="1" ht="11.25" x14ac:dyDescent="0.2">
      <c r="B32" s="59" t="s">
        <v>11</v>
      </c>
      <c r="C32" s="59"/>
      <c r="D32" s="59"/>
      <c r="E32" s="59"/>
      <c r="F32" s="62">
        <v>198.27</v>
      </c>
      <c r="G32" s="203" t="s">
        <v>43</v>
      </c>
      <c r="H32" s="62">
        <v>68.593999999999994</v>
      </c>
      <c r="I32" s="190" t="s">
        <v>92</v>
      </c>
      <c r="J32" s="62">
        <v>327.52800000000002</v>
      </c>
      <c r="K32" s="203" t="s">
        <v>43</v>
      </c>
      <c r="L32" s="62">
        <v>164.22300000000001</v>
      </c>
      <c r="M32" s="190" t="s">
        <v>92</v>
      </c>
      <c r="N32" s="62">
        <v>139.33799999999999</v>
      </c>
      <c r="O32" s="203" t="s">
        <v>43</v>
      </c>
      <c r="P32" s="62">
        <v>165.24600000000001</v>
      </c>
      <c r="Q32" s="190" t="s">
        <v>92</v>
      </c>
      <c r="R32" s="62">
        <v>343.221</v>
      </c>
      <c r="S32" s="203" t="s">
        <v>43</v>
      </c>
      <c r="T32" s="62">
        <v>261.81099999999998</v>
      </c>
      <c r="U32" s="60" t="s">
        <v>92</v>
      </c>
      <c r="V32" s="62">
        <v>1898.568</v>
      </c>
      <c r="W32" s="203" t="s">
        <v>43</v>
      </c>
      <c r="X32" s="62">
        <v>42.531999999999996</v>
      </c>
      <c r="Y32" s="190" t="s">
        <v>92</v>
      </c>
      <c r="Z32" s="62">
        <v>59.048999999999999</v>
      </c>
      <c r="AA32" s="203" t="s">
        <v>43</v>
      </c>
      <c r="AB32" s="62">
        <v>8.3699999999999992</v>
      </c>
      <c r="AC32" s="190" t="s">
        <v>92</v>
      </c>
      <c r="AD32" s="62">
        <v>158.46299999999999</v>
      </c>
      <c r="AE32" s="203" t="s">
        <v>43</v>
      </c>
      <c r="AF32" s="62">
        <v>210.66399999999999</v>
      </c>
      <c r="AG32" s="190" t="s">
        <v>92</v>
      </c>
      <c r="AH32" s="62">
        <v>32.110999999999997</v>
      </c>
      <c r="AI32" s="203" t="s">
        <v>43</v>
      </c>
      <c r="AJ32" s="62">
        <v>41.875999999999998</v>
      </c>
      <c r="AK32" s="60" t="s">
        <v>92</v>
      </c>
      <c r="AL32" s="62">
        <v>3156.547</v>
      </c>
      <c r="AM32" s="203" t="s">
        <v>43</v>
      </c>
      <c r="AN32" s="62">
        <v>417.20499999999998</v>
      </c>
    </row>
    <row r="33" spans="1:40" s="61" customFormat="1" ht="10.5" customHeight="1" x14ac:dyDescent="0.2">
      <c r="A33" s="63"/>
      <c r="B33" s="63"/>
      <c r="C33" s="63"/>
      <c r="D33" s="63"/>
      <c r="E33" s="63"/>
      <c r="F33" s="214"/>
      <c r="G33" s="202"/>
      <c r="H33" s="63"/>
      <c r="I33" s="63"/>
      <c r="J33" s="63"/>
      <c r="K33" s="202"/>
      <c r="L33" s="63"/>
      <c r="M33" s="63"/>
      <c r="N33" s="63"/>
      <c r="O33" s="202"/>
      <c r="P33" s="63"/>
      <c r="Q33" s="63"/>
      <c r="R33" s="63"/>
      <c r="S33" s="202"/>
      <c r="T33" s="63"/>
      <c r="U33" s="63"/>
      <c r="V33" s="63"/>
      <c r="W33" s="202"/>
      <c r="X33" s="63"/>
      <c r="Y33" s="63"/>
      <c r="Z33" s="63"/>
      <c r="AA33" s="202"/>
      <c r="AB33" s="63"/>
      <c r="AC33" s="63"/>
      <c r="AD33" s="63"/>
      <c r="AE33" s="202"/>
      <c r="AF33" s="63"/>
      <c r="AG33" s="63"/>
      <c r="AH33" s="63"/>
      <c r="AI33" s="202"/>
      <c r="AJ33" s="63"/>
      <c r="AK33" s="63"/>
      <c r="AL33" s="63"/>
      <c r="AM33" s="202"/>
      <c r="AN33" s="214"/>
    </row>
    <row r="34" spans="1:40" ht="11.25" customHeight="1" x14ac:dyDescent="0.2">
      <c r="A34" s="59"/>
      <c r="B34" s="59"/>
      <c r="C34" s="59"/>
      <c r="D34" s="59"/>
      <c r="E34" s="59"/>
      <c r="F34" s="140"/>
      <c r="G34" s="201"/>
      <c r="H34" s="61"/>
      <c r="I34" s="61"/>
      <c r="J34" s="61"/>
      <c r="K34" s="201"/>
      <c r="L34" s="61"/>
      <c r="M34" s="61"/>
      <c r="N34" s="61"/>
      <c r="O34" s="201"/>
      <c r="P34" s="61"/>
      <c r="Q34" s="61"/>
      <c r="R34" s="61"/>
      <c r="S34" s="201"/>
      <c r="T34" s="61"/>
      <c r="U34" s="60"/>
      <c r="V34" s="61"/>
      <c r="W34" s="201"/>
      <c r="X34" s="61"/>
      <c r="Y34" s="61"/>
      <c r="Z34" s="61"/>
      <c r="AA34" s="201"/>
      <c r="AB34" s="61"/>
      <c r="AC34" s="61"/>
      <c r="AD34" s="61"/>
      <c r="AE34" s="201"/>
      <c r="AF34" s="61"/>
      <c r="AG34" s="61"/>
      <c r="AH34" s="61"/>
      <c r="AI34" s="201"/>
      <c r="AJ34" s="61"/>
      <c r="AK34" s="60"/>
      <c r="AL34" s="61"/>
      <c r="AM34" s="201"/>
      <c r="AN34" s="140"/>
    </row>
    <row r="35" spans="1:40" ht="12" customHeight="1" x14ac:dyDescent="0.2">
      <c r="A35" s="208" t="s">
        <v>149</v>
      </c>
      <c r="B35" s="208"/>
      <c r="C35" s="208"/>
      <c r="D35" s="208"/>
      <c r="E35" s="208"/>
      <c r="F35" s="208"/>
      <c r="G35" s="208"/>
      <c r="H35" s="208"/>
      <c r="I35" s="65"/>
      <c r="J35" s="65"/>
      <c r="K35" s="201"/>
      <c r="L35" s="65"/>
      <c r="M35" s="65"/>
      <c r="N35" s="65"/>
      <c r="O35" s="201"/>
      <c r="P35" s="65"/>
      <c r="Q35" s="65"/>
      <c r="R35" s="65"/>
      <c r="S35" s="201"/>
      <c r="T35" s="65"/>
      <c r="U35" s="66"/>
      <c r="V35" s="56"/>
      <c r="W35" s="209"/>
      <c r="X35" s="56"/>
      <c r="Y35" s="56"/>
      <c r="Z35" s="65"/>
      <c r="AA35" s="201"/>
      <c r="AB35" s="65"/>
      <c r="AC35" s="65"/>
      <c r="AD35" s="65"/>
      <c r="AE35" s="201"/>
      <c r="AF35" s="65"/>
      <c r="AG35" s="65"/>
      <c r="AH35" s="65"/>
      <c r="AI35" s="201"/>
      <c r="AJ35" s="65"/>
      <c r="AK35" s="66"/>
      <c r="AL35" s="65"/>
      <c r="AM35" s="201"/>
      <c r="AN35" s="65"/>
    </row>
    <row r="36" spans="1:40" ht="11.25" customHeight="1" x14ac:dyDescent="0.2">
      <c r="A36" s="310" t="s">
        <v>0</v>
      </c>
      <c r="B36" s="310"/>
      <c r="C36" s="52"/>
      <c r="D36" s="52"/>
      <c r="E36" s="52"/>
      <c r="F36" s="55">
        <v>373.38099999999997</v>
      </c>
      <c r="G36" s="74" t="s">
        <v>43</v>
      </c>
      <c r="H36" s="55">
        <v>75.554000000000002</v>
      </c>
      <c r="I36" s="51" t="s">
        <v>92</v>
      </c>
      <c r="J36" s="55">
        <v>1851.848</v>
      </c>
      <c r="K36" s="74" t="s">
        <v>43</v>
      </c>
      <c r="L36" s="55">
        <v>2853.9870000000001</v>
      </c>
      <c r="M36" s="51" t="s">
        <v>92</v>
      </c>
      <c r="N36" s="55">
        <v>332.71600000000001</v>
      </c>
      <c r="O36" s="74" t="s">
        <v>43</v>
      </c>
      <c r="P36" s="55">
        <v>139.63800000000001</v>
      </c>
      <c r="Q36" s="51" t="s">
        <v>92</v>
      </c>
      <c r="R36" s="55">
        <v>781.51199999999994</v>
      </c>
      <c r="S36" s="74" t="s">
        <v>43</v>
      </c>
      <c r="T36" s="55">
        <v>344.67399999999998</v>
      </c>
      <c r="U36" s="57" t="s">
        <v>92</v>
      </c>
      <c r="V36" s="55">
        <v>5341.3459999999995</v>
      </c>
      <c r="W36" s="74" t="s">
        <v>43</v>
      </c>
      <c r="X36" s="55">
        <v>148.08199999999999</v>
      </c>
      <c r="Y36" s="51" t="s">
        <v>92</v>
      </c>
      <c r="Z36" s="55">
        <v>181.93799999999999</v>
      </c>
      <c r="AA36" s="74" t="s">
        <v>43</v>
      </c>
      <c r="AB36" s="55">
        <v>97.790999999999997</v>
      </c>
      <c r="AC36" s="51" t="s">
        <v>92</v>
      </c>
      <c r="AD36" s="55">
        <v>198.91800000000001</v>
      </c>
      <c r="AE36" s="74" t="s">
        <v>43</v>
      </c>
      <c r="AF36" s="55">
        <v>378.43200000000002</v>
      </c>
      <c r="AG36" s="51" t="s">
        <v>92</v>
      </c>
      <c r="AH36" s="55">
        <v>604.06200000000001</v>
      </c>
      <c r="AI36" s="74" t="s">
        <v>43</v>
      </c>
      <c r="AJ36" s="55">
        <v>441.45600000000002</v>
      </c>
      <c r="AK36" s="57" t="s">
        <v>92</v>
      </c>
      <c r="AL36" s="55">
        <v>9665.7219999999998</v>
      </c>
      <c r="AM36" s="74" t="s">
        <v>43</v>
      </c>
      <c r="AN36" s="55">
        <v>2937.1909999999998</v>
      </c>
    </row>
    <row r="37" spans="1:40" x14ac:dyDescent="0.2">
      <c r="A37" s="56"/>
      <c r="B37" s="59" t="s">
        <v>148</v>
      </c>
      <c r="C37" s="56"/>
      <c r="D37" s="56"/>
      <c r="E37" s="56"/>
      <c r="F37" s="215"/>
      <c r="G37" s="209"/>
      <c r="H37" s="56"/>
      <c r="I37" s="65"/>
      <c r="J37" s="65"/>
      <c r="K37" s="201"/>
      <c r="L37" s="65"/>
      <c r="M37" s="65"/>
      <c r="N37" s="65"/>
      <c r="O37" s="201"/>
      <c r="P37" s="65"/>
      <c r="Q37" s="65"/>
      <c r="R37" s="65"/>
      <c r="S37" s="201"/>
      <c r="T37" s="65"/>
      <c r="U37" s="66"/>
      <c r="V37" s="56"/>
      <c r="W37" s="209"/>
      <c r="X37" s="56"/>
      <c r="Y37" s="56"/>
      <c r="Z37" s="65"/>
      <c r="AA37" s="201"/>
      <c r="AB37" s="65"/>
      <c r="AC37" s="65"/>
      <c r="AD37" s="65"/>
      <c r="AE37" s="201"/>
      <c r="AF37" s="65"/>
      <c r="AG37" s="65"/>
      <c r="AH37" s="65"/>
      <c r="AI37" s="201"/>
      <c r="AJ37" s="65"/>
      <c r="AK37" s="66"/>
      <c r="AL37" s="65"/>
      <c r="AM37" s="201"/>
      <c r="AN37" s="65"/>
    </row>
    <row r="38" spans="1:40" x14ac:dyDescent="0.2">
      <c r="A38" s="56"/>
      <c r="B38" s="59" t="s">
        <v>232</v>
      </c>
      <c r="C38" s="56"/>
      <c r="D38" s="56"/>
      <c r="E38" s="56"/>
      <c r="F38" s="194">
        <v>197.84899999999999</v>
      </c>
      <c r="G38" s="203" t="s">
        <v>43</v>
      </c>
      <c r="H38" s="62">
        <v>35.488999999999997</v>
      </c>
      <c r="I38" s="193" t="s">
        <v>92</v>
      </c>
      <c r="J38" s="62">
        <v>96.149000000000001</v>
      </c>
      <c r="K38" s="203" t="s">
        <v>43</v>
      </c>
      <c r="L38" s="62">
        <v>87.596999999999994</v>
      </c>
      <c r="M38" s="193" t="s">
        <v>92</v>
      </c>
      <c r="N38" s="62">
        <v>119.15300000000001</v>
      </c>
      <c r="O38" s="203" t="s">
        <v>43</v>
      </c>
      <c r="P38" s="62">
        <v>14.46</v>
      </c>
      <c r="Q38" s="193" t="s">
        <v>92</v>
      </c>
      <c r="R38" s="62">
        <v>278.73</v>
      </c>
      <c r="S38" s="203" t="s">
        <v>43</v>
      </c>
      <c r="T38" s="62">
        <v>17.722999999999999</v>
      </c>
      <c r="U38" s="60" t="s">
        <v>92</v>
      </c>
      <c r="V38" s="62">
        <v>1820.4580000000001</v>
      </c>
      <c r="W38" s="203" t="s">
        <v>43</v>
      </c>
      <c r="X38" s="62">
        <v>61.28</v>
      </c>
      <c r="Y38" s="193" t="s">
        <v>92</v>
      </c>
      <c r="Z38" s="62">
        <v>107.325</v>
      </c>
      <c r="AA38" s="203" t="s">
        <v>43</v>
      </c>
      <c r="AB38" s="62">
        <v>89.688999999999993</v>
      </c>
      <c r="AC38" s="193" t="s">
        <v>92</v>
      </c>
      <c r="AD38" s="62">
        <v>198.72900000000001</v>
      </c>
      <c r="AE38" s="203" t="s">
        <v>43</v>
      </c>
      <c r="AF38" s="62">
        <v>378.43200000000002</v>
      </c>
      <c r="AG38" s="193" t="s">
        <v>92</v>
      </c>
      <c r="AH38" s="62">
        <v>301.637</v>
      </c>
      <c r="AI38" s="203" t="s">
        <v>43</v>
      </c>
      <c r="AJ38" s="62">
        <v>438.02800000000002</v>
      </c>
      <c r="AK38" s="60" t="s">
        <v>92</v>
      </c>
      <c r="AL38" s="62">
        <v>3120.03</v>
      </c>
      <c r="AM38" s="203" t="s">
        <v>43</v>
      </c>
      <c r="AN38" s="60">
        <v>596.73800000000006</v>
      </c>
    </row>
    <row r="39" spans="1:40" x14ac:dyDescent="0.2">
      <c r="A39" s="56"/>
      <c r="B39" s="59" t="s">
        <v>13</v>
      </c>
      <c r="C39" s="56"/>
      <c r="D39" s="56"/>
      <c r="E39" s="56"/>
      <c r="F39" s="194">
        <v>5.3620000000000001</v>
      </c>
      <c r="G39" s="203" t="s">
        <v>43</v>
      </c>
      <c r="H39" s="62">
        <v>4.68</v>
      </c>
      <c r="I39" s="193" t="s">
        <v>92</v>
      </c>
      <c r="J39" s="62">
        <v>62.36</v>
      </c>
      <c r="K39" s="203" t="s">
        <v>43</v>
      </c>
      <c r="L39" s="62">
        <v>7.4429999999999996</v>
      </c>
      <c r="M39" s="193" t="s">
        <v>92</v>
      </c>
      <c r="N39" s="62">
        <v>1.181</v>
      </c>
      <c r="O39" s="203" t="s">
        <v>43</v>
      </c>
      <c r="P39" s="62">
        <v>2.2749999999999999</v>
      </c>
      <c r="Q39" s="193" t="s">
        <v>92</v>
      </c>
      <c r="R39" s="62">
        <v>28.593</v>
      </c>
      <c r="S39" s="203" t="s">
        <v>43</v>
      </c>
      <c r="T39" s="62">
        <v>6.5170000000000003</v>
      </c>
      <c r="U39" s="60" t="s">
        <v>92</v>
      </c>
      <c r="V39" s="62">
        <v>967.69899999999996</v>
      </c>
      <c r="W39" s="203" t="s">
        <v>43</v>
      </c>
      <c r="X39" s="62">
        <v>28.012</v>
      </c>
      <c r="Y39" s="193" t="s">
        <v>92</v>
      </c>
      <c r="Z39" s="62">
        <v>5.9279999999999999</v>
      </c>
      <c r="AA39" s="203" t="s">
        <v>43</v>
      </c>
      <c r="AB39" s="62">
        <v>5.6769999999999996</v>
      </c>
      <c r="AC39" s="193" t="s">
        <v>92</v>
      </c>
      <c r="AD39" s="62" t="s">
        <v>271</v>
      </c>
      <c r="AE39" s="203" t="s">
        <v>43</v>
      </c>
      <c r="AF39" s="62" t="s">
        <v>271</v>
      </c>
      <c r="AG39" s="193" t="s">
        <v>92</v>
      </c>
      <c r="AH39" s="62">
        <v>0.41799999999999998</v>
      </c>
      <c r="AI39" s="203" t="s">
        <v>43</v>
      </c>
      <c r="AJ39" s="62">
        <v>0.79700000000000004</v>
      </c>
      <c r="AK39" s="60" t="s">
        <v>92</v>
      </c>
      <c r="AL39" s="62">
        <v>1071.54</v>
      </c>
      <c r="AM39" s="203" t="s">
        <v>43</v>
      </c>
      <c r="AN39" s="60">
        <v>30.658999999999999</v>
      </c>
    </row>
    <row r="40" spans="1:40" x14ac:dyDescent="0.2">
      <c r="A40" s="56"/>
      <c r="B40" s="59" t="s">
        <v>14</v>
      </c>
      <c r="C40" s="56"/>
      <c r="D40" s="56"/>
      <c r="E40" s="56"/>
      <c r="F40" s="194">
        <v>78.709999999999994</v>
      </c>
      <c r="G40" s="203" t="s">
        <v>43</v>
      </c>
      <c r="H40" s="62">
        <v>64.394999999999996</v>
      </c>
      <c r="I40" s="193" t="s">
        <v>92</v>
      </c>
      <c r="J40" s="62">
        <v>1597.404</v>
      </c>
      <c r="K40" s="203" t="s">
        <v>43</v>
      </c>
      <c r="L40" s="62">
        <v>2852.3780000000002</v>
      </c>
      <c r="M40" s="193" t="s">
        <v>92</v>
      </c>
      <c r="N40" s="62">
        <v>187.57300000000001</v>
      </c>
      <c r="O40" s="203" t="s">
        <v>43</v>
      </c>
      <c r="P40" s="62">
        <v>138.87700000000001</v>
      </c>
      <c r="Q40" s="193" t="s">
        <v>92</v>
      </c>
      <c r="R40" s="62">
        <v>404.27699999999999</v>
      </c>
      <c r="S40" s="203" t="s">
        <v>43</v>
      </c>
      <c r="T40" s="62">
        <v>344.08100000000002</v>
      </c>
      <c r="U40" s="60" t="s">
        <v>92</v>
      </c>
      <c r="V40" s="62">
        <v>338.77</v>
      </c>
      <c r="W40" s="203" t="s">
        <v>43</v>
      </c>
      <c r="X40" s="62">
        <v>120.373</v>
      </c>
      <c r="Y40" s="193" t="s">
        <v>92</v>
      </c>
      <c r="Z40" s="62">
        <v>68.685000000000002</v>
      </c>
      <c r="AA40" s="203" t="s">
        <v>43</v>
      </c>
      <c r="AB40" s="62">
        <v>38.313000000000002</v>
      </c>
      <c r="AC40" s="193" t="s">
        <v>92</v>
      </c>
      <c r="AD40" s="62">
        <v>0.189</v>
      </c>
      <c r="AE40" s="203" t="s">
        <v>43</v>
      </c>
      <c r="AF40" s="62">
        <v>0.2</v>
      </c>
      <c r="AG40" s="193" t="s">
        <v>92</v>
      </c>
      <c r="AH40" s="62">
        <v>32.319000000000003</v>
      </c>
      <c r="AI40" s="203" t="s">
        <v>43</v>
      </c>
      <c r="AJ40" s="62">
        <v>48.134999999999998</v>
      </c>
      <c r="AK40" s="60" t="s">
        <v>92</v>
      </c>
      <c r="AL40" s="62">
        <v>2707.9279999999999</v>
      </c>
      <c r="AM40" s="203" t="s">
        <v>43</v>
      </c>
      <c r="AN40" s="60">
        <v>2879.8649999999998</v>
      </c>
    </row>
    <row r="41" spans="1:40" x14ac:dyDescent="0.2">
      <c r="A41" s="56"/>
      <c r="B41" s="59" t="s">
        <v>17</v>
      </c>
      <c r="C41" s="56"/>
      <c r="D41" s="56"/>
      <c r="E41" s="56"/>
      <c r="F41" s="194">
        <v>91.46</v>
      </c>
      <c r="G41" s="203" t="s">
        <v>43</v>
      </c>
      <c r="H41" s="62" t="s">
        <v>271</v>
      </c>
      <c r="I41" s="193" t="s">
        <v>92</v>
      </c>
      <c r="J41" s="62">
        <v>95.936000000000007</v>
      </c>
      <c r="K41" s="203" t="s">
        <v>43</v>
      </c>
      <c r="L41" s="62" t="s">
        <v>271</v>
      </c>
      <c r="M41" s="193" t="s">
        <v>92</v>
      </c>
      <c r="N41" s="62">
        <v>24.809000000000001</v>
      </c>
      <c r="O41" s="203" t="s">
        <v>43</v>
      </c>
      <c r="P41" s="62" t="s">
        <v>271</v>
      </c>
      <c r="Q41" s="193" t="s">
        <v>92</v>
      </c>
      <c r="R41" s="62">
        <v>69.912000000000006</v>
      </c>
      <c r="S41" s="203" t="s">
        <v>43</v>
      </c>
      <c r="T41" s="62" t="s">
        <v>271</v>
      </c>
      <c r="U41" s="60" t="s">
        <v>92</v>
      </c>
      <c r="V41" s="62">
        <v>2214.42</v>
      </c>
      <c r="W41" s="203" t="s">
        <v>43</v>
      </c>
      <c r="X41" s="62" t="s">
        <v>271</v>
      </c>
      <c r="Y41" s="193" t="s">
        <v>92</v>
      </c>
      <c r="Z41" s="62" t="s">
        <v>271</v>
      </c>
      <c r="AA41" s="203" t="s">
        <v>43</v>
      </c>
      <c r="AB41" s="62" t="s">
        <v>271</v>
      </c>
      <c r="AC41" s="193" t="s">
        <v>92</v>
      </c>
      <c r="AD41" s="62" t="s">
        <v>271</v>
      </c>
      <c r="AE41" s="203" t="s">
        <v>43</v>
      </c>
      <c r="AF41" s="62" t="s">
        <v>271</v>
      </c>
      <c r="AG41" s="193" t="s">
        <v>92</v>
      </c>
      <c r="AH41" s="62">
        <v>269.68799999999999</v>
      </c>
      <c r="AI41" s="203" t="s">
        <v>43</v>
      </c>
      <c r="AJ41" s="62" t="s">
        <v>271</v>
      </c>
      <c r="AK41" s="60" t="s">
        <v>92</v>
      </c>
      <c r="AL41" s="62">
        <v>2766.2249999999999</v>
      </c>
      <c r="AM41" s="203" t="s">
        <v>43</v>
      </c>
      <c r="AN41" s="60" t="s">
        <v>271</v>
      </c>
    </row>
    <row r="42" spans="1:40" ht="13.5" thickBot="1" x14ac:dyDescent="0.25">
      <c r="A42" s="67"/>
      <c r="B42" s="67"/>
      <c r="C42" s="67"/>
      <c r="D42" s="67"/>
      <c r="E42" s="67"/>
      <c r="F42" s="68"/>
      <c r="G42" s="227"/>
      <c r="H42" s="68"/>
      <c r="I42" s="69"/>
      <c r="J42" s="68"/>
      <c r="K42" s="227"/>
      <c r="L42" s="68"/>
      <c r="M42" s="69"/>
      <c r="N42" s="68"/>
      <c r="O42" s="227"/>
      <c r="P42" s="68"/>
      <c r="Q42" s="69"/>
      <c r="R42" s="68"/>
      <c r="S42" s="227"/>
      <c r="T42" s="68"/>
      <c r="U42" s="70"/>
      <c r="V42" s="68"/>
      <c r="W42" s="227"/>
      <c r="X42" s="68"/>
      <c r="Y42" s="69"/>
      <c r="Z42" s="68"/>
      <c r="AA42" s="227"/>
      <c r="AB42" s="68"/>
      <c r="AC42" s="69"/>
      <c r="AD42" s="68"/>
      <c r="AE42" s="227"/>
      <c r="AF42" s="68"/>
      <c r="AG42" s="69"/>
      <c r="AH42" s="68"/>
      <c r="AI42" s="227"/>
      <c r="AJ42" s="68"/>
      <c r="AK42" s="70"/>
      <c r="AL42" s="68"/>
      <c r="AM42" s="227"/>
      <c r="AN42" s="68"/>
    </row>
    <row r="43" spans="1:40" x14ac:dyDescent="0.2">
      <c r="A43" s="61" t="s">
        <v>262</v>
      </c>
      <c r="F43" s="49"/>
      <c r="K43" s="50"/>
      <c r="O43" s="50"/>
      <c r="S43" s="50"/>
      <c r="W43" s="50"/>
      <c r="AA43" s="50"/>
      <c r="AE43" s="50"/>
      <c r="AI43" s="50"/>
      <c r="AM43" s="50"/>
      <c r="AN43" s="49"/>
    </row>
    <row r="44" spans="1:40" x14ac:dyDescent="0.2">
      <c r="A44" s="61" t="s">
        <v>263</v>
      </c>
      <c r="F44" s="49"/>
      <c r="K44" s="50"/>
      <c r="O44" s="50"/>
      <c r="R44" s="61" t="s">
        <v>267</v>
      </c>
      <c r="S44" s="50"/>
      <c r="W44" s="50"/>
      <c r="AA44" s="50"/>
      <c r="AE44" s="50"/>
      <c r="AI44" s="50"/>
      <c r="AM44" s="50"/>
      <c r="AN44" s="49"/>
    </row>
    <row r="45" spans="1:40" x14ac:dyDescent="0.2">
      <c r="A45" s="61" t="s">
        <v>264</v>
      </c>
      <c r="F45" s="49"/>
      <c r="K45" s="50"/>
      <c r="O45" s="50"/>
      <c r="R45" s="61" t="s">
        <v>268</v>
      </c>
      <c r="S45" s="50"/>
      <c r="W45" s="50"/>
      <c r="AA45" s="50"/>
      <c r="AE45" s="50"/>
      <c r="AI45" s="50"/>
      <c r="AM45" s="50"/>
      <c r="AN45" s="49"/>
    </row>
    <row r="46" spans="1:40" x14ac:dyDescent="0.2">
      <c r="A46" s="61" t="s">
        <v>265</v>
      </c>
      <c r="F46" s="49"/>
      <c r="K46" s="50"/>
      <c r="O46" s="50"/>
      <c r="R46" s="61" t="s">
        <v>269</v>
      </c>
      <c r="S46" s="50"/>
      <c r="W46" s="50"/>
      <c r="AA46" s="50"/>
      <c r="AE46" s="50"/>
      <c r="AI46" s="50"/>
      <c r="AM46" s="50"/>
      <c r="AN46" s="49"/>
    </row>
    <row r="47" spans="1:40" x14ac:dyDescent="0.2">
      <c r="A47" s="61" t="s">
        <v>266</v>
      </c>
      <c r="F47" s="49"/>
      <c r="K47" s="50"/>
      <c r="O47" s="50"/>
      <c r="R47" s="61" t="s">
        <v>270</v>
      </c>
      <c r="S47" s="50"/>
      <c r="W47" s="50"/>
      <c r="AA47" s="50"/>
      <c r="AE47" s="50"/>
      <c r="AI47" s="50"/>
      <c r="AM47" s="50"/>
      <c r="AN47" s="49"/>
    </row>
    <row r="48" spans="1:40" x14ac:dyDescent="0.2">
      <c r="A48" s="19" t="s">
        <v>424</v>
      </c>
    </row>
  </sheetData>
  <sheetProtection formatCells="0" formatColumns="0" formatRows="0"/>
  <mergeCells count="28">
    <mergeCell ref="A36:B36"/>
    <mergeCell ref="AH4:AJ4"/>
    <mergeCell ref="A9:B9"/>
    <mergeCell ref="A11:B11"/>
    <mergeCell ref="A13:B13"/>
    <mergeCell ref="A5:B5"/>
    <mergeCell ref="AA5:AB5"/>
    <mergeCell ref="AE5:AF5"/>
    <mergeCell ref="AI5:AJ5"/>
    <mergeCell ref="AM5:AN5"/>
    <mergeCell ref="A27:B27"/>
    <mergeCell ref="G5:H5"/>
    <mergeCell ref="K5:L5"/>
    <mergeCell ref="O5:P5"/>
    <mergeCell ref="S5:T5"/>
    <mergeCell ref="W5:X5"/>
    <mergeCell ref="A14:B14"/>
    <mergeCell ref="A3:B3"/>
    <mergeCell ref="F3:AN3"/>
    <mergeCell ref="A4:B4"/>
    <mergeCell ref="F4:H4"/>
    <mergeCell ref="J4:L4"/>
    <mergeCell ref="N4:P4"/>
    <mergeCell ref="R4:T4"/>
    <mergeCell ref="V4:X4"/>
    <mergeCell ref="Z4:AB4"/>
    <mergeCell ref="AD4:AF4"/>
    <mergeCell ref="AL4:AN4"/>
  </mergeCells>
  <hyperlinks>
    <hyperlink ref="AL1" location="'Innehåll_ Contents'!Utskriftsområde" display="Till tabellförteckning" xr:uid="{271E6A1D-D7B6-4FD0-BACE-8BD6CE0C2C59}"/>
  </hyperlinks>
  <pageMargins left="0.75" right="0.61" top="0.67" bottom="0.56000000000000005" header="0.5" footer="0.5"/>
  <pageSetup paperSize="9" scale="88"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AP50"/>
  <sheetViews>
    <sheetView zoomScaleNormal="100" workbookViewId="0"/>
  </sheetViews>
  <sheetFormatPr defaultRowHeight="12.75" x14ac:dyDescent="0.2"/>
  <cols>
    <col min="1" max="1" width="1.42578125" style="49" customWidth="1"/>
    <col min="2" max="2" width="23.28515625" style="49" customWidth="1"/>
    <col min="3" max="5" width="11.5703125" style="49" hidden="1" customWidth="1"/>
    <col min="6" max="6" width="6.5703125" style="49" bestFit="1" customWidth="1"/>
    <col min="7" max="7" width="1.85546875" style="206" bestFit="1" customWidth="1"/>
    <col min="8" max="8" width="5.7109375" style="49" bestFit="1" customWidth="1"/>
    <col min="9" max="9" width="1" style="49" customWidth="1"/>
    <col min="10" max="10" width="6.5703125" style="49" bestFit="1" customWidth="1"/>
    <col min="11" max="11" width="1.85546875" style="206" bestFit="1" customWidth="1"/>
    <col min="12" max="12" width="6.5703125" style="49" bestFit="1" customWidth="1"/>
    <col min="13" max="13" width="1.5703125" style="49" bestFit="1" customWidth="1"/>
    <col min="14" max="14" width="5.7109375" style="49" bestFit="1" customWidth="1"/>
    <col min="15" max="15" width="1.85546875" style="206" bestFit="1" customWidth="1"/>
    <col min="16" max="16" width="5.7109375" style="49" bestFit="1" customWidth="1"/>
    <col min="17" max="17" width="1.5703125" style="49" bestFit="1" customWidth="1"/>
    <col min="18" max="18" width="5.7109375" style="49" bestFit="1" customWidth="1"/>
    <col min="19" max="19" width="1.85546875" style="206" bestFit="1" customWidth="1"/>
    <col min="20" max="20" width="5.7109375" style="49" bestFit="1" customWidth="1"/>
    <col min="21" max="21" width="1" style="49" bestFit="1" customWidth="1"/>
    <col min="22" max="22" width="6.5703125" style="49" bestFit="1" customWidth="1"/>
    <col min="23" max="23" width="1.85546875" style="206" bestFit="1" customWidth="1"/>
    <col min="24" max="24" width="5.7109375" style="49" bestFit="1" customWidth="1"/>
    <col min="25" max="25" width="1.5703125" style="49" bestFit="1" customWidth="1"/>
    <col min="26" max="26" width="5.7109375" style="49" bestFit="1" customWidth="1"/>
    <col min="27" max="27" width="1.85546875" style="206" bestFit="1" customWidth="1"/>
    <col min="28" max="28" width="4.85546875" style="49" bestFit="1" customWidth="1"/>
    <col min="29" max="29" width="1.5703125" style="49" bestFit="1" customWidth="1"/>
    <col min="30" max="30" width="5.7109375" style="49" bestFit="1" customWidth="1"/>
    <col min="31" max="31" width="1.85546875" style="206" bestFit="1" customWidth="1"/>
    <col min="32" max="32" width="4.85546875" style="49" bestFit="1" customWidth="1"/>
    <col min="33" max="33" width="1.5703125" style="49" bestFit="1" customWidth="1"/>
    <col min="34" max="34" width="5.7109375" style="49" bestFit="1" customWidth="1"/>
    <col min="35" max="35" width="1.85546875" style="206" bestFit="1" customWidth="1"/>
    <col min="36" max="36" width="5.7109375" style="49" bestFit="1" customWidth="1"/>
    <col min="37" max="37" width="1" style="49" customWidth="1"/>
    <col min="38" max="38" width="6.5703125" style="49" bestFit="1" customWidth="1"/>
    <col min="39" max="39" width="1.85546875" style="206" bestFit="1" customWidth="1"/>
    <col min="40" max="40" width="6.5703125" style="49" bestFit="1" customWidth="1"/>
    <col min="41" max="214" width="9.140625" style="49"/>
    <col min="215" max="215" width="1.42578125" style="49" customWidth="1"/>
    <col min="216" max="216" width="11.5703125" style="49" customWidth="1"/>
    <col min="217" max="219" width="0" style="49" hidden="1" customWidth="1"/>
    <col min="220" max="220" width="4.7109375" style="49" customWidth="1"/>
    <col min="221" max="221" width="2.5703125" style="49" customWidth="1"/>
    <col min="222" max="222" width="4.7109375" style="49" customWidth="1"/>
    <col min="223" max="223" width="1" style="49" customWidth="1"/>
    <col min="224" max="224" width="4.7109375" style="49" customWidth="1"/>
    <col min="225" max="225" width="2.5703125" style="49" customWidth="1"/>
    <col min="226" max="226" width="4.7109375" style="49" customWidth="1"/>
    <col min="227" max="227" width="1" style="49" customWidth="1"/>
    <col min="228" max="228" width="4.7109375" style="49" customWidth="1"/>
    <col min="229" max="229" width="2.5703125" style="49" customWidth="1"/>
    <col min="230" max="230" width="4.7109375" style="49" customWidth="1"/>
    <col min="231" max="231" width="1" style="49" customWidth="1"/>
    <col min="232" max="232" width="4.7109375" style="49" customWidth="1"/>
    <col min="233" max="233" width="2.5703125" style="49" customWidth="1"/>
    <col min="234" max="234" width="4.7109375" style="49" customWidth="1"/>
    <col min="235" max="235" width="1.140625" style="49" customWidth="1"/>
    <col min="236" max="236" width="4.7109375" style="49" customWidth="1"/>
    <col min="237" max="237" width="2.5703125" style="49" customWidth="1"/>
    <col min="238" max="238" width="4.7109375" style="49" customWidth="1"/>
    <col min="239" max="239" width="1.140625" style="49" customWidth="1"/>
    <col min="240" max="240" width="4.7109375" style="49" customWidth="1"/>
    <col min="241" max="241" width="2.5703125" style="49" customWidth="1"/>
    <col min="242" max="242" width="4.7109375" style="49" customWidth="1"/>
    <col min="243" max="243" width="1" style="49" customWidth="1"/>
    <col min="244" max="244" width="4.7109375" style="49" customWidth="1"/>
    <col min="245" max="245" width="2.5703125" style="49" customWidth="1"/>
    <col min="246" max="246" width="4.7109375" style="49" customWidth="1"/>
    <col min="247" max="247" width="1" style="49" customWidth="1"/>
    <col min="248" max="248" width="4.7109375" style="49" customWidth="1"/>
    <col min="249" max="249" width="2.5703125" style="49" customWidth="1"/>
    <col min="250" max="250" width="4.7109375" style="49" customWidth="1"/>
    <col min="251" max="251" width="1" style="49" customWidth="1"/>
    <col min="252" max="252" width="4.5703125" style="49" customWidth="1"/>
    <col min="253" max="253" width="2.5703125" style="49" customWidth="1"/>
    <col min="254" max="254" width="4.85546875" style="49" customWidth="1"/>
    <col min="255" max="470" width="9.140625" style="49"/>
    <col min="471" max="471" width="1.42578125" style="49" customWidth="1"/>
    <col min="472" max="472" width="11.5703125" style="49" customWidth="1"/>
    <col min="473" max="475" width="0" style="49" hidden="1" customWidth="1"/>
    <col min="476" max="476" width="4.7109375" style="49" customWidth="1"/>
    <col min="477" max="477" width="2.5703125" style="49" customWidth="1"/>
    <col min="478" max="478" width="4.7109375" style="49" customWidth="1"/>
    <col min="479" max="479" width="1" style="49" customWidth="1"/>
    <col min="480" max="480" width="4.7109375" style="49" customWidth="1"/>
    <col min="481" max="481" width="2.5703125" style="49" customWidth="1"/>
    <col min="482" max="482" width="4.7109375" style="49" customWidth="1"/>
    <col min="483" max="483" width="1" style="49" customWidth="1"/>
    <col min="484" max="484" width="4.7109375" style="49" customWidth="1"/>
    <col min="485" max="485" width="2.5703125" style="49" customWidth="1"/>
    <col min="486" max="486" width="4.7109375" style="49" customWidth="1"/>
    <col min="487" max="487" width="1" style="49" customWidth="1"/>
    <col min="488" max="488" width="4.7109375" style="49" customWidth="1"/>
    <col min="489" max="489" width="2.5703125" style="49" customWidth="1"/>
    <col min="490" max="490" width="4.7109375" style="49" customWidth="1"/>
    <col min="491" max="491" width="1.140625" style="49" customWidth="1"/>
    <col min="492" max="492" width="4.7109375" style="49" customWidth="1"/>
    <col min="493" max="493" width="2.5703125" style="49" customWidth="1"/>
    <col min="494" max="494" width="4.7109375" style="49" customWidth="1"/>
    <col min="495" max="495" width="1.140625" style="49" customWidth="1"/>
    <col min="496" max="496" width="4.7109375" style="49" customWidth="1"/>
    <col min="497" max="497" width="2.5703125" style="49" customWidth="1"/>
    <col min="498" max="498" width="4.7109375" style="49" customWidth="1"/>
    <col min="499" max="499" width="1" style="49" customWidth="1"/>
    <col min="500" max="500" width="4.7109375" style="49" customWidth="1"/>
    <col min="501" max="501" width="2.5703125" style="49" customWidth="1"/>
    <col min="502" max="502" width="4.7109375" style="49" customWidth="1"/>
    <col min="503" max="503" width="1" style="49" customWidth="1"/>
    <col min="504" max="504" width="4.7109375" style="49" customWidth="1"/>
    <col min="505" max="505" width="2.5703125" style="49" customWidth="1"/>
    <col min="506" max="506" width="4.7109375" style="49" customWidth="1"/>
    <col min="507" max="507" width="1" style="49" customWidth="1"/>
    <col min="508" max="508" width="4.5703125" style="49" customWidth="1"/>
    <col min="509" max="509" width="2.5703125" style="49" customWidth="1"/>
    <col min="510" max="510" width="4.85546875" style="49" customWidth="1"/>
    <col min="511" max="726" width="9.140625" style="49"/>
    <col min="727" max="727" width="1.42578125" style="49" customWidth="1"/>
    <col min="728" max="728" width="11.5703125" style="49" customWidth="1"/>
    <col min="729" max="731" width="0" style="49" hidden="1" customWidth="1"/>
    <col min="732" max="732" width="4.7109375" style="49" customWidth="1"/>
    <col min="733" max="733" width="2.5703125" style="49" customWidth="1"/>
    <col min="734" max="734" width="4.7109375" style="49" customWidth="1"/>
    <col min="735" max="735" width="1" style="49" customWidth="1"/>
    <col min="736" max="736" width="4.7109375" style="49" customWidth="1"/>
    <col min="737" max="737" width="2.5703125" style="49" customWidth="1"/>
    <col min="738" max="738" width="4.7109375" style="49" customWidth="1"/>
    <col min="739" max="739" width="1" style="49" customWidth="1"/>
    <col min="740" max="740" width="4.7109375" style="49" customWidth="1"/>
    <col min="741" max="741" width="2.5703125" style="49" customWidth="1"/>
    <col min="742" max="742" width="4.7109375" style="49" customWidth="1"/>
    <col min="743" max="743" width="1" style="49" customWidth="1"/>
    <col min="744" max="744" width="4.7109375" style="49" customWidth="1"/>
    <col min="745" max="745" width="2.5703125" style="49" customWidth="1"/>
    <col min="746" max="746" width="4.7109375" style="49" customWidth="1"/>
    <col min="747" max="747" width="1.140625" style="49" customWidth="1"/>
    <col min="748" max="748" width="4.7109375" style="49" customWidth="1"/>
    <col min="749" max="749" width="2.5703125" style="49" customWidth="1"/>
    <col min="750" max="750" width="4.7109375" style="49" customWidth="1"/>
    <col min="751" max="751" width="1.140625" style="49" customWidth="1"/>
    <col min="752" max="752" width="4.7109375" style="49" customWidth="1"/>
    <col min="753" max="753" width="2.5703125" style="49" customWidth="1"/>
    <col min="754" max="754" width="4.7109375" style="49" customWidth="1"/>
    <col min="755" max="755" width="1" style="49" customWidth="1"/>
    <col min="756" max="756" width="4.7109375" style="49" customWidth="1"/>
    <col min="757" max="757" width="2.5703125" style="49" customWidth="1"/>
    <col min="758" max="758" width="4.7109375" style="49" customWidth="1"/>
    <col min="759" max="759" width="1" style="49" customWidth="1"/>
    <col min="760" max="760" width="4.7109375" style="49" customWidth="1"/>
    <col min="761" max="761" width="2.5703125" style="49" customWidth="1"/>
    <col min="762" max="762" width="4.7109375" style="49" customWidth="1"/>
    <col min="763" max="763" width="1" style="49" customWidth="1"/>
    <col min="764" max="764" width="4.5703125" style="49" customWidth="1"/>
    <col min="765" max="765" width="2.5703125" style="49" customWidth="1"/>
    <col min="766" max="766" width="4.85546875" style="49" customWidth="1"/>
    <col min="767" max="982" width="9.140625" style="49"/>
    <col min="983" max="983" width="1.42578125" style="49" customWidth="1"/>
    <col min="984" max="984" width="11.5703125" style="49" customWidth="1"/>
    <col min="985" max="987" width="0" style="49" hidden="1" customWidth="1"/>
    <col min="988" max="988" width="4.7109375" style="49" customWidth="1"/>
    <col min="989" max="989" width="2.5703125" style="49" customWidth="1"/>
    <col min="990" max="990" width="4.7109375" style="49" customWidth="1"/>
    <col min="991" max="991" width="1" style="49" customWidth="1"/>
    <col min="992" max="992" width="4.7109375" style="49" customWidth="1"/>
    <col min="993" max="993" width="2.5703125" style="49" customWidth="1"/>
    <col min="994" max="994" width="4.7109375" style="49" customWidth="1"/>
    <col min="995" max="995" width="1" style="49" customWidth="1"/>
    <col min="996" max="996" width="4.7109375" style="49" customWidth="1"/>
    <col min="997" max="997" width="2.5703125" style="49" customWidth="1"/>
    <col min="998" max="998" width="4.7109375" style="49" customWidth="1"/>
    <col min="999" max="999" width="1" style="49" customWidth="1"/>
    <col min="1000" max="1000" width="4.7109375" style="49" customWidth="1"/>
    <col min="1001" max="1001" width="2.5703125" style="49" customWidth="1"/>
    <col min="1002" max="1002" width="4.7109375" style="49" customWidth="1"/>
    <col min="1003" max="1003" width="1.140625" style="49" customWidth="1"/>
    <col min="1004" max="1004" width="4.7109375" style="49" customWidth="1"/>
    <col min="1005" max="1005" width="2.5703125" style="49" customWidth="1"/>
    <col min="1006" max="1006" width="4.7109375" style="49" customWidth="1"/>
    <col min="1007" max="1007" width="1.140625" style="49" customWidth="1"/>
    <col min="1008" max="1008" width="4.7109375" style="49" customWidth="1"/>
    <col min="1009" max="1009" width="2.5703125" style="49" customWidth="1"/>
    <col min="1010" max="1010" width="4.7109375" style="49" customWidth="1"/>
    <col min="1011" max="1011" width="1" style="49" customWidth="1"/>
    <col min="1012" max="1012" width="4.7109375" style="49" customWidth="1"/>
    <col min="1013" max="1013" width="2.5703125" style="49" customWidth="1"/>
    <col min="1014" max="1014" width="4.7109375" style="49" customWidth="1"/>
    <col min="1015" max="1015" width="1" style="49" customWidth="1"/>
    <col min="1016" max="1016" width="4.7109375" style="49" customWidth="1"/>
    <col min="1017" max="1017" width="2.5703125" style="49" customWidth="1"/>
    <col min="1018" max="1018" width="4.7109375" style="49" customWidth="1"/>
    <col min="1019" max="1019" width="1" style="49" customWidth="1"/>
    <col min="1020" max="1020" width="4.5703125" style="49" customWidth="1"/>
    <col min="1021" max="1021" width="2.5703125" style="49" customWidth="1"/>
    <col min="1022" max="1022" width="4.85546875" style="49" customWidth="1"/>
    <col min="1023" max="1238" width="9.140625" style="49"/>
    <col min="1239" max="1239" width="1.42578125" style="49" customWidth="1"/>
    <col min="1240" max="1240" width="11.5703125" style="49" customWidth="1"/>
    <col min="1241" max="1243" width="0" style="49" hidden="1" customWidth="1"/>
    <col min="1244" max="1244" width="4.7109375" style="49" customWidth="1"/>
    <col min="1245" max="1245" width="2.5703125" style="49" customWidth="1"/>
    <col min="1246" max="1246" width="4.7109375" style="49" customWidth="1"/>
    <col min="1247" max="1247" width="1" style="49" customWidth="1"/>
    <col min="1248" max="1248" width="4.7109375" style="49" customWidth="1"/>
    <col min="1249" max="1249" width="2.5703125" style="49" customWidth="1"/>
    <col min="1250" max="1250" width="4.7109375" style="49" customWidth="1"/>
    <col min="1251" max="1251" width="1" style="49" customWidth="1"/>
    <col min="1252" max="1252" width="4.7109375" style="49" customWidth="1"/>
    <col min="1253" max="1253" width="2.5703125" style="49" customWidth="1"/>
    <col min="1254" max="1254" width="4.7109375" style="49" customWidth="1"/>
    <col min="1255" max="1255" width="1" style="49" customWidth="1"/>
    <col min="1256" max="1256" width="4.7109375" style="49" customWidth="1"/>
    <col min="1257" max="1257" width="2.5703125" style="49" customWidth="1"/>
    <col min="1258" max="1258" width="4.7109375" style="49" customWidth="1"/>
    <col min="1259" max="1259" width="1.140625" style="49" customWidth="1"/>
    <col min="1260" max="1260" width="4.7109375" style="49" customWidth="1"/>
    <col min="1261" max="1261" width="2.5703125" style="49" customWidth="1"/>
    <col min="1262" max="1262" width="4.7109375" style="49" customWidth="1"/>
    <col min="1263" max="1263" width="1.140625" style="49" customWidth="1"/>
    <col min="1264" max="1264" width="4.7109375" style="49" customWidth="1"/>
    <col min="1265" max="1265" width="2.5703125" style="49" customWidth="1"/>
    <col min="1266" max="1266" width="4.7109375" style="49" customWidth="1"/>
    <col min="1267" max="1267" width="1" style="49" customWidth="1"/>
    <col min="1268" max="1268" width="4.7109375" style="49" customWidth="1"/>
    <col min="1269" max="1269" width="2.5703125" style="49" customWidth="1"/>
    <col min="1270" max="1270" width="4.7109375" style="49" customWidth="1"/>
    <col min="1271" max="1271" width="1" style="49" customWidth="1"/>
    <col min="1272" max="1272" width="4.7109375" style="49" customWidth="1"/>
    <col min="1273" max="1273" width="2.5703125" style="49" customWidth="1"/>
    <col min="1274" max="1274" width="4.7109375" style="49" customWidth="1"/>
    <col min="1275" max="1275" width="1" style="49" customWidth="1"/>
    <col min="1276" max="1276" width="4.5703125" style="49" customWidth="1"/>
    <col min="1277" max="1277" width="2.5703125" style="49" customWidth="1"/>
    <col min="1278" max="1278" width="4.85546875" style="49" customWidth="1"/>
    <col min="1279" max="1494" width="9.140625" style="49"/>
    <col min="1495" max="1495" width="1.42578125" style="49" customWidth="1"/>
    <col min="1496" max="1496" width="11.5703125" style="49" customWidth="1"/>
    <col min="1497" max="1499" width="0" style="49" hidden="1" customWidth="1"/>
    <col min="1500" max="1500" width="4.7109375" style="49" customWidth="1"/>
    <col min="1501" max="1501" width="2.5703125" style="49" customWidth="1"/>
    <col min="1502" max="1502" width="4.7109375" style="49" customWidth="1"/>
    <col min="1503" max="1503" width="1" style="49" customWidth="1"/>
    <col min="1504" max="1504" width="4.7109375" style="49" customWidth="1"/>
    <col min="1505" max="1505" width="2.5703125" style="49" customWidth="1"/>
    <col min="1506" max="1506" width="4.7109375" style="49" customWidth="1"/>
    <col min="1507" max="1507" width="1" style="49" customWidth="1"/>
    <col min="1508" max="1508" width="4.7109375" style="49" customWidth="1"/>
    <col min="1509" max="1509" width="2.5703125" style="49" customWidth="1"/>
    <col min="1510" max="1510" width="4.7109375" style="49" customWidth="1"/>
    <col min="1511" max="1511" width="1" style="49" customWidth="1"/>
    <col min="1512" max="1512" width="4.7109375" style="49" customWidth="1"/>
    <col min="1513" max="1513" width="2.5703125" style="49" customWidth="1"/>
    <col min="1514" max="1514" width="4.7109375" style="49" customWidth="1"/>
    <col min="1515" max="1515" width="1.140625" style="49" customWidth="1"/>
    <col min="1516" max="1516" width="4.7109375" style="49" customWidth="1"/>
    <col min="1517" max="1517" width="2.5703125" style="49" customWidth="1"/>
    <col min="1518" max="1518" width="4.7109375" style="49" customWidth="1"/>
    <col min="1519" max="1519" width="1.140625" style="49" customWidth="1"/>
    <col min="1520" max="1520" width="4.7109375" style="49" customWidth="1"/>
    <col min="1521" max="1521" width="2.5703125" style="49" customWidth="1"/>
    <col min="1522" max="1522" width="4.7109375" style="49" customWidth="1"/>
    <col min="1523" max="1523" width="1" style="49" customWidth="1"/>
    <col min="1524" max="1524" width="4.7109375" style="49" customWidth="1"/>
    <col min="1525" max="1525" width="2.5703125" style="49" customWidth="1"/>
    <col min="1526" max="1526" width="4.7109375" style="49" customWidth="1"/>
    <col min="1527" max="1527" width="1" style="49" customWidth="1"/>
    <col min="1528" max="1528" width="4.7109375" style="49" customWidth="1"/>
    <col min="1529" max="1529" width="2.5703125" style="49" customWidth="1"/>
    <col min="1530" max="1530" width="4.7109375" style="49" customWidth="1"/>
    <col min="1531" max="1531" width="1" style="49" customWidth="1"/>
    <col min="1532" max="1532" width="4.5703125" style="49" customWidth="1"/>
    <col min="1533" max="1533" width="2.5703125" style="49" customWidth="1"/>
    <col min="1534" max="1534" width="4.85546875" style="49" customWidth="1"/>
    <col min="1535" max="1750" width="9.140625" style="49"/>
    <col min="1751" max="1751" width="1.42578125" style="49" customWidth="1"/>
    <col min="1752" max="1752" width="11.5703125" style="49" customWidth="1"/>
    <col min="1753" max="1755" width="0" style="49" hidden="1" customWidth="1"/>
    <col min="1756" max="1756" width="4.7109375" style="49" customWidth="1"/>
    <col min="1757" max="1757" width="2.5703125" style="49" customWidth="1"/>
    <col min="1758" max="1758" width="4.7109375" style="49" customWidth="1"/>
    <col min="1759" max="1759" width="1" style="49" customWidth="1"/>
    <col min="1760" max="1760" width="4.7109375" style="49" customWidth="1"/>
    <col min="1761" max="1761" width="2.5703125" style="49" customWidth="1"/>
    <col min="1762" max="1762" width="4.7109375" style="49" customWidth="1"/>
    <col min="1763" max="1763" width="1" style="49" customWidth="1"/>
    <col min="1764" max="1764" width="4.7109375" style="49" customWidth="1"/>
    <col min="1765" max="1765" width="2.5703125" style="49" customWidth="1"/>
    <col min="1766" max="1766" width="4.7109375" style="49" customWidth="1"/>
    <col min="1767" max="1767" width="1" style="49" customWidth="1"/>
    <col min="1768" max="1768" width="4.7109375" style="49" customWidth="1"/>
    <col min="1769" max="1769" width="2.5703125" style="49" customWidth="1"/>
    <col min="1770" max="1770" width="4.7109375" style="49" customWidth="1"/>
    <col min="1771" max="1771" width="1.140625" style="49" customWidth="1"/>
    <col min="1772" max="1772" width="4.7109375" style="49" customWidth="1"/>
    <col min="1773" max="1773" width="2.5703125" style="49" customWidth="1"/>
    <col min="1774" max="1774" width="4.7109375" style="49" customWidth="1"/>
    <col min="1775" max="1775" width="1.140625" style="49" customWidth="1"/>
    <col min="1776" max="1776" width="4.7109375" style="49" customWidth="1"/>
    <col min="1777" max="1777" width="2.5703125" style="49" customWidth="1"/>
    <col min="1778" max="1778" width="4.7109375" style="49" customWidth="1"/>
    <col min="1779" max="1779" width="1" style="49" customWidth="1"/>
    <col min="1780" max="1780" width="4.7109375" style="49" customWidth="1"/>
    <col min="1781" max="1781" width="2.5703125" style="49" customWidth="1"/>
    <col min="1782" max="1782" width="4.7109375" style="49" customWidth="1"/>
    <col min="1783" max="1783" width="1" style="49" customWidth="1"/>
    <col min="1784" max="1784" width="4.7109375" style="49" customWidth="1"/>
    <col min="1785" max="1785" width="2.5703125" style="49" customWidth="1"/>
    <col min="1786" max="1786" width="4.7109375" style="49" customWidth="1"/>
    <col min="1787" max="1787" width="1" style="49" customWidth="1"/>
    <col min="1788" max="1788" width="4.5703125" style="49" customWidth="1"/>
    <col min="1789" max="1789" width="2.5703125" style="49" customWidth="1"/>
    <col min="1790" max="1790" width="4.85546875" style="49" customWidth="1"/>
    <col min="1791" max="2006" width="9.140625" style="49"/>
    <col min="2007" max="2007" width="1.42578125" style="49" customWidth="1"/>
    <col min="2008" max="2008" width="11.5703125" style="49" customWidth="1"/>
    <col min="2009" max="2011" width="0" style="49" hidden="1" customWidth="1"/>
    <col min="2012" max="2012" width="4.7109375" style="49" customWidth="1"/>
    <col min="2013" max="2013" width="2.5703125" style="49" customWidth="1"/>
    <col min="2014" max="2014" width="4.7109375" style="49" customWidth="1"/>
    <col min="2015" max="2015" width="1" style="49" customWidth="1"/>
    <col min="2016" max="2016" width="4.7109375" style="49" customWidth="1"/>
    <col min="2017" max="2017" width="2.5703125" style="49" customWidth="1"/>
    <col min="2018" max="2018" width="4.7109375" style="49" customWidth="1"/>
    <col min="2019" max="2019" width="1" style="49" customWidth="1"/>
    <col min="2020" max="2020" width="4.7109375" style="49" customWidth="1"/>
    <col min="2021" max="2021" width="2.5703125" style="49" customWidth="1"/>
    <col min="2022" max="2022" width="4.7109375" style="49" customWidth="1"/>
    <col min="2023" max="2023" width="1" style="49" customWidth="1"/>
    <col min="2024" max="2024" width="4.7109375" style="49" customWidth="1"/>
    <col min="2025" max="2025" width="2.5703125" style="49" customWidth="1"/>
    <col min="2026" max="2026" width="4.7109375" style="49" customWidth="1"/>
    <col min="2027" max="2027" width="1.140625" style="49" customWidth="1"/>
    <col min="2028" max="2028" width="4.7109375" style="49" customWidth="1"/>
    <col min="2029" max="2029" width="2.5703125" style="49" customWidth="1"/>
    <col min="2030" max="2030" width="4.7109375" style="49" customWidth="1"/>
    <col min="2031" max="2031" width="1.140625" style="49" customWidth="1"/>
    <col min="2032" max="2032" width="4.7109375" style="49" customWidth="1"/>
    <col min="2033" max="2033" width="2.5703125" style="49" customWidth="1"/>
    <col min="2034" max="2034" width="4.7109375" style="49" customWidth="1"/>
    <col min="2035" max="2035" width="1" style="49" customWidth="1"/>
    <col min="2036" max="2036" width="4.7109375" style="49" customWidth="1"/>
    <col min="2037" max="2037" width="2.5703125" style="49" customWidth="1"/>
    <col min="2038" max="2038" width="4.7109375" style="49" customWidth="1"/>
    <col min="2039" max="2039" width="1" style="49" customWidth="1"/>
    <col min="2040" max="2040" width="4.7109375" style="49" customWidth="1"/>
    <col min="2041" max="2041" width="2.5703125" style="49" customWidth="1"/>
    <col min="2042" max="2042" width="4.7109375" style="49" customWidth="1"/>
    <col min="2043" max="2043" width="1" style="49" customWidth="1"/>
    <col min="2044" max="2044" width="4.5703125" style="49" customWidth="1"/>
    <col min="2045" max="2045" width="2.5703125" style="49" customWidth="1"/>
    <col min="2046" max="2046" width="4.85546875" style="49" customWidth="1"/>
    <col min="2047" max="2262" width="9.140625" style="49"/>
    <col min="2263" max="2263" width="1.42578125" style="49" customWidth="1"/>
    <col min="2264" max="2264" width="11.5703125" style="49" customWidth="1"/>
    <col min="2265" max="2267" width="0" style="49" hidden="1" customWidth="1"/>
    <col min="2268" max="2268" width="4.7109375" style="49" customWidth="1"/>
    <col min="2269" max="2269" width="2.5703125" style="49" customWidth="1"/>
    <col min="2270" max="2270" width="4.7109375" style="49" customWidth="1"/>
    <col min="2271" max="2271" width="1" style="49" customWidth="1"/>
    <col min="2272" max="2272" width="4.7109375" style="49" customWidth="1"/>
    <col min="2273" max="2273" width="2.5703125" style="49" customWidth="1"/>
    <col min="2274" max="2274" width="4.7109375" style="49" customWidth="1"/>
    <col min="2275" max="2275" width="1" style="49" customWidth="1"/>
    <col min="2276" max="2276" width="4.7109375" style="49" customWidth="1"/>
    <col min="2277" max="2277" width="2.5703125" style="49" customWidth="1"/>
    <col min="2278" max="2278" width="4.7109375" style="49" customWidth="1"/>
    <col min="2279" max="2279" width="1" style="49" customWidth="1"/>
    <col min="2280" max="2280" width="4.7109375" style="49" customWidth="1"/>
    <col min="2281" max="2281" width="2.5703125" style="49" customWidth="1"/>
    <col min="2282" max="2282" width="4.7109375" style="49" customWidth="1"/>
    <col min="2283" max="2283" width="1.140625" style="49" customWidth="1"/>
    <col min="2284" max="2284" width="4.7109375" style="49" customWidth="1"/>
    <col min="2285" max="2285" width="2.5703125" style="49" customWidth="1"/>
    <col min="2286" max="2286" width="4.7109375" style="49" customWidth="1"/>
    <col min="2287" max="2287" width="1.140625" style="49" customWidth="1"/>
    <col min="2288" max="2288" width="4.7109375" style="49" customWidth="1"/>
    <col min="2289" max="2289" width="2.5703125" style="49" customWidth="1"/>
    <col min="2290" max="2290" width="4.7109375" style="49" customWidth="1"/>
    <col min="2291" max="2291" width="1" style="49" customWidth="1"/>
    <col min="2292" max="2292" width="4.7109375" style="49" customWidth="1"/>
    <col min="2293" max="2293" width="2.5703125" style="49" customWidth="1"/>
    <col min="2294" max="2294" width="4.7109375" style="49" customWidth="1"/>
    <col min="2295" max="2295" width="1" style="49" customWidth="1"/>
    <col min="2296" max="2296" width="4.7109375" style="49" customWidth="1"/>
    <col min="2297" max="2297" width="2.5703125" style="49" customWidth="1"/>
    <col min="2298" max="2298" width="4.7109375" style="49" customWidth="1"/>
    <col min="2299" max="2299" width="1" style="49" customWidth="1"/>
    <col min="2300" max="2300" width="4.5703125" style="49" customWidth="1"/>
    <col min="2301" max="2301" width="2.5703125" style="49" customWidth="1"/>
    <col min="2302" max="2302" width="4.85546875" style="49" customWidth="1"/>
    <col min="2303" max="2518" width="9.140625" style="49"/>
    <col min="2519" max="2519" width="1.42578125" style="49" customWidth="1"/>
    <col min="2520" max="2520" width="11.5703125" style="49" customWidth="1"/>
    <col min="2521" max="2523" width="0" style="49" hidden="1" customWidth="1"/>
    <col min="2524" max="2524" width="4.7109375" style="49" customWidth="1"/>
    <col min="2525" max="2525" width="2.5703125" style="49" customWidth="1"/>
    <col min="2526" max="2526" width="4.7109375" style="49" customWidth="1"/>
    <col min="2527" max="2527" width="1" style="49" customWidth="1"/>
    <col min="2528" max="2528" width="4.7109375" style="49" customWidth="1"/>
    <col min="2529" max="2529" width="2.5703125" style="49" customWidth="1"/>
    <col min="2530" max="2530" width="4.7109375" style="49" customWidth="1"/>
    <col min="2531" max="2531" width="1" style="49" customWidth="1"/>
    <col min="2532" max="2532" width="4.7109375" style="49" customWidth="1"/>
    <col min="2533" max="2533" width="2.5703125" style="49" customWidth="1"/>
    <col min="2534" max="2534" width="4.7109375" style="49" customWidth="1"/>
    <col min="2535" max="2535" width="1" style="49" customWidth="1"/>
    <col min="2536" max="2536" width="4.7109375" style="49" customWidth="1"/>
    <col min="2537" max="2537" width="2.5703125" style="49" customWidth="1"/>
    <col min="2538" max="2538" width="4.7109375" style="49" customWidth="1"/>
    <col min="2539" max="2539" width="1.140625" style="49" customWidth="1"/>
    <col min="2540" max="2540" width="4.7109375" style="49" customWidth="1"/>
    <col min="2541" max="2541" width="2.5703125" style="49" customWidth="1"/>
    <col min="2542" max="2542" width="4.7109375" style="49" customWidth="1"/>
    <col min="2543" max="2543" width="1.140625" style="49" customWidth="1"/>
    <col min="2544" max="2544" width="4.7109375" style="49" customWidth="1"/>
    <col min="2545" max="2545" width="2.5703125" style="49" customWidth="1"/>
    <col min="2546" max="2546" width="4.7109375" style="49" customWidth="1"/>
    <col min="2547" max="2547" width="1" style="49" customWidth="1"/>
    <col min="2548" max="2548" width="4.7109375" style="49" customWidth="1"/>
    <col min="2549" max="2549" width="2.5703125" style="49" customWidth="1"/>
    <col min="2550" max="2550" width="4.7109375" style="49" customWidth="1"/>
    <col min="2551" max="2551" width="1" style="49" customWidth="1"/>
    <col min="2552" max="2552" width="4.7109375" style="49" customWidth="1"/>
    <col min="2553" max="2553" width="2.5703125" style="49" customWidth="1"/>
    <col min="2554" max="2554" width="4.7109375" style="49" customWidth="1"/>
    <col min="2555" max="2555" width="1" style="49" customWidth="1"/>
    <col min="2556" max="2556" width="4.5703125" style="49" customWidth="1"/>
    <col min="2557" max="2557" width="2.5703125" style="49" customWidth="1"/>
    <col min="2558" max="2558" width="4.85546875" style="49" customWidth="1"/>
    <col min="2559" max="2774" width="9.140625" style="49"/>
    <col min="2775" max="2775" width="1.42578125" style="49" customWidth="1"/>
    <col min="2776" max="2776" width="11.5703125" style="49" customWidth="1"/>
    <col min="2777" max="2779" width="0" style="49" hidden="1" customWidth="1"/>
    <col min="2780" max="2780" width="4.7109375" style="49" customWidth="1"/>
    <col min="2781" max="2781" width="2.5703125" style="49" customWidth="1"/>
    <col min="2782" max="2782" width="4.7109375" style="49" customWidth="1"/>
    <col min="2783" max="2783" width="1" style="49" customWidth="1"/>
    <col min="2784" max="2784" width="4.7109375" style="49" customWidth="1"/>
    <col min="2785" max="2785" width="2.5703125" style="49" customWidth="1"/>
    <col min="2786" max="2786" width="4.7109375" style="49" customWidth="1"/>
    <col min="2787" max="2787" width="1" style="49" customWidth="1"/>
    <col min="2788" max="2788" width="4.7109375" style="49" customWidth="1"/>
    <col min="2789" max="2789" width="2.5703125" style="49" customWidth="1"/>
    <col min="2790" max="2790" width="4.7109375" style="49" customWidth="1"/>
    <col min="2791" max="2791" width="1" style="49" customWidth="1"/>
    <col min="2792" max="2792" width="4.7109375" style="49" customWidth="1"/>
    <col min="2793" max="2793" width="2.5703125" style="49" customWidth="1"/>
    <col min="2794" max="2794" width="4.7109375" style="49" customWidth="1"/>
    <col min="2795" max="2795" width="1.140625" style="49" customWidth="1"/>
    <col min="2796" max="2796" width="4.7109375" style="49" customWidth="1"/>
    <col min="2797" max="2797" width="2.5703125" style="49" customWidth="1"/>
    <col min="2798" max="2798" width="4.7109375" style="49" customWidth="1"/>
    <col min="2799" max="2799" width="1.140625" style="49" customWidth="1"/>
    <col min="2800" max="2800" width="4.7109375" style="49" customWidth="1"/>
    <col min="2801" max="2801" width="2.5703125" style="49" customWidth="1"/>
    <col min="2802" max="2802" width="4.7109375" style="49" customWidth="1"/>
    <col min="2803" max="2803" width="1" style="49" customWidth="1"/>
    <col min="2804" max="2804" width="4.7109375" style="49" customWidth="1"/>
    <col min="2805" max="2805" width="2.5703125" style="49" customWidth="1"/>
    <col min="2806" max="2806" width="4.7109375" style="49" customWidth="1"/>
    <col min="2807" max="2807" width="1" style="49" customWidth="1"/>
    <col min="2808" max="2808" width="4.7109375" style="49" customWidth="1"/>
    <col min="2809" max="2809" width="2.5703125" style="49" customWidth="1"/>
    <col min="2810" max="2810" width="4.7109375" style="49" customWidth="1"/>
    <col min="2811" max="2811" width="1" style="49" customWidth="1"/>
    <col min="2812" max="2812" width="4.5703125" style="49" customWidth="1"/>
    <col min="2813" max="2813" width="2.5703125" style="49" customWidth="1"/>
    <col min="2814" max="2814" width="4.85546875" style="49" customWidth="1"/>
    <col min="2815" max="3030" width="9.140625" style="49"/>
    <col min="3031" max="3031" width="1.42578125" style="49" customWidth="1"/>
    <col min="3032" max="3032" width="11.5703125" style="49" customWidth="1"/>
    <col min="3033" max="3035" width="0" style="49" hidden="1" customWidth="1"/>
    <col min="3036" max="3036" width="4.7109375" style="49" customWidth="1"/>
    <col min="3037" max="3037" width="2.5703125" style="49" customWidth="1"/>
    <col min="3038" max="3038" width="4.7109375" style="49" customWidth="1"/>
    <col min="3039" max="3039" width="1" style="49" customWidth="1"/>
    <col min="3040" max="3040" width="4.7109375" style="49" customWidth="1"/>
    <col min="3041" max="3041" width="2.5703125" style="49" customWidth="1"/>
    <col min="3042" max="3042" width="4.7109375" style="49" customWidth="1"/>
    <col min="3043" max="3043" width="1" style="49" customWidth="1"/>
    <col min="3044" max="3044" width="4.7109375" style="49" customWidth="1"/>
    <col min="3045" max="3045" width="2.5703125" style="49" customWidth="1"/>
    <col min="3046" max="3046" width="4.7109375" style="49" customWidth="1"/>
    <col min="3047" max="3047" width="1" style="49" customWidth="1"/>
    <col min="3048" max="3048" width="4.7109375" style="49" customWidth="1"/>
    <col min="3049" max="3049" width="2.5703125" style="49" customWidth="1"/>
    <col min="3050" max="3050" width="4.7109375" style="49" customWidth="1"/>
    <col min="3051" max="3051" width="1.140625" style="49" customWidth="1"/>
    <col min="3052" max="3052" width="4.7109375" style="49" customWidth="1"/>
    <col min="3053" max="3053" width="2.5703125" style="49" customWidth="1"/>
    <col min="3054" max="3054" width="4.7109375" style="49" customWidth="1"/>
    <col min="3055" max="3055" width="1.140625" style="49" customWidth="1"/>
    <col min="3056" max="3056" width="4.7109375" style="49" customWidth="1"/>
    <col min="3057" max="3057" width="2.5703125" style="49" customWidth="1"/>
    <col min="3058" max="3058" width="4.7109375" style="49" customWidth="1"/>
    <col min="3059" max="3059" width="1" style="49" customWidth="1"/>
    <col min="3060" max="3060" width="4.7109375" style="49" customWidth="1"/>
    <col min="3061" max="3061" width="2.5703125" style="49" customWidth="1"/>
    <col min="3062" max="3062" width="4.7109375" style="49" customWidth="1"/>
    <col min="3063" max="3063" width="1" style="49" customWidth="1"/>
    <col min="3064" max="3064" width="4.7109375" style="49" customWidth="1"/>
    <col min="3065" max="3065" width="2.5703125" style="49" customWidth="1"/>
    <col min="3066" max="3066" width="4.7109375" style="49" customWidth="1"/>
    <col min="3067" max="3067" width="1" style="49" customWidth="1"/>
    <col min="3068" max="3068" width="4.5703125" style="49" customWidth="1"/>
    <col min="3069" max="3069" width="2.5703125" style="49" customWidth="1"/>
    <col min="3070" max="3070" width="4.85546875" style="49" customWidth="1"/>
    <col min="3071" max="3286" width="9.140625" style="49"/>
    <col min="3287" max="3287" width="1.42578125" style="49" customWidth="1"/>
    <col min="3288" max="3288" width="11.5703125" style="49" customWidth="1"/>
    <col min="3289" max="3291" width="0" style="49" hidden="1" customWidth="1"/>
    <col min="3292" max="3292" width="4.7109375" style="49" customWidth="1"/>
    <col min="3293" max="3293" width="2.5703125" style="49" customWidth="1"/>
    <col min="3294" max="3294" width="4.7109375" style="49" customWidth="1"/>
    <col min="3295" max="3295" width="1" style="49" customWidth="1"/>
    <col min="3296" max="3296" width="4.7109375" style="49" customWidth="1"/>
    <col min="3297" max="3297" width="2.5703125" style="49" customWidth="1"/>
    <col min="3298" max="3298" width="4.7109375" style="49" customWidth="1"/>
    <col min="3299" max="3299" width="1" style="49" customWidth="1"/>
    <col min="3300" max="3300" width="4.7109375" style="49" customWidth="1"/>
    <col min="3301" max="3301" width="2.5703125" style="49" customWidth="1"/>
    <col min="3302" max="3302" width="4.7109375" style="49" customWidth="1"/>
    <col min="3303" max="3303" width="1" style="49" customWidth="1"/>
    <col min="3304" max="3304" width="4.7109375" style="49" customWidth="1"/>
    <col min="3305" max="3305" width="2.5703125" style="49" customWidth="1"/>
    <col min="3306" max="3306" width="4.7109375" style="49" customWidth="1"/>
    <col min="3307" max="3307" width="1.140625" style="49" customWidth="1"/>
    <col min="3308" max="3308" width="4.7109375" style="49" customWidth="1"/>
    <col min="3309" max="3309" width="2.5703125" style="49" customWidth="1"/>
    <col min="3310" max="3310" width="4.7109375" style="49" customWidth="1"/>
    <col min="3311" max="3311" width="1.140625" style="49" customWidth="1"/>
    <col min="3312" max="3312" width="4.7109375" style="49" customWidth="1"/>
    <col min="3313" max="3313" width="2.5703125" style="49" customWidth="1"/>
    <col min="3314" max="3314" width="4.7109375" style="49" customWidth="1"/>
    <col min="3315" max="3315" width="1" style="49" customWidth="1"/>
    <col min="3316" max="3316" width="4.7109375" style="49" customWidth="1"/>
    <col min="3317" max="3317" width="2.5703125" style="49" customWidth="1"/>
    <col min="3318" max="3318" width="4.7109375" style="49" customWidth="1"/>
    <col min="3319" max="3319" width="1" style="49" customWidth="1"/>
    <col min="3320" max="3320" width="4.7109375" style="49" customWidth="1"/>
    <col min="3321" max="3321" width="2.5703125" style="49" customWidth="1"/>
    <col min="3322" max="3322" width="4.7109375" style="49" customWidth="1"/>
    <col min="3323" max="3323" width="1" style="49" customWidth="1"/>
    <col min="3324" max="3324" width="4.5703125" style="49" customWidth="1"/>
    <col min="3325" max="3325" width="2.5703125" style="49" customWidth="1"/>
    <col min="3326" max="3326" width="4.85546875" style="49" customWidth="1"/>
    <col min="3327" max="3542" width="9.140625" style="49"/>
    <col min="3543" max="3543" width="1.42578125" style="49" customWidth="1"/>
    <col min="3544" max="3544" width="11.5703125" style="49" customWidth="1"/>
    <col min="3545" max="3547" width="0" style="49" hidden="1" customWidth="1"/>
    <col min="3548" max="3548" width="4.7109375" style="49" customWidth="1"/>
    <col min="3549" max="3549" width="2.5703125" style="49" customWidth="1"/>
    <col min="3550" max="3550" width="4.7109375" style="49" customWidth="1"/>
    <col min="3551" max="3551" width="1" style="49" customWidth="1"/>
    <col min="3552" max="3552" width="4.7109375" style="49" customWidth="1"/>
    <col min="3553" max="3553" width="2.5703125" style="49" customWidth="1"/>
    <col min="3554" max="3554" width="4.7109375" style="49" customWidth="1"/>
    <col min="3555" max="3555" width="1" style="49" customWidth="1"/>
    <col min="3556" max="3556" width="4.7109375" style="49" customWidth="1"/>
    <col min="3557" max="3557" width="2.5703125" style="49" customWidth="1"/>
    <col min="3558" max="3558" width="4.7109375" style="49" customWidth="1"/>
    <col min="3559" max="3559" width="1" style="49" customWidth="1"/>
    <col min="3560" max="3560" width="4.7109375" style="49" customWidth="1"/>
    <col min="3561" max="3561" width="2.5703125" style="49" customWidth="1"/>
    <col min="3562" max="3562" width="4.7109375" style="49" customWidth="1"/>
    <col min="3563" max="3563" width="1.140625" style="49" customWidth="1"/>
    <col min="3564" max="3564" width="4.7109375" style="49" customWidth="1"/>
    <col min="3565" max="3565" width="2.5703125" style="49" customWidth="1"/>
    <col min="3566" max="3566" width="4.7109375" style="49" customWidth="1"/>
    <col min="3567" max="3567" width="1.140625" style="49" customWidth="1"/>
    <col min="3568" max="3568" width="4.7109375" style="49" customWidth="1"/>
    <col min="3569" max="3569" width="2.5703125" style="49" customWidth="1"/>
    <col min="3570" max="3570" width="4.7109375" style="49" customWidth="1"/>
    <col min="3571" max="3571" width="1" style="49" customWidth="1"/>
    <col min="3572" max="3572" width="4.7109375" style="49" customWidth="1"/>
    <col min="3573" max="3573" width="2.5703125" style="49" customWidth="1"/>
    <col min="3574" max="3574" width="4.7109375" style="49" customWidth="1"/>
    <col min="3575" max="3575" width="1" style="49" customWidth="1"/>
    <col min="3576" max="3576" width="4.7109375" style="49" customWidth="1"/>
    <col min="3577" max="3577" width="2.5703125" style="49" customWidth="1"/>
    <col min="3578" max="3578" width="4.7109375" style="49" customWidth="1"/>
    <col min="3579" max="3579" width="1" style="49" customWidth="1"/>
    <col min="3580" max="3580" width="4.5703125" style="49" customWidth="1"/>
    <col min="3581" max="3581" width="2.5703125" style="49" customWidth="1"/>
    <col min="3582" max="3582" width="4.85546875" style="49" customWidth="1"/>
    <col min="3583" max="3798" width="9.140625" style="49"/>
    <col min="3799" max="3799" width="1.42578125" style="49" customWidth="1"/>
    <col min="3800" max="3800" width="11.5703125" style="49" customWidth="1"/>
    <col min="3801" max="3803" width="0" style="49" hidden="1" customWidth="1"/>
    <col min="3804" max="3804" width="4.7109375" style="49" customWidth="1"/>
    <col min="3805" max="3805" width="2.5703125" style="49" customWidth="1"/>
    <col min="3806" max="3806" width="4.7109375" style="49" customWidth="1"/>
    <col min="3807" max="3807" width="1" style="49" customWidth="1"/>
    <col min="3808" max="3808" width="4.7109375" style="49" customWidth="1"/>
    <col min="3809" max="3809" width="2.5703125" style="49" customWidth="1"/>
    <col min="3810" max="3810" width="4.7109375" style="49" customWidth="1"/>
    <col min="3811" max="3811" width="1" style="49" customWidth="1"/>
    <col min="3812" max="3812" width="4.7109375" style="49" customWidth="1"/>
    <col min="3813" max="3813" width="2.5703125" style="49" customWidth="1"/>
    <col min="3814" max="3814" width="4.7109375" style="49" customWidth="1"/>
    <col min="3815" max="3815" width="1" style="49" customWidth="1"/>
    <col min="3816" max="3816" width="4.7109375" style="49" customWidth="1"/>
    <col min="3817" max="3817" width="2.5703125" style="49" customWidth="1"/>
    <col min="3818" max="3818" width="4.7109375" style="49" customWidth="1"/>
    <col min="3819" max="3819" width="1.140625" style="49" customWidth="1"/>
    <col min="3820" max="3820" width="4.7109375" style="49" customWidth="1"/>
    <col min="3821" max="3821" width="2.5703125" style="49" customWidth="1"/>
    <col min="3822" max="3822" width="4.7109375" style="49" customWidth="1"/>
    <col min="3823" max="3823" width="1.140625" style="49" customWidth="1"/>
    <col min="3824" max="3824" width="4.7109375" style="49" customWidth="1"/>
    <col min="3825" max="3825" width="2.5703125" style="49" customWidth="1"/>
    <col min="3826" max="3826" width="4.7109375" style="49" customWidth="1"/>
    <col min="3827" max="3827" width="1" style="49" customWidth="1"/>
    <col min="3828" max="3828" width="4.7109375" style="49" customWidth="1"/>
    <col min="3829" max="3829" width="2.5703125" style="49" customWidth="1"/>
    <col min="3830" max="3830" width="4.7109375" style="49" customWidth="1"/>
    <col min="3831" max="3831" width="1" style="49" customWidth="1"/>
    <col min="3832" max="3832" width="4.7109375" style="49" customWidth="1"/>
    <col min="3833" max="3833" width="2.5703125" style="49" customWidth="1"/>
    <col min="3834" max="3834" width="4.7109375" style="49" customWidth="1"/>
    <col min="3835" max="3835" width="1" style="49" customWidth="1"/>
    <col min="3836" max="3836" width="4.5703125" style="49" customWidth="1"/>
    <col min="3837" max="3837" width="2.5703125" style="49" customWidth="1"/>
    <col min="3838" max="3838" width="4.85546875" style="49" customWidth="1"/>
    <col min="3839" max="4054" width="9.140625" style="49"/>
    <col min="4055" max="4055" width="1.42578125" style="49" customWidth="1"/>
    <col min="4056" max="4056" width="11.5703125" style="49" customWidth="1"/>
    <col min="4057" max="4059" width="0" style="49" hidden="1" customWidth="1"/>
    <col min="4060" max="4060" width="4.7109375" style="49" customWidth="1"/>
    <col min="4061" max="4061" width="2.5703125" style="49" customWidth="1"/>
    <col min="4062" max="4062" width="4.7109375" style="49" customWidth="1"/>
    <col min="4063" max="4063" width="1" style="49" customWidth="1"/>
    <col min="4064" max="4064" width="4.7109375" style="49" customWidth="1"/>
    <col min="4065" max="4065" width="2.5703125" style="49" customWidth="1"/>
    <col min="4066" max="4066" width="4.7109375" style="49" customWidth="1"/>
    <col min="4067" max="4067" width="1" style="49" customWidth="1"/>
    <col min="4068" max="4068" width="4.7109375" style="49" customWidth="1"/>
    <col min="4069" max="4069" width="2.5703125" style="49" customWidth="1"/>
    <col min="4070" max="4070" width="4.7109375" style="49" customWidth="1"/>
    <col min="4071" max="4071" width="1" style="49" customWidth="1"/>
    <col min="4072" max="4072" width="4.7109375" style="49" customWidth="1"/>
    <col min="4073" max="4073" width="2.5703125" style="49" customWidth="1"/>
    <col min="4074" max="4074" width="4.7109375" style="49" customWidth="1"/>
    <col min="4075" max="4075" width="1.140625" style="49" customWidth="1"/>
    <col min="4076" max="4076" width="4.7109375" style="49" customWidth="1"/>
    <col min="4077" max="4077" width="2.5703125" style="49" customWidth="1"/>
    <col min="4078" max="4078" width="4.7109375" style="49" customWidth="1"/>
    <col min="4079" max="4079" width="1.140625" style="49" customWidth="1"/>
    <col min="4080" max="4080" width="4.7109375" style="49" customWidth="1"/>
    <col min="4081" max="4081" width="2.5703125" style="49" customWidth="1"/>
    <col min="4082" max="4082" width="4.7109375" style="49" customWidth="1"/>
    <col min="4083" max="4083" width="1" style="49" customWidth="1"/>
    <col min="4084" max="4084" width="4.7109375" style="49" customWidth="1"/>
    <col min="4085" max="4085" width="2.5703125" style="49" customWidth="1"/>
    <col min="4086" max="4086" width="4.7109375" style="49" customWidth="1"/>
    <col min="4087" max="4087" width="1" style="49" customWidth="1"/>
    <col min="4088" max="4088" width="4.7109375" style="49" customWidth="1"/>
    <col min="4089" max="4089" width="2.5703125" style="49" customWidth="1"/>
    <col min="4090" max="4090" width="4.7109375" style="49" customWidth="1"/>
    <col min="4091" max="4091" width="1" style="49" customWidth="1"/>
    <col min="4092" max="4092" width="4.5703125" style="49" customWidth="1"/>
    <col min="4093" max="4093" width="2.5703125" style="49" customWidth="1"/>
    <col min="4094" max="4094" width="4.85546875" style="49" customWidth="1"/>
    <col min="4095" max="4310" width="9.140625" style="49"/>
    <col min="4311" max="4311" width="1.42578125" style="49" customWidth="1"/>
    <col min="4312" max="4312" width="11.5703125" style="49" customWidth="1"/>
    <col min="4313" max="4315" width="0" style="49" hidden="1" customWidth="1"/>
    <col min="4316" max="4316" width="4.7109375" style="49" customWidth="1"/>
    <col min="4317" max="4317" width="2.5703125" style="49" customWidth="1"/>
    <col min="4318" max="4318" width="4.7109375" style="49" customWidth="1"/>
    <col min="4319" max="4319" width="1" style="49" customWidth="1"/>
    <col min="4320" max="4320" width="4.7109375" style="49" customWidth="1"/>
    <col min="4321" max="4321" width="2.5703125" style="49" customWidth="1"/>
    <col min="4322" max="4322" width="4.7109375" style="49" customWidth="1"/>
    <col min="4323" max="4323" width="1" style="49" customWidth="1"/>
    <col min="4324" max="4324" width="4.7109375" style="49" customWidth="1"/>
    <col min="4325" max="4325" width="2.5703125" style="49" customWidth="1"/>
    <col min="4326" max="4326" width="4.7109375" style="49" customWidth="1"/>
    <col min="4327" max="4327" width="1" style="49" customWidth="1"/>
    <col min="4328" max="4328" width="4.7109375" style="49" customWidth="1"/>
    <col min="4329" max="4329" width="2.5703125" style="49" customWidth="1"/>
    <col min="4330" max="4330" width="4.7109375" style="49" customWidth="1"/>
    <col min="4331" max="4331" width="1.140625" style="49" customWidth="1"/>
    <col min="4332" max="4332" width="4.7109375" style="49" customWidth="1"/>
    <col min="4333" max="4333" width="2.5703125" style="49" customWidth="1"/>
    <col min="4334" max="4334" width="4.7109375" style="49" customWidth="1"/>
    <col min="4335" max="4335" width="1.140625" style="49" customWidth="1"/>
    <col min="4336" max="4336" width="4.7109375" style="49" customWidth="1"/>
    <col min="4337" max="4337" width="2.5703125" style="49" customWidth="1"/>
    <col min="4338" max="4338" width="4.7109375" style="49" customWidth="1"/>
    <col min="4339" max="4339" width="1" style="49" customWidth="1"/>
    <col min="4340" max="4340" width="4.7109375" style="49" customWidth="1"/>
    <col min="4341" max="4341" width="2.5703125" style="49" customWidth="1"/>
    <col min="4342" max="4342" width="4.7109375" style="49" customWidth="1"/>
    <col min="4343" max="4343" width="1" style="49" customWidth="1"/>
    <col min="4344" max="4344" width="4.7109375" style="49" customWidth="1"/>
    <col min="4345" max="4345" width="2.5703125" style="49" customWidth="1"/>
    <col min="4346" max="4346" width="4.7109375" style="49" customWidth="1"/>
    <col min="4347" max="4347" width="1" style="49" customWidth="1"/>
    <col min="4348" max="4348" width="4.5703125" style="49" customWidth="1"/>
    <col min="4349" max="4349" width="2.5703125" style="49" customWidth="1"/>
    <col min="4350" max="4350" width="4.85546875" style="49" customWidth="1"/>
    <col min="4351" max="4566" width="9.140625" style="49"/>
    <col min="4567" max="4567" width="1.42578125" style="49" customWidth="1"/>
    <col min="4568" max="4568" width="11.5703125" style="49" customWidth="1"/>
    <col min="4569" max="4571" width="0" style="49" hidden="1" customWidth="1"/>
    <col min="4572" max="4572" width="4.7109375" style="49" customWidth="1"/>
    <col min="4573" max="4573" width="2.5703125" style="49" customWidth="1"/>
    <col min="4574" max="4574" width="4.7109375" style="49" customWidth="1"/>
    <col min="4575" max="4575" width="1" style="49" customWidth="1"/>
    <col min="4576" max="4576" width="4.7109375" style="49" customWidth="1"/>
    <col min="4577" max="4577" width="2.5703125" style="49" customWidth="1"/>
    <col min="4578" max="4578" width="4.7109375" style="49" customWidth="1"/>
    <col min="4579" max="4579" width="1" style="49" customWidth="1"/>
    <col min="4580" max="4580" width="4.7109375" style="49" customWidth="1"/>
    <col min="4581" max="4581" width="2.5703125" style="49" customWidth="1"/>
    <col min="4582" max="4582" width="4.7109375" style="49" customWidth="1"/>
    <col min="4583" max="4583" width="1" style="49" customWidth="1"/>
    <col min="4584" max="4584" width="4.7109375" style="49" customWidth="1"/>
    <col min="4585" max="4585" width="2.5703125" style="49" customWidth="1"/>
    <col min="4586" max="4586" width="4.7109375" style="49" customWidth="1"/>
    <col min="4587" max="4587" width="1.140625" style="49" customWidth="1"/>
    <col min="4588" max="4588" width="4.7109375" style="49" customWidth="1"/>
    <col min="4589" max="4589" width="2.5703125" style="49" customWidth="1"/>
    <col min="4590" max="4590" width="4.7109375" style="49" customWidth="1"/>
    <col min="4591" max="4591" width="1.140625" style="49" customWidth="1"/>
    <col min="4592" max="4592" width="4.7109375" style="49" customWidth="1"/>
    <col min="4593" max="4593" width="2.5703125" style="49" customWidth="1"/>
    <col min="4594" max="4594" width="4.7109375" style="49" customWidth="1"/>
    <col min="4595" max="4595" width="1" style="49" customWidth="1"/>
    <col min="4596" max="4596" width="4.7109375" style="49" customWidth="1"/>
    <col min="4597" max="4597" width="2.5703125" style="49" customWidth="1"/>
    <col min="4598" max="4598" width="4.7109375" style="49" customWidth="1"/>
    <col min="4599" max="4599" width="1" style="49" customWidth="1"/>
    <col min="4600" max="4600" width="4.7109375" style="49" customWidth="1"/>
    <col min="4601" max="4601" width="2.5703125" style="49" customWidth="1"/>
    <col min="4602" max="4602" width="4.7109375" style="49" customWidth="1"/>
    <col min="4603" max="4603" width="1" style="49" customWidth="1"/>
    <col min="4604" max="4604" width="4.5703125" style="49" customWidth="1"/>
    <col min="4605" max="4605" width="2.5703125" style="49" customWidth="1"/>
    <col min="4606" max="4606" width="4.85546875" style="49" customWidth="1"/>
    <col min="4607" max="4822" width="9.140625" style="49"/>
    <col min="4823" max="4823" width="1.42578125" style="49" customWidth="1"/>
    <col min="4824" max="4824" width="11.5703125" style="49" customWidth="1"/>
    <col min="4825" max="4827" width="0" style="49" hidden="1" customWidth="1"/>
    <col min="4828" max="4828" width="4.7109375" style="49" customWidth="1"/>
    <col min="4829" max="4829" width="2.5703125" style="49" customWidth="1"/>
    <col min="4830" max="4830" width="4.7109375" style="49" customWidth="1"/>
    <col min="4831" max="4831" width="1" style="49" customWidth="1"/>
    <col min="4832" max="4832" width="4.7109375" style="49" customWidth="1"/>
    <col min="4833" max="4833" width="2.5703125" style="49" customWidth="1"/>
    <col min="4834" max="4834" width="4.7109375" style="49" customWidth="1"/>
    <col min="4835" max="4835" width="1" style="49" customWidth="1"/>
    <col min="4836" max="4836" width="4.7109375" style="49" customWidth="1"/>
    <col min="4837" max="4837" width="2.5703125" style="49" customWidth="1"/>
    <col min="4838" max="4838" width="4.7109375" style="49" customWidth="1"/>
    <col min="4839" max="4839" width="1" style="49" customWidth="1"/>
    <col min="4840" max="4840" width="4.7109375" style="49" customWidth="1"/>
    <col min="4841" max="4841" width="2.5703125" style="49" customWidth="1"/>
    <col min="4842" max="4842" width="4.7109375" style="49" customWidth="1"/>
    <col min="4843" max="4843" width="1.140625" style="49" customWidth="1"/>
    <col min="4844" max="4844" width="4.7109375" style="49" customWidth="1"/>
    <col min="4845" max="4845" width="2.5703125" style="49" customWidth="1"/>
    <col min="4846" max="4846" width="4.7109375" style="49" customWidth="1"/>
    <col min="4847" max="4847" width="1.140625" style="49" customWidth="1"/>
    <col min="4848" max="4848" width="4.7109375" style="49" customWidth="1"/>
    <col min="4849" max="4849" width="2.5703125" style="49" customWidth="1"/>
    <col min="4850" max="4850" width="4.7109375" style="49" customWidth="1"/>
    <col min="4851" max="4851" width="1" style="49" customWidth="1"/>
    <col min="4852" max="4852" width="4.7109375" style="49" customWidth="1"/>
    <col min="4853" max="4853" width="2.5703125" style="49" customWidth="1"/>
    <col min="4854" max="4854" width="4.7109375" style="49" customWidth="1"/>
    <col min="4855" max="4855" width="1" style="49" customWidth="1"/>
    <col min="4856" max="4856" width="4.7109375" style="49" customWidth="1"/>
    <col min="4857" max="4857" width="2.5703125" style="49" customWidth="1"/>
    <col min="4858" max="4858" width="4.7109375" style="49" customWidth="1"/>
    <col min="4859" max="4859" width="1" style="49" customWidth="1"/>
    <col min="4860" max="4860" width="4.5703125" style="49" customWidth="1"/>
    <col min="4861" max="4861" width="2.5703125" style="49" customWidth="1"/>
    <col min="4862" max="4862" width="4.85546875" style="49" customWidth="1"/>
    <col min="4863" max="5078" width="9.140625" style="49"/>
    <col min="5079" max="5079" width="1.42578125" style="49" customWidth="1"/>
    <col min="5080" max="5080" width="11.5703125" style="49" customWidth="1"/>
    <col min="5081" max="5083" width="0" style="49" hidden="1" customWidth="1"/>
    <col min="5084" max="5084" width="4.7109375" style="49" customWidth="1"/>
    <col min="5085" max="5085" width="2.5703125" style="49" customWidth="1"/>
    <col min="5086" max="5086" width="4.7109375" style="49" customWidth="1"/>
    <col min="5087" max="5087" width="1" style="49" customWidth="1"/>
    <col min="5088" max="5088" width="4.7109375" style="49" customWidth="1"/>
    <col min="5089" max="5089" width="2.5703125" style="49" customWidth="1"/>
    <col min="5090" max="5090" width="4.7109375" style="49" customWidth="1"/>
    <col min="5091" max="5091" width="1" style="49" customWidth="1"/>
    <col min="5092" max="5092" width="4.7109375" style="49" customWidth="1"/>
    <col min="5093" max="5093" width="2.5703125" style="49" customWidth="1"/>
    <col min="5094" max="5094" width="4.7109375" style="49" customWidth="1"/>
    <col min="5095" max="5095" width="1" style="49" customWidth="1"/>
    <col min="5096" max="5096" width="4.7109375" style="49" customWidth="1"/>
    <col min="5097" max="5097" width="2.5703125" style="49" customWidth="1"/>
    <col min="5098" max="5098" width="4.7109375" style="49" customWidth="1"/>
    <col min="5099" max="5099" width="1.140625" style="49" customWidth="1"/>
    <col min="5100" max="5100" width="4.7109375" style="49" customWidth="1"/>
    <col min="5101" max="5101" width="2.5703125" style="49" customWidth="1"/>
    <col min="5102" max="5102" width="4.7109375" style="49" customWidth="1"/>
    <col min="5103" max="5103" width="1.140625" style="49" customWidth="1"/>
    <col min="5104" max="5104" width="4.7109375" style="49" customWidth="1"/>
    <col min="5105" max="5105" width="2.5703125" style="49" customWidth="1"/>
    <col min="5106" max="5106" width="4.7109375" style="49" customWidth="1"/>
    <col min="5107" max="5107" width="1" style="49" customWidth="1"/>
    <col min="5108" max="5108" width="4.7109375" style="49" customWidth="1"/>
    <col min="5109" max="5109" width="2.5703125" style="49" customWidth="1"/>
    <col min="5110" max="5110" width="4.7109375" style="49" customWidth="1"/>
    <col min="5111" max="5111" width="1" style="49" customWidth="1"/>
    <col min="5112" max="5112" width="4.7109375" style="49" customWidth="1"/>
    <col min="5113" max="5113" width="2.5703125" style="49" customWidth="1"/>
    <col min="5114" max="5114" width="4.7109375" style="49" customWidth="1"/>
    <col min="5115" max="5115" width="1" style="49" customWidth="1"/>
    <col min="5116" max="5116" width="4.5703125" style="49" customWidth="1"/>
    <col min="5117" max="5117" width="2.5703125" style="49" customWidth="1"/>
    <col min="5118" max="5118" width="4.85546875" style="49" customWidth="1"/>
    <col min="5119" max="5334" width="9.140625" style="49"/>
    <col min="5335" max="5335" width="1.42578125" style="49" customWidth="1"/>
    <col min="5336" max="5336" width="11.5703125" style="49" customWidth="1"/>
    <col min="5337" max="5339" width="0" style="49" hidden="1" customWidth="1"/>
    <col min="5340" max="5340" width="4.7109375" style="49" customWidth="1"/>
    <col min="5341" max="5341" width="2.5703125" style="49" customWidth="1"/>
    <col min="5342" max="5342" width="4.7109375" style="49" customWidth="1"/>
    <col min="5343" max="5343" width="1" style="49" customWidth="1"/>
    <col min="5344" max="5344" width="4.7109375" style="49" customWidth="1"/>
    <col min="5345" max="5345" width="2.5703125" style="49" customWidth="1"/>
    <col min="5346" max="5346" width="4.7109375" style="49" customWidth="1"/>
    <col min="5347" max="5347" width="1" style="49" customWidth="1"/>
    <col min="5348" max="5348" width="4.7109375" style="49" customWidth="1"/>
    <col min="5349" max="5349" width="2.5703125" style="49" customWidth="1"/>
    <col min="5350" max="5350" width="4.7109375" style="49" customWidth="1"/>
    <col min="5351" max="5351" width="1" style="49" customWidth="1"/>
    <col min="5352" max="5352" width="4.7109375" style="49" customWidth="1"/>
    <col min="5353" max="5353" width="2.5703125" style="49" customWidth="1"/>
    <col min="5354" max="5354" width="4.7109375" style="49" customWidth="1"/>
    <col min="5355" max="5355" width="1.140625" style="49" customWidth="1"/>
    <col min="5356" max="5356" width="4.7109375" style="49" customWidth="1"/>
    <col min="5357" max="5357" width="2.5703125" style="49" customWidth="1"/>
    <col min="5358" max="5358" width="4.7109375" style="49" customWidth="1"/>
    <col min="5359" max="5359" width="1.140625" style="49" customWidth="1"/>
    <col min="5360" max="5360" width="4.7109375" style="49" customWidth="1"/>
    <col min="5361" max="5361" width="2.5703125" style="49" customWidth="1"/>
    <col min="5362" max="5362" width="4.7109375" style="49" customWidth="1"/>
    <col min="5363" max="5363" width="1" style="49" customWidth="1"/>
    <col min="5364" max="5364" width="4.7109375" style="49" customWidth="1"/>
    <col min="5365" max="5365" width="2.5703125" style="49" customWidth="1"/>
    <col min="5366" max="5366" width="4.7109375" style="49" customWidth="1"/>
    <col min="5367" max="5367" width="1" style="49" customWidth="1"/>
    <col min="5368" max="5368" width="4.7109375" style="49" customWidth="1"/>
    <col min="5369" max="5369" width="2.5703125" style="49" customWidth="1"/>
    <col min="5370" max="5370" width="4.7109375" style="49" customWidth="1"/>
    <col min="5371" max="5371" width="1" style="49" customWidth="1"/>
    <col min="5372" max="5372" width="4.5703125" style="49" customWidth="1"/>
    <col min="5373" max="5373" width="2.5703125" style="49" customWidth="1"/>
    <col min="5374" max="5374" width="4.85546875" style="49" customWidth="1"/>
    <col min="5375" max="5590" width="9.140625" style="49"/>
    <col min="5591" max="5591" width="1.42578125" style="49" customWidth="1"/>
    <col min="5592" max="5592" width="11.5703125" style="49" customWidth="1"/>
    <col min="5593" max="5595" width="0" style="49" hidden="1" customWidth="1"/>
    <col min="5596" max="5596" width="4.7109375" style="49" customWidth="1"/>
    <col min="5597" max="5597" width="2.5703125" style="49" customWidth="1"/>
    <col min="5598" max="5598" width="4.7109375" style="49" customWidth="1"/>
    <col min="5599" max="5599" width="1" style="49" customWidth="1"/>
    <col min="5600" max="5600" width="4.7109375" style="49" customWidth="1"/>
    <col min="5601" max="5601" width="2.5703125" style="49" customWidth="1"/>
    <col min="5602" max="5602" width="4.7109375" style="49" customWidth="1"/>
    <col min="5603" max="5603" width="1" style="49" customWidth="1"/>
    <col min="5604" max="5604" width="4.7109375" style="49" customWidth="1"/>
    <col min="5605" max="5605" width="2.5703125" style="49" customWidth="1"/>
    <col min="5606" max="5606" width="4.7109375" style="49" customWidth="1"/>
    <col min="5607" max="5607" width="1" style="49" customWidth="1"/>
    <col min="5608" max="5608" width="4.7109375" style="49" customWidth="1"/>
    <col min="5609" max="5609" width="2.5703125" style="49" customWidth="1"/>
    <col min="5610" max="5610" width="4.7109375" style="49" customWidth="1"/>
    <col min="5611" max="5611" width="1.140625" style="49" customWidth="1"/>
    <col min="5612" max="5612" width="4.7109375" style="49" customWidth="1"/>
    <col min="5613" max="5613" width="2.5703125" style="49" customWidth="1"/>
    <col min="5614" max="5614" width="4.7109375" style="49" customWidth="1"/>
    <col min="5615" max="5615" width="1.140625" style="49" customWidth="1"/>
    <col min="5616" max="5616" width="4.7109375" style="49" customWidth="1"/>
    <col min="5617" max="5617" width="2.5703125" style="49" customWidth="1"/>
    <col min="5618" max="5618" width="4.7109375" style="49" customWidth="1"/>
    <col min="5619" max="5619" width="1" style="49" customWidth="1"/>
    <col min="5620" max="5620" width="4.7109375" style="49" customWidth="1"/>
    <col min="5621" max="5621" width="2.5703125" style="49" customWidth="1"/>
    <col min="5622" max="5622" width="4.7109375" style="49" customWidth="1"/>
    <col min="5623" max="5623" width="1" style="49" customWidth="1"/>
    <col min="5624" max="5624" width="4.7109375" style="49" customWidth="1"/>
    <col min="5625" max="5625" width="2.5703125" style="49" customWidth="1"/>
    <col min="5626" max="5626" width="4.7109375" style="49" customWidth="1"/>
    <col min="5627" max="5627" width="1" style="49" customWidth="1"/>
    <col min="5628" max="5628" width="4.5703125" style="49" customWidth="1"/>
    <col min="5629" max="5629" width="2.5703125" style="49" customWidth="1"/>
    <col min="5630" max="5630" width="4.85546875" style="49" customWidth="1"/>
    <col min="5631" max="5846" width="9.140625" style="49"/>
    <col min="5847" max="5847" width="1.42578125" style="49" customWidth="1"/>
    <col min="5848" max="5848" width="11.5703125" style="49" customWidth="1"/>
    <col min="5849" max="5851" width="0" style="49" hidden="1" customWidth="1"/>
    <col min="5852" max="5852" width="4.7109375" style="49" customWidth="1"/>
    <col min="5853" max="5853" width="2.5703125" style="49" customWidth="1"/>
    <col min="5854" max="5854" width="4.7109375" style="49" customWidth="1"/>
    <col min="5855" max="5855" width="1" style="49" customWidth="1"/>
    <col min="5856" max="5856" width="4.7109375" style="49" customWidth="1"/>
    <col min="5857" max="5857" width="2.5703125" style="49" customWidth="1"/>
    <col min="5858" max="5858" width="4.7109375" style="49" customWidth="1"/>
    <col min="5859" max="5859" width="1" style="49" customWidth="1"/>
    <col min="5860" max="5860" width="4.7109375" style="49" customWidth="1"/>
    <col min="5861" max="5861" width="2.5703125" style="49" customWidth="1"/>
    <col min="5862" max="5862" width="4.7109375" style="49" customWidth="1"/>
    <col min="5863" max="5863" width="1" style="49" customWidth="1"/>
    <col min="5864" max="5864" width="4.7109375" style="49" customWidth="1"/>
    <col min="5865" max="5865" width="2.5703125" style="49" customWidth="1"/>
    <col min="5866" max="5866" width="4.7109375" style="49" customWidth="1"/>
    <col min="5867" max="5867" width="1.140625" style="49" customWidth="1"/>
    <col min="5868" max="5868" width="4.7109375" style="49" customWidth="1"/>
    <col min="5869" max="5869" width="2.5703125" style="49" customWidth="1"/>
    <col min="5870" max="5870" width="4.7109375" style="49" customWidth="1"/>
    <col min="5871" max="5871" width="1.140625" style="49" customWidth="1"/>
    <col min="5872" max="5872" width="4.7109375" style="49" customWidth="1"/>
    <col min="5873" max="5873" width="2.5703125" style="49" customWidth="1"/>
    <col min="5874" max="5874" width="4.7109375" style="49" customWidth="1"/>
    <col min="5875" max="5875" width="1" style="49" customWidth="1"/>
    <col min="5876" max="5876" width="4.7109375" style="49" customWidth="1"/>
    <col min="5877" max="5877" width="2.5703125" style="49" customWidth="1"/>
    <col min="5878" max="5878" width="4.7109375" style="49" customWidth="1"/>
    <col min="5879" max="5879" width="1" style="49" customWidth="1"/>
    <col min="5880" max="5880" width="4.7109375" style="49" customWidth="1"/>
    <col min="5881" max="5881" width="2.5703125" style="49" customWidth="1"/>
    <col min="5882" max="5882" width="4.7109375" style="49" customWidth="1"/>
    <col min="5883" max="5883" width="1" style="49" customWidth="1"/>
    <col min="5884" max="5884" width="4.5703125" style="49" customWidth="1"/>
    <col min="5885" max="5885" width="2.5703125" style="49" customWidth="1"/>
    <col min="5886" max="5886" width="4.85546875" style="49" customWidth="1"/>
    <col min="5887" max="6102" width="9.140625" style="49"/>
    <col min="6103" max="6103" width="1.42578125" style="49" customWidth="1"/>
    <col min="6104" max="6104" width="11.5703125" style="49" customWidth="1"/>
    <col min="6105" max="6107" width="0" style="49" hidden="1" customWidth="1"/>
    <col min="6108" max="6108" width="4.7109375" style="49" customWidth="1"/>
    <col min="6109" max="6109" width="2.5703125" style="49" customWidth="1"/>
    <col min="6110" max="6110" width="4.7109375" style="49" customWidth="1"/>
    <col min="6111" max="6111" width="1" style="49" customWidth="1"/>
    <col min="6112" max="6112" width="4.7109375" style="49" customWidth="1"/>
    <col min="6113" max="6113" width="2.5703125" style="49" customWidth="1"/>
    <col min="6114" max="6114" width="4.7109375" style="49" customWidth="1"/>
    <col min="6115" max="6115" width="1" style="49" customWidth="1"/>
    <col min="6116" max="6116" width="4.7109375" style="49" customWidth="1"/>
    <col min="6117" max="6117" width="2.5703125" style="49" customWidth="1"/>
    <col min="6118" max="6118" width="4.7109375" style="49" customWidth="1"/>
    <col min="6119" max="6119" width="1" style="49" customWidth="1"/>
    <col min="6120" max="6120" width="4.7109375" style="49" customWidth="1"/>
    <col min="6121" max="6121" width="2.5703125" style="49" customWidth="1"/>
    <col min="6122" max="6122" width="4.7109375" style="49" customWidth="1"/>
    <col min="6123" max="6123" width="1.140625" style="49" customWidth="1"/>
    <col min="6124" max="6124" width="4.7109375" style="49" customWidth="1"/>
    <col min="6125" max="6125" width="2.5703125" style="49" customWidth="1"/>
    <col min="6126" max="6126" width="4.7109375" style="49" customWidth="1"/>
    <col min="6127" max="6127" width="1.140625" style="49" customWidth="1"/>
    <col min="6128" max="6128" width="4.7109375" style="49" customWidth="1"/>
    <col min="6129" max="6129" width="2.5703125" style="49" customWidth="1"/>
    <col min="6130" max="6130" width="4.7109375" style="49" customWidth="1"/>
    <col min="6131" max="6131" width="1" style="49" customWidth="1"/>
    <col min="6132" max="6132" width="4.7109375" style="49" customWidth="1"/>
    <col min="6133" max="6133" width="2.5703125" style="49" customWidth="1"/>
    <col min="6134" max="6134" width="4.7109375" style="49" customWidth="1"/>
    <col min="6135" max="6135" width="1" style="49" customWidth="1"/>
    <col min="6136" max="6136" width="4.7109375" style="49" customWidth="1"/>
    <col min="6137" max="6137" width="2.5703125" style="49" customWidth="1"/>
    <col min="6138" max="6138" width="4.7109375" style="49" customWidth="1"/>
    <col min="6139" max="6139" width="1" style="49" customWidth="1"/>
    <col min="6140" max="6140" width="4.5703125" style="49" customWidth="1"/>
    <col min="6141" max="6141" width="2.5703125" style="49" customWidth="1"/>
    <col min="6142" max="6142" width="4.85546875" style="49" customWidth="1"/>
    <col min="6143" max="6358" width="9.140625" style="49"/>
    <col min="6359" max="6359" width="1.42578125" style="49" customWidth="1"/>
    <col min="6360" max="6360" width="11.5703125" style="49" customWidth="1"/>
    <col min="6361" max="6363" width="0" style="49" hidden="1" customWidth="1"/>
    <col min="6364" max="6364" width="4.7109375" style="49" customWidth="1"/>
    <col min="6365" max="6365" width="2.5703125" style="49" customWidth="1"/>
    <col min="6366" max="6366" width="4.7109375" style="49" customWidth="1"/>
    <col min="6367" max="6367" width="1" style="49" customWidth="1"/>
    <col min="6368" max="6368" width="4.7109375" style="49" customWidth="1"/>
    <col min="6369" max="6369" width="2.5703125" style="49" customWidth="1"/>
    <col min="6370" max="6370" width="4.7109375" style="49" customWidth="1"/>
    <col min="6371" max="6371" width="1" style="49" customWidth="1"/>
    <col min="6372" max="6372" width="4.7109375" style="49" customWidth="1"/>
    <col min="6373" max="6373" width="2.5703125" style="49" customWidth="1"/>
    <col min="6374" max="6374" width="4.7109375" style="49" customWidth="1"/>
    <col min="6375" max="6375" width="1" style="49" customWidth="1"/>
    <col min="6376" max="6376" width="4.7109375" style="49" customWidth="1"/>
    <col min="6377" max="6377" width="2.5703125" style="49" customWidth="1"/>
    <col min="6378" max="6378" width="4.7109375" style="49" customWidth="1"/>
    <col min="6379" max="6379" width="1.140625" style="49" customWidth="1"/>
    <col min="6380" max="6380" width="4.7109375" style="49" customWidth="1"/>
    <col min="6381" max="6381" width="2.5703125" style="49" customWidth="1"/>
    <col min="6382" max="6382" width="4.7109375" style="49" customWidth="1"/>
    <col min="6383" max="6383" width="1.140625" style="49" customWidth="1"/>
    <col min="6384" max="6384" width="4.7109375" style="49" customWidth="1"/>
    <col min="6385" max="6385" width="2.5703125" style="49" customWidth="1"/>
    <col min="6386" max="6386" width="4.7109375" style="49" customWidth="1"/>
    <col min="6387" max="6387" width="1" style="49" customWidth="1"/>
    <col min="6388" max="6388" width="4.7109375" style="49" customWidth="1"/>
    <col min="6389" max="6389" width="2.5703125" style="49" customWidth="1"/>
    <col min="6390" max="6390" width="4.7109375" style="49" customWidth="1"/>
    <col min="6391" max="6391" width="1" style="49" customWidth="1"/>
    <col min="6392" max="6392" width="4.7109375" style="49" customWidth="1"/>
    <col min="6393" max="6393" width="2.5703125" style="49" customWidth="1"/>
    <col min="6394" max="6394" width="4.7109375" style="49" customWidth="1"/>
    <col min="6395" max="6395" width="1" style="49" customWidth="1"/>
    <col min="6396" max="6396" width="4.5703125" style="49" customWidth="1"/>
    <col min="6397" max="6397" width="2.5703125" style="49" customWidth="1"/>
    <col min="6398" max="6398" width="4.85546875" style="49" customWidth="1"/>
    <col min="6399" max="6614" width="9.140625" style="49"/>
    <col min="6615" max="6615" width="1.42578125" style="49" customWidth="1"/>
    <col min="6616" max="6616" width="11.5703125" style="49" customWidth="1"/>
    <col min="6617" max="6619" width="0" style="49" hidden="1" customWidth="1"/>
    <col min="6620" max="6620" width="4.7109375" style="49" customWidth="1"/>
    <col min="6621" max="6621" width="2.5703125" style="49" customWidth="1"/>
    <col min="6622" max="6622" width="4.7109375" style="49" customWidth="1"/>
    <col min="6623" max="6623" width="1" style="49" customWidth="1"/>
    <col min="6624" max="6624" width="4.7109375" style="49" customWidth="1"/>
    <col min="6625" max="6625" width="2.5703125" style="49" customWidth="1"/>
    <col min="6626" max="6626" width="4.7109375" style="49" customWidth="1"/>
    <col min="6627" max="6627" width="1" style="49" customWidth="1"/>
    <col min="6628" max="6628" width="4.7109375" style="49" customWidth="1"/>
    <col min="6629" max="6629" width="2.5703125" style="49" customWidth="1"/>
    <col min="6630" max="6630" width="4.7109375" style="49" customWidth="1"/>
    <col min="6631" max="6631" width="1" style="49" customWidth="1"/>
    <col min="6632" max="6632" width="4.7109375" style="49" customWidth="1"/>
    <col min="6633" max="6633" width="2.5703125" style="49" customWidth="1"/>
    <col min="6634" max="6634" width="4.7109375" style="49" customWidth="1"/>
    <col min="6635" max="6635" width="1.140625" style="49" customWidth="1"/>
    <col min="6636" max="6636" width="4.7109375" style="49" customWidth="1"/>
    <col min="6637" max="6637" width="2.5703125" style="49" customWidth="1"/>
    <col min="6638" max="6638" width="4.7109375" style="49" customWidth="1"/>
    <col min="6639" max="6639" width="1.140625" style="49" customWidth="1"/>
    <col min="6640" max="6640" width="4.7109375" style="49" customWidth="1"/>
    <col min="6641" max="6641" width="2.5703125" style="49" customWidth="1"/>
    <col min="6642" max="6642" width="4.7109375" style="49" customWidth="1"/>
    <col min="6643" max="6643" width="1" style="49" customWidth="1"/>
    <col min="6644" max="6644" width="4.7109375" style="49" customWidth="1"/>
    <col min="6645" max="6645" width="2.5703125" style="49" customWidth="1"/>
    <col min="6646" max="6646" width="4.7109375" style="49" customWidth="1"/>
    <col min="6647" max="6647" width="1" style="49" customWidth="1"/>
    <col min="6648" max="6648" width="4.7109375" style="49" customWidth="1"/>
    <col min="6649" max="6649" width="2.5703125" style="49" customWidth="1"/>
    <col min="6650" max="6650" width="4.7109375" style="49" customWidth="1"/>
    <col min="6651" max="6651" width="1" style="49" customWidth="1"/>
    <col min="6652" max="6652" width="4.5703125" style="49" customWidth="1"/>
    <col min="6653" max="6653" width="2.5703125" style="49" customWidth="1"/>
    <col min="6654" max="6654" width="4.85546875" style="49" customWidth="1"/>
    <col min="6655" max="6870" width="9.140625" style="49"/>
    <col min="6871" max="6871" width="1.42578125" style="49" customWidth="1"/>
    <col min="6872" max="6872" width="11.5703125" style="49" customWidth="1"/>
    <col min="6873" max="6875" width="0" style="49" hidden="1" customWidth="1"/>
    <col min="6876" max="6876" width="4.7109375" style="49" customWidth="1"/>
    <col min="6877" max="6877" width="2.5703125" style="49" customWidth="1"/>
    <col min="6878" max="6878" width="4.7109375" style="49" customWidth="1"/>
    <col min="6879" max="6879" width="1" style="49" customWidth="1"/>
    <col min="6880" max="6880" width="4.7109375" style="49" customWidth="1"/>
    <col min="6881" max="6881" width="2.5703125" style="49" customWidth="1"/>
    <col min="6882" max="6882" width="4.7109375" style="49" customWidth="1"/>
    <col min="6883" max="6883" width="1" style="49" customWidth="1"/>
    <col min="6884" max="6884" width="4.7109375" style="49" customWidth="1"/>
    <col min="6885" max="6885" width="2.5703125" style="49" customWidth="1"/>
    <col min="6886" max="6886" width="4.7109375" style="49" customWidth="1"/>
    <col min="6887" max="6887" width="1" style="49" customWidth="1"/>
    <col min="6888" max="6888" width="4.7109375" style="49" customWidth="1"/>
    <col min="6889" max="6889" width="2.5703125" style="49" customWidth="1"/>
    <col min="6890" max="6890" width="4.7109375" style="49" customWidth="1"/>
    <col min="6891" max="6891" width="1.140625" style="49" customWidth="1"/>
    <col min="6892" max="6892" width="4.7109375" style="49" customWidth="1"/>
    <col min="6893" max="6893" width="2.5703125" style="49" customWidth="1"/>
    <col min="6894" max="6894" width="4.7109375" style="49" customWidth="1"/>
    <col min="6895" max="6895" width="1.140625" style="49" customWidth="1"/>
    <col min="6896" max="6896" width="4.7109375" style="49" customWidth="1"/>
    <col min="6897" max="6897" width="2.5703125" style="49" customWidth="1"/>
    <col min="6898" max="6898" width="4.7109375" style="49" customWidth="1"/>
    <col min="6899" max="6899" width="1" style="49" customWidth="1"/>
    <col min="6900" max="6900" width="4.7109375" style="49" customWidth="1"/>
    <col min="6901" max="6901" width="2.5703125" style="49" customWidth="1"/>
    <col min="6902" max="6902" width="4.7109375" style="49" customWidth="1"/>
    <col min="6903" max="6903" width="1" style="49" customWidth="1"/>
    <col min="6904" max="6904" width="4.7109375" style="49" customWidth="1"/>
    <col min="6905" max="6905" width="2.5703125" style="49" customWidth="1"/>
    <col min="6906" max="6906" width="4.7109375" style="49" customWidth="1"/>
    <col min="6907" max="6907" width="1" style="49" customWidth="1"/>
    <col min="6908" max="6908" width="4.5703125" style="49" customWidth="1"/>
    <col min="6909" max="6909" width="2.5703125" style="49" customWidth="1"/>
    <col min="6910" max="6910" width="4.85546875" style="49" customWidth="1"/>
    <col min="6911" max="7126" width="9.140625" style="49"/>
    <col min="7127" max="7127" width="1.42578125" style="49" customWidth="1"/>
    <col min="7128" max="7128" width="11.5703125" style="49" customWidth="1"/>
    <col min="7129" max="7131" width="0" style="49" hidden="1" customWidth="1"/>
    <col min="7132" max="7132" width="4.7109375" style="49" customWidth="1"/>
    <col min="7133" max="7133" width="2.5703125" style="49" customWidth="1"/>
    <col min="7134" max="7134" width="4.7109375" style="49" customWidth="1"/>
    <col min="7135" max="7135" width="1" style="49" customWidth="1"/>
    <col min="7136" max="7136" width="4.7109375" style="49" customWidth="1"/>
    <col min="7137" max="7137" width="2.5703125" style="49" customWidth="1"/>
    <col min="7138" max="7138" width="4.7109375" style="49" customWidth="1"/>
    <col min="7139" max="7139" width="1" style="49" customWidth="1"/>
    <col min="7140" max="7140" width="4.7109375" style="49" customWidth="1"/>
    <col min="7141" max="7141" width="2.5703125" style="49" customWidth="1"/>
    <col min="7142" max="7142" width="4.7109375" style="49" customWidth="1"/>
    <col min="7143" max="7143" width="1" style="49" customWidth="1"/>
    <col min="7144" max="7144" width="4.7109375" style="49" customWidth="1"/>
    <col min="7145" max="7145" width="2.5703125" style="49" customWidth="1"/>
    <col min="7146" max="7146" width="4.7109375" style="49" customWidth="1"/>
    <col min="7147" max="7147" width="1.140625" style="49" customWidth="1"/>
    <col min="7148" max="7148" width="4.7109375" style="49" customWidth="1"/>
    <col min="7149" max="7149" width="2.5703125" style="49" customWidth="1"/>
    <col min="7150" max="7150" width="4.7109375" style="49" customWidth="1"/>
    <col min="7151" max="7151" width="1.140625" style="49" customWidth="1"/>
    <col min="7152" max="7152" width="4.7109375" style="49" customWidth="1"/>
    <col min="7153" max="7153" width="2.5703125" style="49" customWidth="1"/>
    <col min="7154" max="7154" width="4.7109375" style="49" customWidth="1"/>
    <col min="7155" max="7155" width="1" style="49" customWidth="1"/>
    <col min="7156" max="7156" width="4.7109375" style="49" customWidth="1"/>
    <col min="7157" max="7157" width="2.5703125" style="49" customWidth="1"/>
    <col min="7158" max="7158" width="4.7109375" style="49" customWidth="1"/>
    <col min="7159" max="7159" width="1" style="49" customWidth="1"/>
    <col min="7160" max="7160" width="4.7109375" style="49" customWidth="1"/>
    <col min="7161" max="7161" width="2.5703125" style="49" customWidth="1"/>
    <col min="7162" max="7162" width="4.7109375" style="49" customWidth="1"/>
    <col min="7163" max="7163" width="1" style="49" customWidth="1"/>
    <col min="7164" max="7164" width="4.5703125" style="49" customWidth="1"/>
    <col min="7165" max="7165" width="2.5703125" style="49" customWidth="1"/>
    <col min="7166" max="7166" width="4.85546875" style="49" customWidth="1"/>
    <col min="7167" max="7382" width="9.140625" style="49"/>
    <col min="7383" max="7383" width="1.42578125" style="49" customWidth="1"/>
    <col min="7384" max="7384" width="11.5703125" style="49" customWidth="1"/>
    <col min="7385" max="7387" width="0" style="49" hidden="1" customWidth="1"/>
    <col min="7388" max="7388" width="4.7109375" style="49" customWidth="1"/>
    <col min="7389" max="7389" width="2.5703125" style="49" customWidth="1"/>
    <col min="7390" max="7390" width="4.7109375" style="49" customWidth="1"/>
    <col min="7391" max="7391" width="1" style="49" customWidth="1"/>
    <col min="7392" max="7392" width="4.7109375" style="49" customWidth="1"/>
    <col min="7393" max="7393" width="2.5703125" style="49" customWidth="1"/>
    <col min="7394" max="7394" width="4.7109375" style="49" customWidth="1"/>
    <col min="7395" max="7395" width="1" style="49" customWidth="1"/>
    <col min="7396" max="7396" width="4.7109375" style="49" customWidth="1"/>
    <col min="7397" max="7397" width="2.5703125" style="49" customWidth="1"/>
    <col min="7398" max="7398" width="4.7109375" style="49" customWidth="1"/>
    <col min="7399" max="7399" width="1" style="49" customWidth="1"/>
    <col min="7400" max="7400" width="4.7109375" style="49" customWidth="1"/>
    <col min="7401" max="7401" width="2.5703125" style="49" customWidth="1"/>
    <col min="7402" max="7402" width="4.7109375" style="49" customWidth="1"/>
    <col min="7403" max="7403" width="1.140625" style="49" customWidth="1"/>
    <col min="7404" max="7404" width="4.7109375" style="49" customWidth="1"/>
    <col min="7405" max="7405" width="2.5703125" style="49" customWidth="1"/>
    <col min="7406" max="7406" width="4.7109375" style="49" customWidth="1"/>
    <col min="7407" max="7407" width="1.140625" style="49" customWidth="1"/>
    <col min="7408" max="7408" width="4.7109375" style="49" customWidth="1"/>
    <col min="7409" max="7409" width="2.5703125" style="49" customWidth="1"/>
    <col min="7410" max="7410" width="4.7109375" style="49" customWidth="1"/>
    <col min="7411" max="7411" width="1" style="49" customWidth="1"/>
    <col min="7412" max="7412" width="4.7109375" style="49" customWidth="1"/>
    <col min="7413" max="7413" width="2.5703125" style="49" customWidth="1"/>
    <col min="7414" max="7414" width="4.7109375" style="49" customWidth="1"/>
    <col min="7415" max="7415" width="1" style="49" customWidth="1"/>
    <col min="7416" max="7416" width="4.7109375" style="49" customWidth="1"/>
    <col min="7417" max="7417" width="2.5703125" style="49" customWidth="1"/>
    <col min="7418" max="7418" width="4.7109375" style="49" customWidth="1"/>
    <col min="7419" max="7419" width="1" style="49" customWidth="1"/>
    <col min="7420" max="7420" width="4.5703125" style="49" customWidth="1"/>
    <col min="7421" max="7421" width="2.5703125" style="49" customWidth="1"/>
    <col min="7422" max="7422" width="4.85546875" style="49" customWidth="1"/>
    <col min="7423" max="7638" width="9.140625" style="49"/>
    <col min="7639" max="7639" width="1.42578125" style="49" customWidth="1"/>
    <col min="7640" max="7640" width="11.5703125" style="49" customWidth="1"/>
    <col min="7641" max="7643" width="0" style="49" hidden="1" customWidth="1"/>
    <col min="7644" max="7644" width="4.7109375" style="49" customWidth="1"/>
    <col min="7645" max="7645" width="2.5703125" style="49" customWidth="1"/>
    <col min="7646" max="7646" width="4.7109375" style="49" customWidth="1"/>
    <col min="7647" max="7647" width="1" style="49" customWidth="1"/>
    <col min="7648" max="7648" width="4.7109375" style="49" customWidth="1"/>
    <col min="7649" max="7649" width="2.5703125" style="49" customWidth="1"/>
    <col min="7650" max="7650" width="4.7109375" style="49" customWidth="1"/>
    <col min="7651" max="7651" width="1" style="49" customWidth="1"/>
    <col min="7652" max="7652" width="4.7109375" style="49" customWidth="1"/>
    <col min="7653" max="7653" width="2.5703125" style="49" customWidth="1"/>
    <col min="7654" max="7654" width="4.7109375" style="49" customWidth="1"/>
    <col min="7655" max="7655" width="1" style="49" customWidth="1"/>
    <col min="7656" max="7656" width="4.7109375" style="49" customWidth="1"/>
    <col min="7657" max="7657" width="2.5703125" style="49" customWidth="1"/>
    <col min="7658" max="7658" width="4.7109375" style="49" customWidth="1"/>
    <col min="7659" max="7659" width="1.140625" style="49" customWidth="1"/>
    <col min="7660" max="7660" width="4.7109375" style="49" customWidth="1"/>
    <col min="7661" max="7661" width="2.5703125" style="49" customWidth="1"/>
    <col min="7662" max="7662" width="4.7109375" style="49" customWidth="1"/>
    <col min="7663" max="7663" width="1.140625" style="49" customWidth="1"/>
    <col min="7664" max="7664" width="4.7109375" style="49" customWidth="1"/>
    <col min="7665" max="7665" width="2.5703125" style="49" customWidth="1"/>
    <col min="7666" max="7666" width="4.7109375" style="49" customWidth="1"/>
    <col min="7667" max="7667" width="1" style="49" customWidth="1"/>
    <col min="7668" max="7668" width="4.7109375" style="49" customWidth="1"/>
    <col min="7669" max="7669" width="2.5703125" style="49" customWidth="1"/>
    <col min="7670" max="7670" width="4.7109375" style="49" customWidth="1"/>
    <col min="7671" max="7671" width="1" style="49" customWidth="1"/>
    <col min="7672" max="7672" width="4.7109375" style="49" customWidth="1"/>
    <col min="7673" max="7673" width="2.5703125" style="49" customWidth="1"/>
    <col min="7674" max="7674" width="4.7109375" style="49" customWidth="1"/>
    <col min="7675" max="7675" width="1" style="49" customWidth="1"/>
    <col min="7676" max="7676" width="4.5703125" style="49" customWidth="1"/>
    <col min="7677" max="7677" width="2.5703125" style="49" customWidth="1"/>
    <col min="7678" max="7678" width="4.85546875" style="49" customWidth="1"/>
    <col min="7679" max="7894" width="9.140625" style="49"/>
    <col min="7895" max="7895" width="1.42578125" style="49" customWidth="1"/>
    <col min="7896" max="7896" width="11.5703125" style="49" customWidth="1"/>
    <col min="7897" max="7899" width="0" style="49" hidden="1" customWidth="1"/>
    <col min="7900" max="7900" width="4.7109375" style="49" customWidth="1"/>
    <col min="7901" max="7901" width="2.5703125" style="49" customWidth="1"/>
    <col min="7902" max="7902" width="4.7109375" style="49" customWidth="1"/>
    <col min="7903" max="7903" width="1" style="49" customWidth="1"/>
    <col min="7904" max="7904" width="4.7109375" style="49" customWidth="1"/>
    <col min="7905" max="7905" width="2.5703125" style="49" customWidth="1"/>
    <col min="7906" max="7906" width="4.7109375" style="49" customWidth="1"/>
    <col min="7907" max="7907" width="1" style="49" customWidth="1"/>
    <col min="7908" max="7908" width="4.7109375" style="49" customWidth="1"/>
    <col min="7909" max="7909" width="2.5703125" style="49" customWidth="1"/>
    <col min="7910" max="7910" width="4.7109375" style="49" customWidth="1"/>
    <col min="7911" max="7911" width="1" style="49" customWidth="1"/>
    <col min="7912" max="7912" width="4.7109375" style="49" customWidth="1"/>
    <col min="7913" max="7913" width="2.5703125" style="49" customWidth="1"/>
    <col min="7914" max="7914" width="4.7109375" style="49" customWidth="1"/>
    <col min="7915" max="7915" width="1.140625" style="49" customWidth="1"/>
    <col min="7916" max="7916" width="4.7109375" style="49" customWidth="1"/>
    <col min="7917" max="7917" width="2.5703125" style="49" customWidth="1"/>
    <col min="7918" max="7918" width="4.7109375" style="49" customWidth="1"/>
    <col min="7919" max="7919" width="1.140625" style="49" customWidth="1"/>
    <col min="7920" max="7920" width="4.7109375" style="49" customWidth="1"/>
    <col min="7921" max="7921" width="2.5703125" style="49" customWidth="1"/>
    <col min="7922" max="7922" width="4.7109375" style="49" customWidth="1"/>
    <col min="7923" max="7923" width="1" style="49" customWidth="1"/>
    <col min="7924" max="7924" width="4.7109375" style="49" customWidth="1"/>
    <col min="7925" max="7925" width="2.5703125" style="49" customWidth="1"/>
    <col min="7926" max="7926" width="4.7109375" style="49" customWidth="1"/>
    <col min="7927" max="7927" width="1" style="49" customWidth="1"/>
    <col min="7928" max="7928" width="4.7109375" style="49" customWidth="1"/>
    <col min="7929" max="7929" width="2.5703125" style="49" customWidth="1"/>
    <col min="7930" max="7930" width="4.7109375" style="49" customWidth="1"/>
    <col min="7931" max="7931" width="1" style="49" customWidth="1"/>
    <col min="7932" max="7932" width="4.5703125" style="49" customWidth="1"/>
    <col min="7933" max="7933" width="2.5703125" style="49" customWidth="1"/>
    <col min="7934" max="7934" width="4.85546875" style="49" customWidth="1"/>
    <col min="7935" max="8150" width="9.140625" style="49"/>
    <col min="8151" max="8151" width="1.42578125" style="49" customWidth="1"/>
    <col min="8152" max="8152" width="11.5703125" style="49" customWidth="1"/>
    <col min="8153" max="8155" width="0" style="49" hidden="1" customWidth="1"/>
    <col min="8156" max="8156" width="4.7109375" style="49" customWidth="1"/>
    <col min="8157" max="8157" width="2.5703125" style="49" customWidth="1"/>
    <col min="8158" max="8158" width="4.7109375" style="49" customWidth="1"/>
    <col min="8159" max="8159" width="1" style="49" customWidth="1"/>
    <col min="8160" max="8160" width="4.7109375" style="49" customWidth="1"/>
    <col min="8161" max="8161" width="2.5703125" style="49" customWidth="1"/>
    <col min="8162" max="8162" width="4.7109375" style="49" customWidth="1"/>
    <col min="8163" max="8163" width="1" style="49" customWidth="1"/>
    <col min="8164" max="8164" width="4.7109375" style="49" customWidth="1"/>
    <col min="8165" max="8165" width="2.5703125" style="49" customWidth="1"/>
    <col min="8166" max="8166" width="4.7109375" style="49" customWidth="1"/>
    <col min="8167" max="8167" width="1" style="49" customWidth="1"/>
    <col min="8168" max="8168" width="4.7109375" style="49" customWidth="1"/>
    <col min="8169" max="8169" width="2.5703125" style="49" customWidth="1"/>
    <col min="8170" max="8170" width="4.7109375" style="49" customWidth="1"/>
    <col min="8171" max="8171" width="1.140625" style="49" customWidth="1"/>
    <col min="8172" max="8172" width="4.7109375" style="49" customWidth="1"/>
    <col min="8173" max="8173" width="2.5703125" style="49" customWidth="1"/>
    <col min="8174" max="8174" width="4.7109375" style="49" customWidth="1"/>
    <col min="8175" max="8175" width="1.140625" style="49" customWidth="1"/>
    <col min="8176" max="8176" width="4.7109375" style="49" customWidth="1"/>
    <col min="8177" max="8177" width="2.5703125" style="49" customWidth="1"/>
    <col min="8178" max="8178" width="4.7109375" style="49" customWidth="1"/>
    <col min="8179" max="8179" width="1" style="49" customWidth="1"/>
    <col min="8180" max="8180" width="4.7109375" style="49" customWidth="1"/>
    <col min="8181" max="8181" width="2.5703125" style="49" customWidth="1"/>
    <col min="8182" max="8182" width="4.7109375" style="49" customWidth="1"/>
    <col min="8183" max="8183" width="1" style="49" customWidth="1"/>
    <col min="8184" max="8184" width="4.7109375" style="49" customWidth="1"/>
    <col min="8185" max="8185" width="2.5703125" style="49" customWidth="1"/>
    <col min="8186" max="8186" width="4.7109375" style="49" customWidth="1"/>
    <col min="8187" max="8187" width="1" style="49" customWidth="1"/>
    <col min="8188" max="8188" width="4.5703125" style="49" customWidth="1"/>
    <col min="8189" max="8189" width="2.5703125" style="49" customWidth="1"/>
    <col min="8190" max="8190" width="4.85546875" style="49" customWidth="1"/>
    <col min="8191" max="8406" width="9.140625" style="49"/>
    <col min="8407" max="8407" width="1.42578125" style="49" customWidth="1"/>
    <col min="8408" max="8408" width="11.5703125" style="49" customWidth="1"/>
    <col min="8409" max="8411" width="0" style="49" hidden="1" customWidth="1"/>
    <col min="8412" max="8412" width="4.7109375" style="49" customWidth="1"/>
    <col min="8413" max="8413" width="2.5703125" style="49" customWidth="1"/>
    <col min="8414" max="8414" width="4.7109375" style="49" customWidth="1"/>
    <col min="8415" max="8415" width="1" style="49" customWidth="1"/>
    <col min="8416" max="8416" width="4.7109375" style="49" customWidth="1"/>
    <col min="8417" max="8417" width="2.5703125" style="49" customWidth="1"/>
    <col min="8418" max="8418" width="4.7109375" style="49" customWidth="1"/>
    <col min="8419" max="8419" width="1" style="49" customWidth="1"/>
    <col min="8420" max="8420" width="4.7109375" style="49" customWidth="1"/>
    <col min="8421" max="8421" width="2.5703125" style="49" customWidth="1"/>
    <col min="8422" max="8422" width="4.7109375" style="49" customWidth="1"/>
    <col min="8423" max="8423" width="1" style="49" customWidth="1"/>
    <col min="8424" max="8424" width="4.7109375" style="49" customWidth="1"/>
    <col min="8425" max="8425" width="2.5703125" style="49" customWidth="1"/>
    <col min="8426" max="8426" width="4.7109375" style="49" customWidth="1"/>
    <col min="8427" max="8427" width="1.140625" style="49" customWidth="1"/>
    <col min="8428" max="8428" width="4.7109375" style="49" customWidth="1"/>
    <col min="8429" max="8429" width="2.5703125" style="49" customWidth="1"/>
    <col min="8430" max="8430" width="4.7109375" style="49" customWidth="1"/>
    <col min="8431" max="8431" width="1.140625" style="49" customWidth="1"/>
    <col min="8432" max="8432" width="4.7109375" style="49" customWidth="1"/>
    <col min="8433" max="8433" width="2.5703125" style="49" customWidth="1"/>
    <col min="8434" max="8434" width="4.7109375" style="49" customWidth="1"/>
    <col min="8435" max="8435" width="1" style="49" customWidth="1"/>
    <col min="8436" max="8436" width="4.7109375" style="49" customWidth="1"/>
    <col min="8437" max="8437" width="2.5703125" style="49" customWidth="1"/>
    <col min="8438" max="8438" width="4.7109375" style="49" customWidth="1"/>
    <col min="8439" max="8439" width="1" style="49" customWidth="1"/>
    <col min="8440" max="8440" width="4.7109375" style="49" customWidth="1"/>
    <col min="8441" max="8441" width="2.5703125" style="49" customWidth="1"/>
    <col min="8442" max="8442" width="4.7109375" style="49" customWidth="1"/>
    <col min="8443" max="8443" width="1" style="49" customWidth="1"/>
    <col min="8444" max="8444" width="4.5703125" style="49" customWidth="1"/>
    <col min="8445" max="8445" width="2.5703125" style="49" customWidth="1"/>
    <col min="8446" max="8446" width="4.85546875" style="49" customWidth="1"/>
    <col min="8447" max="8662" width="9.140625" style="49"/>
    <col min="8663" max="8663" width="1.42578125" style="49" customWidth="1"/>
    <col min="8664" max="8664" width="11.5703125" style="49" customWidth="1"/>
    <col min="8665" max="8667" width="0" style="49" hidden="1" customWidth="1"/>
    <col min="8668" max="8668" width="4.7109375" style="49" customWidth="1"/>
    <col min="8669" max="8669" width="2.5703125" style="49" customWidth="1"/>
    <col min="8670" max="8670" width="4.7109375" style="49" customWidth="1"/>
    <col min="8671" max="8671" width="1" style="49" customWidth="1"/>
    <col min="8672" max="8672" width="4.7109375" style="49" customWidth="1"/>
    <col min="8673" max="8673" width="2.5703125" style="49" customWidth="1"/>
    <col min="8674" max="8674" width="4.7109375" style="49" customWidth="1"/>
    <col min="8675" max="8675" width="1" style="49" customWidth="1"/>
    <col min="8676" max="8676" width="4.7109375" style="49" customWidth="1"/>
    <col min="8677" max="8677" width="2.5703125" style="49" customWidth="1"/>
    <col min="8678" max="8678" width="4.7109375" style="49" customWidth="1"/>
    <col min="8679" max="8679" width="1" style="49" customWidth="1"/>
    <col min="8680" max="8680" width="4.7109375" style="49" customWidth="1"/>
    <col min="8681" max="8681" width="2.5703125" style="49" customWidth="1"/>
    <col min="8682" max="8682" width="4.7109375" style="49" customWidth="1"/>
    <col min="8683" max="8683" width="1.140625" style="49" customWidth="1"/>
    <col min="8684" max="8684" width="4.7109375" style="49" customWidth="1"/>
    <col min="8685" max="8685" width="2.5703125" style="49" customWidth="1"/>
    <col min="8686" max="8686" width="4.7109375" style="49" customWidth="1"/>
    <col min="8687" max="8687" width="1.140625" style="49" customWidth="1"/>
    <col min="8688" max="8688" width="4.7109375" style="49" customWidth="1"/>
    <col min="8689" max="8689" width="2.5703125" style="49" customWidth="1"/>
    <col min="8690" max="8690" width="4.7109375" style="49" customWidth="1"/>
    <col min="8691" max="8691" width="1" style="49" customWidth="1"/>
    <col min="8692" max="8692" width="4.7109375" style="49" customWidth="1"/>
    <col min="8693" max="8693" width="2.5703125" style="49" customWidth="1"/>
    <col min="8694" max="8694" width="4.7109375" style="49" customWidth="1"/>
    <col min="8695" max="8695" width="1" style="49" customWidth="1"/>
    <col min="8696" max="8696" width="4.7109375" style="49" customWidth="1"/>
    <col min="8697" max="8697" width="2.5703125" style="49" customWidth="1"/>
    <col min="8698" max="8698" width="4.7109375" style="49" customWidth="1"/>
    <col min="8699" max="8699" width="1" style="49" customWidth="1"/>
    <col min="8700" max="8700" width="4.5703125" style="49" customWidth="1"/>
    <col min="8701" max="8701" width="2.5703125" style="49" customWidth="1"/>
    <col min="8702" max="8702" width="4.85546875" style="49" customWidth="1"/>
    <col min="8703" max="8918" width="9.140625" style="49"/>
    <col min="8919" max="8919" width="1.42578125" style="49" customWidth="1"/>
    <col min="8920" max="8920" width="11.5703125" style="49" customWidth="1"/>
    <col min="8921" max="8923" width="0" style="49" hidden="1" customWidth="1"/>
    <col min="8924" max="8924" width="4.7109375" style="49" customWidth="1"/>
    <col min="8925" max="8925" width="2.5703125" style="49" customWidth="1"/>
    <col min="8926" max="8926" width="4.7109375" style="49" customWidth="1"/>
    <col min="8927" max="8927" width="1" style="49" customWidth="1"/>
    <col min="8928" max="8928" width="4.7109375" style="49" customWidth="1"/>
    <col min="8929" max="8929" width="2.5703125" style="49" customWidth="1"/>
    <col min="8930" max="8930" width="4.7109375" style="49" customWidth="1"/>
    <col min="8931" max="8931" width="1" style="49" customWidth="1"/>
    <col min="8932" max="8932" width="4.7109375" style="49" customWidth="1"/>
    <col min="8933" max="8933" width="2.5703125" style="49" customWidth="1"/>
    <col min="8934" max="8934" width="4.7109375" style="49" customWidth="1"/>
    <col min="8935" max="8935" width="1" style="49" customWidth="1"/>
    <col min="8936" max="8936" width="4.7109375" style="49" customWidth="1"/>
    <col min="8937" max="8937" width="2.5703125" style="49" customWidth="1"/>
    <col min="8938" max="8938" width="4.7109375" style="49" customWidth="1"/>
    <col min="8939" max="8939" width="1.140625" style="49" customWidth="1"/>
    <col min="8940" max="8940" width="4.7109375" style="49" customWidth="1"/>
    <col min="8941" max="8941" width="2.5703125" style="49" customWidth="1"/>
    <col min="8942" max="8942" width="4.7109375" style="49" customWidth="1"/>
    <col min="8943" max="8943" width="1.140625" style="49" customWidth="1"/>
    <col min="8944" max="8944" width="4.7109375" style="49" customWidth="1"/>
    <col min="8945" max="8945" width="2.5703125" style="49" customWidth="1"/>
    <col min="8946" max="8946" width="4.7109375" style="49" customWidth="1"/>
    <col min="8947" max="8947" width="1" style="49" customWidth="1"/>
    <col min="8948" max="8948" width="4.7109375" style="49" customWidth="1"/>
    <col min="8949" max="8949" width="2.5703125" style="49" customWidth="1"/>
    <col min="8950" max="8950" width="4.7109375" style="49" customWidth="1"/>
    <col min="8951" max="8951" width="1" style="49" customWidth="1"/>
    <col min="8952" max="8952" width="4.7109375" style="49" customWidth="1"/>
    <col min="8953" max="8953" width="2.5703125" style="49" customWidth="1"/>
    <col min="8954" max="8954" width="4.7109375" style="49" customWidth="1"/>
    <col min="8955" max="8955" width="1" style="49" customWidth="1"/>
    <col min="8956" max="8956" width="4.5703125" style="49" customWidth="1"/>
    <col min="8957" max="8957" width="2.5703125" style="49" customWidth="1"/>
    <col min="8958" max="8958" width="4.85546875" style="49" customWidth="1"/>
    <col min="8959" max="9174" width="9.140625" style="49"/>
    <col min="9175" max="9175" width="1.42578125" style="49" customWidth="1"/>
    <col min="9176" max="9176" width="11.5703125" style="49" customWidth="1"/>
    <col min="9177" max="9179" width="0" style="49" hidden="1" customWidth="1"/>
    <col min="9180" max="9180" width="4.7109375" style="49" customWidth="1"/>
    <col min="9181" max="9181" width="2.5703125" style="49" customWidth="1"/>
    <col min="9182" max="9182" width="4.7109375" style="49" customWidth="1"/>
    <col min="9183" max="9183" width="1" style="49" customWidth="1"/>
    <col min="9184" max="9184" width="4.7109375" style="49" customWidth="1"/>
    <col min="9185" max="9185" width="2.5703125" style="49" customWidth="1"/>
    <col min="9186" max="9186" width="4.7109375" style="49" customWidth="1"/>
    <col min="9187" max="9187" width="1" style="49" customWidth="1"/>
    <col min="9188" max="9188" width="4.7109375" style="49" customWidth="1"/>
    <col min="9189" max="9189" width="2.5703125" style="49" customWidth="1"/>
    <col min="9190" max="9190" width="4.7109375" style="49" customWidth="1"/>
    <col min="9191" max="9191" width="1" style="49" customWidth="1"/>
    <col min="9192" max="9192" width="4.7109375" style="49" customWidth="1"/>
    <col min="9193" max="9193" width="2.5703125" style="49" customWidth="1"/>
    <col min="9194" max="9194" width="4.7109375" style="49" customWidth="1"/>
    <col min="9195" max="9195" width="1.140625" style="49" customWidth="1"/>
    <col min="9196" max="9196" width="4.7109375" style="49" customWidth="1"/>
    <col min="9197" max="9197" width="2.5703125" style="49" customWidth="1"/>
    <col min="9198" max="9198" width="4.7109375" style="49" customWidth="1"/>
    <col min="9199" max="9199" width="1.140625" style="49" customWidth="1"/>
    <col min="9200" max="9200" width="4.7109375" style="49" customWidth="1"/>
    <col min="9201" max="9201" width="2.5703125" style="49" customWidth="1"/>
    <col min="9202" max="9202" width="4.7109375" style="49" customWidth="1"/>
    <col min="9203" max="9203" width="1" style="49" customWidth="1"/>
    <col min="9204" max="9204" width="4.7109375" style="49" customWidth="1"/>
    <col min="9205" max="9205" width="2.5703125" style="49" customWidth="1"/>
    <col min="9206" max="9206" width="4.7109375" style="49" customWidth="1"/>
    <col min="9207" max="9207" width="1" style="49" customWidth="1"/>
    <col min="9208" max="9208" width="4.7109375" style="49" customWidth="1"/>
    <col min="9209" max="9209" width="2.5703125" style="49" customWidth="1"/>
    <col min="9210" max="9210" width="4.7109375" style="49" customWidth="1"/>
    <col min="9211" max="9211" width="1" style="49" customWidth="1"/>
    <col min="9212" max="9212" width="4.5703125" style="49" customWidth="1"/>
    <col min="9213" max="9213" width="2.5703125" style="49" customWidth="1"/>
    <col min="9214" max="9214" width="4.85546875" style="49" customWidth="1"/>
    <col min="9215" max="9430" width="9.140625" style="49"/>
    <col min="9431" max="9431" width="1.42578125" style="49" customWidth="1"/>
    <col min="9432" max="9432" width="11.5703125" style="49" customWidth="1"/>
    <col min="9433" max="9435" width="0" style="49" hidden="1" customWidth="1"/>
    <col min="9436" max="9436" width="4.7109375" style="49" customWidth="1"/>
    <col min="9437" max="9437" width="2.5703125" style="49" customWidth="1"/>
    <col min="9438" max="9438" width="4.7109375" style="49" customWidth="1"/>
    <col min="9439" max="9439" width="1" style="49" customWidth="1"/>
    <col min="9440" max="9440" width="4.7109375" style="49" customWidth="1"/>
    <col min="9441" max="9441" width="2.5703125" style="49" customWidth="1"/>
    <col min="9442" max="9442" width="4.7109375" style="49" customWidth="1"/>
    <col min="9443" max="9443" width="1" style="49" customWidth="1"/>
    <col min="9444" max="9444" width="4.7109375" style="49" customWidth="1"/>
    <col min="9445" max="9445" width="2.5703125" style="49" customWidth="1"/>
    <col min="9446" max="9446" width="4.7109375" style="49" customWidth="1"/>
    <col min="9447" max="9447" width="1" style="49" customWidth="1"/>
    <col min="9448" max="9448" width="4.7109375" style="49" customWidth="1"/>
    <col min="9449" max="9449" width="2.5703125" style="49" customWidth="1"/>
    <col min="9450" max="9450" width="4.7109375" style="49" customWidth="1"/>
    <col min="9451" max="9451" width="1.140625" style="49" customWidth="1"/>
    <col min="9452" max="9452" width="4.7109375" style="49" customWidth="1"/>
    <col min="9453" max="9453" width="2.5703125" style="49" customWidth="1"/>
    <col min="9454" max="9454" width="4.7109375" style="49" customWidth="1"/>
    <col min="9455" max="9455" width="1.140625" style="49" customWidth="1"/>
    <col min="9456" max="9456" width="4.7109375" style="49" customWidth="1"/>
    <col min="9457" max="9457" width="2.5703125" style="49" customWidth="1"/>
    <col min="9458" max="9458" width="4.7109375" style="49" customWidth="1"/>
    <col min="9459" max="9459" width="1" style="49" customWidth="1"/>
    <col min="9460" max="9460" width="4.7109375" style="49" customWidth="1"/>
    <col min="9461" max="9461" width="2.5703125" style="49" customWidth="1"/>
    <col min="9462" max="9462" width="4.7109375" style="49" customWidth="1"/>
    <col min="9463" max="9463" width="1" style="49" customWidth="1"/>
    <col min="9464" max="9464" width="4.7109375" style="49" customWidth="1"/>
    <col min="9465" max="9465" width="2.5703125" style="49" customWidth="1"/>
    <col min="9466" max="9466" width="4.7109375" style="49" customWidth="1"/>
    <col min="9467" max="9467" width="1" style="49" customWidth="1"/>
    <col min="9468" max="9468" width="4.5703125" style="49" customWidth="1"/>
    <col min="9469" max="9469" width="2.5703125" style="49" customWidth="1"/>
    <col min="9470" max="9470" width="4.85546875" style="49" customWidth="1"/>
    <col min="9471" max="9686" width="9.140625" style="49"/>
    <col min="9687" max="9687" width="1.42578125" style="49" customWidth="1"/>
    <col min="9688" max="9688" width="11.5703125" style="49" customWidth="1"/>
    <col min="9689" max="9691" width="0" style="49" hidden="1" customWidth="1"/>
    <col min="9692" max="9692" width="4.7109375" style="49" customWidth="1"/>
    <col min="9693" max="9693" width="2.5703125" style="49" customWidth="1"/>
    <col min="9694" max="9694" width="4.7109375" style="49" customWidth="1"/>
    <col min="9695" max="9695" width="1" style="49" customWidth="1"/>
    <col min="9696" max="9696" width="4.7109375" style="49" customWidth="1"/>
    <col min="9697" max="9697" width="2.5703125" style="49" customWidth="1"/>
    <col min="9698" max="9698" width="4.7109375" style="49" customWidth="1"/>
    <col min="9699" max="9699" width="1" style="49" customWidth="1"/>
    <col min="9700" max="9700" width="4.7109375" style="49" customWidth="1"/>
    <col min="9701" max="9701" width="2.5703125" style="49" customWidth="1"/>
    <col min="9702" max="9702" width="4.7109375" style="49" customWidth="1"/>
    <col min="9703" max="9703" width="1" style="49" customWidth="1"/>
    <col min="9704" max="9704" width="4.7109375" style="49" customWidth="1"/>
    <col min="9705" max="9705" width="2.5703125" style="49" customWidth="1"/>
    <col min="9706" max="9706" width="4.7109375" style="49" customWidth="1"/>
    <col min="9707" max="9707" width="1.140625" style="49" customWidth="1"/>
    <col min="9708" max="9708" width="4.7109375" style="49" customWidth="1"/>
    <col min="9709" max="9709" width="2.5703125" style="49" customWidth="1"/>
    <col min="9710" max="9710" width="4.7109375" style="49" customWidth="1"/>
    <col min="9711" max="9711" width="1.140625" style="49" customWidth="1"/>
    <col min="9712" max="9712" width="4.7109375" style="49" customWidth="1"/>
    <col min="9713" max="9713" width="2.5703125" style="49" customWidth="1"/>
    <col min="9714" max="9714" width="4.7109375" style="49" customWidth="1"/>
    <col min="9715" max="9715" width="1" style="49" customWidth="1"/>
    <col min="9716" max="9716" width="4.7109375" style="49" customWidth="1"/>
    <col min="9717" max="9717" width="2.5703125" style="49" customWidth="1"/>
    <col min="9718" max="9718" width="4.7109375" style="49" customWidth="1"/>
    <col min="9719" max="9719" width="1" style="49" customWidth="1"/>
    <col min="9720" max="9720" width="4.7109375" style="49" customWidth="1"/>
    <col min="9721" max="9721" width="2.5703125" style="49" customWidth="1"/>
    <col min="9722" max="9722" width="4.7109375" style="49" customWidth="1"/>
    <col min="9723" max="9723" width="1" style="49" customWidth="1"/>
    <col min="9724" max="9724" width="4.5703125" style="49" customWidth="1"/>
    <col min="9725" max="9725" width="2.5703125" style="49" customWidth="1"/>
    <col min="9726" max="9726" width="4.85546875" style="49" customWidth="1"/>
    <col min="9727" max="9942" width="9.140625" style="49"/>
    <col min="9943" max="9943" width="1.42578125" style="49" customWidth="1"/>
    <col min="9944" max="9944" width="11.5703125" style="49" customWidth="1"/>
    <col min="9945" max="9947" width="0" style="49" hidden="1" customWidth="1"/>
    <col min="9948" max="9948" width="4.7109375" style="49" customWidth="1"/>
    <col min="9949" max="9949" width="2.5703125" style="49" customWidth="1"/>
    <col min="9950" max="9950" width="4.7109375" style="49" customWidth="1"/>
    <col min="9951" max="9951" width="1" style="49" customWidth="1"/>
    <col min="9952" max="9952" width="4.7109375" style="49" customWidth="1"/>
    <col min="9953" max="9953" width="2.5703125" style="49" customWidth="1"/>
    <col min="9954" max="9954" width="4.7109375" style="49" customWidth="1"/>
    <col min="9955" max="9955" width="1" style="49" customWidth="1"/>
    <col min="9956" max="9956" width="4.7109375" style="49" customWidth="1"/>
    <col min="9957" max="9957" width="2.5703125" style="49" customWidth="1"/>
    <col min="9958" max="9958" width="4.7109375" style="49" customWidth="1"/>
    <col min="9959" max="9959" width="1" style="49" customWidth="1"/>
    <col min="9960" max="9960" width="4.7109375" style="49" customWidth="1"/>
    <col min="9961" max="9961" width="2.5703125" style="49" customWidth="1"/>
    <col min="9962" max="9962" width="4.7109375" style="49" customWidth="1"/>
    <col min="9963" max="9963" width="1.140625" style="49" customWidth="1"/>
    <col min="9964" max="9964" width="4.7109375" style="49" customWidth="1"/>
    <col min="9965" max="9965" width="2.5703125" style="49" customWidth="1"/>
    <col min="9966" max="9966" width="4.7109375" style="49" customWidth="1"/>
    <col min="9967" max="9967" width="1.140625" style="49" customWidth="1"/>
    <col min="9968" max="9968" width="4.7109375" style="49" customWidth="1"/>
    <col min="9969" max="9969" width="2.5703125" style="49" customWidth="1"/>
    <col min="9970" max="9970" width="4.7109375" style="49" customWidth="1"/>
    <col min="9971" max="9971" width="1" style="49" customWidth="1"/>
    <col min="9972" max="9972" width="4.7109375" style="49" customWidth="1"/>
    <col min="9973" max="9973" width="2.5703125" style="49" customWidth="1"/>
    <col min="9974" max="9974" width="4.7109375" style="49" customWidth="1"/>
    <col min="9975" max="9975" width="1" style="49" customWidth="1"/>
    <col min="9976" max="9976" width="4.7109375" style="49" customWidth="1"/>
    <col min="9977" max="9977" width="2.5703125" style="49" customWidth="1"/>
    <col min="9978" max="9978" width="4.7109375" style="49" customWidth="1"/>
    <col min="9979" max="9979" width="1" style="49" customWidth="1"/>
    <col min="9980" max="9980" width="4.5703125" style="49" customWidth="1"/>
    <col min="9981" max="9981" width="2.5703125" style="49" customWidth="1"/>
    <col min="9982" max="9982" width="4.85546875" style="49" customWidth="1"/>
    <col min="9983" max="10198" width="9.140625" style="49"/>
    <col min="10199" max="10199" width="1.42578125" style="49" customWidth="1"/>
    <col min="10200" max="10200" width="11.5703125" style="49" customWidth="1"/>
    <col min="10201" max="10203" width="0" style="49" hidden="1" customWidth="1"/>
    <col min="10204" max="10204" width="4.7109375" style="49" customWidth="1"/>
    <col min="10205" max="10205" width="2.5703125" style="49" customWidth="1"/>
    <col min="10206" max="10206" width="4.7109375" style="49" customWidth="1"/>
    <col min="10207" max="10207" width="1" style="49" customWidth="1"/>
    <col min="10208" max="10208" width="4.7109375" style="49" customWidth="1"/>
    <col min="10209" max="10209" width="2.5703125" style="49" customWidth="1"/>
    <col min="10210" max="10210" width="4.7109375" style="49" customWidth="1"/>
    <col min="10211" max="10211" width="1" style="49" customWidth="1"/>
    <col min="10212" max="10212" width="4.7109375" style="49" customWidth="1"/>
    <col min="10213" max="10213" width="2.5703125" style="49" customWidth="1"/>
    <col min="10214" max="10214" width="4.7109375" style="49" customWidth="1"/>
    <col min="10215" max="10215" width="1" style="49" customWidth="1"/>
    <col min="10216" max="10216" width="4.7109375" style="49" customWidth="1"/>
    <col min="10217" max="10217" width="2.5703125" style="49" customWidth="1"/>
    <col min="10218" max="10218" width="4.7109375" style="49" customWidth="1"/>
    <col min="10219" max="10219" width="1.140625" style="49" customWidth="1"/>
    <col min="10220" max="10220" width="4.7109375" style="49" customWidth="1"/>
    <col min="10221" max="10221" width="2.5703125" style="49" customWidth="1"/>
    <col min="10222" max="10222" width="4.7109375" style="49" customWidth="1"/>
    <col min="10223" max="10223" width="1.140625" style="49" customWidth="1"/>
    <col min="10224" max="10224" width="4.7109375" style="49" customWidth="1"/>
    <col min="10225" max="10225" width="2.5703125" style="49" customWidth="1"/>
    <col min="10226" max="10226" width="4.7109375" style="49" customWidth="1"/>
    <col min="10227" max="10227" width="1" style="49" customWidth="1"/>
    <col min="10228" max="10228" width="4.7109375" style="49" customWidth="1"/>
    <col min="10229" max="10229" width="2.5703125" style="49" customWidth="1"/>
    <col min="10230" max="10230" width="4.7109375" style="49" customWidth="1"/>
    <col min="10231" max="10231" width="1" style="49" customWidth="1"/>
    <col min="10232" max="10232" width="4.7109375" style="49" customWidth="1"/>
    <col min="10233" max="10233" width="2.5703125" style="49" customWidth="1"/>
    <col min="10234" max="10234" width="4.7109375" style="49" customWidth="1"/>
    <col min="10235" max="10235" width="1" style="49" customWidth="1"/>
    <col min="10236" max="10236" width="4.5703125" style="49" customWidth="1"/>
    <col min="10237" max="10237" width="2.5703125" style="49" customWidth="1"/>
    <col min="10238" max="10238" width="4.85546875" style="49" customWidth="1"/>
    <col min="10239" max="10454" width="9.140625" style="49"/>
    <col min="10455" max="10455" width="1.42578125" style="49" customWidth="1"/>
    <col min="10456" max="10456" width="11.5703125" style="49" customWidth="1"/>
    <col min="10457" max="10459" width="0" style="49" hidden="1" customWidth="1"/>
    <col min="10460" max="10460" width="4.7109375" style="49" customWidth="1"/>
    <col min="10461" max="10461" width="2.5703125" style="49" customWidth="1"/>
    <col min="10462" max="10462" width="4.7109375" style="49" customWidth="1"/>
    <col min="10463" max="10463" width="1" style="49" customWidth="1"/>
    <col min="10464" max="10464" width="4.7109375" style="49" customWidth="1"/>
    <col min="10465" max="10465" width="2.5703125" style="49" customWidth="1"/>
    <col min="10466" max="10466" width="4.7109375" style="49" customWidth="1"/>
    <col min="10467" max="10467" width="1" style="49" customWidth="1"/>
    <col min="10468" max="10468" width="4.7109375" style="49" customWidth="1"/>
    <col min="10469" max="10469" width="2.5703125" style="49" customWidth="1"/>
    <col min="10470" max="10470" width="4.7109375" style="49" customWidth="1"/>
    <col min="10471" max="10471" width="1" style="49" customWidth="1"/>
    <col min="10472" max="10472" width="4.7109375" style="49" customWidth="1"/>
    <col min="10473" max="10473" width="2.5703125" style="49" customWidth="1"/>
    <col min="10474" max="10474" width="4.7109375" style="49" customWidth="1"/>
    <col min="10475" max="10475" width="1.140625" style="49" customWidth="1"/>
    <col min="10476" max="10476" width="4.7109375" style="49" customWidth="1"/>
    <col min="10477" max="10477" width="2.5703125" style="49" customWidth="1"/>
    <col min="10478" max="10478" width="4.7109375" style="49" customWidth="1"/>
    <col min="10479" max="10479" width="1.140625" style="49" customWidth="1"/>
    <col min="10480" max="10480" width="4.7109375" style="49" customWidth="1"/>
    <col min="10481" max="10481" width="2.5703125" style="49" customWidth="1"/>
    <col min="10482" max="10482" width="4.7109375" style="49" customWidth="1"/>
    <col min="10483" max="10483" width="1" style="49" customWidth="1"/>
    <col min="10484" max="10484" width="4.7109375" style="49" customWidth="1"/>
    <col min="10485" max="10485" width="2.5703125" style="49" customWidth="1"/>
    <col min="10486" max="10486" width="4.7109375" style="49" customWidth="1"/>
    <col min="10487" max="10487" width="1" style="49" customWidth="1"/>
    <col min="10488" max="10488" width="4.7109375" style="49" customWidth="1"/>
    <col min="10489" max="10489" width="2.5703125" style="49" customWidth="1"/>
    <col min="10490" max="10490" width="4.7109375" style="49" customWidth="1"/>
    <col min="10491" max="10491" width="1" style="49" customWidth="1"/>
    <col min="10492" max="10492" width="4.5703125" style="49" customWidth="1"/>
    <col min="10493" max="10493" width="2.5703125" style="49" customWidth="1"/>
    <col min="10494" max="10494" width="4.85546875" style="49" customWidth="1"/>
    <col min="10495" max="10710" width="9.140625" style="49"/>
    <col min="10711" max="10711" width="1.42578125" style="49" customWidth="1"/>
    <col min="10712" max="10712" width="11.5703125" style="49" customWidth="1"/>
    <col min="10713" max="10715" width="0" style="49" hidden="1" customWidth="1"/>
    <col min="10716" max="10716" width="4.7109375" style="49" customWidth="1"/>
    <col min="10717" max="10717" width="2.5703125" style="49" customWidth="1"/>
    <col min="10718" max="10718" width="4.7109375" style="49" customWidth="1"/>
    <col min="10719" max="10719" width="1" style="49" customWidth="1"/>
    <col min="10720" max="10720" width="4.7109375" style="49" customWidth="1"/>
    <col min="10721" max="10721" width="2.5703125" style="49" customWidth="1"/>
    <col min="10722" max="10722" width="4.7109375" style="49" customWidth="1"/>
    <col min="10723" max="10723" width="1" style="49" customWidth="1"/>
    <col min="10724" max="10724" width="4.7109375" style="49" customWidth="1"/>
    <col min="10725" max="10725" width="2.5703125" style="49" customWidth="1"/>
    <col min="10726" max="10726" width="4.7109375" style="49" customWidth="1"/>
    <col min="10727" max="10727" width="1" style="49" customWidth="1"/>
    <col min="10728" max="10728" width="4.7109375" style="49" customWidth="1"/>
    <col min="10729" max="10729" width="2.5703125" style="49" customWidth="1"/>
    <col min="10730" max="10730" width="4.7109375" style="49" customWidth="1"/>
    <col min="10731" max="10731" width="1.140625" style="49" customWidth="1"/>
    <col min="10732" max="10732" width="4.7109375" style="49" customWidth="1"/>
    <col min="10733" max="10733" width="2.5703125" style="49" customWidth="1"/>
    <col min="10734" max="10734" width="4.7109375" style="49" customWidth="1"/>
    <col min="10735" max="10735" width="1.140625" style="49" customWidth="1"/>
    <col min="10736" max="10736" width="4.7109375" style="49" customWidth="1"/>
    <col min="10737" max="10737" width="2.5703125" style="49" customWidth="1"/>
    <col min="10738" max="10738" width="4.7109375" style="49" customWidth="1"/>
    <col min="10739" max="10739" width="1" style="49" customWidth="1"/>
    <col min="10740" max="10740" width="4.7109375" style="49" customWidth="1"/>
    <col min="10741" max="10741" width="2.5703125" style="49" customWidth="1"/>
    <col min="10742" max="10742" width="4.7109375" style="49" customWidth="1"/>
    <col min="10743" max="10743" width="1" style="49" customWidth="1"/>
    <col min="10744" max="10744" width="4.7109375" style="49" customWidth="1"/>
    <col min="10745" max="10745" width="2.5703125" style="49" customWidth="1"/>
    <col min="10746" max="10746" width="4.7109375" style="49" customWidth="1"/>
    <col min="10747" max="10747" width="1" style="49" customWidth="1"/>
    <col min="10748" max="10748" width="4.5703125" style="49" customWidth="1"/>
    <col min="10749" max="10749" width="2.5703125" style="49" customWidth="1"/>
    <col min="10750" max="10750" width="4.85546875" style="49" customWidth="1"/>
    <col min="10751" max="10966" width="9.140625" style="49"/>
    <col min="10967" max="10967" width="1.42578125" style="49" customWidth="1"/>
    <col min="10968" max="10968" width="11.5703125" style="49" customWidth="1"/>
    <col min="10969" max="10971" width="0" style="49" hidden="1" customWidth="1"/>
    <col min="10972" max="10972" width="4.7109375" style="49" customWidth="1"/>
    <col min="10973" max="10973" width="2.5703125" style="49" customWidth="1"/>
    <col min="10974" max="10974" width="4.7109375" style="49" customWidth="1"/>
    <col min="10975" max="10975" width="1" style="49" customWidth="1"/>
    <col min="10976" max="10976" width="4.7109375" style="49" customWidth="1"/>
    <col min="10977" max="10977" width="2.5703125" style="49" customWidth="1"/>
    <col min="10978" max="10978" width="4.7109375" style="49" customWidth="1"/>
    <col min="10979" max="10979" width="1" style="49" customWidth="1"/>
    <col min="10980" max="10980" width="4.7109375" style="49" customWidth="1"/>
    <col min="10981" max="10981" width="2.5703125" style="49" customWidth="1"/>
    <col min="10982" max="10982" width="4.7109375" style="49" customWidth="1"/>
    <col min="10983" max="10983" width="1" style="49" customWidth="1"/>
    <col min="10984" max="10984" width="4.7109375" style="49" customWidth="1"/>
    <col min="10985" max="10985" width="2.5703125" style="49" customWidth="1"/>
    <col min="10986" max="10986" width="4.7109375" style="49" customWidth="1"/>
    <col min="10987" max="10987" width="1.140625" style="49" customWidth="1"/>
    <col min="10988" max="10988" width="4.7109375" style="49" customWidth="1"/>
    <col min="10989" max="10989" width="2.5703125" style="49" customWidth="1"/>
    <col min="10990" max="10990" width="4.7109375" style="49" customWidth="1"/>
    <col min="10991" max="10991" width="1.140625" style="49" customWidth="1"/>
    <col min="10992" max="10992" width="4.7109375" style="49" customWidth="1"/>
    <col min="10993" max="10993" width="2.5703125" style="49" customWidth="1"/>
    <col min="10994" max="10994" width="4.7109375" style="49" customWidth="1"/>
    <col min="10995" max="10995" width="1" style="49" customWidth="1"/>
    <col min="10996" max="10996" width="4.7109375" style="49" customWidth="1"/>
    <col min="10997" max="10997" width="2.5703125" style="49" customWidth="1"/>
    <col min="10998" max="10998" width="4.7109375" style="49" customWidth="1"/>
    <col min="10999" max="10999" width="1" style="49" customWidth="1"/>
    <col min="11000" max="11000" width="4.7109375" style="49" customWidth="1"/>
    <col min="11001" max="11001" width="2.5703125" style="49" customWidth="1"/>
    <col min="11002" max="11002" width="4.7109375" style="49" customWidth="1"/>
    <col min="11003" max="11003" width="1" style="49" customWidth="1"/>
    <col min="11004" max="11004" width="4.5703125" style="49" customWidth="1"/>
    <col min="11005" max="11005" width="2.5703125" style="49" customWidth="1"/>
    <col min="11006" max="11006" width="4.85546875" style="49" customWidth="1"/>
    <col min="11007" max="11222" width="9.140625" style="49"/>
    <col min="11223" max="11223" width="1.42578125" style="49" customWidth="1"/>
    <col min="11224" max="11224" width="11.5703125" style="49" customWidth="1"/>
    <col min="11225" max="11227" width="0" style="49" hidden="1" customWidth="1"/>
    <col min="11228" max="11228" width="4.7109375" style="49" customWidth="1"/>
    <col min="11229" max="11229" width="2.5703125" style="49" customWidth="1"/>
    <col min="11230" max="11230" width="4.7109375" style="49" customWidth="1"/>
    <col min="11231" max="11231" width="1" style="49" customWidth="1"/>
    <col min="11232" max="11232" width="4.7109375" style="49" customWidth="1"/>
    <col min="11233" max="11233" width="2.5703125" style="49" customWidth="1"/>
    <col min="11234" max="11234" width="4.7109375" style="49" customWidth="1"/>
    <col min="11235" max="11235" width="1" style="49" customWidth="1"/>
    <col min="11236" max="11236" width="4.7109375" style="49" customWidth="1"/>
    <col min="11237" max="11237" width="2.5703125" style="49" customWidth="1"/>
    <col min="11238" max="11238" width="4.7109375" style="49" customWidth="1"/>
    <col min="11239" max="11239" width="1" style="49" customWidth="1"/>
    <col min="11240" max="11240" width="4.7109375" style="49" customWidth="1"/>
    <col min="11241" max="11241" width="2.5703125" style="49" customWidth="1"/>
    <col min="11242" max="11242" width="4.7109375" style="49" customWidth="1"/>
    <col min="11243" max="11243" width="1.140625" style="49" customWidth="1"/>
    <col min="11244" max="11244" width="4.7109375" style="49" customWidth="1"/>
    <col min="11245" max="11245" width="2.5703125" style="49" customWidth="1"/>
    <col min="11246" max="11246" width="4.7109375" style="49" customWidth="1"/>
    <col min="11247" max="11247" width="1.140625" style="49" customWidth="1"/>
    <col min="11248" max="11248" width="4.7109375" style="49" customWidth="1"/>
    <col min="11249" max="11249" width="2.5703125" style="49" customWidth="1"/>
    <col min="11250" max="11250" width="4.7109375" style="49" customWidth="1"/>
    <col min="11251" max="11251" width="1" style="49" customWidth="1"/>
    <col min="11252" max="11252" width="4.7109375" style="49" customWidth="1"/>
    <col min="11253" max="11253" width="2.5703125" style="49" customWidth="1"/>
    <col min="11254" max="11254" width="4.7109375" style="49" customWidth="1"/>
    <col min="11255" max="11255" width="1" style="49" customWidth="1"/>
    <col min="11256" max="11256" width="4.7109375" style="49" customWidth="1"/>
    <col min="11257" max="11257" width="2.5703125" style="49" customWidth="1"/>
    <col min="11258" max="11258" width="4.7109375" style="49" customWidth="1"/>
    <col min="11259" max="11259" width="1" style="49" customWidth="1"/>
    <col min="11260" max="11260" width="4.5703125" style="49" customWidth="1"/>
    <col min="11261" max="11261" width="2.5703125" style="49" customWidth="1"/>
    <col min="11262" max="11262" width="4.85546875" style="49" customWidth="1"/>
    <col min="11263" max="11478" width="9.140625" style="49"/>
    <col min="11479" max="11479" width="1.42578125" style="49" customWidth="1"/>
    <col min="11480" max="11480" width="11.5703125" style="49" customWidth="1"/>
    <col min="11481" max="11483" width="0" style="49" hidden="1" customWidth="1"/>
    <col min="11484" max="11484" width="4.7109375" style="49" customWidth="1"/>
    <col min="11485" max="11485" width="2.5703125" style="49" customWidth="1"/>
    <col min="11486" max="11486" width="4.7109375" style="49" customWidth="1"/>
    <col min="11487" max="11487" width="1" style="49" customWidth="1"/>
    <col min="11488" max="11488" width="4.7109375" style="49" customWidth="1"/>
    <col min="11489" max="11489" width="2.5703125" style="49" customWidth="1"/>
    <col min="11490" max="11490" width="4.7109375" style="49" customWidth="1"/>
    <col min="11491" max="11491" width="1" style="49" customWidth="1"/>
    <col min="11492" max="11492" width="4.7109375" style="49" customWidth="1"/>
    <col min="11493" max="11493" width="2.5703125" style="49" customWidth="1"/>
    <col min="11494" max="11494" width="4.7109375" style="49" customWidth="1"/>
    <col min="11495" max="11495" width="1" style="49" customWidth="1"/>
    <col min="11496" max="11496" width="4.7109375" style="49" customWidth="1"/>
    <col min="11497" max="11497" width="2.5703125" style="49" customWidth="1"/>
    <col min="11498" max="11498" width="4.7109375" style="49" customWidth="1"/>
    <col min="11499" max="11499" width="1.140625" style="49" customWidth="1"/>
    <col min="11500" max="11500" width="4.7109375" style="49" customWidth="1"/>
    <col min="11501" max="11501" width="2.5703125" style="49" customWidth="1"/>
    <col min="11502" max="11502" width="4.7109375" style="49" customWidth="1"/>
    <col min="11503" max="11503" width="1.140625" style="49" customWidth="1"/>
    <col min="11504" max="11504" width="4.7109375" style="49" customWidth="1"/>
    <col min="11505" max="11505" width="2.5703125" style="49" customWidth="1"/>
    <col min="11506" max="11506" width="4.7109375" style="49" customWidth="1"/>
    <col min="11507" max="11507" width="1" style="49" customWidth="1"/>
    <col min="11508" max="11508" width="4.7109375" style="49" customWidth="1"/>
    <col min="11509" max="11509" width="2.5703125" style="49" customWidth="1"/>
    <col min="11510" max="11510" width="4.7109375" style="49" customWidth="1"/>
    <col min="11511" max="11511" width="1" style="49" customWidth="1"/>
    <col min="11512" max="11512" width="4.7109375" style="49" customWidth="1"/>
    <col min="11513" max="11513" width="2.5703125" style="49" customWidth="1"/>
    <col min="11514" max="11514" width="4.7109375" style="49" customWidth="1"/>
    <col min="11515" max="11515" width="1" style="49" customWidth="1"/>
    <col min="11516" max="11516" width="4.5703125" style="49" customWidth="1"/>
    <col min="11517" max="11517" width="2.5703125" style="49" customWidth="1"/>
    <col min="11518" max="11518" width="4.85546875" style="49" customWidth="1"/>
    <col min="11519" max="11734" width="9.140625" style="49"/>
    <col min="11735" max="11735" width="1.42578125" style="49" customWidth="1"/>
    <col min="11736" max="11736" width="11.5703125" style="49" customWidth="1"/>
    <col min="11737" max="11739" width="0" style="49" hidden="1" customWidth="1"/>
    <col min="11740" max="11740" width="4.7109375" style="49" customWidth="1"/>
    <col min="11741" max="11741" width="2.5703125" style="49" customWidth="1"/>
    <col min="11742" max="11742" width="4.7109375" style="49" customWidth="1"/>
    <col min="11743" max="11743" width="1" style="49" customWidth="1"/>
    <col min="11744" max="11744" width="4.7109375" style="49" customWidth="1"/>
    <col min="11745" max="11745" width="2.5703125" style="49" customWidth="1"/>
    <col min="11746" max="11746" width="4.7109375" style="49" customWidth="1"/>
    <col min="11747" max="11747" width="1" style="49" customWidth="1"/>
    <col min="11748" max="11748" width="4.7109375" style="49" customWidth="1"/>
    <col min="11749" max="11749" width="2.5703125" style="49" customWidth="1"/>
    <col min="11750" max="11750" width="4.7109375" style="49" customWidth="1"/>
    <col min="11751" max="11751" width="1" style="49" customWidth="1"/>
    <col min="11752" max="11752" width="4.7109375" style="49" customWidth="1"/>
    <col min="11753" max="11753" width="2.5703125" style="49" customWidth="1"/>
    <col min="11754" max="11754" width="4.7109375" style="49" customWidth="1"/>
    <col min="11755" max="11755" width="1.140625" style="49" customWidth="1"/>
    <col min="11756" max="11756" width="4.7109375" style="49" customWidth="1"/>
    <col min="11757" max="11757" width="2.5703125" style="49" customWidth="1"/>
    <col min="11758" max="11758" width="4.7109375" style="49" customWidth="1"/>
    <col min="11759" max="11759" width="1.140625" style="49" customWidth="1"/>
    <col min="11760" max="11760" width="4.7109375" style="49" customWidth="1"/>
    <col min="11761" max="11761" width="2.5703125" style="49" customWidth="1"/>
    <col min="11762" max="11762" width="4.7109375" style="49" customWidth="1"/>
    <col min="11763" max="11763" width="1" style="49" customWidth="1"/>
    <col min="11764" max="11764" width="4.7109375" style="49" customWidth="1"/>
    <col min="11765" max="11765" width="2.5703125" style="49" customWidth="1"/>
    <col min="11766" max="11766" width="4.7109375" style="49" customWidth="1"/>
    <col min="11767" max="11767" width="1" style="49" customWidth="1"/>
    <col min="11768" max="11768" width="4.7109375" style="49" customWidth="1"/>
    <col min="11769" max="11769" width="2.5703125" style="49" customWidth="1"/>
    <col min="11770" max="11770" width="4.7109375" style="49" customWidth="1"/>
    <col min="11771" max="11771" width="1" style="49" customWidth="1"/>
    <col min="11772" max="11772" width="4.5703125" style="49" customWidth="1"/>
    <col min="11773" max="11773" width="2.5703125" style="49" customWidth="1"/>
    <col min="11774" max="11774" width="4.85546875" style="49" customWidth="1"/>
    <col min="11775" max="11990" width="9.140625" style="49"/>
    <col min="11991" max="11991" width="1.42578125" style="49" customWidth="1"/>
    <col min="11992" max="11992" width="11.5703125" style="49" customWidth="1"/>
    <col min="11993" max="11995" width="0" style="49" hidden="1" customWidth="1"/>
    <col min="11996" max="11996" width="4.7109375" style="49" customWidth="1"/>
    <col min="11997" max="11997" width="2.5703125" style="49" customWidth="1"/>
    <col min="11998" max="11998" width="4.7109375" style="49" customWidth="1"/>
    <col min="11999" max="11999" width="1" style="49" customWidth="1"/>
    <col min="12000" max="12000" width="4.7109375" style="49" customWidth="1"/>
    <col min="12001" max="12001" width="2.5703125" style="49" customWidth="1"/>
    <col min="12002" max="12002" width="4.7109375" style="49" customWidth="1"/>
    <col min="12003" max="12003" width="1" style="49" customWidth="1"/>
    <col min="12004" max="12004" width="4.7109375" style="49" customWidth="1"/>
    <col min="12005" max="12005" width="2.5703125" style="49" customWidth="1"/>
    <col min="12006" max="12006" width="4.7109375" style="49" customWidth="1"/>
    <col min="12007" max="12007" width="1" style="49" customWidth="1"/>
    <col min="12008" max="12008" width="4.7109375" style="49" customWidth="1"/>
    <col min="12009" max="12009" width="2.5703125" style="49" customWidth="1"/>
    <col min="12010" max="12010" width="4.7109375" style="49" customWidth="1"/>
    <col min="12011" max="12011" width="1.140625" style="49" customWidth="1"/>
    <col min="12012" max="12012" width="4.7109375" style="49" customWidth="1"/>
    <col min="12013" max="12013" width="2.5703125" style="49" customWidth="1"/>
    <col min="12014" max="12014" width="4.7109375" style="49" customWidth="1"/>
    <col min="12015" max="12015" width="1.140625" style="49" customWidth="1"/>
    <col min="12016" max="12016" width="4.7109375" style="49" customWidth="1"/>
    <col min="12017" max="12017" width="2.5703125" style="49" customWidth="1"/>
    <col min="12018" max="12018" width="4.7109375" style="49" customWidth="1"/>
    <col min="12019" max="12019" width="1" style="49" customWidth="1"/>
    <col min="12020" max="12020" width="4.7109375" style="49" customWidth="1"/>
    <col min="12021" max="12021" width="2.5703125" style="49" customWidth="1"/>
    <col min="12022" max="12022" width="4.7109375" style="49" customWidth="1"/>
    <col min="12023" max="12023" width="1" style="49" customWidth="1"/>
    <col min="12024" max="12024" width="4.7109375" style="49" customWidth="1"/>
    <col min="12025" max="12025" width="2.5703125" style="49" customWidth="1"/>
    <col min="12026" max="12026" width="4.7109375" style="49" customWidth="1"/>
    <col min="12027" max="12027" width="1" style="49" customWidth="1"/>
    <col min="12028" max="12028" width="4.5703125" style="49" customWidth="1"/>
    <col min="12029" max="12029" width="2.5703125" style="49" customWidth="1"/>
    <col min="12030" max="12030" width="4.85546875" style="49" customWidth="1"/>
    <col min="12031" max="12246" width="9.140625" style="49"/>
    <col min="12247" max="12247" width="1.42578125" style="49" customWidth="1"/>
    <col min="12248" max="12248" width="11.5703125" style="49" customWidth="1"/>
    <col min="12249" max="12251" width="0" style="49" hidden="1" customWidth="1"/>
    <col min="12252" max="12252" width="4.7109375" style="49" customWidth="1"/>
    <col min="12253" max="12253" width="2.5703125" style="49" customWidth="1"/>
    <col min="12254" max="12254" width="4.7109375" style="49" customWidth="1"/>
    <col min="12255" max="12255" width="1" style="49" customWidth="1"/>
    <col min="12256" max="12256" width="4.7109375" style="49" customWidth="1"/>
    <col min="12257" max="12257" width="2.5703125" style="49" customWidth="1"/>
    <col min="12258" max="12258" width="4.7109375" style="49" customWidth="1"/>
    <col min="12259" max="12259" width="1" style="49" customWidth="1"/>
    <col min="12260" max="12260" width="4.7109375" style="49" customWidth="1"/>
    <col min="12261" max="12261" width="2.5703125" style="49" customWidth="1"/>
    <col min="12262" max="12262" width="4.7109375" style="49" customWidth="1"/>
    <col min="12263" max="12263" width="1" style="49" customWidth="1"/>
    <col min="12264" max="12264" width="4.7109375" style="49" customWidth="1"/>
    <col min="12265" max="12265" width="2.5703125" style="49" customWidth="1"/>
    <col min="12266" max="12266" width="4.7109375" style="49" customWidth="1"/>
    <col min="12267" max="12267" width="1.140625" style="49" customWidth="1"/>
    <col min="12268" max="12268" width="4.7109375" style="49" customWidth="1"/>
    <col min="12269" max="12269" width="2.5703125" style="49" customWidth="1"/>
    <col min="12270" max="12270" width="4.7109375" style="49" customWidth="1"/>
    <col min="12271" max="12271" width="1.140625" style="49" customWidth="1"/>
    <col min="12272" max="12272" width="4.7109375" style="49" customWidth="1"/>
    <col min="12273" max="12273" width="2.5703125" style="49" customWidth="1"/>
    <col min="12274" max="12274" width="4.7109375" style="49" customWidth="1"/>
    <col min="12275" max="12275" width="1" style="49" customWidth="1"/>
    <col min="12276" max="12276" width="4.7109375" style="49" customWidth="1"/>
    <col min="12277" max="12277" width="2.5703125" style="49" customWidth="1"/>
    <col min="12278" max="12278" width="4.7109375" style="49" customWidth="1"/>
    <col min="12279" max="12279" width="1" style="49" customWidth="1"/>
    <col min="12280" max="12280" width="4.7109375" style="49" customWidth="1"/>
    <col min="12281" max="12281" width="2.5703125" style="49" customWidth="1"/>
    <col min="12282" max="12282" width="4.7109375" style="49" customWidth="1"/>
    <col min="12283" max="12283" width="1" style="49" customWidth="1"/>
    <col min="12284" max="12284" width="4.5703125" style="49" customWidth="1"/>
    <col min="12285" max="12285" width="2.5703125" style="49" customWidth="1"/>
    <col min="12286" max="12286" width="4.85546875" style="49" customWidth="1"/>
    <col min="12287" max="12502" width="9.140625" style="49"/>
    <col min="12503" max="12503" width="1.42578125" style="49" customWidth="1"/>
    <col min="12504" max="12504" width="11.5703125" style="49" customWidth="1"/>
    <col min="12505" max="12507" width="0" style="49" hidden="1" customWidth="1"/>
    <col min="12508" max="12508" width="4.7109375" style="49" customWidth="1"/>
    <col min="12509" max="12509" width="2.5703125" style="49" customWidth="1"/>
    <col min="12510" max="12510" width="4.7109375" style="49" customWidth="1"/>
    <col min="12511" max="12511" width="1" style="49" customWidth="1"/>
    <col min="12512" max="12512" width="4.7109375" style="49" customWidth="1"/>
    <col min="12513" max="12513" width="2.5703125" style="49" customWidth="1"/>
    <col min="12514" max="12514" width="4.7109375" style="49" customWidth="1"/>
    <col min="12515" max="12515" width="1" style="49" customWidth="1"/>
    <col min="12516" max="12516" width="4.7109375" style="49" customWidth="1"/>
    <col min="12517" max="12517" width="2.5703125" style="49" customWidth="1"/>
    <col min="12518" max="12518" width="4.7109375" style="49" customWidth="1"/>
    <col min="12519" max="12519" width="1" style="49" customWidth="1"/>
    <col min="12520" max="12520" width="4.7109375" style="49" customWidth="1"/>
    <col min="12521" max="12521" width="2.5703125" style="49" customWidth="1"/>
    <col min="12522" max="12522" width="4.7109375" style="49" customWidth="1"/>
    <col min="12523" max="12523" width="1.140625" style="49" customWidth="1"/>
    <col min="12524" max="12524" width="4.7109375" style="49" customWidth="1"/>
    <col min="12525" max="12525" width="2.5703125" style="49" customWidth="1"/>
    <col min="12526" max="12526" width="4.7109375" style="49" customWidth="1"/>
    <col min="12527" max="12527" width="1.140625" style="49" customWidth="1"/>
    <col min="12528" max="12528" width="4.7109375" style="49" customWidth="1"/>
    <col min="12529" max="12529" width="2.5703125" style="49" customWidth="1"/>
    <col min="12530" max="12530" width="4.7109375" style="49" customWidth="1"/>
    <col min="12531" max="12531" width="1" style="49" customWidth="1"/>
    <col min="12532" max="12532" width="4.7109375" style="49" customWidth="1"/>
    <col min="12533" max="12533" width="2.5703125" style="49" customWidth="1"/>
    <col min="12534" max="12534" width="4.7109375" style="49" customWidth="1"/>
    <col min="12535" max="12535" width="1" style="49" customWidth="1"/>
    <col min="12536" max="12536" width="4.7109375" style="49" customWidth="1"/>
    <col min="12537" max="12537" width="2.5703125" style="49" customWidth="1"/>
    <col min="12538" max="12538" width="4.7109375" style="49" customWidth="1"/>
    <col min="12539" max="12539" width="1" style="49" customWidth="1"/>
    <col min="12540" max="12540" width="4.5703125" style="49" customWidth="1"/>
    <col min="12541" max="12541" width="2.5703125" style="49" customWidth="1"/>
    <col min="12542" max="12542" width="4.85546875" style="49" customWidth="1"/>
    <col min="12543" max="12758" width="9.140625" style="49"/>
    <col min="12759" max="12759" width="1.42578125" style="49" customWidth="1"/>
    <col min="12760" max="12760" width="11.5703125" style="49" customWidth="1"/>
    <col min="12761" max="12763" width="0" style="49" hidden="1" customWidth="1"/>
    <col min="12764" max="12764" width="4.7109375" style="49" customWidth="1"/>
    <col min="12765" max="12765" width="2.5703125" style="49" customWidth="1"/>
    <col min="12766" max="12766" width="4.7109375" style="49" customWidth="1"/>
    <col min="12767" max="12767" width="1" style="49" customWidth="1"/>
    <col min="12768" max="12768" width="4.7109375" style="49" customWidth="1"/>
    <col min="12769" max="12769" width="2.5703125" style="49" customWidth="1"/>
    <col min="12770" max="12770" width="4.7109375" style="49" customWidth="1"/>
    <col min="12771" max="12771" width="1" style="49" customWidth="1"/>
    <col min="12772" max="12772" width="4.7109375" style="49" customWidth="1"/>
    <col min="12773" max="12773" width="2.5703125" style="49" customWidth="1"/>
    <col min="12774" max="12774" width="4.7109375" style="49" customWidth="1"/>
    <col min="12775" max="12775" width="1" style="49" customWidth="1"/>
    <col min="12776" max="12776" width="4.7109375" style="49" customWidth="1"/>
    <col min="12777" max="12777" width="2.5703125" style="49" customWidth="1"/>
    <col min="12778" max="12778" width="4.7109375" style="49" customWidth="1"/>
    <col min="12779" max="12779" width="1.140625" style="49" customWidth="1"/>
    <col min="12780" max="12780" width="4.7109375" style="49" customWidth="1"/>
    <col min="12781" max="12781" width="2.5703125" style="49" customWidth="1"/>
    <col min="12782" max="12782" width="4.7109375" style="49" customWidth="1"/>
    <col min="12783" max="12783" width="1.140625" style="49" customWidth="1"/>
    <col min="12784" max="12784" width="4.7109375" style="49" customWidth="1"/>
    <col min="12785" max="12785" width="2.5703125" style="49" customWidth="1"/>
    <col min="12786" max="12786" width="4.7109375" style="49" customWidth="1"/>
    <col min="12787" max="12787" width="1" style="49" customWidth="1"/>
    <col min="12788" max="12788" width="4.7109375" style="49" customWidth="1"/>
    <col min="12789" max="12789" width="2.5703125" style="49" customWidth="1"/>
    <col min="12790" max="12790" width="4.7109375" style="49" customWidth="1"/>
    <col min="12791" max="12791" width="1" style="49" customWidth="1"/>
    <col min="12792" max="12792" width="4.7109375" style="49" customWidth="1"/>
    <col min="12793" max="12793" width="2.5703125" style="49" customWidth="1"/>
    <col min="12794" max="12794" width="4.7109375" style="49" customWidth="1"/>
    <col min="12795" max="12795" width="1" style="49" customWidth="1"/>
    <col min="12796" max="12796" width="4.5703125" style="49" customWidth="1"/>
    <col min="12797" max="12797" width="2.5703125" style="49" customWidth="1"/>
    <col min="12798" max="12798" width="4.85546875" style="49" customWidth="1"/>
    <col min="12799" max="13014" width="9.140625" style="49"/>
    <col min="13015" max="13015" width="1.42578125" style="49" customWidth="1"/>
    <col min="13016" max="13016" width="11.5703125" style="49" customWidth="1"/>
    <col min="13017" max="13019" width="0" style="49" hidden="1" customWidth="1"/>
    <col min="13020" max="13020" width="4.7109375" style="49" customWidth="1"/>
    <col min="13021" max="13021" width="2.5703125" style="49" customWidth="1"/>
    <col min="13022" max="13022" width="4.7109375" style="49" customWidth="1"/>
    <col min="13023" max="13023" width="1" style="49" customWidth="1"/>
    <col min="13024" max="13024" width="4.7109375" style="49" customWidth="1"/>
    <col min="13025" max="13025" width="2.5703125" style="49" customWidth="1"/>
    <col min="13026" max="13026" width="4.7109375" style="49" customWidth="1"/>
    <col min="13027" max="13027" width="1" style="49" customWidth="1"/>
    <col min="13028" max="13028" width="4.7109375" style="49" customWidth="1"/>
    <col min="13029" max="13029" width="2.5703125" style="49" customWidth="1"/>
    <col min="13030" max="13030" width="4.7109375" style="49" customWidth="1"/>
    <col min="13031" max="13031" width="1" style="49" customWidth="1"/>
    <col min="13032" max="13032" width="4.7109375" style="49" customWidth="1"/>
    <col min="13033" max="13033" width="2.5703125" style="49" customWidth="1"/>
    <col min="13034" max="13034" width="4.7109375" style="49" customWidth="1"/>
    <col min="13035" max="13035" width="1.140625" style="49" customWidth="1"/>
    <col min="13036" max="13036" width="4.7109375" style="49" customWidth="1"/>
    <col min="13037" max="13037" width="2.5703125" style="49" customWidth="1"/>
    <col min="13038" max="13038" width="4.7109375" style="49" customWidth="1"/>
    <col min="13039" max="13039" width="1.140625" style="49" customWidth="1"/>
    <col min="13040" max="13040" width="4.7109375" style="49" customWidth="1"/>
    <col min="13041" max="13041" width="2.5703125" style="49" customWidth="1"/>
    <col min="13042" max="13042" width="4.7109375" style="49" customWidth="1"/>
    <col min="13043" max="13043" width="1" style="49" customWidth="1"/>
    <col min="13044" max="13044" width="4.7109375" style="49" customWidth="1"/>
    <col min="13045" max="13045" width="2.5703125" style="49" customWidth="1"/>
    <col min="13046" max="13046" width="4.7109375" style="49" customWidth="1"/>
    <col min="13047" max="13047" width="1" style="49" customWidth="1"/>
    <col min="13048" max="13048" width="4.7109375" style="49" customWidth="1"/>
    <col min="13049" max="13049" width="2.5703125" style="49" customWidth="1"/>
    <col min="13050" max="13050" width="4.7109375" style="49" customWidth="1"/>
    <col min="13051" max="13051" width="1" style="49" customWidth="1"/>
    <col min="13052" max="13052" width="4.5703125" style="49" customWidth="1"/>
    <col min="13053" max="13053" width="2.5703125" style="49" customWidth="1"/>
    <col min="13054" max="13054" width="4.85546875" style="49" customWidth="1"/>
    <col min="13055" max="13270" width="9.140625" style="49"/>
    <col min="13271" max="13271" width="1.42578125" style="49" customWidth="1"/>
    <col min="13272" max="13272" width="11.5703125" style="49" customWidth="1"/>
    <col min="13273" max="13275" width="0" style="49" hidden="1" customWidth="1"/>
    <col min="13276" max="13276" width="4.7109375" style="49" customWidth="1"/>
    <col min="13277" max="13277" width="2.5703125" style="49" customWidth="1"/>
    <col min="13278" max="13278" width="4.7109375" style="49" customWidth="1"/>
    <col min="13279" max="13279" width="1" style="49" customWidth="1"/>
    <col min="13280" max="13280" width="4.7109375" style="49" customWidth="1"/>
    <col min="13281" max="13281" width="2.5703125" style="49" customWidth="1"/>
    <col min="13282" max="13282" width="4.7109375" style="49" customWidth="1"/>
    <col min="13283" max="13283" width="1" style="49" customWidth="1"/>
    <col min="13284" max="13284" width="4.7109375" style="49" customWidth="1"/>
    <col min="13285" max="13285" width="2.5703125" style="49" customWidth="1"/>
    <col min="13286" max="13286" width="4.7109375" style="49" customWidth="1"/>
    <col min="13287" max="13287" width="1" style="49" customWidth="1"/>
    <col min="13288" max="13288" width="4.7109375" style="49" customWidth="1"/>
    <col min="13289" max="13289" width="2.5703125" style="49" customWidth="1"/>
    <col min="13290" max="13290" width="4.7109375" style="49" customWidth="1"/>
    <col min="13291" max="13291" width="1.140625" style="49" customWidth="1"/>
    <col min="13292" max="13292" width="4.7109375" style="49" customWidth="1"/>
    <col min="13293" max="13293" width="2.5703125" style="49" customWidth="1"/>
    <col min="13294" max="13294" width="4.7109375" style="49" customWidth="1"/>
    <col min="13295" max="13295" width="1.140625" style="49" customWidth="1"/>
    <col min="13296" max="13296" width="4.7109375" style="49" customWidth="1"/>
    <col min="13297" max="13297" width="2.5703125" style="49" customWidth="1"/>
    <col min="13298" max="13298" width="4.7109375" style="49" customWidth="1"/>
    <col min="13299" max="13299" width="1" style="49" customWidth="1"/>
    <col min="13300" max="13300" width="4.7109375" style="49" customWidth="1"/>
    <col min="13301" max="13301" width="2.5703125" style="49" customWidth="1"/>
    <col min="13302" max="13302" width="4.7109375" style="49" customWidth="1"/>
    <col min="13303" max="13303" width="1" style="49" customWidth="1"/>
    <col min="13304" max="13304" width="4.7109375" style="49" customWidth="1"/>
    <col min="13305" max="13305" width="2.5703125" style="49" customWidth="1"/>
    <col min="13306" max="13306" width="4.7109375" style="49" customWidth="1"/>
    <col min="13307" max="13307" width="1" style="49" customWidth="1"/>
    <col min="13308" max="13308" width="4.5703125" style="49" customWidth="1"/>
    <col min="13309" max="13309" width="2.5703125" style="49" customWidth="1"/>
    <col min="13310" max="13310" width="4.85546875" style="49" customWidth="1"/>
    <col min="13311" max="13526" width="9.140625" style="49"/>
    <col min="13527" max="13527" width="1.42578125" style="49" customWidth="1"/>
    <col min="13528" max="13528" width="11.5703125" style="49" customWidth="1"/>
    <col min="13529" max="13531" width="0" style="49" hidden="1" customWidth="1"/>
    <col min="13532" max="13532" width="4.7109375" style="49" customWidth="1"/>
    <col min="13533" max="13533" width="2.5703125" style="49" customWidth="1"/>
    <col min="13534" max="13534" width="4.7109375" style="49" customWidth="1"/>
    <col min="13535" max="13535" width="1" style="49" customWidth="1"/>
    <col min="13536" max="13536" width="4.7109375" style="49" customWidth="1"/>
    <col min="13537" max="13537" width="2.5703125" style="49" customWidth="1"/>
    <col min="13538" max="13538" width="4.7109375" style="49" customWidth="1"/>
    <col min="13539" max="13539" width="1" style="49" customWidth="1"/>
    <col min="13540" max="13540" width="4.7109375" style="49" customWidth="1"/>
    <col min="13541" max="13541" width="2.5703125" style="49" customWidth="1"/>
    <col min="13542" max="13542" width="4.7109375" style="49" customWidth="1"/>
    <col min="13543" max="13543" width="1" style="49" customWidth="1"/>
    <col min="13544" max="13544" width="4.7109375" style="49" customWidth="1"/>
    <col min="13545" max="13545" width="2.5703125" style="49" customWidth="1"/>
    <col min="13546" max="13546" width="4.7109375" style="49" customWidth="1"/>
    <col min="13547" max="13547" width="1.140625" style="49" customWidth="1"/>
    <col min="13548" max="13548" width="4.7109375" style="49" customWidth="1"/>
    <col min="13549" max="13549" width="2.5703125" style="49" customWidth="1"/>
    <col min="13550" max="13550" width="4.7109375" style="49" customWidth="1"/>
    <col min="13551" max="13551" width="1.140625" style="49" customWidth="1"/>
    <col min="13552" max="13552" width="4.7109375" style="49" customWidth="1"/>
    <col min="13553" max="13553" width="2.5703125" style="49" customWidth="1"/>
    <col min="13554" max="13554" width="4.7109375" style="49" customWidth="1"/>
    <col min="13555" max="13555" width="1" style="49" customWidth="1"/>
    <col min="13556" max="13556" width="4.7109375" style="49" customWidth="1"/>
    <col min="13557" max="13557" width="2.5703125" style="49" customWidth="1"/>
    <col min="13558" max="13558" width="4.7109375" style="49" customWidth="1"/>
    <col min="13559" max="13559" width="1" style="49" customWidth="1"/>
    <col min="13560" max="13560" width="4.7109375" style="49" customWidth="1"/>
    <col min="13561" max="13561" width="2.5703125" style="49" customWidth="1"/>
    <col min="13562" max="13562" width="4.7109375" style="49" customWidth="1"/>
    <col min="13563" max="13563" width="1" style="49" customWidth="1"/>
    <col min="13564" max="13564" width="4.5703125" style="49" customWidth="1"/>
    <col min="13565" max="13565" width="2.5703125" style="49" customWidth="1"/>
    <col min="13566" max="13566" width="4.85546875" style="49" customWidth="1"/>
    <col min="13567" max="13782" width="9.140625" style="49"/>
    <col min="13783" max="13783" width="1.42578125" style="49" customWidth="1"/>
    <col min="13784" max="13784" width="11.5703125" style="49" customWidth="1"/>
    <col min="13785" max="13787" width="0" style="49" hidden="1" customWidth="1"/>
    <col min="13788" max="13788" width="4.7109375" style="49" customWidth="1"/>
    <col min="13789" max="13789" width="2.5703125" style="49" customWidth="1"/>
    <col min="13790" max="13790" width="4.7109375" style="49" customWidth="1"/>
    <col min="13791" max="13791" width="1" style="49" customWidth="1"/>
    <col min="13792" max="13792" width="4.7109375" style="49" customWidth="1"/>
    <col min="13793" max="13793" width="2.5703125" style="49" customWidth="1"/>
    <col min="13794" max="13794" width="4.7109375" style="49" customWidth="1"/>
    <col min="13795" max="13795" width="1" style="49" customWidth="1"/>
    <col min="13796" max="13796" width="4.7109375" style="49" customWidth="1"/>
    <col min="13797" max="13797" width="2.5703125" style="49" customWidth="1"/>
    <col min="13798" max="13798" width="4.7109375" style="49" customWidth="1"/>
    <col min="13799" max="13799" width="1" style="49" customWidth="1"/>
    <col min="13800" max="13800" width="4.7109375" style="49" customWidth="1"/>
    <col min="13801" max="13801" width="2.5703125" style="49" customWidth="1"/>
    <col min="13802" max="13802" width="4.7109375" style="49" customWidth="1"/>
    <col min="13803" max="13803" width="1.140625" style="49" customWidth="1"/>
    <col min="13804" max="13804" width="4.7109375" style="49" customWidth="1"/>
    <col min="13805" max="13805" width="2.5703125" style="49" customWidth="1"/>
    <col min="13806" max="13806" width="4.7109375" style="49" customWidth="1"/>
    <col min="13807" max="13807" width="1.140625" style="49" customWidth="1"/>
    <col min="13808" max="13808" width="4.7109375" style="49" customWidth="1"/>
    <col min="13809" max="13809" width="2.5703125" style="49" customWidth="1"/>
    <col min="13810" max="13810" width="4.7109375" style="49" customWidth="1"/>
    <col min="13811" max="13811" width="1" style="49" customWidth="1"/>
    <col min="13812" max="13812" width="4.7109375" style="49" customWidth="1"/>
    <col min="13813" max="13813" width="2.5703125" style="49" customWidth="1"/>
    <col min="13814" max="13814" width="4.7109375" style="49" customWidth="1"/>
    <col min="13815" max="13815" width="1" style="49" customWidth="1"/>
    <col min="13816" max="13816" width="4.7109375" style="49" customWidth="1"/>
    <col min="13817" max="13817" width="2.5703125" style="49" customWidth="1"/>
    <col min="13818" max="13818" width="4.7109375" style="49" customWidth="1"/>
    <col min="13819" max="13819" width="1" style="49" customWidth="1"/>
    <col min="13820" max="13820" width="4.5703125" style="49" customWidth="1"/>
    <col min="13821" max="13821" width="2.5703125" style="49" customWidth="1"/>
    <col min="13822" max="13822" width="4.85546875" style="49" customWidth="1"/>
    <col min="13823" max="14038" width="9.140625" style="49"/>
    <col min="14039" max="14039" width="1.42578125" style="49" customWidth="1"/>
    <col min="14040" max="14040" width="11.5703125" style="49" customWidth="1"/>
    <col min="14041" max="14043" width="0" style="49" hidden="1" customWidth="1"/>
    <col min="14044" max="14044" width="4.7109375" style="49" customWidth="1"/>
    <col min="14045" max="14045" width="2.5703125" style="49" customWidth="1"/>
    <col min="14046" max="14046" width="4.7109375" style="49" customWidth="1"/>
    <col min="14047" max="14047" width="1" style="49" customWidth="1"/>
    <col min="14048" max="14048" width="4.7109375" style="49" customWidth="1"/>
    <col min="14049" max="14049" width="2.5703125" style="49" customWidth="1"/>
    <col min="14050" max="14050" width="4.7109375" style="49" customWidth="1"/>
    <col min="14051" max="14051" width="1" style="49" customWidth="1"/>
    <col min="14052" max="14052" width="4.7109375" style="49" customWidth="1"/>
    <col min="14053" max="14053" width="2.5703125" style="49" customWidth="1"/>
    <col min="14054" max="14054" width="4.7109375" style="49" customWidth="1"/>
    <col min="14055" max="14055" width="1" style="49" customWidth="1"/>
    <col min="14056" max="14056" width="4.7109375" style="49" customWidth="1"/>
    <col min="14057" max="14057" width="2.5703125" style="49" customWidth="1"/>
    <col min="14058" max="14058" width="4.7109375" style="49" customWidth="1"/>
    <col min="14059" max="14059" width="1.140625" style="49" customWidth="1"/>
    <col min="14060" max="14060" width="4.7109375" style="49" customWidth="1"/>
    <col min="14061" max="14061" width="2.5703125" style="49" customWidth="1"/>
    <col min="14062" max="14062" width="4.7109375" style="49" customWidth="1"/>
    <col min="14063" max="14063" width="1.140625" style="49" customWidth="1"/>
    <col min="14064" max="14064" width="4.7109375" style="49" customWidth="1"/>
    <col min="14065" max="14065" width="2.5703125" style="49" customWidth="1"/>
    <col min="14066" max="14066" width="4.7109375" style="49" customWidth="1"/>
    <col min="14067" max="14067" width="1" style="49" customWidth="1"/>
    <col min="14068" max="14068" width="4.7109375" style="49" customWidth="1"/>
    <col min="14069" max="14069" width="2.5703125" style="49" customWidth="1"/>
    <col min="14070" max="14070" width="4.7109375" style="49" customWidth="1"/>
    <col min="14071" max="14071" width="1" style="49" customWidth="1"/>
    <col min="14072" max="14072" width="4.7109375" style="49" customWidth="1"/>
    <col min="14073" max="14073" width="2.5703125" style="49" customWidth="1"/>
    <col min="14074" max="14074" width="4.7109375" style="49" customWidth="1"/>
    <col min="14075" max="14075" width="1" style="49" customWidth="1"/>
    <col min="14076" max="14076" width="4.5703125" style="49" customWidth="1"/>
    <col min="14077" max="14077" width="2.5703125" style="49" customWidth="1"/>
    <col min="14078" max="14078" width="4.85546875" style="49" customWidth="1"/>
    <col min="14079" max="14294" width="9.140625" style="49"/>
    <col min="14295" max="14295" width="1.42578125" style="49" customWidth="1"/>
    <col min="14296" max="14296" width="11.5703125" style="49" customWidth="1"/>
    <col min="14297" max="14299" width="0" style="49" hidden="1" customWidth="1"/>
    <col min="14300" max="14300" width="4.7109375" style="49" customWidth="1"/>
    <col min="14301" max="14301" width="2.5703125" style="49" customWidth="1"/>
    <col min="14302" max="14302" width="4.7109375" style="49" customWidth="1"/>
    <col min="14303" max="14303" width="1" style="49" customWidth="1"/>
    <col min="14304" max="14304" width="4.7109375" style="49" customWidth="1"/>
    <col min="14305" max="14305" width="2.5703125" style="49" customWidth="1"/>
    <col min="14306" max="14306" width="4.7109375" style="49" customWidth="1"/>
    <col min="14307" max="14307" width="1" style="49" customWidth="1"/>
    <col min="14308" max="14308" width="4.7109375" style="49" customWidth="1"/>
    <col min="14309" max="14309" width="2.5703125" style="49" customWidth="1"/>
    <col min="14310" max="14310" width="4.7109375" style="49" customWidth="1"/>
    <col min="14311" max="14311" width="1" style="49" customWidth="1"/>
    <col min="14312" max="14312" width="4.7109375" style="49" customWidth="1"/>
    <col min="14313" max="14313" width="2.5703125" style="49" customWidth="1"/>
    <col min="14314" max="14314" width="4.7109375" style="49" customWidth="1"/>
    <col min="14315" max="14315" width="1.140625" style="49" customWidth="1"/>
    <col min="14316" max="14316" width="4.7109375" style="49" customWidth="1"/>
    <col min="14317" max="14317" width="2.5703125" style="49" customWidth="1"/>
    <col min="14318" max="14318" width="4.7109375" style="49" customWidth="1"/>
    <col min="14319" max="14319" width="1.140625" style="49" customWidth="1"/>
    <col min="14320" max="14320" width="4.7109375" style="49" customWidth="1"/>
    <col min="14321" max="14321" width="2.5703125" style="49" customWidth="1"/>
    <col min="14322" max="14322" width="4.7109375" style="49" customWidth="1"/>
    <col min="14323" max="14323" width="1" style="49" customWidth="1"/>
    <col min="14324" max="14324" width="4.7109375" style="49" customWidth="1"/>
    <col min="14325" max="14325" width="2.5703125" style="49" customWidth="1"/>
    <col min="14326" max="14326" width="4.7109375" style="49" customWidth="1"/>
    <col min="14327" max="14327" width="1" style="49" customWidth="1"/>
    <col min="14328" max="14328" width="4.7109375" style="49" customWidth="1"/>
    <col min="14329" max="14329" width="2.5703125" style="49" customWidth="1"/>
    <col min="14330" max="14330" width="4.7109375" style="49" customWidth="1"/>
    <col min="14331" max="14331" width="1" style="49" customWidth="1"/>
    <col min="14332" max="14332" width="4.5703125" style="49" customWidth="1"/>
    <col min="14333" max="14333" width="2.5703125" style="49" customWidth="1"/>
    <col min="14334" max="14334" width="4.85546875" style="49" customWidth="1"/>
    <col min="14335" max="14550" width="9.140625" style="49"/>
    <col min="14551" max="14551" width="1.42578125" style="49" customWidth="1"/>
    <col min="14552" max="14552" width="11.5703125" style="49" customWidth="1"/>
    <col min="14553" max="14555" width="0" style="49" hidden="1" customWidth="1"/>
    <col min="14556" max="14556" width="4.7109375" style="49" customWidth="1"/>
    <col min="14557" max="14557" width="2.5703125" style="49" customWidth="1"/>
    <col min="14558" max="14558" width="4.7109375" style="49" customWidth="1"/>
    <col min="14559" max="14559" width="1" style="49" customWidth="1"/>
    <col min="14560" max="14560" width="4.7109375" style="49" customWidth="1"/>
    <col min="14561" max="14561" width="2.5703125" style="49" customWidth="1"/>
    <col min="14562" max="14562" width="4.7109375" style="49" customWidth="1"/>
    <col min="14563" max="14563" width="1" style="49" customWidth="1"/>
    <col min="14564" max="14564" width="4.7109375" style="49" customWidth="1"/>
    <col min="14565" max="14565" width="2.5703125" style="49" customWidth="1"/>
    <col min="14566" max="14566" width="4.7109375" style="49" customWidth="1"/>
    <col min="14567" max="14567" width="1" style="49" customWidth="1"/>
    <col min="14568" max="14568" width="4.7109375" style="49" customWidth="1"/>
    <col min="14569" max="14569" width="2.5703125" style="49" customWidth="1"/>
    <col min="14570" max="14570" width="4.7109375" style="49" customWidth="1"/>
    <col min="14571" max="14571" width="1.140625" style="49" customWidth="1"/>
    <col min="14572" max="14572" width="4.7109375" style="49" customWidth="1"/>
    <col min="14573" max="14573" width="2.5703125" style="49" customWidth="1"/>
    <col min="14574" max="14574" width="4.7109375" style="49" customWidth="1"/>
    <col min="14575" max="14575" width="1.140625" style="49" customWidth="1"/>
    <col min="14576" max="14576" width="4.7109375" style="49" customWidth="1"/>
    <col min="14577" max="14577" width="2.5703125" style="49" customWidth="1"/>
    <col min="14578" max="14578" width="4.7109375" style="49" customWidth="1"/>
    <col min="14579" max="14579" width="1" style="49" customWidth="1"/>
    <col min="14580" max="14580" width="4.7109375" style="49" customWidth="1"/>
    <col min="14581" max="14581" width="2.5703125" style="49" customWidth="1"/>
    <col min="14582" max="14582" width="4.7109375" style="49" customWidth="1"/>
    <col min="14583" max="14583" width="1" style="49" customWidth="1"/>
    <col min="14584" max="14584" width="4.7109375" style="49" customWidth="1"/>
    <col min="14585" max="14585" width="2.5703125" style="49" customWidth="1"/>
    <col min="14586" max="14586" width="4.7109375" style="49" customWidth="1"/>
    <col min="14587" max="14587" width="1" style="49" customWidth="1"/>
    <col min="14588" max="14588" width="4.5703125" style="49" customWidth="1"/>
    <col min="14589" max="14589" width="2.5703125" style="49" customWidth="1"/>
    <col min="14590" max="14590" width="4.85546875" style="49" customWidth="1"/>
    <col min="14591" max="14806" width="9.140625" style="49"/>
    <col min="14807" max="14807" width="1.42578125" style="49" customWidth="1"/>
    <col min="14808" max="14808" width="11.5703125" style="49" customWidth="1"/>
    <col min="14809" max="14811" width="0" style="49" hidden="1" customWidth="1"/>
    <col min="14812" max="14812" width="4.7109375" style="49" customWidth="1"/>
    <col min="14813" max="14813" width="2.5703125" style="49" customWidth="1"/>
    <col min="14814" max="14814" width="4.7109375" style="49" customWidth="1"/>
    <col min="14815" max="14815" width="1" style="49" customWidth="1"/>
    <col min="14816" max="14816" width="4.7109375" style="49" customWidth="1"/>
    <col min="14817" max="14817" width="2.5703125" style="49" customWidth="1"/>
    <col min="14818" max="14818" width="4.7109375" style="49" customWidth="1"/>
    <col min="14819" max="14819" width="1" style="49" customWidth="1"/>
    <col min="14820" max="14820" width="4.7109375" style="49" customWidth="1"/>
    <col min="14821" max="14821" width="2.5703125" style="49" customWidth="1"/>
    <col min="14822" max="14822" width="4.7109375" style="49" customWidth="1"/>
    <col min="14823" max="14823" width="1" style="49" customWidth="1"/>
    <col min="14824" max="14824" width="4.7109375" style="49" customWidth="1"/>
    <col min="14825" max="14825" width="2.5703125" style="49" customWidth="1"/>
    <col min="14826" max="14826" width="4.7109375" style="49" customWidth="1"/>
    <col min="14827" max="14827" width="1.140625" style="49" customWidth="1"/>
    <col min="14828" max="14828" width="4.7109375" style="49" customWidth="1"/>
    <col min="14829" max="14829" width="2.5703125" style="49" customWidth="1"/>
    <col min="14830" max="14830" width="4.7109375" style="49" customWidth="1"/>
    <col min="14831" max="14831" width="1.140625" style="49" customWidth="1"/>
    <col min="14832" max="14832" width="4.7109375" style="49" customWidth="1"/>
    <col min="14833" max="14833" width="2.5703125" style="49" customWidth="1"/>
    <col min="14834" max="14834" width="4.7109375" style="49" customWidth="1"/>
    <col min="14835" max="14835" width="1" style="49" customWidth="1"/>
    <col min="14836" max="14836" width="4.7109375" style="49" customWidth="1"/>
    <col min="14837" max="14837" width="2.5703125" style="49" customWidth="1"/>
    <col min="14838" max="14838" width="4.7109375" style="49" customWidth="1"/>
    <col min="14839" max="14839" width="1" style="49" customWidth="1"/>
    <col min="14840" max="14840" width="4.7109375" style="49" customWidth="1"/>
    <col min="14841" max="14841" width="2.5703125" style="49" customWidth="1"/>
    <col min="14842" max="14842" width="4.7109375" style="49" customWidth="1"/>
    <col min="14843" max="14843" width="1" style="49" customWidth="1"/>
    <col min="14844" max="14844" width="4.5703125" style="49" customWidth="1"/>
    <col min="14845" max="14845" width="2.5703125" style="49" customWidth="1"/>
    <col min="14846" max="14846" width="4.85546875" style="49" customWidth="1"/>
    <col min="14847" max="15062" width="9.140625" style="49"/>
    <col min="15063" max="15063" width="1.42578125" style="49" customWidth="1"/>
    <col min="15064" max="15064" width="11.5703125" style="49" customWidth="1"/>
    <col min="15065" max="15067" width="0" style="49" hidden="1" customWidth="1"/>
    <col min="15068" max="15068" width="4.7109375" style="49" customWidth="1"/>
    <col min="15069" max="15069" width="2.5703125" style="49" customWidth="1"/>
    <col min="15070" max="15070" width="4.7109375" style="49" customWidth="1"/>
    <col min="15071" max="15071" width="1" style="49" customWidth="1"/>
    <col min="15072" max="15072" width="4.7109375" style="49" customWidth="1"/>
    <col min="15073" max="15073" width="2.5703125" style="49" customWidth="1"/>
    <col min="15074" max="15074" width="4.7109375" style="49" customWidth="1"/>
    <col min="15075" max="15075" width="1" style="49" customWidth="1"/>
    <col min="15076" max="15076" width="4.7109375" style="49" customWidth="1"/>
    <col min="15077" max="15077" width="2.5703125" style="49" customWidth="1"/>
    <col min="15078" max="15078" width="4.7109375" style="49" customWidth="1"/>
    <col min="15079" max="15079" width="1" style="49" customWidth="1"/>
    <col min="15080" max="15080" width="4.7109375" style="49" customWidth="1"/>
    <col min="15081" max="15081" width="2.5703125" style="49" customWidth="1"/>
    <col min="15082" max="15082" width="4.7109375" style="49" customWidth="1"/>
    <col min="15083" max="15083" width="1.140625" style="49" customWidth="1"/>
    <col min="15084" max="15084" width="4.7109375" style="49" customWidth="1"/>
    <col min="15085" max="15085" width="2.5703125" style="49" customWidth="1"/>
    <col min="15086" max="15086" width="4.7109375" style="49" customWidth="1"/>
    <col min="15087" max="15087" width="1.140625" style="49" customWidth="1"/>
    <col min="15088" max="15088" width="4.7109375" style="49" customWidth="1"/>
    <col min="15089" max="15089" width="2.5703125" style="49" customWidth="1"/>
    <col min="15090" max="15090" width="4.7109375" style="49" customWidth="1"/>
    <col min="15091" max="15091" width="1" style="49" customWidth="1"/>
    <col min="15092" max="15092" width="4.7109375" style="49" customWidth="1"/>
    <col min="15093" max="15093" width="2.5703125" style="49" customWidth="1"/>
    <col min="15094" max="15094" width="4.7109375" style="49" customWidth="1"/>
    <col min="15095" max="15095" width="1" style="49" customWidth="1"/>
    <col min="15096" max="15096" width="4.7109375" style="49" customWidth="1"/>
    <col min="15097" max="15097" width="2.5703125" style="49" customWidth="1"/>
    <col min="15098" max="15098" width="4.7109375" style="49" customWidth="1"/>
    <col min="15099" max="15099" width="1" style="49" customWidth="1"/>
    <col min="15100" max="15100" width="4.5703125" style="49" customWidth="1"/>
    <col min="15101" max="15101" width="2.5703125" style="49" customWidth="1"/>
    <col min="15102" max="15102" width="4.85546875" style="49" customWidth="1"/>
    <col min="15103" max="15318" width="9.140625" style="49"/>
    <col min="15319" max="15319" width="1.42578125" style="49" customWidth="1"/>
    <col min="15320" max="15320" width="11.5703125" style="49" customWidth="1"/>
    <col min="15321" max="15323" width="0" style="49" hidden="1" customWidth="1"/>
    <col min="15324" max="15324" width="4.7109375" style="49" customWidth="1"/>
    <col min="15325" max="15325" width="2.5703125" style="49" customWidth="1"/>
    <col min="15326" max="15326" width="4.7109375" style="49" customWidth="1"/>
    <col min="15327" max="15327" width="1" style="49" customWidth="1"/>
    <col min="15328" max="15328" width="4.7109375" style="49" customWidth="1"/>
    <col min="15329" max="15329" width="2.5703125" style="49" customWidth="1"/>
    <col min="15330" max="15330" width="4.7109375" style="49" customWidth="1"/>
    <col min="15331" max="15331" width="1" style="49" customWidth="1"/>
    <col min="15332" max="15332" width="4.7109375" style="49" customWidth="1"/>
    <col min="15333" max="15333" width="2.5703125" style="49" customWidth="1"/>
    <col min="15334" max="15334" width="4.7109375" style="49" customWidth="1"/>
    <col min="15335" max="15335" width="1" style="49" customWidth="1"/>
    <col min="15336" max="15336" width="4.7109375" style="49" customWidth="1"/>
    <col min="15337" max="15337" width="2.5703125" style="49" customWidth="1"/>
    <col min="15338" max="15338" width="4.7109375" style="49" customWidth="1"/>
    <col min="15339" max="15339" width="1.140625" style="49" customWidth="1"/>
    <col min="15340" max="15340" width="4.7109375" style="49" customWidth="1"/>
    <col min="15341" max="15341" width="2.5703125" style="49" customWidth="1"/>
    <col min="15342" max="15342" width="4.7109375" style="49" customWidth="1"/>
    <col min="15343" max="15343" width="1.140625" style="49" customWidth="1"/>
    <col min="15344" max="15344" width="4.7109375" style="49" customWidth="1"/>
    <col min="15345" max="15345" width="2.5703125" style="49" customWidth="1"/>
    <col min="15346" max="15346" width="4.7109375" style="49" customWidth="1"/>
    <col min="15347" max="15347" width="1" style="49" customWidth="1"/>
    <col min="15348" max="15348" width="4.7109375" style="49" customWidth="1"/>
    <col min="15349" max="15349" width="2.5703125" style="49" customWidth="1"/>
    <col min="15350" max="15350" width="4.7109375" style="49" customWidth="1"/>
    <col min="15351" max="15351" width="1" style="49" customWidth="1"/>
    <col min="15352" max="15352" width="4.7109375" style="49" customWidth="1"/>
    <col min="15353" max="15353" width="2.5703125" style="49" customWidth="1"/>
    <col min="15354" max="15354" width="4.7109375" style="49" customWidth="1"/>
    <col min="15355" max="15355" width="1" style="49" customWidth="1"/>
    <col min="15356" max="15356" width="4.5703125" style="49" customWidth="1"/>
    <col min="15357" max="15357" width="2.5703125" style="49" customWidth="1"/>
    <col min="15358" max="15358" width="4.85546875" style="49" customWidth="1"/>
    <col min="15359" max="15574" width="9.140625" style="49"/>
    <col min="15575" max="15575" width="1.42578125" style="49" customWidth="1"/>
    <col min="15576" max="15576" width="11.5703125" style="49" customWidth="1"/>
    <col min="15577" max="15579" width="0" style="49" hidden="1" customWidth="1"/>
    <col min="15580" max="15580" width="4.7109375" style="49" customWidth="1"/>
    <col min="15581" max="15581" width="2.5703125" style="49" customWidth="1"/>
    <col min="15582" max="15582" width="4.7109375" style="49" customWidth="1"/>
    <col min="15583" max="15583" width="1" style="49" customWidth="1"/>
    <col min="15584" max="15584" width="4.7109375" style="49" customWidth="1"/>
    <col min="15585" max="15585" width="2.5703125" style="49" customWidth="1"/>
    <col min="15586" max="15586" width="4.7109375" style="49" customWidth="1"/>
    <col min="15587" max="15587" width="1" style="49" customWidth="1"/>
    <col min="15588" max="15588" width="4.7109375" style="49" customWidth="1"/>
    <col min="15589" max="15589" width="2.5703125" style="49" customWidth="1"/>
    <col min="15590" max="15590" width="4.7109375" style="49" customWidth="1"/>
    <col min="15591" max="15591" width="1" style="49" customWidth="1"/>
    <col min="15592" max="15592" width="4.7109375" style="49" customWidth="1"/>
    <col min="15593" max="15593" width="2.5703125" style="49" customWidth="1"/>
    <col min="15594" max="15594" width="4.7109375" style="49" customWidth="1"/>
    <col min="15595" max="15595" width="1.140625" style="49" customWidth="1"/>
    <col min="15596" max="15596" width="4.7109375" style="49" customWidth="1"/>
    <col min="15597" max="15597" width="2.5703125" style="49" customWidth="1"/>
    <col min="15598" max="15598" width="4.7109375" style="49" customWidth="1"/>
    <col min="15599" max="15599" width="1.140625" style="49" customWidth="1"/>
    <col min="15600" max="15600" width="4.7109375" style="49" customWidth="1"/>
    <col min="15601" max="15601" width="2.5703125" style="49" customWidth="1"/>
    <col min="15602" max="15602" width="4.7109375" style="49" customWidth="1"/>
    <col min="15603" max="15603" width="1" style="49" customWidth="1"/>
    <col min="15604" max="15604" width="4.7109375" style="49" customWidth="1"/>
    <col min="15605" max="15605" width="2.5703125" style="49" customWidth="1"/>
    <col min="15606" max="15606" width="4.7109375" style="49" customWidth="1"/>
    <col min="15607" max="15607" width="1" style="49" customWidth="1"/>
    <col min="15608" max="15608" width="4.7109375" style="49" customWidth="1"/>
    <col min="15609" max="15609" width="2.5703125" style="49" customWidth="1"/>
    <col min="15610" max="15610" width="4.7109375" style="49" customWidth="1"/>
    <col min="15611" max="15611" width="1" style="49" customWidth="1"/>
    <col min="15612" max="15612" width="4.5703125" style="49" customWidth="1"/>
    <col min="15613" max="15613" width="2.5703125" style="49" customWidth="1"/>
    <col min="15614" max="15614" width="4.85546875" style="49" customWidth="1"/>
    <col min="15615" max="15830" width="9.140625" style="49"/>
    <col min="15831" max="15831" width="1.42578125" style="49" customWidth="1"/>
    <col min="15832" max="15832" width="11.5703125" style="49" customWidth="1"/>
    <col min="15833" max="15835" width="0" style="49" hidden="1" customWidth="1"/>
    <col min="15836" max="15836" width="4.7109375" style="49" customWidth="1"/>
    <col min="15837" max="15837" width="2.5703125" style="49" customWidth="1"/>
    <col min="15838" max="15838" width="4.7109375" style="49" customWidth="1"/>
    <col min="15839" max="15839" width="1" style="49" customWidth="1"/>
    <col min="15840" max="15840" width="4.7109375" style="49" customWidth="1"/>
    <col min="15841" max="15841" width="2.5703125" style="49" customWidth="1"/>
    <col min="15842" max="15842" width="4.7109375" style="49" customWidth="1"/>
    <col min="15843" max="15843" width="1" style="49" customWidth="1"/>
    <col min="15844" max="15844" width="4.7109375" style="49" customWidth="1"/>
    <col min="15845" max="15845" width="2.5703125" style="49" customWidth="1"/>
    <col min="15846" max="15846" width="4.7109375" style="49" customWidth="1"/>
    <col min="15847" max="15847" width="1" style="49" customWidth="1"/>
    <col min="15848" max="15848" width="4.7109375" style="49" customWidth="1"/>
    <col min="15849" max="15849" width="2.5703125" style="49" customWidth="1"/>
    <col min="15850" max="15850" width="4.7109375" style="49" customWidth="1"/>
    <col min="15851" max="15851" width="1.140625" style="49" customWidth="1"/>
    <col min="15852" max="15852" width="4.7109375" style="49" customWidth="1"/>
    <col min="15853" max="15853" width="2.5703125" style="49" customWidth="1"/>
    <col min="15854" max="15854" width="4.7109375" style="49" customWidth="1"/>
    <col min="15855" max="15855" width="1.140625" style="49" customWidth="1"/>
    <col min="15856" max="15856" width="4.7109375" style="49" customWidth="1"/>
    <col min="15857" max="15857" width="2.5703125" style="49" customWidth="1"/>
    <col min="15858" max="15858" width="4.7109375" style="49" customWidth="1"/>
    <col min="15859" max="15859" width="1" style="49" customWidth="1"/>
    <col min="15860" max="15860" width="4.7109375" style="49" customWidth="1"/>
    <col min="15861" max="15861" width="2.5703125" style="49" customWidth="1"/>
    <col min="15862" max="15862" width="4.7109375" style="49" customWidth="1"/>
    <col min="15863" max="15863" width="1" style="49" customWidth="1"/>
    <col min="15864" max="15864" width="4.7109375" style="49" customWidth="1"/>
    <col min="15865" max="15865" width="2.5703125" style="49" customWidth="1"/>
    <col min="15866" max="15866" width="4.7109375" style="49" customWidth="1"/>
    <col min="15867" max="15867" width="1" style="49" customWidth="1"/>
    <col min="15868" max="15868" width="4.5703125" style="49" customWidth="1"/>
    <col min="15869" max="15869" width="2.5703125" style="49" customWidth="1"/>
    <col min="15870" max="15870" width="4.85546875" style="49" customWidth="1"/>
    <col min="15871" max="16086" width="9.140625" style="49"/>
    <col min="16087" max="16087" width="1.42578125" style="49" customWidth="1"/>
    <col min="16088" max="16088" width="11.5703125" style="49" customWidth="1"/>
    <col min="16089" max="16091" width="0" style="49" hidden="1" customWidth="1"/>
    <col min="16092" max="16092" width="4.7109375" style="49" customWidth="1"/>
    <col min="16093" max="16093" width="2.5703125" style="49" customWidth="1"/>
    <col min="16094" max="16094" width="4.7109375" style="49" customWidth="1"/>
    <col min="16095" max="16095" width="1" style="49" customWidth="1"/>
    <col min="16096" max="16096" width="4.7109375" style="49" customWidth="1"/>
    <col min="16097" max="16097" width="2.5703125" style="49" customWidth="1"/>
    <col min="16098" max="16098" width="4.7109375" style="49" customWidth="1"/>
    <col min="16099" max="16099" width="1" style="49" customWidth="1"/>
    <col min="16100" max="16100" width="4.7109375" style="49" customWidth="1"/>
    <col min="16101" max="16101" width="2.5703125" style="49" customWidth="1"/>
    <col min="16102" max="16102" width="4.7109375" style="49" customWidth="1"/>
    <col min="16103" max="16103" width="1" style="49" customWidth="1"/>
    <col min="16104" max="16104" width="4.7109375" style="49" customWidth="1"/>
    <col min="16105" max="16105" width="2.5703125" style="49" customWidth="1"/>
    <col min="16106" max="16106" width="4.7109375" style="49" customWidth="1"/>
    <col min="16107" max="16107" width="1.140625" style="49" customWidth="1"/>
    <col min="16108" max="16108" width="4.7109375" style="49" customWidth="1"/>
    <col min="16109" max="16109" width="2.5703125" style="49" customWidth="1"/>
    <col min="16110" max="16110" width="4.7109375" style="49" customWidth="1"/>
    <col min="16111" max="16111" width="1.140625" style="49" customWidth="1"/>
    <col min="16112" max="16112" width="4.7109375" style="49" customWidth="1"/>
    <col min="16113" max="16113" width="2.5703125" style="49" customWidth="1"/>
    <col min="16114" max="16114" width="4.7109375" style="49" customWidth="1"/>
    <col min="16115" max="16115" width="1" style="49" customWidth="1"/>
    <col min="16116" max="16116" width="4.7109375" style="49" customWidth="1"/>
    <col min="16117" max="16117" width="2.5703125" style="49" customWidth="1"/>
    <col min="16118" max="16118" width="4.7109375" style="49" customWidth="1"/>
    <col min="16119" max="16119" width="1" style="49" customWidth="1"/>
    <col min="16120" max="16120" width="4.7109375" style="49" customWidth="1"/>
    <col min="16121" max="16121" width="2.5703125" style="49" customWidth="1"/>
    <col min="16122" max="16122" width="4.7109375" style="49" customWidth="1"/>
    <col min="16123" max="16123" width="1" style="49" customWidth="1"/>
    <col min="16124" max="16124" width="4.5703125" style="49" customWidth="1"/>
    <col min="16125" max="16125" width="2.5703125" style="49" customWidth="1"/>
    <col min="16126" max="16126" width="4.85546875" style="49" customWidth="1"/>
    <col min="16127" max="16384" width="9.140625" style="49"/>
  </cols>
  <sheetData>
    <row r="1" spans="1:40" ht="15.75" customHeight="1" x14ac:dyDescent="0.2">
      <c r="A1" s="51" t="s">
        <v>378</v>
      </c>
      <c r="B1" s="51"/>
      <c r="C1" s="51"/>
      <c r="D1" s="51"/>
      <c r="E1" s="51"/>
      <c r="F1" s="51"/>
      <c r="G1" s="199"/>
      <c r="H1" s="51"/>
      <c r="I1" s="51"/>
      <c r="J1" s="51"/>
      <c r="K1" s="199"/>
      <c r="L1" s="51"/>
      <c r="M1" s="51"/>
      <c r="N1" s="51"/>
      <c r="O1" s="199"/>
      <c r="P1" s="51"/>
      <c r="Q1" s="51"/>
      <c r="R1" s="51"/>
      <c r="S1" s="199"/>
      <c r="T1" s="51"/>
      <c r="U1" s="51"/>
      <c r="V1" s="51"/>
      <c r="W1" s="199"/>
      <c r="X1" s="51"/>
      <c r="Y1" s="51"/>
      <c r="Z1" s="51"/>
      <c r="AA1" s="199"/>
      <c r="AB1" s="51"/>
      <c r="AC1" s="51"/>
      <c r="AD1" s="51"/>
      <c r="AE1" s="199"/>
      <c r="AF1" s="51"/>
      <c r="AG1" s="51"/>
      <c r="AH1" s="51"/>
      <c r="AI1" s="199"/>
      <c r="AJ1" s="51"/>
      <c r="AL1" s="224" t="s">
        <v>255</v>
      </c>
      <c r="AM1" s="199"/>
      <c r="AN1" s="51"/>
    </row>
    <row r="2" spans="1:40" ht="13.5" thickBot="1" x14ac:dyDescent="0.25">
      <c r="A2" s="116" t="s">
        <v>379</v>
      </c>
      <c r="B2" s="117"/>
      <c r="C2" s="117"/>
      <c r="D2" s="117"/>
      <c r="E2" s="117"/>
      <c r="F2" s="117"/>
      <c r="G2" s="200"/>
      <c r="H2" s="117"/>
      <c r="I2" s="117"/>
      <c r="J2" s="117"/>
      <c r="K2" s="200"/>
      <c r="L2" s="117"/>
      <c r="M2" s="117"/>
      <c r="N2" s="117"/>
      <c r="O2" s="200"/>
      <c r="P2" s="117"/>
      <c r="Q2" s="117"/>
      <c r="R2" s="117"/>
      <c r="S2" s="200"/>
      <c r="T2" s="117"/>
      <c r="U2" s="117"/>
      <c r="V2" s="117"/>
      <c r="W2" s="200"/>
      <c r="X2" s="117"/>
      <c r="Y2" s="117"/>
      <c r="Z2" s="117"/>
      <c r="AA2" s="200"/>
      <c r="AB2" s="117"/>
      <c r="AC2" s="117"/>
      <c r="AD2" s="117"/>
      <c r="AE2" s="200"/>
      <c r="AF2" s="117"/>
      <c r="AG2" s="117"/>
      <c r="AH2" s="117"/>
      <c r="AI2" s="200"/>
      <c r="AJ2" s="117"/>
      <c r="AK2" s="117"/>
      <c r="AL2" s="117"/>
      <c r="AM2" s="200"/>
      <c r="AN2" s="117"/>
    </row>
    <row r="3" spans="1:40" ht="23.25" customHeight="1" x14ac:dyDescent="0.2">
      <c r="A3" s="313"/>
      <c r="B3" s="313"/>
      <c r="C3" s="52"/>
      <c r="D3" s="52"/>
      <c r="E3" s="52"/>
      <c r="F3" s="316" t="s">
        <v>231</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row>
    <row r="4" spans="1:40" s="61" customFormat="1" ht="15" customHeight="1" x14ac:dyDescent="0.2">
      <c r="A4" s="310" t="s">
        <v>166</v>
      </c>
      <c r="B4" s="310"/>
      <c r="C4" s="52"/>
      <c r="D4" s="52"/>
      <c r="E4" s="52"/>
      <c r="F4" s="318" t="s">
        <v>138</v>
      </c>
      <c r="G4" s="318"/>
      <c r="H4" s="318"/>
      <c r="I4" s="58"/>
      <c r="J4" s="318" t="s">
        <v>139</v>
      </c>
      <c r="K4" s="318"/>
      <c r="L4" s="318"/>
      <c r="M4" s="58"/>
      <c r="N4" s="318" t="s">
        <v>140</v>
      </c>
      <c r="O4" s="318"/>
      <c r="P4" s="318"/>
      <c r="Q4" s="58"/>
      <c r="R4" s="318" t="s">
        <v>141</v>
      </c>
      <c r="S4" s="318"/>
      <c r="T4" s="318"/>
      <c r="U4" s="139"/>
      <c r="V4" s="318" t="s">
        <v>142</v>
      </c>
      <c r="W4" s="318"/>
      <c r="X4" s="318"/>
      <c r="Y4" s="139"/>
      <c r="Z4" s="318" t="s">
        <v>143</v>
      </c>
      <c r="AA4" s="318"/>
      <c r="AB4" s="318"/>
      <c r="AC4" s="58"/>
      <c r="AD4" s="318" t="s">
        <v>144</v>
      </c>
      <c r="AE4" s="318"/>
      <c r="AF4" s="318"/>
      <c r="AG4" s="58"/>
      <c r="AH4" s="318" t="s">
        <v>145</v>
      </c>
      <c r="AI4" s="318"/>
      <c r="AJ4" s="318"/>
      <c r="AK4" s="139"/>
      <c r="AL4" s="318" t="s">
        <v>0</v>
      </c>
      <c r="AM4" s="318"/>
      <c r="AN4" s="318"/>
    </row>
    <row r="5" spans="1:40" s="61" customFormat="1" ht="13.5" customHeight="1" thickBot="1" x14ac:dyDescent="0.25">
      <c r="A5" s="321" t="s">
        <v>230</v>
      </c>
      <c r="B5" s="321"/>
      <c r="C5" s="114"/>
      <c r="D5" s="114"/>
      <c r="E5" s="114"/>
      <c r="F5" s="115" t="s">
        <v>0</v>
      </c>
      <c r="G5" s="320" t="s">
        <v>146</v>
      </c>
      <c r="H5" s="320"/>
      <c r="I5" s="228"/>
      <c r="J5" s="115" t="s">
        <v>0</v>
      </c>
      <c r="K5" s="320" t="s">
        <v>146</v>
      </c>
      <c r="L5" s="320"/>
      <c r="M5" s="228"/>
      <c r="N5" s="115" t="s">
        <v>0</v>
      </c>
      <c r="O5" s="319" t="s">
        <v>146</v>
      </c>
      <c r="P5" s="319"/>
      <c r="Q5" s="227"/>
      <c r="R5" s="53" t="s">
        <v>0</v>
      </c>
      <c r="S5" s="319" t="s">
        <v>146</v>
      </c>
      <c r="T5" s="319"/>
      <c r="U5" s="227"/>
      <c r="V5" s="53" t="s">
        <v>0</v>
      </c>
      <c r="W5" s="319" t="s">
        <v>146</v>
      </c>
      <c r="X5" s="319"/>
      <c r="Y5" s="227"/>
      <c r="Z5" s="53" t="s">
        <v>0</v>
      </c>
      <c r="AA5" s="319" t="s">
        <v>146</v>
      </c>
      <c r="AB5" s="319"/>
      <c r="AC5" s="227"/>
      <c r="AD5" s="53" t="s">
        <v>0</v>
      </c>
      <c r="AE5" s="319" t="s">
        <v>146</v>
      </c>
      <c r="AF5" s="319"/>
      <c r="AG5" s="227"/>
      <c r="AH5" s="53" t="s">
        <v>0</v>
      </c>
      <c r="AI5" s="319" t="s">
        <v>146</v>
      </c>
      <c r="AJ5" s="319"/>
      <c r="AK5" s="227"/>
      <c r="AL5" s="53" t="s">
        <v>0</v>
      </c>
      <c r="AM5" s="319" t="s">
        <v>146</v>
      </c>
      <c r="AN5" s="319"/>
    </row>
    <row r="6" spans="1:40" s="61" customFormat="1" ht="10.5" hidden="1" customHeight="1" thickBot="1" x14ac:dyDescent="0.25">
      <c r="A6" s="73"/>
      <c r="B6" s="73"/>
      <c r="C6" s="73"/>
      <c r="D6" s="73"/>
      <c r="E6" s="73"/>
      <c r="F6" s="54"/>
      <c r="G6" s="74"/>
      <c r="H6" s="74"/>
      <c r="I6" s="74"/>
      <c r="J6" s="54"/>
      <c r="K6" s="74"/>
      <c r="L6" s="74"/>
      <c r="M6" s="74"/>
      <c r="N6" s="54"/>
      <c r="O6" s="74"/>
      <c r="P6" s="74"/>
      <c r="Q6" s="74"/>
      <c r="R6" s="54"/>
      <c r="S6" s="74"/>
      <c r="T6" s="74"/>
      <c r="U6" s="74"/>
      <c r="V6" s="54"/>
      <c r="W6" s="74"/>
      <c r="X6" s="74"/>
      <c r="Y6" s="74"/>
      <c r="Z6" s="54"/>
      <c r="AA6" s="74"/>
      <c r="AB6" s="74"/>
      <c r="AC6" s="74"/>
      <c r="AD6" s="54"/>
      <c r="AE6" s="74"/>
      <c r="AF6" s="74"/>
      <c r="AG6" s="74"/>
      <c r="AH6" s="54"/>
      <c r="AI6" s="74"/>
      <c r="AJ6" s="74"/>
      <c r="AK6" s="74"/>
      <c r="AL6" s="54"/>
      <c r="AM6" s="74"/>
      <c r="AN6" s="74"/>
    </row>
    <row r="7" spans="1:40" s="61" customFormat="1" ht="10.5" hidden="1" customHeight="1" x14ac:dyDescent="0.2">
      <c r="A7" s="73"/>
      <c r="B7" s="73"/>
      <c r="C7" s="73"/>
      <c r="D7" s="73"/>
      <c r="E7" s="73"/>
      <c r="F7" s="54"/>
      <c r="G7" s="74"/>
      <c r="H7" s="74"/>
      <c r="I7" s="74"/>
      <c r="J7" s="54"/>
      <c r="K7" s="74"/>
      <c r="L7" s="74"/>
      <c r="M7" s="74"/>
      <c r="N7" s="54"/>
      <c r="O7" s="74"/>
      <c r="P7" s="74"/>
      <c r="Q7" s="74"/>
      <c r="R7" s="54"/>
      <c r="S7" s="74"/>
      <c r="T7" s="74"/>
      <c r="U7" s="74"/>
      <c r="V7" s="54"/>
      <c r="W7" s="74"/>
      <c r="X7" s="74"/>
      <c r="Y7" s="74"/>
      <c r="Z7" s="54"/>
      <c r="AA7" s="74"/>
      <c r="AB7" s="74"/>
      <c r="AC7" s="74"/>
      <c r="AD7" s="54"/>
      <c r="AE7" s="74"/>
      <c r="AF7" s="74"/>
      <c r="AG7" s="74"/>
      <c r="AH7" s="54"/>
      <c r="AI7" s="74"/>
      <c r="AJ7" s="74"/>
      <c r="AK7" s="74"/>
      <c r="AL7" s="54"/>
      <c r="AM7" s="74"/>
      <c r="AN7" s="74"/>
    </row>
    <row r="8" spans="1:40" s="61" customFormat="1" ht="10.5" hidden="1" customHeight="1" x14ac:dyDescent="0.2">
      <c r="A8" s="73"/>
      <c r="B8" s="73"/>
      <c r="C8" s="73"/>
      <c r="D8" s="73"/>
      <c r="E8" s="73"/>
      <c r="F8" s="54"/>
      <c r="G8" s="74"/>
      <c r="H8" s="74"/>
      <c r="I8" s="74"/>
      <c r="J8" s="54"/>
      <c r="K8" s="74"/>
      <c r="L8" s="74"/>
      <c r="M8" s="74"/>
      <c r="N8" s="54"/>
      <c r="O8" s="74"/>
      <c r="P8" s="74"/>
      <c r="Q8" s="74"/>
      <c r="R8" s="54"/>
      <c r="S8" s="74"/>
      <c r="T8" s="74"/>
      <c r="U8" s="74"/>
      <c r="V8" s="54"/>
      <c r="W8" s="74"/>
      <c r="X8" s="74"/>
      <c r="Y8" s="74"/>
      <c r="Z8" s="54"/>
      <c r="AA8" s="74"/>
      <c r="AB8" s="74"/>
      <c r="AC8" s="74"/>
      <c r="AD8" s="54"/>
      <c r="AE8" s="74"/>
      <c r="AF8" s="74"/>
      <c r="AG8" s="74"/>
      <c r="AH8" s="54"/>
      <c r="AI8" s="74"/>
      <c r="AJ8" s="74"/>
      <c r="AK8" s="74"/>
      <c r="AL8" s="54"/>
      <c r="AM8" s="74"/>
      <c r="AN8" s="74"/>
    </row>
    <row r="9" spans="1:40" s="61" customFormat="1" ht="10.5" customHeight="1" x14ac:dyDescent="0.2">
      <c r="A9" s="310"/>
      <c r="B9" s="310"/>
      <c r="C9" s="52"/>
      <c r="D9" s="52"/>
      <c r="E9" s="52"/>
      <c r="F9" s="54"/>
      <c r="G9" s="74"/>
      <c r="H9" s="54"/>
      <c r="I9" s="54"/>
      <c r="J9" s="54"/>
      <c r="K9" s="74"/>
      <c r="L9" s="54"/>
      <c r="M9" s="54"/>
      <c r="N9" s="54"/>
      <c r="O9" s="74"/>
      <c r="P9" s="54"/>
      <c r="Q9" s="54"/>
      <c r="R9" s="54"/>
      <c r="S9" s="74"/>
      <c r="T9" s="54"/>
      <c r="U9" s="54"/>
      <c r="V9" s="54"/>
      <c r="W9" s="74"/>
      <c r="X9" s="54"/>
      <c r="Y9" s="54"/>
      <c r="Z9" s="54"/>
      <c r="AA9" s="74"/>
      <c r="AB9" s="54"/>
      <c r="AC9" s="54"/>
      <c r="AD9" s="54"/>
      <c r="AE9" s="74"/>
      <c r="AF9" s="54"/>
      <c r="AG9" s="54"/>
      <c r="AH9" s="54"/>
      <c r="AI9" s="74"/>
      <c r="AJ9" s="54"/>
      <c r="AK9" s="54"/>
      <c r="AL9" s="54"/>
      <c r="AM9" s="74"/>
      <c r="AN9" s="54"/>
    </row>
    <row r="10" spans="1:40" s="61" customFormat="1" ht="10.5" hidden="1" customHeight="1" x14ac:dyDescent="0.2">
      <c r="A10" s="52"/>
      <c r="B10" s="52"/>
      <c r="C10" s="52"/>
      <c r="D10" s="52"/>
      <c r="E10" s="52"/>
      <c r="F10" s="54"/>
      <c r="G10" s="74"/>
      <c r="H10" s="54"/>
      <c r="I10" s="54"/>
      <c r="J10" s="54"/>
      <c r="K10" s="74"/>
      <c r="L10" s="54"/>
      <c r="M10" s="54"/>
      <c r="N10" s="54"/>
      <c r="O10" s="74"/>
      <c r="P10" s="54"/>
      <c r="Q10" s="54"/>
      <c r="R10" s="54"/>
      <c r="S10" s="74"/>
      <c r="T10" s="54"/>
      <c r="U10" s="54"/>
      <c r="V10" s="54"/>
      <c r="W10" s="74"/>
      <c r="X10" s="54"/>
      <c r="Y10" s="54"/>
      <c r="Z10" s="54"/>
      <c r="AA10" s="74"/>
      <c r="AB10" s="54"/>
      <c r="AC10" s="54"/>
      <c r="AD10" s="54"/>
      <c r="AE10" s="74"/>
      <c r="AF10" s="54"/>
      <c r="AG10" s="54"/>
      <c r="AH10" s="54"/>
      <c r="AI10" s="74"/>
      <c r="AJ10" s="54"/>
      <c r="AK10" s="54"/>
      <c r="AL10" s="54"/>
      <c r="AM10" s="74"/>
      <c r="AN10" s="54"/>
    </row>
    <row r="11" spans="1:40" s="61" customFormat="1" ht="12" customHeight="1" x14ac:dyDescent="0.2">
      <c r="A11" s="310" t="s">
        <v>0</v>
      </c>
      <c r="B11" s="310"/>
      <c r="C11" s="52"/>
      <c r="D11" s="52"/>
      <c r="E11" s="52"/>
      <c r="F11" s="188">
        <v>165767.921</v>
      </c>
      <c r="G11" s="205" t="s">
        <v>43</v>
      </c>
      <c r="H11" s="188">
        <v>49712.432000000001</v>
      </c>
      <c r="I11" s="58" t="s">
        <v>92</v>
      </c>
      <c r="J11" s="188">
        <v>108907.61900000001</v>
      </c>
      <c r="K11" s="205" t="s">
        <v>43</v>
      </c>
      <c r="L11" s="188">
        <v>30515.5</v>
      </c>
      <c r="M11" s="58" t="s">
        <v>92</v>
      </c>
      <c r="N11" s="188">
        <v>81691.845000000001</v>
      </c>
      <c r="O11" s="205" t="s">
        <v>43</v>
      </c>
      <c r="P11" s="188">
        <v>21345.22</v>
      </c>
      <c r="Q11" s="58" t="s">
        <v>92</v>
      </c>
      <c r="R11" s="188">
        <v>121605.463</v>
      </c>
      <c r="S11" s="205" t="s">
        <v>43</v>
      </c>
      <c r="T11" s="188">
        <v>23993.151000000002</v>
      </c>
      <c r="U11" s="58" t="s">
        <v>92</v>
      </c>
      <c r="V11" s="188">
        <v>266879.82900000003</v>
      </c>
      <c r="W11" s="205" t="s">
        <v>43</v>
      </c>
      <c r="X11" s="188">
        <v>59961.279000000002</v>
      </c>
      <c r="Y11" s="58" t="s">
        <v>92</v>
      </c>
      <c r="Z11" s="188">
        <v>24095.875</v>
      </c>
      <c r="AA11" s="205" t="s">
        <v>43</v>
      </c>
      <c r="AB11" s="188">
        <v>6288.3689999999997</v>
      </c>
      <c r="AC11" s="58" t="s">
        <v>92</v>
      </c>
      <c r="AD11" s="188">
        <v>11372.066000000001</v>
      </c>
      <c r="AE11" s="205" t="s">
        <v>43</v>
      </c>
      <c r="AF11" s="188">
        <v>4670.0829999999996</v>
      </c>
      <c r="AG11" s="58" t="s">
        <v>92</v>
      </c>
      <c r="AH11" s="188">
        <v>39917.144</v>
      </c>
      <c r="AI11" s="205" t="s">
        <v>43</v>
      </c>
      <c r="AJ11" s="188">
        <v>26797.58</v>
      </c>
      <c r="AK11" s="58" t="s">
        <v>92</v>
      </c>
      <c r="AL11" s="188">
        <v>820237.76100000006</v>
      </c>
      <c r="AM11" s="205" t="s">
        <v>43</v>
      </c>
      <c r="AN11" s="188">
        <v>92611.327000000005</v>
      </c>
    </row>
    <row r="12" spans="1:40" s="61" customFormat="1" ht="12" customHeight="1" x14ac:dyDescent="0.2">
      <c r="A12" s="52"/>
      <c r="F12" s="141"/>
      <c r="G12" s="205"/>
      <c r="H12" s="58"/>
      <c r="I12" s="58"/>
      <c r="J12" s="58"/>
      <c r="K12" s="205"/>
      <c r="L12" s="58"/>
      <c r="M12" s="58"/>
      <c r="N12" s="58"/>
      <c r="O12" s="205"/>
      <c r="P12" s="58"/>
      <c r="Q12" s="58"/>
      <c r="R12" s="58"/>
      <c r="S12" s="205"/>
      <c r="T12" s="58"/>
      <c r="U12" s="58"/>
      <c r="V12" s="141"/>
      <c r="W12" s="205"/>
      <c r="X12" s="58"/>
      <c r="Y12" s="58"/>
      <c r="Z12" s="58"/>
      <c r="AA12" s="205"/>
      <c r="AB12" s="58"/>
      <c r="AC12" s="58"/>
      <c r="AD12" s="58"/>
      <c r="AE12" s="205"/>
      <c r="AF12" s="58"/>
      <c r="AG12" s="58"/>
      <c r="AH12" s="58"/>
      <c r="AI12" s="205"/>
      <c r="AJ12" s="58"/>
      <c r="AK12" s="58"/>
      <c r="AL12" s="58"/>
      <c r="AM12" s="205"/>
      <c r="AN12" s="58"/>
    </row>
    <row r="13" spans="1:40" s="61" customFormat="1" ht="12" customHeight="1" x14ac:dyDescent="0.2">
      <c r="A13" s="308" t="s">
        <v>147</v>
      </c>
      <c r="B13" s="308"/>
      <c r="C13" s="56"/>
      <c r="D13" s="56"/>
      <c r="E13" s="56"/>
      <c r="F13" s="141"/>
      <c r="G13" s="222"/>
      <c r="H13" s="141"/>
      <c r="I13" s="141"/>
      <c r="J13" s="141"/>
      <c r="K13" s="222"/>
      <c r="L13" s="141"/>
      <c r="M13" s="141"/>
      <c r="N13" s="141"/>
      <c r="O13" s="222"/>
      <c r="P13" s="141"/>
      <c r="Q13" s="141"/>
      <c r="R13" s="141"/>
      <c r="S13" s="222"/>
      <c r="T13" s="141"/>
      <c r="U13" s="216"/>
      <c r="V13" s="141"/>
      <c r="W13" s="222"/>
      <c r="X13" s="141"/>
      <c r="Y13" s="141"/>
      <c r="Z13" s="141"/>
      <c r="AA13" s="222"/>
      <c r="AB13" s="141"/>
      <c r="AC13" s="141"/>
      <c r="AD13" s="141"/>
      <c r="AE13" s="222"/>
      <c r="AF13" s="141"/>
      <c r="AG13" s="141"/>
      <c r="AH13" s="141"/>
      <c r="AI13" s="222"/>
      <c r="AJ13" s="141"/>
      <c r="AK13" s="216"/>
      <c r="AL13" s="141"/>
      <c r="AM13" s="222"/>
      <c r="AN13" s="141"/>
    </row>
    <row r="14" spans="1:40" s="61" customFormat="1" ht="12" customHeight="1" x14ac:dyDescent="0.2">
      <c r="A14" s="310" t="s">
        <v>0</v>
      </c>
      <c r="B14" s="310"/>
      <c r="C14" s="52"/>
      <c r="D14" s="52"/>
      <c r="E14" s="52"/>
      <c r="F14" s="188">
        <v>127327.37</v>
      </c>
      <c r="G14" s="205" t="s">
        <v>43</v>
      </c>
      <c r="H14" s="188">
        <v>45195.881000000001</v>
      </c>
      <c r="I14" s="141" t="s">
        <v>92</v>
      </c>
      <c r="J14" s="188">
        <v>69969.785999999993</v>
      </c>
      <c r="K14" s="205" t="s">
        <v>43</v>
      </c>
      <c r="L14" s="188">
        <v>19751.171999999999</v>
      </c>
      <c r="M14" s="141" t="s">
        <v>92</v>
      </c>
      <c r="N14" s="188">
        <v>58105.781999999999</v>
      </c>
      <c r="O14" s="205" t="s">
        <v>43</v>
      </c>
      <c r="P14" s="188">
        <v>13263.716</v>
      </c>
      <c r="Q14" s="141" t="s">
        <v>92</v>
      </c>
      <c r="R14" s="188">
        <v>94412.95</v>
      </c>
      <c r="S14" s="205" t="s">
        <v>43</v>
      </c>
      <c r="T14" s="188">
        <v>21167.597000000002</v>
      </c>
      <c r="U14" s="216" t="s">
        <v>92</v>
      </c>
      <c r="V14" s="188">
        <v>142199.416</v>
      </c>
      <c r="W14" s="205" t="s">
        <v>43</v>
      </c>
      <c r="X14" s="188">
        <v>51837.356</v>
      </c>
      <c r="Y14" s="141" t="s">
        <v>92</v>
      </c>
      <c r="Z14" s="188">
        <v>14438.295</v>
      </c>
      <c r="AA14" s="205" t="s">
        <v>43</v>
      </c>
      <c r="AB14" s="188">
        <v>3314.1120000000001</v>
      </c>
      <c r="AC14" s="141" t="s">
        <v>92</v>
      </c>
      <c r="AD14" s="188">
        <v>9208.3130000000001</v>
      </c>
      <c r="AE14" s="205" t="s">
        <v>43</v>
      </c>
      <c r="AF14" s="188">
        <v>3169.752</v>
      </c>
      <c r="AG14" s="141" t="s">
        <v>92</v>
      </c>
      <c r="AH14" s="188">
        <v>27102</v>
      </c>
      <c r="AI14" s="205" t="s">
        <v>43</v>
      </c>
      <c r="AJ14" s="188">
        <v>17622.865000000002</v>
      </c>
      <c r="AK14" s="216" t="s">
        <v>92</v>
      </c>
      <c r="AL14" s="188">
        <v>542763.91200000001</v>
      </c>
      <c r="AM14" s="205" t="s">
        <v>43</v>
      </c>
      <c r="AN14" s="188">
        <v>77069.634999999995</v>
      </c>
    </row>
    <row r="15" spans="1:40" s="61" customFormat="1" ht="12" customHeight="1" x14ac:dyDescent="0.2">
      <c r="A15" s="58"/>
      <c r="B15" s="59" t="s">
        <v>148</v>
      </c>
      <c r="C15" s="59"/>
      <c r="D15" s="59"/>
      <c r="E15" s="59"/>
      <c r="F15" s="216"/>
      <c r="G15" s="74"/>
      <c r="H15" s="216"/>
      <c r="I15" s="216"/>
      <c r="J15" s="216"/>
      <c r="K15" s="74"/>
      <c r="L15" s="216"/>
      <c r="M15" s="216"/>
      <c r="N15" s="216"/>
      <c r="O15" s="74"/>
      <c r="P15" s="216"/>
      <c r="Q15" s="216"/>
      <c r="R15" s="216"/>
      <c r="S15" s="74"/>
      <c r="T15" s="216"/>
      <c r="U15" s="186"/>
      <c r="V15" s="216"/>
      <c r="W15" s="74"/>
      <c r="X15" s="216"/>
      <c r="Y15" s="216"/>
      <c r="Z15" s="216"/>
      <c r="AA15" s="74"/>
      <c r="AB15" s="216"/>
      <c r="AC15" s="216"/>
      <c r="AD15" s="216"/>
      <c r="AE15" s="74"/>
      <c r="AF15" s="216"/>
      <c r="AG15" s="216"/>
      <c r="AH15" s="216"/>
      <c r="AI15" s="74"/>
      <c r="AJ15" s="216"/>
      <c r="AK15" s="186"/>
      <c r="AL15" s="216"/>
      <c r="AM15" s="74"/>
      <c r="AN15" s="216"/>
    </row>
    <row r="16" spans="1:40" s="61" customFormat="1" ht="12" customHeight="1" x14ac:dyDescent="0.2">
      <c r="B16" s="59" t="s">
        <v>3</v>
      </c>
      <c r="C16" s="59"/>
      <c r="D16" s="59"/>
      <c r="E16" s="59"/>
      <c r="F16" s="185">
        <v>13640.911</v>
      </c>
      <c r="G16" s="74" t="s">
        <v>43</v>
      </c>
      <c r="H16" s="185">
        <v>10902.141</v>
      </c>
      <c r="I16" s="61" t="s">
        <v>92</v>
      </c>
      <c r="J16" s="185">
        <v>5513.1629999999996</v>
      </c>
      <c r="K16" s="74" t="s">
        <v>43</v>
      </c>
      <c r="L16" s="185">
        <v>1449.2370000000001</v>
      </c>
      <c r="M16" s="61" t="s">
        <v>92</v>
      </c>
      <c r="N16" s="185">
        <v>4932.4409999999998</v>
      </c>
      <c r="O16" s="74" t="s">
        <v>43</v>
      </c>
      <c r="P16" s="185">
        <v>1783.345</v>
      </c>
      <c r="Q16" s="61" t="s">
        <v>92</v>
      </c>
      <c r="R16" s="185">
        <v>9330.9809999999998</v>
      </c>
      <c r="S16" s="74" t="s">
        <v>43</v>
      </c>
      <c r="T16" s="185">
        <v>3650.319</v>
      </c>
      <c r="U16" s="186" t="s">
        <v>92</v>
      </c>
      <c r="V16" s="185">
        <v>12159.707</v>
      </c>
      <c r="W16" s="74" t="s">
        <v>43</v>
      </c>
      <c r="X16" s="185">
        <v>4288.4870000000001</v>
      </c>
      <c r="Y16" s="61" t="s">
        <v>92</v>
      </c>
      <c r="Z16" s="185">
        <v>959.96699999999998</v>
      </c>
      <c r="AA16" s="74" t="s">
        <v>43</v>
      </c>
      <c r="AB16" s="185">
        <v>513.73199999999997</v>
      </c>
      <c r="AC16" s="61" t="s">
        <v>92</v>
      </c>
      <c r="AD16" s="185">
        <v>1600.43</v>
      </c>
      <c r="AE16" s="74" t="s">
        <v>43</v>
      </c>
      <c r="AF16" s="185">
        <v>611.64700000000005</v>
      </c>
      <c r="AG16" s="61" t="s">
        <v>92</v>
      </c>
      <c r="AH16" s="185">
        <v>821.32</v>
      </c>
      <c r="AI16" s="74" t="s">
        <v>43</v>
      </c>
      <c r="AJ16" s="185">
        <v>335.49700000000001</v>
      </c>
      <c r="AK16" s="186" t="s">
        <v>92</v>
      </c>
      <c r="AL16" s="185">
        <v>48958.921000000002</v>
      </c>
      <c r="AM16" s="74" t="s">
        <v>43</v>
      </c>
      <c r="AN16" s="185">
        <v>12520.155000000001</v>
      </c>
    </row>
    <row r="17" spans="1:42" s="61" customFormat="1" ht="12" customHeight="1" x14ac:dyDescent="0.2">
      <c r="B17" s="59" t="s">
        <v>2</v>
      </c>
      <c r="C17" s="59"/>
      <c r="D17" s="59"/>
      <c r="E17" s="59"/>
      <c r="F17" s="185">
        <v>4891.6369999999997</v>
      </c>
      <c r="G17" s="74" t="s">
        <v>43</v>
      </c>
      <c r="H17" s="185">
        <v>2185.0430000000001</v>
      </c>
      <c r="I17" s="61" t="s">
        <v>92</v>
      </c>
      <c r="J17" s="185">
        <v>8009.7669999999998</v>
      </c>
      <c r="K17" s="74" t="s">
        <v>43</v>
      </c>
      <c r="L17" s="185">
        <v>3470.8069999999998</v>
      </c>
      <c r="M17" s="61" t="s">
        <v>92</v>
      </c>
      <c r="N17" s="185">
        <v>4629.6909999999998</v>
      </c>
      <c r="O17" s="74" t="s">
        <v>43</v>
      </c>
      <c r="P17" s="185">
        <v>3307.6950000000002</v>
      </c>
      <c r="Q17" s="61" t="s">
        <v>92</v>
      </c>
      <c r="R17" s="185">
        <v>3672.2510000000002</v>
      </c>
      <c r="S17" s="74" t="s">
        <v>43</v>
      </c>
      <c r="T17" s="185">
        <v>1571.183</v>
      </c>
      <c r="U17" s="186" t="s">
        <v>92</v>
      </c>
      <c r="V17" s="185">
        <v>4577.9319999999998</v>
      </c>
      <c r="W17" s="74" t="s">
        <v>43</v>
      </c>
      <c r="X17" s="185">
        <v>2135.0360000000001</v>
      </c>
      <c r="Y17" s="61" t="s">
        <v>92</v>
      </c>
      <c r="Z17" s="185">
        <v>1905.452</v>
      </c>
      <c r="AA17" s="74" t="s">
        <v>43</v>
      </c>
      <c r="AB17" s="185">
        <v>831.11900000000003</v>
      </c>
      <c r="AC17" s="61" t="s">
        <v>92</v>
      </c>
      <c r="AD17" s="185">
        <v>2685.0920000000001</v>
      </c>
      <c r="AE17" s="74" t="s">
        <v>43</v>
      </c>
      <c r="AF17" s="185">
        <v>1517.6089999999999</v>
      </c>
      <c r="AG17" s="61" t="s">
        <v>92</v>
      </c>
      <c r="AH17" s="185">
        <v>6136.14</v>
      </c>
      <c r="AI17" s="74" t="s">
        <v>43</v>
      </c>
      <c r="AJ17" s="185">
        <v>4034.9270000000001</v>
      </c>
      <c r="AK17" s="186" t="s">
        <v>92</v>
      </c>
      <c r="AL17" s="185">
        <v>36507.964</v>
      </c>
      <c r="AM17" s="74" t="s">
        <v>43</v>
      </c>
      <c r="AN17" s="185">
        <v>7455.357</v>
      </c>
    </row>
    <row r="18" spans="1:42" s="61" customFormat="1" ht="12" customHeight="1" x14ac:dyDescent="0.2">
      <c r="B18" s="59" t="s">
        <v>4</v>
      </c>
      <c r="C18" s="59"/>
      <c r="D18" s="59"/>
      <c r="E18" s="59"/>
      <c r="F18" s="185">
        <v>54719.786999999997</v>
      </c>
      <c r="G18" s="74" t="s">
        <v>43</v>
      </c>
      <c r="H18" s="185">
        <v>31525.763999999999</v>
      </c>
      <c r="I18" s="61" t="s">
        <v>92</v>
      </c>
      <c r="J18" s="185">
        <v>19446.697</v>
      </c>
      <c r="K18" s="74" t="s">
        <v>43</v>
      </c>
      <c r="L18" s="185">
        <v>6708.4269999999997</v>
      </c>
      <c r="M18" s="61" t="s">
        <v>92</v>
      </c>
      <c r="N18" s="185">
        <v>14183.319</v>
      </c>
      <c r="O18" s="74" t="s">
        <v>43</v>
      </c>
      <c r="P18" s="185">
        <v>5058.8590000000004</v>
      </c>
      <c r="Q18" s="61" t="s">
        <v>92</v>
      </c>
      <c r="R18" s="185">
        <v>26013.977999999999</v>
      </c>
      <c r="S18" s="74" t="s">
        <v>43</v>
      </c>
      <c r="T18" s="185">
        <v>10945.424999999999</v>
      </c>
      <c r="U18" s="186" t="s">
        <v>92</v>
      </c>
      <c r="V18" s="185">
        <v>29199.954000000002</v>
      </c>
      <c r="W18" s="74" t="s">
        <v>43</v>
      </c>
      <c r="X18" s="185">
        <v>10414.636</v>
      </c>
      <c r="Y18" s="61" t="s">
        <v>92</v>
      </c>
      <c r="Z18" s="185">
        <v>3072.9209999999998</v>
      </c>
      <c r="AA18" s="74" t="s">
        <v>43</v>
      </c>
      <c r="AB18" s="185">
        <v>1381.048</v>
      </c>
      <c r="AC18" s="61" t="s">
        <v>92</v>
      </c>
      <c r="AD18" s="185">
        <v>1922.992</v>
      </c>
      <c r="AE18" s="74" t="s">
        <v>43</v>
      </c>
      <c r="AF18" s="185">
        <v>1308.05</v>
      </c>
      <c r="AG18" s="61" t="s">
        <v>92</v>
      </c>
      <c r="AH18" s="185">
        <v>13154.391</v>
      </c>
      <c r="AI18" s="74" t="s">
        <v>43</v>
      </c>
      <c r="AJ18" s="185">
        <v>12529.608</v>
      </c>
      <c r="AK18" s="186" t="s">
        <v>92</v>
      </c>
      <c r="AL18" s="185">
        <v>161714.04</v>
      </c>
      <c r="AM18" s="74" t="s">
        <v>43</v>
      </c>
      <c r="AN18" s="185">
        <v>37922.724999999999</v>
      </c>
    </row>
    <row r="19" spans="1:42" s="66" customFormat="1" ht="11.25" x14ac:dyDescent="0.2">
      <c r="B19" s="75" t="s">
        <v>5</v>
      </c>
      <c r="C19" s="75"/>
      <c r="D19" s="75"/>
      <c r="E19" s="75"/>
      <c r="F19" s="187">
        <v>10279.468999999999</v>
      </c>
      <c r="G19" s="74" t="s">
        <v>43</v>
      </c>
      <c r="H19" s="185">
        <v>3454.0659999999998</v>
      </c>
      <c r="I19" s="61" t="s">
        <v>92</v>
      </c>
      <c r="J19" s="185">
        <v>12501.325999999999</v>
      </c>
      <c r="K19" s="74" t="s">
        <v>43</v>
      </c>
      <c r="L19" s="185">
        <v>8147.0919999999996</v>
      </c>
      <c r="M19" s="61" t="s">
        <v>92</v>
      </c>
      <c r="N19" s="185">
        <v>7165.5780000000004</v>
      </c>
      <c r="O19" s="74" t="s">
        <v>43</v>
      </c>
      <c r="P19" s="185">
        <v>3279.8780000000002</v>
      </c>
      <c r="Q19" s="61" t="s">
        <v>92</v>
      </c>
      <c r="R19" s="185">
        <v>16085.932000000001</v>
      </c>
      <c r="S19" s="74" t="s">
        <v>43</v>
      </c>
      <c r="T19" s="185">
        <v>4574.8959999999997</v>
      </c>
      <c r="U19" s="186" t="s">
        <v>92</v>
      </c>
      <c r="V19" s="185">
        <v>32703.215</v>
      </c>
      <c r="W19" s="74" t="s">
        <v>43</v>
      </c>
      <c r="X19" s="185">
        <v>13762.300999999999</v>
      </c>
      <c r="Y19" s="61" t="s">
        <v>92</v>
      </c>
      <c r="Z19" s="185">
        <v>2885.0749999999998</v>
      </c>
      <c r="AA19" s="74" t="s">
        <v>43</v>
      </c>
      <c r="AB19" s="185">
        <v>1191.702</v>
      </c>
      <c r="AC19" s="61" t="s">
        <v>92</v>
      </c>
      <c r="AD19" s="185">
        <v>1443.39</v>
      </c>
      <c r="AE19" s="74" t="s">
        <v>43</v>
      </c>
      <c r="AF19" s="185">
        <v>1093.635</v>
      </c>
      <c r="AG19" s="61" t="s">
        <v>92</v>
      </c>
      <c r="AH19" s="185">
        <v>2291.3420000000001</v>
      </c>
      <c r="AI19" s="74" t="s">
        <v>43</v>
      </c>
      <c r="AJ19" s="185">
        <v>1467.7270000000001</v>
      </c>
      <c r="AK19" s="186" t="s">
        <v>92</v>
      </c>
      <c r="AL19" s="185">
        <v>85355.327999999994</v>
      </c>
      <c r="AM19" s="74" t="s">
        <v>43</v>
      </c>
      <c r="AN19" s="187">
        <v>17680.452000000001</v>
      </c>
    </row>
    <row r="20" spans="1:42" s="66" customFormat="1" ht="12.75" customHeight="1" x14ac:dyDescent="0.2">
      <c r="B20" s="76" t="s">
        <v>257</v>
      </c>
      <c r="C20" s="75"/>
      <c r="D20" s="75"/>
      <c r="E20" s="75"/>
      <c r="F20" s="187">
        <v>7560.82</v>
      </c>
      <c r="G20" s="74" t="s">
        <v>43</v>
      </c>
      <c r="H20" s="185">
        <v>3697.1120000000001</v>
      </c>
      <c r="I20" s="61" t="s">
        <v>92</v>
      </c>
      <c r="J20" s="185">
        <v>4022.3330000000001</v>
      </c>
      <c r="K20" s="74" t="s">
        <v>43</v>
      </c>
      <c r="L20" s="185">
        <v>1989.5440000000001</v>
      </c>
      <c r="M20" s="61" t="s">
        <v>92</v>
      </c>
      <c r="N20" s="185">
        <v>5429.9759999999997</v>
      </c>
      <c r="O20" s="74" t="s">
        <v>43</v>
      </c>
      <c r="P20" s="185">
        <v>2153.1260000000002</v>
      </c>
      <c r="Q20" s="61" t="s">
        <v>92</v>
      </c>
      <c r="R20" s="185">
        <v>8099.4229999999998</v>
      </c>
      <c r="S20" s="74" t="s">
        <v>43</v>
      </c>
      <c r="T20" s="185">
        <v>2577.1489999999999</v>
      </c>
      <c r="U20" s="186" t="s">
        <v>92</v>
      </c>
      <c r="V20" s="185">
        <v>7986.6239999999998</v>
      </c>
      <c r="W20" s="74" t="s">
        <v>43</v>
      </c>
      <c r="X20" s="185">
        <v>3084.5340000000001</v>
      </c>
      <c r="Y20" s="61" t="s">
        <v>92</v>
      </c>
      <c r="Z20" s="185">
        <v>1525.3019999999999</v>
      </c>
      <c r="AA20" s="74" t="s">
        <v>43</v>
      </c>
      <c r="AB20" s="185">
        <v>783.27200000000005</v>
      </c>
      <c r="AC20" s="61" t="s">
        <v>92</v>
      </c>
      <c r="AD20" s="185">
        <v>877.59699999999998</v>
      </c>
      <c r="AE20" s="74" t="s">
        <v>43</v>
      </c>
      <c r="AF20" s="185">
        <v>788.976</v>
      </c>
      <c r="AG20" s="61" t="s">
        <v>92</v>
      </c>
      <c r="AH20" s="185">
        <v>1814.4639999999999</v>
      </c>
      <c r="AI20" s="74" t="s">
        <v>43</v>
      </c>
      <c r="AJ20" s="185">
        <v>1628.4649999999999</v>
      </c>
      <c r="AK20" s="186" t="s">
        <v>92</v>
      </c>
      <c r="AL20" s="185">
        <v>37316.54</v>
      </c>
      <c r="AM20" s="74" t="s">
        <v>43</v>
      </c>
      <c r="AN20" s="187">
        <v>6593.4309999999996</v>
      </c>
      <c r="AP20" s="32"/>
    </row>
    <row r="21" spans="1:42" s="66" customFormat="1" ht="12.75" customHeight="1" x14ac:dyDescent="0.2">
      <c r="B21" s="76" t="s">
        <v>7</v>
      </c>
      <c r="C21" s="75"/>
      <c r="D21" s="75"/>
      <c r="E21" s="75"/>
      <c r="F21" s="187">
        <v>12877.851000000001</v>
      </c>
      <c r="G21" s="74" t="s">
        <v>43</v>
      </c>
      <c r="H21" s="185">
        <v>6554.1350000000002</v>
      </c>
      <c r="I21" s="61" t="s">
        <v>92</v>
      </c>
      <c r="J21" s="185">
        <v>5615.7920000000004</v>
      </c>
      <c r="K21" s="74" t="s">
        <v>43</v>
      </c>
      <c r="L21" s="185">
        <v>3720.172</v>
      </c>
      <c r="M21" s="61" t="s">
        <v>92</v>
      </c>
      <c r="N21" s="185">
        <v>2718.2130000000002</v>
      </c>
      <c r="O21" s="74" t="s">
        <v>43</v>
      </c>
      <c r="P21" s="185">
        <v>1180.2819999999999</v>
      </c>
      <c r="Q21" s="61" t="s">
        <v>92</v>
      </c>
      <c r="R21" s="185">
        <v>12557.884</v>
      </c>
      <c r="S21" s="74" t="s">
        <v>43</v>
      </c>
      <c r="T21" s="185">
        <v>5454.7830000000004</v>
      </c>
      <c r="U21" s="186" t="s">
        <v>92</v>
      </c>
      <c r="V21" s="185">
        <v>14712.242</v>
      </c>
      <c r="W21" s="74" t="s">
        <v>43</v>
      </c>
      <c r="X21" s="185">
        <v>6916.0039999999999</v>
      </c>
      <c r="Y21" s="61" t="s">
        <v>92</v>
      </c>
      <c r="Z21" s="185">
        <v>2091.3380000000002</v>
      </c>
      <c r="AA21" s="74" t="s">
        <v>43</v>
      </c>
      <c r="AB21" s="185">
        <v>1152.866</v>
      </c>
      <c r="AC21" s="61" t="s">
        <v>92</v>
      </c>
      <c r="AD21" s="185">
        <v>68.89</v>
      </c>
      <c r="AE21" s="74" t="s">
        <v>43</v>
      </c>
      <c r="AF21" s="185">
        <v>87.649000000000001</v>
      </c>
      <c r="AG21" s="61" t="s">
        <v>92</v>
      </c>
      <c r="AH21" s="185">
        <v>742.327</v>
      </c>
      <c r="AI21" s="74" t="s">
        <v>43</v>
      </c>
      <c r="AJ21" s="185">
        <v>646.46100000000001</v>
      </c>
      <c r="AK21" s="186" t="s">
        <v>92</v>
      </c>
      <c r="AL21" s="185">
        <v>51384.536999999997</v>
      </c>
      <c r="AM21" s="74" t="s">
        <v>43</v>
      </c>
      <c r="AN21" s="187">
        <v>11813.299000000001</v>
      </c>
      <c r="AP21" s="32"/>
    </row>
    <row r="22" spans="1:42" s="66" customFormat="1" ht="12.75" customHeight="1" x14ac:dyDescent="0.2">
      <c r="B22" s="76" t="s">
        <v>421</v>
      </c>
      <c r="C22" s="75"/>
      <c r="D22" s="75"/>
      <c r="E22" s="75"/>
      <c r="F22" s="187">
        <v>1685.5530000000001</v>
      </c>
      <c r="G22" s="74" t="s">
        <v>43</v>
      </c>
      <c r="H22" s="185">
        <v>1296.9369999999999</v>
      </c>
      <c r="I22" s="61" t="s">
        <v>92</v>
      </c>
      <c r="J22" s="185">
        <v>165.86099999999999</v>
      </c>
      <c r="K22" s="74" t="s">
        <v>43</v>
      </c>
      <c r="L22" s="185">
        <v>198.75399999999999</v>
      </c>
      <c r="M22" s="61" t="s">
        <v>92</v>
      </c>
      <c r="N22" s="185">
        <v>713.38400000000001</v>
      </c>
      <c r="O22" s="74" t="s">
        <v>43</v>
      </c>
      <c r="P22" s="185">
        <v>791.96799999999996</v>
      </c>
      <c r="Q22" s="61" t="s">
        <v>92</v>
      </c>
      <c r="R22" s="185">
        <v>230.85</v>
      </c>
      <c r="S22" s="74" t="s">
        <v>43</v>
      </c>
      <c r="T22" s="185">
        <v>250.30699999999999</v>
      </c>
      <c r="U22" s="186" t="s">
        <v>92</v>
      </c>
      <c r="V22" s="185">
        <v>488.93099999999998</v>
      </c>
      <c r="W22" s="74" t="s">
        <v>43</v>
      </c>
      <c r="X22" s="185">
        <v>154.887</v>
      </c>
      <c r="Y22" s="61" t="s">
        <v>92</v>
      </c>
      <c r="Z22" s="185">
        <v>51.417999999999999</v>
      </c>
      <c r="AA22" s="74" t="s">
        <v>43</v>
      </c>
      <c r="AB22" s="185">
        <v>57.456000000000003</v>
      </c>
      <c r="AC22" s="61" t="s">
        <v>92</v>
      </c>
      <c r="AD22" s="185" t="s">
        <v>271</v>
      </c>
      <c r="AE22" s="74" t="s">
        <v>43</v>
      </c>
      <c r="AF22" s="185" t="s">
        <v>271</v>
      </c>
      <c r="AG22" s="61" t="s">
        <v>92</v>
      </c>
      <c r="AH22" s="185">
        <v>38.042999999999999</v>
      </c>
      <c r="AI22" s="74" t="s">
        <v>43</v>
      </c>
      <c r="AJ22" s="185">
        <v>45.991</v>
      </c>
      <c r="AK22" s="186" t="s">
        <v>92</v>
      </c>
      <c r="AL22" s="185">
        <v>3374.04</v>
      </c>
      <c r="AM22" s="74" t="s">
        <v>43</v>
      </c>
      <c r="AN22" s="187">
        <v>1561.4649999999999</v>
      </c>
      <c r="AP22" s="32"/>
    </row>
    <row r="23" spans="1:42" s="61" customFormat="1" ht="22.5" customHeight="1" x14ac:dyDescent="0.2">
      <c r="B23" s="59" t="s">
        <v>260</v>
      </c>
      <c r="C23" s="59"/>
      <c r="D23" s="59"/>
      <c r="E23" s="59"/>
      <c r="F23" s="187">
        <v>21671.34</v>
      </c>
      <c r="G23" s="210" t="s">
        <v>43</v>
      </c>
      <c r="H23" s="187">
        <v>9891.8439999999991</v>
      </c>
      <c r="I23" s="211" t="s">
        <v>92</v>
      </c>
      <c r="J23" s="187">
        <v>14694.846</v>
      </c>
      <c r="K23" s="210" t="s">
        <v>43</v>
      </c>
      <c r="L23" s="187">
        <v>7179.7150000000001</v>
      </c>
      <c r="M23" s="211" t="s">
        <v>92</v>
      </c>
      <c r="N23" s="187">
        <v>18333.179</v>
      </c>
      <c r="O23" s="210" t="s">
        <v>43</v>
      </c>
      <c r="P23" s="187">
        <v>8672.5040000000008</v>
      </c>
      <c r="Q23" s="211" t="s">
        <v>92</v>
      </c>
      <c r="R23" s="187">
        <v>18421.650000000001</v>
      </c>
      <c r="S23" s="210" t="s">
        <v>43</v>
      </c>
      <c r="T23" s="187">
        <v>12518.465</v>
      </c>
      <c r="U23" s="187" t="s">
        <v>92</v>
      </c>
      <c r="V23" s="187">
        <v>40370.81</v>
      </c>
      <c r="W23" s="210" t="s">
        <v>43</v>
      </c>
      <c r="X23" s="187">
        <v>28482.647000000001</v>
      </c>
      <c r="Y23" s="211" t="s">
        <v>92</v>
      </c>
      <c r="Z23" s="187">
        <v>1946.8219999999999</v>
      </c>
      <c r="AA23" s="210" t="s">
        <v>43</v>
      </c>
      <c r="AB23" s="187">
        <v>657.14800000000002</v>
      </c>
      <c r="AC23" s="211" t="s">
        <v>92</v>
      </c>
      <c r="AD23" s="187">
        <v>609.92200000000003</v>
      </c>
      <c r="AE23" s="210" t="s">
        <v>43</v>
      </c>
      <c r="AF23" s="187">
        <v>560.72500000000002</v>
      </c>
      <c r="AG23" s="211" t="s">
        <v>92</v>
      </c>
      <c r="AH23" s="187">
        <v>2103.973</v>
      </c>
      <c r="AI23" s="210" t="s">
        <v>43</v>
      </c>
      <c r="AJ23" s="187">
        <v>1358.12</v>
      </c>
      <c r="AK23" s="187" t="s">
        <v>92</v>
      </c>
      <c r="AL23" s="187">
        <v>118152.542</v>
      </c>
      <c r="AM23" s="210" t="s">
        <v>43</v>
      </c>
      <c r="AN23" s="187">
        <v>34494.078999999998</v>
      </c>
      <c r="AP23" s="32"/>
    </row>
    <row r="24" spans="1:42" s="61" customFormat="1" ht="5.25" customHeight="1" x14ac:dyDescent="0.2">
      <c r="A24" s="63"/>
      <c r="B24" s="63"/>
      <c r="C24" s="63"/>
      <c r="D24" s="63"/>
      <c r="E24" s="63"/>
      <c r="F24" s="63"/>
      <c r="G24" s="202"/>
      <c r="H24" s="63"/>
      <c r="I24" s="63"/>
      <c r="J24" s="63"/>
      <c r="K24" s="202"/>
      <c r="L24" s="63"/>
      <c r="M24" s="63"/>
      <c r="N24" s="63"/>
      <c r="O24" s="202"/>
      <c r="P24" s="63"/>
      <c r="Q24" s="63"/>
      <c r="R24" s="63"/>
      <c r="S24" s="202"/>
      <c r="T24" s="63"/>
      <c r="U24" s="63"/>
      <c r="V24" s="63"/>
      <c r="W24" s="202"/>
      <c r="X24" s="63"/>
      <c r="Y24" s="63"/>
      <c r="Z24" s="63"/>
      <c r="AA24" s="202"/>
      <c r="AB24" s="63"/>
      <c r="AC24" s="63"/>
      <c r="AD24" s="63"/>
      <c r="AE24" s="202"/>
      <c r="AF24" s="63"/>
      <c r="AG24" s="63"/>
      <c r="AH24" s="63"/>
      <c r="AI24" s="202"/>
      <c r="AJ24" s="63"/>
      <c r="AK24" s="63"/>
      <c r="AL24" s="63"/>
      <c r="AM24" s="202"/>
      <c r="AN24" s="63"/>
      <c r="AP24" s="32"/>
    </row>
    <row r="25" spans="1:42" s="61" customFormat="1" ht="12" customHeight="1" x14ac:dyDescent="0.2">
      <c r="A25" s="59"/>
      <c r="B25" s="59"/>
      <c r="C25" s="59"/>
      <c r="D25" s="59"/>
      <c r="E25" s="59"/>
      <c r="F25" s="64"/>
      <c r="G25" s="201"/>
      <c r="K25" s="201"/>
      <c r="O25" s="201"/>
      <c r="S25" s="201"/>
      <c r="U25" s="57"/>
      <c r="V25" s="64"/>
      <c r="W25" s="201"/>
      <c r="AA25" s="201"/>
      <c r="AE25" s="201"/>
      <c r="AI25" s="201"/>
      <c r="AK25" s="57"/>
      <c r="AM25" s="201"/>
      <c r="AP25" s="32"/>
    </row>
    <row r="26" spans="1:42" s="61" customFormat="1" ht="12" customHeight="1" x14ac:dyDescent="0.2">
      <c r="A26" s="208" t="s">
        <v>259</v>
      </c>
      <c r="B26" s="208"/>
      <c r="C26" s="56"/>
      <c r="D26" s="56"/>
      <c r="E26" s="56"/>
      <c r="G26" s="198"/>
      <c r="K26" s="198"/>
      <c r="O26" s="198"/>
      <c r="S26" s="198"/>
      <c r="U26" s="60"/>
      <c r="W26" s="198"/>
      <c r="AA26" s="198"/>
      <c r="AE26" s="198"/>
      <c r="AI26" s="198"/>
      <c r="AK26" s="60"/>
      <c r="AM26" s="198"/>
    </row>
    <row r="27" spans="1:42" s="61" customFormat="1" ht="12" customHeight="1" x14ac:dyDescent="0.2">
      <c r="A27" s="310" t="s">
        <v>0</v>
      </c>
      <c r="B27" s="310"/>
      <c r="C27" s="52"/>
      <c r="D27" s="52"/>
      <c r="E27" s="52"/>
      <c r="F27" s="55">
        <v>17443.557000000001</v>
      </c>
      <c r="G27" s="203" t="s">
        <v>43</v>
      </c>
      <c r="H27" s="55">
        <v>9528.8349999999991</v>
      </c>
      <c r="I27" s="197" t="s">
        <v>92</v>
      </c>
      <c r="J27" s="55">
        <v>11215.191999999999</v>
      </c>
      <c r="K27" s="203" t="s">
        <v>43</v>
      </c>
      <c r="L27" s="55">
        <v>3272.2959999999998</v>
      </c>
      <c r="M27" s="197" t="s">
        <v>92</v>
      </c>
      <c r="N27" s="55">
        <v>5650.7839999999997</v>
      </c>
      <c r="O27" s="203" t="s">
        <v>43</v>
      </c>
      <c r="P27" s="55">
        <v>2310.4879999999998</v>
      </c>
      <c r="Q27" s="197" t="s">
        <v>92</v>
      </c>
      <c r="R27" s="55">
        <v>11302.584999999999</v>
      </c>
      <c r="S27" s="203" t="s">
        <v>43</v>
      </c>
      <c r="T27" s="55">
        <v>3545.7269999999999</v>
      </c>
      <c r="U27" s="57" t="s">
        <v>92</v>
      </c>
      <c r="V27" s="55">
        <v>76628.960999999996</v>
      </c>
      <c r="W27" s="203" t="s">
        <v>43</v>
      </c>
      <c r="X27" s="55">
        <v>5809.5839999999998</v>
      </c>
      <c r="Y27" s="197" t="s">
        <v>92</v>
      </c>
      <c r="Z27" s="55">
        <v>6119.6459999999997</v>
      </c>
      <c r="AA27" s="203" t="s">
        <v>43</v>
      </c>
      <c r="AB27" s="55">
        <v>3308.9630000000002</v>
      </c>
      <c r="AC27" s="197" t="s">
        <v>92</v>
      </c>
      <c r="AD27" s="55">
        <v>445.18900000000002</v>
      </c>
      <c r="AE27" s="203" t="s">
        <v>43</v>
      </c>
      <c r="AF27" s="55">
        <v>255.178</v>
      </c>
      <c r="AG27" s="197" t="s">
        <v>92</v>
      </c>
      <c r="AH27" s="55">
        <v>1055.325</v>
      </c>
      <c r="AI27" s="203" t="s">
        <v>43</v>
      </c>
      <c r="AJ27" s="55">
        <v>441.608</v>
      </c>
      <c r="AK27" s="57" t="s">
        <v>92</v>
      </c>
      <c r="AL27" s="55">
        <v>129861.238</v>
      </c>
      <c r="AM27" s="203" t="s">
        <v>43</v>
      </c>
      <c r="AN27" s="55">
        <v>12699.349</v>
      </c>
    </row>
    <row r="28" spans="1:42" s="61" customFormat="1" ht="12" customHeight="1" x14ac:dyDescent="0.2">
      <c r="A28" s="58"/>
      <c r="B28" s="59" t="s">
        <v>148</v>
      </c>
      <c r="C28" s="59"/>
      <c r="D28" s="59"/>
      <c r="E28" s="59"/>
      <c r="F28" s="57"/>
      <c r="G28" s="203"/>
      <c r="H28" s="57"/>
      <c r="I28" s="57"/>
      <c r="J28" s="57"/>
      <c r="K28" s="204"/>
      <c r="L28" s="57"/>
      <c r="M28" s="57"/>
      <c r="N28" s="57"/>
      <c r="O28" s="204"/>
      <c r="P28" s="57"/>
      <c r="Q28" s="57"/>
      <c r="R28" s="57"/>
      <c r="S28" s="204"/>
      <c r="T28" s="57"/>
      <c r="U28" s="60"/>
      <c r="V28" s="57"/>
      <c r="W28" s="204"/>
      <c r="X28" s="57"/>
      <c r="Y28" s="57"/>
      <c r="Z28" s="57"/>
      <c r="AA28" s="204"/>
      <c r="AB28" s="57"/>
      <c r="AC28" s="57"/>
      <c r="AD28" s="57"/>
      <c r="AE28" s="204"/>
      <c r="AF28" s="57"/>
      <c r="AG28" s="57"/>
      <c r="AH28" s="57"/>
      <c r="AI28" s="204"/>
      <c r="AJ28" s="57"/>
      <c r="AK28" s="60"/>
      <c r="AL28" s="57"/>
      <c r="AM28" s="204"/>
      <c r="AN28" s="57"/>
    </row>
    <row r="29" spans="1:42" s="61" customFormat="1" ht="12" customHeight="1" x14ac:dyDescent="0.2">
      <c r="B29" s="59" t="s">
        <v>1</v>
      </c>
      <c r="C29" s="59"/>
      <c r="D29" s="59"/>
      <c r="E29" s="59"/>
      <c r="F29" s="62">
        <v>2862.0920000000001</v>
      </c>
      <c r="G29" s="203" t="s">
        <v>43</v>
      </c>
      <c r="H29" s="62">
        <v>2711.7150000000001</v>
      </c>
      <c r="I29" s="190" t="s">
        <v>92</v>
      </c>
      <c r="J29" s="62">
        <v>1311.7660000000001</v>
      </c>
      <c r="K29" s="203" t="s">
        <v>43</v>
      </c>
      <c r="L29" s="62">
        <v>546.53499999999997</v>
      </c>
      <c r="M29" s="190" t="s">
        <v>92</v>
      </c>
      <c r="N29" s="62">
        <v>1687.5619999999999</v>
      </c>
      <c r="O29" s="203" t="s">
        <v>43</v>
      </c>
      <c r="P29" s="62">
        <v>1031.982</v>
      </c>
      <c r="Q29" s="190" t="s">
        <v>92</v>
      </c>
      <c r="R29" s="62">
        <v>2342.4920000000002</v>
      </c>
      <c r="S29" s="203" t="s">
        <v>43</v>
      </c>
      <c r="T29" s="62">
        <v>631.64099999999996</v>
      </c>
      <c r="U29" s="60" t="s">
        <v>92</v>
      </c>
      <c r="V29" s="62">
        <v>53496.673000000003</v>
      </c>
      <c r="W29" s="203" t="s">
        <v>43</v>
      </c>
      <c r="X29" s="62">
        <v>2168.442</v>
      </c>
      <c r="Y29" s="190" t="s">
        <v>92</v>
      </c>
      <c r="Z29" s="62">
        <v>3015.9659999999999</v>
      </c>
      <c r="AA29" s="203" t="s">
        <v>43</v>
      </c>
      <c r="AB29" s="62">
        <v>1393.3340000000001</v>
      </c>
      <c r="AC29" s="190" t="s">
        <v>92</v>
      </c>
      <c r="AD29" s="62">
        <v>51.531999999999996</v>
      </c>
      <c r="AE29" s="203" t="s">
        <v>43</v>
      </c>
      <c r="AF29" s="62">
        <v>51.463000000000001</v>
      </c>
      <c r="AG29" s="190" t="s">
        <v>92</v>
      </c>
      <c r="AH29" s="62">
        <v>477.22</v>
      </c>
      <c r="AI29" s="203" t="s">
        <v>43</v>
      </c>
      <c r="AJ29" s="62">
        <v>185.67599999999999</v>
      </c>
      <c r="AK29" s="60" t="s">
        <v>92</v>
      </c>
      <c r="AL29" s="62">
        <v>65245.303999999996</v>
      </c>
      <c r="AM29" s="203" t="s">
        <v>43</v>
      </c>
      <c r="AN29" s="62">
        <v>3963.241</v>
      </c>
    </row>
    <row r="30" spans="1:42" s="61" customFormat="1" ht="12" customHeight="1" x14ac:dyDescent="0.2">
      <c r="B30" s="59" t="s">
        <v>258</v>
      </c>
      <c r="C30" s="59"/>
      <c r="D30" s="59"/>
      <c r="E30" s="59"/>
      <c r="F30" s="62">
        <v>3366.5680000000002</v>
      </c>
      <c r="G30" s="203" t="s">
        <v>43</v>
      </c>
      <c r="H30" s="62">
        <v>3169.9279999999999</v>
      </c>
      <c r="I30" s="190" t="s">
        <v>92</v>
      </c>
      <c r="J30" s="62">
        <v>1029.085</v>
      </c>
      <c r="K30" s="203" t="s">
        <v>43</v>
      </c>
      <c r="L30" s="62">
        <v>553.06799999999998</v>
      </c>
      <c r="M30" s="190" t="s">
        <v>92</v>
      </c>
      <c r="N30" s="62">
        <v>853.34299999999996</v>
      </c>
      <c r="O30" s="203" t="s">
        <v>43</v>
      </c>
      <c r="P30" s="62">
        <v>980.97</v>
      </c>
      <c r="Q30" s="190" t="s">
        <v>92</v>
      </c>
      <c r="R30" s="62">
        <v>2036.3620000000001</v>
      </c>
      <c r="S30" s="203" t="s">
        <v>43</v>
      </c>
      <c r="T30" s="62">
        <v>1417.56</v>
      </c>
      <c r="U30" s="60" t="s">
        <v>92</v>
      </c>
      <c r="V30" s="62">
        <v>3353.1280000000002</v>
      </c>
      <c r="W30" s="203" t="s">
        <v>43</v>
      </c>
      <c r="X30" s="62">
        <v>2437.4789999999998</v>
      </c>
      <c r="Y30" s="190" t="s">
        <v>92</v>
      </c>
      <c r="Z30" s="62">
        <v>249.42099999999999</v>
      </c>
      <c r="AA30" s="203" t="s">
        <v>43</v>
      </c>
      <c r="AB30" s="62">
        <v>241.03700000000001</v>
      </c>
      <c r="AC30" s="190" t="s">
        <v>92</v>
      </c>
      <c r="AD30" s="62">
        <v>25.31</v>
      </c>
      <c r="AE30" s="203" t="s">
        <v>43</v>
      </c>
      <c r="AF30" s="62">
        <v>31.974</v>
      </c>
      <c r="AG30" s="190" t="s">
        <v>92</v>
      </c>
      <c r="AH30" s="62">
        <v>5.0979999999999999</v>
      </c>
      <c r="AI30" s="203" t="s">
        <v>43</v>
      </c>
      <c r="AJ30" s="62">
        <v>6.0469999999999997</v>
      </c>
      <c r="AK30" s="60" t="s">
        <v>92</v>
      </c>
      <c r="AL30" s="62">
        <v>10918.314</v>
      </c>
      <c r="AM30" s="203" t="s">
        <v>43</v>
      </c>
      <c r="AN30" s="62">
        <v>4382.2070000000003</v>
      </c>
    </row>
    <row r="31" spans="1:42" s="61" customFormat="1" ht="12" customHeight="1" x14ac:dyDescent="0.2">
      <c r="B31" s="59" t="s">
        <v>384</v>
      </c>
      <c r="C31" s="59"/>
      <c r="D31" s="59"/>
      <c r="E31" s="59"/>
      <c r="F31" s="62">
        <v>8074.2629999999999</v>
      </c>
      <c r="G31" s="203" t="s">
        <v>43</v>
      </c>
      <c r="H31" s="62">
        <v>7240.7950000000001</v>
      </c>
      <c r="I31" s="190" t="s">
        <v>92</v>
      </c>
      <c r="J31" s="62">
        <v>6154.9049999999997</v>
      </c>
      <c r="K31" s="203" t="s">
        <v>43</v>
      </c>
      <c r="L31" s="62">
        <v>2737.6019999999999</v>
      </c>
      <c r="M31" s="190" t="s">
        <v>92</v>
      </c>
      <c r="N31" s="62">
        <v>1950.4349999999999</v>
      </c>
      <c r="O31" s="203" t="s">
        <v>43</v>
      </c>
      <c r="P31" s="62">
        <v>1161.3489999999999</v>
      </c>
      <c r="Q31" s="190" t="s">
        <v>92</v>
      </c>
      <c r="R31" s="62">
        <v>4615.3950000000004</v>
      </c>
      <c r="S31" s="203" t="s">
        <v>43</v>
      </c>
      <c r="T31" s="62">
        <v>2687.1010000000001</v>
      </c>
      <c r="U31" s="60" t="s">
        <v>92</v>
      </c>
      <c r="V31" s="62">
        <v>8381.4320000000007</v>
      </c>
      <c r="W31" s="203" t="s">
        <v>43</v>
      </c>
      <c r="X31" s="62">
        <v>2541.6350000000002</v>
      </c>
      <c r="Y31" s="190" t="s">
        <v>92</v>
      </c>
      <c r="Z31" s="62">
        <v>1355.933</v>
      </c>
      <c r="AA31" s="203" t="s">
        <v>43</v>
      </c>
      <c r="AB31" s="62">
        <v>971.79200000000003</v>
      </c>
      <c r="AC31" s="190" t="s">
        <v>92</v>
      </c>
      <c r="AD31" s="62">
        <v>253.96600000000001</v>
      </c>
      <c r="AE31" s="203" t="s">
        <v>43</v>
      </c>
      <c r="AF31" s="62">
        <v>203.559</v>
      </c>
      <c r="AG31" s="190" t="s">
        <v>92</v>
      </c>
      <c r="AH31" s="62">
        <v>464.89699999999999</v>
      </c>
      <c r="AI31" s="203" t="s">
        <v>43</v>
      </c>
      <c r="AJ31" s="62">
        <v>353.88</v>
      </c>
      <c r="AK31" s="60" t="s">
        <v>92</v>
      </c>
      <c r="AL31" s="62">
        <v>31251.224999999999</v>
      </c>
      <c r="AM31" s="203" t="s">
        <v>43</v>
      </c>
      <c r="AN31" s="62">
        <v>8707.2970000000005</v>
      </c>
    </row>
    <row r="32" spans="1:42" s="61" customFormat="1" ht="11.25" x14ac:dyDescent="0.2">
      <c r="B32" s="59" t="s">
        <v>11</v>
      </c>
      <c r="C32" s="59"/>
      <c r="D32" s="59"/>
      <c r="E32" s="59"/>
      <c r="F32" s="62">
        <v>3140.634</v>
      </c>
      <c r="G32" s="203" t="s">
        <v>43</v>
      </c>
      <c r="H32" s="62">
        <v>4644.6220000000003</v>
      </c>
      <c r="I32" s="190" t="s">
        <v>92</v>
      </c>
      <c r="J32" s="62">
        <v>2719.4360000000001</v>
      </c>
      <c r="K32" s="203" t="s">
        <v>43</v>
      </c>
      <c r="L32" s="62">
        <v>1017.241</v>
      </c>
      <c r="M32" s="190" t="s">
        <v>92</v>
      </c>
      <c r="N32" s="62">
        <v>1159.4449999999999</v>
      </c>
      <c r="O32" s="203" t="s">
        <v>43</v>
      </c>
      <c r="P32" s="62">
        <v>679.17200000000003</v>
      </c>
      <c r="Q32" s="190" t="s">
        <v>92</v>
      </c>
      <c r="R32" s="62">
        <v>2308.3359999999998</v>
      </c>
      <c r="S32" s="203" t="s">
        <v>43</v>
      </c>
      <c r="T32" s="62">
        <v>1181.347</v>
      </c>
      <c r="U32" s="60" t="s">
        <v>92</v>
      </c>
      <c r="V32" s="62">
        <v>11397.726000000001</v>
      </c>
      <c r="W32" s="203" t="s">
        <v>43</v>
      </c>
      <c r="X32" s="62">
        <v>1629.742</v>
      </c>
      <c r="Y32" s="190" t="s">
        <v>92</v>
      </c>
      <c r="Z32" s="62">
        <v>1498.328</v>
      </c>
      <c r="AA32" s="203" t="s">
        <v>43</v>
      </c>
      <c r="AB32" s="62">
        <v>2529.145</v>
      </c>
      <c r="AC32" s="190" t="s">
        <v>92</v>
      </c>
      <c r="AD32" s="62">
        <v>114.381</v>
      </c>
      <c r="AE32" s="203" t="s">
        <v>43</v>
      </c>
      <c r="AF32" s="62">
        <v>119.137</v>
      </c>
      <c r="AG32" s="190" t="s">
        <v>92</v>
      </c>
      <c r="AH32" s="62">
        <v>108.11</v>
      </c>
      <c r="AI32" s="203" t="s">
        <v>43</v>
      </c>
      <c r="AJ32" s="62">
        <v>143.81899999999999</v>
      </c>
      <c r="AK32" s="60" t="s">
        <v>92</v>
      </c>
      <c r="AL32" s="62">
        <v>22446.395</v>
      </c>
      <c r="AM32" s="203" t="s">
        <v>43</v>
      </c>
      <c r="AN32" s="62">
        <v>5784.1360000000004</v>
      </c>
    </row>
    <row r="33" spans="1:40" s="61" customFormat="1" ht="10.5" customHeight="1" x14ac:dyDescent="0.2">
      <c r="A33" s="63"/>
      <c r="B33" s="63"/>
      <c r="C33" s="63"/>
      <c r="D33" s="63"/>
      <c r="E33" s="63"/>
      <c r="F33" s="63"/>
      <c r="G33" s="202"/>
      <c r="H33" s="63"/>
      <c r="I33" s="63"/>
      <c r="J33" s="63"/>
      <c r="K33" s="202"/>
      <c r="L33" s="63"/>
      <c r="M33" s="63"/>
      <c r="N33" s="63"/>
      <c r="O33" s="202"/>
      <c r="P33" s="63"/>
      <c r="Q33" s="63"/>
      <c r="R33" s="63"/>
      <c r="S33" s="202"/>
      <c r="T33" s="63"/>
      <c r="U33" s="63"/>
      <c r="V33" s="63"/>
      <c r="W33" s="202"/>
      <c r="X33" s="63"/>
      <c r="Y33" s="63"/>
      <c r="Z33" s="63"/>
      <c r="AA33" s="202"/>
      <c r="AB33" s="63"/>
      <c r="AC33" s="63"/>
      <c r="AD33" s="63"/>
      <c r="AE33" s="202"/>
      <c r="AF33" s="63"/>
      <c r="AG33" s="63"/>
      <c r="AH33" s="63"/>
      <c r="AI33" s="202"/>
      <c r="AJ33" s="63"/>
      <c r="AK33" s="63"/>
      <c r="AL33" s="63"/>
      <c r="AM33" s="202"/>
      <c r="AN33" s="63"/>
    </row>
    <row r="34" spans="1:40" ht="11.25" customHeight="1" x14ac:dyDescent="0.2">
      <c r="A34" s="59"/>
      <c r="B34" s="59"/>
      <c r="C34" s="59"/>
      <c r="D34" s="59"/>
      <c r="E34" s="59"/>
      <c r="F34" s="190"/>
      <c r="G34" s="204"/>
      <c r="H34" s="190"/>
      <c r="I34" s="190"/>
      <c r="J34" s="190"/>
      <c r="K34" s="204"/>
      <c r="L34" s="190"/>
      <c r="M34" s="190"/>
      <c r="N34" s="190"/>
      <c r="O34" s="204"/>
      <c r="P34" s="190"/>
      <c r="Q34" s="190"/>
      <c r="R34" s="190"/>
      <c r="S34" s="204"/>
      <c r="T34" s="190"/>
      <c r="U34" s="60"/>
      <c r="V34" s="190"/>
      <c r="W34" s="204"/>
      <c r="X34" s="190"/>
      <c r="Y34" s="190"/>
      <c r="Z34" s="190"/>
      <c r="AA34" s="204"/>
      <c r="AB34" s="190"/>
      <c r="AC34" s="190"/>
      <c r="AD34" s="190"/>
      <c r="AE34" s="204"/>
      <c r="AF34" s="190"/>
      <c r="AG34" s="190"/>
      <c r="AH34" s="190"/>
      <c r="AI34" s="204"/>
      <c r="AJ34" s="190"/>
      <c r="AK34" s="60"/>
      <c r="AL34" s="190"/>
      <c r="AM34" s="204"/>
      <c r="AN34" s="190"/>
    </row>
    <row r="35" spans="1:40" ht="12" customHeight="1" x14ac:dyDescent="0.2">
      <c r="A35" s="208" t="s">
        <v>149</v>
      </c>
      <c r="B35" s="208"/>
      <c r="C35" s="208"/>
      <c r="D35" s="208"/>
      <c r="E35" s="208"/>
      <c r="F35" s="217"/>
      <c r="G35" s="219"/>
      <c r="H35" s="217"/>
      <c r="I35" s="57"/>
      <c r="J35" s="57"/>
      <c r="K35" s="219"/>
      <c r="L35" s="57"/>
      <c r="M35" s="57"/>
      <c r="N35" s="57"/>
      <c r="O35" s="219"/>
      <c r="P35" s="57"/>
      <c r="Q35" s="57"/>
      <c r="R35" s="57"/>
      <c r="S35" s="219"/>
      <c r="T35" s="57"/>
      <c r="U35" s="223"/>
      <c r="V35" s="191"/>
      <c r="W35" s="219"/>
      <c r="X35" s="191"/>
      <c r="Y35" s="191"/>
      <c r="Z35" s="57"/>
      <c r="AA35" s="219"/>
      <c r="AB35" s="57"/>
      <c r="AC35" s="57"/>
      <c r="AD35" s="57"/>
      <c r="AE35" s="219"/>
      <c r="AF35" s="57"/>
      <c r="AG35" s="57"/>
      <c r="AH35" s="57"/>
      <c r="AI35" s="219"/>
      <c r="AJ35" s="57"/>
      <c r="AK35" s="223"/>
      <c r="AL35" s="57"/>
      <c r="AM35" s="219"/>
      <c r="AN35" s="57"/>
    </row>
    <row r="36" spans="1:40" ht="11.25" customHeight="1" x14ac:dyDescent="0.2">
      <c r="A36" s="310" t="s">
        <v>0</v>
      </c>
      <c r="B36" s="310"/>
      <c r="C36" s="52"/>
      <c r="D36" s="52"/>
      <c r="E36" s="52"/>
      <c r="F36" s="55">
        <v>20996.994999999999</v>
      </c>
      <c r="G36" s="207" t="s">
        <v>43</v>
      </c>
      <c r="H36" s="55">
        <v>11543.235000000001</v>
      </c>
      <c r="I36" s="192" t="s">
        <v>92</v>
      </c>
      <c r="J36" s="55">
        <v>27722.639999999999</v>
      </c>
      <c r="K36" s="207" t="s">
        <v>43</v>
      </c>
      <c r="L36" s="55">
        <v>20736.917000000001</v>
      </c>
      <c r="M36" s="192" t="s">
        <v>92</v>
      </c>
      <c r="N36" s="55">
        <v>17935.278999999999</v>
      </c>
      <c r="O36" s="207" t="s">
        <v>43</v>
      </c>
      <c r="P36" s="55">
        <v>14317.855</v>
      </c>
      <c r="Q36" s="192" t="s">
        <v>92</v>
      </c>
      <c r="R36" s="55">
        <v>15889.928</v>
      </c>
      <c r="S36" s="207" t="s">
        <v>43</v>
      </c>
      <c r="T36" s="55">
        <v>7182.4719999999998</v>
      </c>
      <c r="U36" s="57" t="s">
        <v>92</v>
      </c>
      <c r="V36" s="55">
        <v>48051.451999999997</v>
      </c>
      <c r="W36" s="207" t="s">
        <v>43</v>
      </c>
      <c r="X36" s="55">
        <v>10921.335999999999</v>
      </c>
      <c r="Y36" s="192" t="s">
        <v>92</v>
      </c>
      <c r="Z36" s="55">
        <v>3537.933</v>
      </c>
      <c r="AA36" s="207" t="s">
        <v>43</v>
      </c>
      <c r="AB36" s="55">
        <v>2330.0129999999999</v>
      </c>
      <c r="AC36" s="192" t="s">
        <v>92</v>
      </c>
      <c r="AD36" s="55">
        <v>1718.5630000000001</v>
      </c>
      <c r="AE36" s="207" t="s">
        <v>43</v>
      </c>
      <c r="AF36" s="55">
        <v>2238.7730000000001</v>
      </c>
      <c r="AG36" s="192" t="s">
        <v>92</v>
      </c>
      <c r="AH36" s="55">
        <v>11759.82</v>
      </c>
      <c r="AI36" s="207" t="s">
        <v>43</v>
      </c>
      <c r="AJ36" s="55">
        <v>16566.032999999999</v>
      </c>
      <c r="AK36" s="57" t="s">
        <v>92</v>
      </c>
      <c r="AL36" s="55">
        <v>147612.611</v>
      </c>
      <c r="AM36" s="207" t="s">
        <v>43</v>
      </c>
      <c r="AN36" s="55">
        <v>34868.614000000001</v>
      </c>
    </row>
    <row r="37" spans="1:40" x14ac:dyDescent="0.2">
      <c r="A37" s="56"/>
      <c r="B37" s="59" t="s">
        <v>148</v>
      </c>
      <c r="C37" s="56"/>
      <c r="D37" s="56"/>
      <c r="E37" s="56"/>
      <c r="F37" s="191"/>
      <c r="G37" s="220"/>
      <c r="H37" s="191"/>
      <c r="I37" s="60"/>
      <c r="J37" s="60"/>
      <c r="K37" s="220"/>
      <c r="L37" s="60"/>
      <c r="M37" s="60"/>
      <c r="N37" s="60"/>
      <c r="O37" s="220"/>
      <c r="P37" s="60"/>
      <c r="Q37" s="60"/>
      <c r="R37" s="60"/>
      <c r="S37" s="220"/>
      <c r="T37" s="60"/>
      <c r="U37" s="218"/>
      <c r="V37" s="191"/>
      <c r="W37" s="220"/>
      <c r="X37" s="191"/>
      <c r="Y37" s="191"/>
      <c r="Z37" s="60"/>
      <c r="AA37" s="220"/>
      <c r="AB37" s="60"/>
      <c r="AC37" s="60"/>
      <c r="AD37" s="60"/>
      <c r="AE37" s="220"/>
      <c r="AF37" s="60"/>
      <c r="AG37" s="60"/>
      <c r="AH37" s="60"/>
      <c r="AI37" s="220"/>
      <c r="AJ37" s="60"/>
      <c r="AK37" s="218"/>
      <c r="AL37" s="60"/>
      <c r="AM37" s="220"/>
      <c r="AN37" s="60"/>
    </row>
    <row r="38" spans="1:40" x14ac:dyDescent="0.2">
      <c r="A38" s="56"/>
      <c r="B38" s="59" t="s">
        <v>232</v>
      </c>
      <c r="C38" s="56"/>
      <c r="D38" s="56"/>
      <c r="E38" s="56"/>
      <c r="F38" s="62">
        <v>5355.0630000000001</v>
      </c>
      <c r="G38" s="203" t="s">
        <v>43</v>
      </c>
      <c r="H38" s="62">
        <v>2544.6950000000002</v>
      </c>
      <c r="I38" s="193" t="s">
        <v>92</v>
      </c>
      <c r="J38" s="62">
        <v>18328.774000000001</v>
      </c>
      <c r="K38" s="203" t="s">
        <v>43</v>
      </c>
      <c r="L38" s="62">
        <v>19773.917000000001</v>
      </c>
      <c r="M38" s="193" t="s">
        <v>92</v>
      </c>
      <c r="N38" s="62">
        <v>498.923</v>
      </c>
      <c r="O38" s="203" t="s">
        <v>43</v>
      </c>
      <c r="P38" s="62">
        <v>266.18700000000001</v>
      </c>
      <c r="Q38" s="193" t="s">
        <v>92</v>
      </c>
      <c r="R38" s="62">
        <v>5151.4489999999996</v>
      </c>
      <c r="S38" s="203" t="s">
        <v>43</v>
      </c>
      <c r="T38" s="62">
        <v>2981.3560000000002</v>
      </c>
      <c r="U38" s="60" t="s">
        <v>92</v>
      </c>
      <c r="V38" s="62">
        <v>13735.550999999999</v>
      </c>
      <c r="W38" s="203" t="s">
        <v>43</v>
      </c>
      <c r="X38" s="62">
        <v>3664.3330000000001</v>
      </c>
      <c r="Y38" s="193" t="s">
        <v>92</v>
      </c>
      <c r="Z38" s="62">
        <v>1353.943</v>
      </c>
      <c r="AA38" s="203" t="s">
        <v>43</v>
      </c>
      <c r="AB38" s="62">
        <v>916.04600000000005</v>
      </c>
      <c r="AC38" s="193" t="s">
        <v>92</v>
      </c>
      <c r="AD38" s="62">
        <v>1605.5329999999999</v>
      </c>
      <c r="AE38" s="203" t="s">
        <v>43</v>
      </c>
      <c r="AF38" s="62">
        <v>2234.96</v>
      </c>
      <c r="AG38" s="193" t="s">
        <v>92</v>
      </c>
      <c r="AH38" s="62">
        <v>9082.4619999999995</v>
      </c>
      <c r="AI38" s="203" t="s">
        <v>43</v>
      </c>
      <c r="AJ38" s="62">
        <v>16216.43</v>
      </c>
      <c r="AK38" s="60" t="s">
        <v>92</v>
      </c>
      <c r="AL38" s="62">
        <v>55111.697</v>
      </c>
      <c r="AM38" s="203" t="s">
        <v>43</v>
      </c>
      <c r="AN38" s="60">
        <v>26219.401999999998</v>
      </c>
    </row>
    <row r="39" spans="1:40" x14ac:dyDescent="0.2">
      <c r="A39" s="56"/>
      <c r="B39" s="59" t="s">
        <v>13</v>
      </c>
      <c r="C39" s="56"/>
      <c r="D39" s="56"/>
      <c r="E39" s="56"/>
      <c r="F39" s="62">
        <v>131.91</v>
      </c>
      <c r="G39" s="203" t="s">
        <v>43</v>
      </c>
      <c r="H39" s="62">
        <v>135.721</v>
      </c>
      <c r="I39" s="193" t="s">
        <v>92</v>
      </c>
      <c r="J39" s="62">
        <v>430.91500000000002</v>
      </c>
      <c r="K39" s="203" t="s">
        <v>43</v>
      </c>
      <c r="L39" s="62">
        <v>91.811999999999998</v>
      </c>
      <c r="M39" s="193" t="s">
        <v>92</v>
      </c>
      <c r="N39" s="62">
        <v>35.677999999999997</v>
      </c>
      <c r="O39" s="203" t="s">
        <v>43</v>
      </c>
      <c r="P39" s="62">
        <v>67.864999999999995</v>
      </c>
      <c r="Q39" s="193" t="s">
        <v>92</v>
      </c>
      <c r="R39" s="62">
        <v>422.25400000000002</v>
      </c>
      <c r="S39" s="203" t="s">
        <v>43</v>
      </c>
      <c r="T39" s="62">
        <v>328.03</v>
      </c>
      <c r="U39" s="60" t="s">
        <v>92</v>
      </c>
      <c r="V39" s="62">
        <v>4876.0479999999998</v>
      </c>
      <c r="W39" s="203" t="s">
        <v>43</v>
      </c>
      <c r="X39" s="62">
        <v>863.22299999999996</v>
      </c>
      <c r="Y39" s="193" t="s">
        <v>92</v>
      </c>
      <c r="Z39" s="62">
        <v>61.832999999999998</v>
      </c>
      <c r="AA39" s="203" t="s">
        <v>43</v>
      </c>
      <c r="AB39" s="62">
        <v>55.731000000000002</v>
      </c>
      <c r="AC39" s="193" t="s">
        <v>92</v>
      </c>
      <c r="AD39" s="62" t="s">
        <v>271</v>
      </c>
      <c r="AE39" s="203" t="s">
        <v>43</v>
      </c>
      <c r="AF39" s="62" t="s">
        <v>271</v>
      </c>
      <c r="AG39" s="193" t="s">
        <v>92</v>
      </c>
      <c r="AH39" s="62">
        <v>13.327</v>
      </c>
      <c r="AI39" s="203" t="s">
        <v>43</v>
      </c>
      <c r="AJ39" s="62">
        <v>25.376999999999999</v>
      </c>
      <c r="AK39" s="60" t="s">
        <v>92</v>
      </c>
      <c r="AL39" s="62">
        <v>5971.9650000000001</v>
      </c>
      <c r="AM39" s="203" t="s">
        <v>43</v>
      </c>
      <c r="AN39" s="60">
        <v>941.91499999999996</v>
      </c>
    </row>
    <row r="40" spans="1:40" x14ac:dyDescent="0.2">
      <c r="A40" s="56"/>
      <c r="B40" s="59" t="s">
        <v>14</v>
      </c>
      <c r="C40" s="56"/>
      <c r="D40" s="56"/>
      <c r="E40" s="56"/>
      <c r="F40" s="62">
        <v>15097.245999999999</v>
      </c>
      <c r="G40" s="203" t="s">
        <v>43</v>
      </c>
      <c r="H40" s="62">
        <v>11165.759</v>
      </c>
      <c r="I40" s="193" t="s">
        <v>92</v>
      </c>
      <c r="J40" s="62">
        <v>8350.2440000000006</v>
      </c>
      <c r="K40" s="203" t="s">
        <v>43</v>
      </c>
      <c r="L40" s="62">
        <v>4627.4290000000001</v>
      </c>
      <c r="M40" s="193" t="s">
        <v>92</v>
      </c>
      <c r="N40" s="62">
        <v>17249.179</v>
      </c>
      <c r="O40" s="203" t="s">
        <v>43</v>
      </c>
      <c r="P40" s="62">
        <v>14315.01</v>
      </c>
      <c r="Q40" s="193" t="s">
        <v>92</v>
      </c>
      <c r="R40" s="62">
        <v>9869.7219999999998</v>
      </c>
      <c r="S40" s="203" t="s">
        <v>43</v>
      </c>
      <c r="T40" s="62">
        <v>6498.259</v>
      </c>
      <c r="U40" s="60" t="s">
        <v>92</v>
      </c>
      <c r="V40" s="62">
        <v>19748.232</v>
      </c>
      <c r="W40" s="203" t="s">
        <v>43</v>
      </c>
      <c r="X40" s="62">
        <v>8173.9589999999998</v>
      </c>
      <c r="Y40" s="193" t="s">
        <v>92</v>
      </c>
      <c r="Z40" s="62">
        <v>2122.1570000000002</v>
      </c>
      <c r="AA40" s="203" t="s">
        <v>43</v>
      </c>
      <c r="AB40" s="62">
        <v>2132.2829999999999</v>
      </c>
      <c r="AC40" s="193" t="s">
        <v>92</v>
      </c>
      <c r="AD40" s="62">
        <v>113.03100000000001</v>
      </c>
      <c r="AE40" s="203" t="s">
        <v>43</v>
      </c>
      <c r="AF40" s="62">
        <v>119.557</v>
      </c>
      <c r="AG40" s="193" t="s">
        <v>92</v>
      </c>
      <c r="AH40" s="62">
        <v>2409.643</v>
      </c>
      <c r="AI40" s="203" t="s">
        <v>43</v>
      </c>
      <c r="AJ40" s="62">
        <v>3261.415</v>
      </c>
      <c r="AK40" s="60" t="s">
        <v>92</v>
      </c>
      <c r="AL40" s="62">
        <v>74959.455000000002</v>
      </c>
      <c r="AM40" s="203" t="s">
        <v>43</v>
      </c>
      <c r="AN40" s="60">
        <v>21808.057000000001</v>
      </c>
    </row>
    <row r="41" spans="1:40" x14ac:dyDescent="0.2">
      <c r="A41" s="56"/>
      <c r="B41" s="59" t="s">
        <v>17</v>
      </c>
      <c r="C41" s="56"/>
      <c r="D41" s="56"/>
      <c r="E41" s="56"/>
      <c r="F41" s="62">
        <v>412.77600000000001</v>
      </c>
      <c r="G41" s="203" t="s">
        <v>43</v>
      </c>
      <c r="H41" s="62" t="s">
        <v>271</v>
      </c>
      <c r="I41" s="193" t="s">
        <v>92</v>
      </c>
      <c r="J41" s="62">
        <v>612.70799999999997</v>
      </c>
      <c r="K41" s="203" t="s">
        <v>43</v>
      </c>
      <c r="L41" s="62" t="s">
        <v>271</v>
      </c>
      <c r="M41" s="193" t="s">
        <v>92</v>
      </c>
      <c r="N41" s="62">
        <v>151.499</v>
      </c>
      <c r="O41" s="203" t="s">
        <v>43</v>
      </c>
      <c r="P41" s="62" t="s">
        <v>271</v>
      </c>
      <c r="Q41" s="193" t="s">
        <v>92</v>
      </c>
      <c r="R41" s="62">
        <v>446.50299999999999</v>
      </c>
      <c r="S41" s="203" t="s">
        <v>43</v>
      </c>
      <c r="T41" s="62" t="s">
        <v>271</v>
      </c>
      <c r="U41" s="60" t="s">
        <v>92</v>
      </c>
      <c r="V41" s="62">
        <v>9691.6209999999992</v>
      </c>
      <c r="W41" s="203" t="s">
        <v>43</v>
      </c>
      <c r="X41" s="62" t="s">
        <v>271</v>
      </c>
      <c r="Y41" s="193" t="s">
        <v>92</v>
      </c>
      <c r="Z41" s="62" t="s">
        <v>271</v>
      </c>
      <c r="AA41" s="203" t="s">
        <v>43</v>
      </c>
      <c r="AB41" s="62" t="s">
        <v>271</v>
      </c>
      <c r="AC41" s="193" t="s">
        <v>92</v>
      </c>
      <c r="AD41" s="62" t="s">
        <v>271</v>
      </c>
      <c r="AE41" s="203" t="s">
        <v>43</v>
      </c>
      <c r="AF41" s="62" t="s">
        <v>271</v>
      </c>
      <c r="AG41" s="193" t="s">
        <v>92</v>
      </c>
      <c r="AH41" s="62">
        <v>254.38900000000001</v>
      </c>
      <c r="AI41" s="203" t="s">
        <v>43</v>
      </c>
      <c r="AJ41" s="62" t="s">
        <v>271</v>
      </c>
      <c r="AK41" s="60" t="s">
        <v>92</v>
      </c>
      <c r="AL41" s="62">
        <v>11569.494000000001</v>
      </c>
      <c r="AM41" s="203" t="s">
        <v>43</v>
      </c>
      <c r="AN41" s="60" t="s">
        <v>271</v>
      </c>
    </row>
    <row r="42" spans="1:40" ht="13.5" thickBot="1" x14ac:dyDescent="0.25">
      <c r="A42" s="67"/>
      <c r="B42" s="67"/>
      <c r="C42" s="67"/>
      <c r="D42" s="67"/>
      <c r="E42" s="67"/>
      <c r="F42" s="68"/>
      <c r="G42" s="221"/>
      <c r="H42" s="68"/>
      <c r="I42" s="69"/>
      <c r="J42" s="68"/>
      <c r="K42" s="221"/>
      <c r="L42" s="68"/>
      <c r="M42" s="69"/>
      <c r="N42" s="68"/>
      <c r="O42" s="221"/>
      <c r="P42" s="68"/>
      <c r="Q42" s="69"/>
      <c r="R42" s="68"/>
      <c r="S42" s="221"/>
      <c r="T42" s="68"/>
      <c r="U42" s="70"/>
      <c r="V42" s="68"/>
      <c r="W42" s="221"/>
      <c r="X42" s="68"/>
      <c r="Y42" s="69"/>
      <c r="Z42" s="68"/>
      <c r="AA42" s="221"/>
      <c r="AB42" s="68"/>
      <c r="AC42" s="69"/>
      <c r="AD42" s="68"/>
      <c r="AE42" s="221"/>
      <c r="AF42" s="68"/>
      <c r="AG42" s="69"/>
      <c r="AH42" s="68"/>
      <c r="AI42" s="221"/>
      <c r="AJ42" s="68"/>
      <c r="AK42" s="70"/>
      <c r="AL42" s="68"/>
      <c r="AM42" s="221"/>
      <c r="AN42" s="68"/>
    </row>
    <row r="43" spans="1:40" x14ac:dyDescent="0.2">
      <c r="A43" s="61" t="s">
        <v>262</v>
      </c>
      <c r="K43" s="50"/>
      <c r="O43" s="50"/>
      <c r="S43" s="50"/>
      <c r="W43" s="50"/>
      <c r="AA43" s="50"/>
      <c r="AE43" s="50"/>
      <c r="AI43" s="50"/>
      <c r="AM43" s="50"/>
    </row>
    <row r="44" spans="1:40" x14ac:dyDescent="0.2">
      <c r="A44" s="61" t="s">
        <v>263</v>
      </c>
      <c r="K44" s="50"/>
      <c r="O44" s="50"/>
      <c r="R44" s="61" t="s">
        <v>267</v>
      </c>
      <c r="S44" s="50"/>
      <c r="W44" s="50"/>
      <c r="AA44" s="50"/>
      <c r="AE44" s="50"/>
      <c r="AI44" s="50"/>
      <c r="AM44" s="50"/>
    </row>
    <row r="45" spans="1:40" x14ac:dyDescent="0.2">
      <c r="A45" s="61" t="s">
        <v>264</v>
      </c>
      <c r="K45" s="50"/>
      <c r="O45" s="50"/>
      <c r="R45" s="61" t="s">
        <v>268</v>
      </c>
      <c r="S45" s="50"/>
      <c r="W45" s="50"/>
      <c r="AA45" s="50"/>
      <c r="AE45" s="50"/>
      <c r="AI45" s="50"/>
      <c r="AM45" s="50"/>
    </row>
    <row r="46" spans="1:40" x14ac:dyDescent="0.2">
      <c r="A46" s="61" t="s">
        <v>265</v>
      </c>
      <c r="K46" s="50"/>
      <c r="O46" s="50"/>
      <c r="R46" s="61" t="s">
        <v>269</v>
      </c>
      <c r="S46" s="50"/>
      <c r="W46" s="50"/>
      <c r="AA46" s="50"/>
      <c r="AE46" s="50"/>
      <c r="AI46" s="50"/>
      <c r="AM46" s="50"/>
    </row>
    <row r="47" spans="1:40" x14ac:dyDescent="0.2">
      <c r="A47" s="61" t="s">
        <v>266</v>
      </c>
      <c r="K47" s="50"/>
      <c r="O47" s="50"/>
      <c r="R47" s="61" t="s">
        <v>270</v>
      </c>
      <c r="S47" s="50"/>
      <c r="W47" s="50"/>
      <c r="AA47" s="50"/>
      <c r="AE47" s="50"/>
      <c r="AI47" s="50"/>
      <c r="AM47" s="50"/>
    </row>
    <row r="48" spans="1:40" x14ac:dyDescent="0.2">
      <c r="A48" s="19" t="s">
        <v>424</v>
      </c>
    </row>
    <row r="49" ht="18" customHeight="1" x14ac:dyDescent="0.2"/>
    <row r="50" ht="8.25" customHeight="1" x14ac:dyDescent="0.2"/>
  </sheetData>
  <sheetProtection formatCells="0" formatColumns="0" formatRows="0"/>
  <mergeCells count="28">
    <mergeCell ref="A36:B36"/>
    <mergeCell ref="AH4:AJ4"/>
    <mergeCell ref="A9:B9"/>
    <mergeCell ref="A11:B11"/>
    <mergeCell ref="A13:B13"/>
    <mergeCell ref="A5:B5"/>
    <mergeCell ref="AA5:AB5"/>
    <mergeCell ref="AE5:AF5"/>
    <mergeCell ref="AI5:AJ5"/>
    <mergeCell ref="AM5:AN5"/>
    <mergeCell ref="A27:B27"/>
    <mergeCell ref="G5:H5"/>
    <mergeCell ref="K5:L5"/>
    <mergeCell ref="O5:P5"/>
    <mergeCell ref="S5:T5"/>
    <mergeCell ref="W5:X5"/>
    <mergeCell ref="A14:B14"/>
    <mergeCell ref="A3:B3"/>
    <mergeCell ref="F3:AN3"/>
    <mergeCell ref="A4:B4"/>
    <mergeCell ref="F4:H4"/>
    <mergeCell ref="J4:L4"/>
    <mergeCell ref="N4:P4"/>
    <mergeCell ref="R4:T4"/>
    <mergeCell ref="V4:X4"/>
    <mergeCell ref="Z4:AB4"/>
    <mergeCell ref="AD4:AF4"/>
    <mergeCell ref="AL4:AN4"/>
  </mergeCells>
  <hyperlinks>
    <hyperlink ref="AL1" location="'Innehåll_ Contents'!Utskriftsområde" display="Till tabellförteckning" xr:uid="{130243A3-2335-4D2A-A9FA-A29CE4109D0A}"/>
  </hyperlinks>
  <pageMargins left="0.4" right="0.42" top="0.9" bottom="0.56000000000000005" header="0.5" footer="0.5"/>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A627A-5E59-43ED-AC72-337C032DC6DA}">
  <dimension ref="A1:A21"/>
  <sheetViews>
    <sheetView showGridLines="0" zoomScaleNormal="100" workbookViewId="0"/>
  </sheetViews>
  <sheetFormatPr defaultColWidth="9.140625" defaultRowHeight="12.75" x14ac:dyDescent="0.2"/>
  <cols>
    <col min="1" max="1" width="99.28515625" style="22" customWidth="1"/>
    <col min="2" max="3" width="9.140625" style="22" customWidth="1"/>
    <col min="4" max="16384" width="9.140625" style="22"/>
  </cols>
  <sheetData>
    <row r="1" spans="1:1" ht="19.5" x14ac:dyDescent="0.2">
      <c r="A1" s="248" t="s">
        <v>276</v>
      </c>
    </row>
    <row r="3" spans="1:1" ht="18" customHeight="1" x14ac:dyDescent="0.25">
      <c r="A3" s="246" t="s">
        <v>277</v>
      </c>
    </row>
    <row r="4" spans="1:1" ht="51" x14ac:dyDescent="0.2">
      <c r="A4" s="252" t="s">
        <v>403</v>
      </c>
    </row>
    <row r="5" spans="1:1" ht="51" x14ac:dyDescent="0.2">
      <c r="A5" s="252" t="s">
        <v>428</v>
      </c>
    </row>
    <row r="6" spans="1:1" ht="18" customHeight="1" x14ac:dyDescent="0.25">
      <c r="A6" s="251" t="s">
        <v>278</v>
      </c>
    </row>
    <row r="7" spans="1:1" ht="88.5" customHeight="1" x14ac:dyDescent="0.2">
      <c r="A7" s="252" t="s">
        <v>404</v>
      </c>
    </row>
    <row r="8" spans="1:1" ht="18" customHeight="1" x14ac:dyDescent="0.25">
      <c r="A8" s="251" t="s">
        <v>279</v>
      </c>
    </row>
    <row r="9" spans="1:1" ht="38.25" x14ac:dyDescent="0.2">
      <c r="A9" s="252" t="s">
        <v>382</v>
      </c>
    </row>
    <row r="10" spans="1:1" ht="54" customHeight="1" x14ac:dyDescent="0.2">
      <c r="A10" s="252" t="s">
        <v>430</v>
      </c>
    </row>
    <row r="11" spans="1:1" ht="14.25" x14ac:dyDescent="0.2">
      <c r="A11" s="245"/>
    </row>
    <row r="12" spans="1:1" ht="19.5" x14ac:dyDescent="0.2">
      <c r="A12" s="248" t="s">
        <v>333</v>
      </c>
    </row>
    <row r="14" spans="1:1" ht="18" customHeight="1" x14ac:dyDescent="0.25">
      <c r="A14" s="251" t="s">
        <v>280</v>
      </c>
    </row>
    <row r="15" spans="1:1" ht="51" x14ac:dyDescent="0.2">
      <c r="A15" s="252" t="s">
        <v>405</v>
      </c>
    </row>
    <row r="16" spans="1:1" ht="51" x14ac:dyDescent="0.2">
      <c r="A16" s="252" t="s">
        <v>394</v>
      </c>
    </row>
    <row r="17" spans="1:1" ht="18" customHeight="1" x14ac:dyDescent="0.25">
      <c r="A17" s="251" t="s">
        <v>281</v>
      </c>
    </row>
    <row r="18" spans="1:1" ht="76.5" x14ac:dyDescent="0.2">
      <c r="A18" s="252" t="s">
        <v>406</v>
      </c>
    </row>
    <row r="19" spans="1:1" ht="18" customHeight="1" x14ac:dyDescent="0.25">
      <c r="A19" s="251" t="s">
        <v>282</v>
      </c>
    </row>
    <row r="20" spans="1:1" ht="38.25" x14ac:dyDescent="0.2">
      <c r="A20" s="252" t="s">
        <v>393</v>
      </c>
    </row>
    <row r="21" spans="1:1" ht="51" x14ac:dyDescent="0.2">
      <c r="A21" s="274" t="s">
        <v>431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8F76-450F-44BD-BF20-AC11B4201F9B}">
  <dimension ref="A1:B14"/>
  <sheetViews>
    <sheetView workbookViewId="0">
      <selection sqref="A1:B1"/>
    </sheetView>
  </sheetViews>
  <sheetFormatPr defaultRowHeight="12.75" x14ac:dyDescent="0.2"/>
  <cols>
    <col min="1" max="1" width="25.7109375" style="7" customWidth="1"/>
    <col min="2" max="2" width="62.28515625" style="7" customWidth="1"/>
    <col min="3" max="16384" width="9.140625" style="7"/>
  </cols>
  <sheetData>
    <row r="1" spans="1:2" s="247" customFormat="1" ht="22.5" customHeight="1" x14ac:dyDescent="0.2">
      <c r="A1" s="287" t="s">
        <v>309</v>
      </c>
      <c r="B1" s="287"/>
    </row>
    <row r="3" spans="1:2" ht="18" customHeight="1" x14ac:dyDescent="0.2">
      <c r="A3" s="289" t="s">
        <v>396</v>
      </c>
      <c r="B3" s="289"/>
    </row>
    <row r="4" spans="1:2" ht="71.25" customHeight="1" x14ac:dyDescent="0.2">
      <c r="A4" s="288" t="s">
        <v>425</v>
      </c>
      <c r="B4" s="288"/>
    </row>
    <row r="5" spans="1:2" ht="16.5" customHeight="1" x14ac:dyDescent="0.2">
      <c r="A5" s="289" t="s">
        <v>398</v>
      </c>
      <c r="B5" s="289"/>
    </row>
    <row r="6" spans="1:2" ht="40.5" customHeight="1" x14ac:dyDescent="0.2">
      <c r="A6" s="288" t="s">
        <v>399</v>
      </c>
      <c r="B6" s="288"/>
    </row>
    <row r="7" spans="1:2" ht="18.75" customHeight="1" x14ac:dyDescent="0.2">
      <c r="A7" s="20" t="s">
        <v>418</v>
      </c>
    </row>
    <row r="8" spans="1:2" ht="30" customHeight="1" x14ac:dyDescent="0.2">
      <c r="A8" s="264" t="s">
        <v>412</v>
      </c>
      <c r="B8" s="262" t="s">
        <v>400</v>
      </c>
    </row>
    <row r="9" spans="1:2" ht="42" customHeight="1" x14ac:dyDescent="0.2">
      <c r="A9" s="264" t="s">
        <v>422</v>
      </c>
      <c r="B9" s="263" t="s">
        <v>408</v>
      </c>
    </row>
    <row r="10" spans="1:2" ht="18" customHeight="1" x14ac:dyDescent="0.2">
      <c r="A10" s="264" t="s">
        <v>410</v>
      </c>
      <c r="B10" s="263" t="s">
        <v>419</v>
      </c>
    </row>
    <row r="11" spans="1:2" x14ac:dyDescent="0.2">
      <c r="A11" s="264" t="s">
        <v>411</v>
      </c>
      <c r="B11" s="263" t="s">
        <v>417</v>
      </c>
    </row>
    <row r="12" spans="1:2" ht="18" customHeight="1" x14ac:dyDescent="0.2">
      <c r="A12" s="262" t="s">
        <v>413</v>
      </c>
      <c r="B12" s="263" t="s">
        <v>409</v>
      </c>
    </row>
    <row r="13" spans="1:2" ht="38.25" x14ac:dyDescent="0.2">
      <c r="A13" s="264" t="s">
        <v>415</v>
      </c>
      <c r="B13" s="263" t="s">
        <v>416</v>
      </c>
    </row>
    <row r="14" spans="1:2" ht="38.25" x14ac:dyDescent="0.2">
      <c r="A14" s="264" t="s">
        <v>420</v>
      </c>
      <c r="B14" s="264" t="s">
        <v>423</v>
      </c>
    </row>
  </sheetData>
  <mergeCells count="5">
    <mergeCell ref="A1:B1"/>
    <mergeCell ref="A4:B4"/>
    <mergeCell ref="A3:B3"/>
    <mergeCell ref="A5:B5"/>
    <mergeCell ref="A6:B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C912-C385-4CBA-B9FC-3D06466A2157}">
  <dimension ref="A1:C12"/>
  <sheetViews>
    <sheetView workbookViewId="0">
      <selection sqref="A1:C1"/>
    </sheetView>
  </sheetViews>
  <sheetFormatPr defaultColWidth="9.140625" defaultRowHeight="12.75" x14ac:dyDescent="0.2"/>
  <cols>
    <col min="1" max="1" width="4.42578125" style="229" bestFit="1" customWidth="1"/>
    <col min="2" max="2" width="42.42578125" style="229" bestFit="1" customWidth="1"/>
    <col min="3" max="3" width="41.85546875" style="229" customWidth="1"/>
    <col min="4" max="16384" width="9.140625" style="229"/>
  </cols>
  <sheetData>
    <row r="1" spans="1:3" ht="19.5" x14ac:dyDescent="0.2">
      <c r="A1" s="290" t="s">
        <v>283</v>
      </c>
      <c r="B1" s="290"/>
      <c r="C1" s="290"/>
    </row>
    <row r="3" spans="1:3" x14ac:dyDescent="0.2">
      <c r="A3" s="230" t="s">
        <v>284</v>
      </c>
      <c r="C3" s="231" t="s">
        <v>285</v>
      </c>
    </row>
    <row r="4" spans="1:3" x14ac:dyDescent="0.2">
      <c r="A4" s="232"/>
    </row>
    <row r="5" spans="1:3" x14ac:dyDescent="0.2">
      <c r="A5" s="233" t="s">
        <v>286</v>
      </c>
      <c r="B5" s="229" t="s">
        <v>287</v>
      </c>
      <c r="C5" s="229" t="s">
        <v>288</v>
      </c>
    </row>
    <row r="6" spans="1:3" x14ac:dyDescent="0.2">
      <c r="A6" s="233" t="s">
        <v>289</v>
      </c>
      <c r="B6" s="229" t="s">
        <v>290</v>
      </c>
      <c r="C6" s="229" t="s">
        <v>291</v>
      </c>
    </row>
    <row r="7" spans="1:3" x14ac:dyDescent="0.2">
      <c r="A7" s="234" t="s">
        <v>292</v>
      </c>
      <c r="B7" s="235" t="s">
        <v>293</v>
      </c>
      <c r="C7" s="229" t="s">
        <v>294</v>
      </c>
    </row>
    <row r="8" spans="1:3" x14ac:dyDescent="0.2">
      <c r="A8" s="236">
        <v>0</v>
      </c>
      <c r="B8" s="229" t="s">
        <v>295</v>
      </c>
      <c r="C8" s="229" t="s">
        <v>296</v>
      </c>
    </row>
    <row r="9" spans="1:3" x14ac:dyDescent="0.2">
      <c r="A9" s="233" t="s">
        <v>297</v>
      </c>
      <c r="B9" s="235" t="s">
        <v>298</v>
      </c>
      <c r="C9" s="229" t="s">
        <v>299</v>
      </c>
    </row>
    <row r="10" spans="1:3" x14ac:dyDescent="0.2">
      <c r="A10" s="233" t="s">
        <v>300</v>
      </c>
      <c r="B10" s="235" t="s">
        <v>301</v>
      </c>
      <c r="C10" s="229" t="s">
        <v>302</v>
      </c>
    </row>
    <row r="11" spans="1:3" x14ac:dyDescent="0.2">
      <c r="A11" s="237" t="s">
        <v>303</v>
      </c>
      <c r="B11" s="235" t="s">
        <v>304</v>
      </c>
      <c r="C11" s="229" t="s">
        <v>305</v>
      </c>
    </row>
    <row r="12" spans="1:3" ht="38.25" x14ac:dyDescent="0.2">
      <c r="A12" s="238" t="s">
        <v>306</v>
      </c>
      <c r="B12" s="239" t="s">
        <v>307</v>
      </c>
      <c r="C12" s="240" t="s">
        <v>308</v>
      </c>
    </row>
  </sheetData>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O46"/>
  <sheetViews>
    <sheetView workbookViewId="0"/>
  </sheetViews>
  <sheetFormatPr defaultColWidth="9.140625" defaultRowHeight="12.75" x14ac:dyDescent="0.2"/>
  <cols>
    <col min="1" max="1" width="27.85546875" style="7" customWidth="1"/>
    <col min="2" max="2" width="10.5703125" style="7" bestFit="1" customWidth="1"/>
    <col min="3" max="3" width="2.28515625" style="7" customWidth="1"/>
    <col min="4" max="4" width="7.85546875" style="7" customWidth="1"/>
    <col min="5" max="5" width="11.42578125" style="7" customWidth="1"/>
    <col min="6" max="6" width="2.28515625" style="7" customWidth="1"/>
    <col min="7" max="7" width="7.85546875" style="7" customWidth="1"/>
    <col min="8" max="8" width="1.28515625" style="7" customWidth="1"/>
    <col min="9" max="9" width="6.570312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5" width="7.85546875" style="7" customWidth="1"/>
    <col min="16" max="16384" width="9.140625" style="7"/>
  </cols>
  <sheetData>
    <row r="1" spans="1:15" ht="12.75" customHeight="1" x14ac:dyDescent="0.2">
      <c r="A1" s="20" t="s">
        <v>313</v>
      </c>
      <c r="L1" s="224" t="s">
        <v>255</v>
      </c>
    </row>
    <row r="2" spans="1:15" x14ac:dyDescent="0.2">
      <c r="A2" s="116" t="s">
        <v>310</v>
      </c>
    </row>
    <row r="3" spans="1:15" ht="13.5" thickBot="1" x14ac:dyDescent="0.25"/>
    <row r="4" spans="1:15" s="19" customFormat="1" ht="24" customHeight="1" x14ac:dyDescent="0.2">
      <c r="A4" s="82" t="s">
        <v>47</v>
      </c>
      <c r="B4" s="118" t="s">
        <v>88</v>
      </c>
      <c r="C4" s="292" t="s">
        <v>169</v>
      </c>
      <c r="D4" s="293"/>
      <c r="E4" s="118" t="s">
        <v>89</v>
      </c>
      <c r="F4" s="292" t="s">
        <v>169</v>
      </c>
      <c r="G4" s="293"/>
      <c r="H4" s="119"/>
      <c r="I4" s="118" t="s">
        <v>171</v>
      </c>
      <c r="J4" s="292" t="s">
        <v>169</v>
      </c>
      <c r="K4" s="293"/>
      <c r="L4" s="118" t="s">
        <v>172</v>
      </c>
      <c r="M4" s="292" t="s">
        <v>169</v>
      </c>
      <c r="N4" s="293"/>
      <c r="O4" s="120"/>
    </row>
    <row r="5" spans="1:15" s="19" customFormat="1" ht="23.25" customHeight="1" thickBot="1" x14ac:dyDescent="0.25">
      <c r="A5" s="113" t="s">
        <v>150</v>
      </c>
      <c r="B5" s="110" t="s">
        <v>90</v>
      </c>
      <c r="C5" s="294" t="s">
        <v>168</v>
      </c>
      <c r="D5" s="294"/>
      <c r="E5" s="110" t="s">
        <v>91</v>
      </c>
      <c r="F5" s="294" t="s">
        <v>168</v>
      </c>
      <c r="G5" s="294"/>
      <c r="H5" s="110"/>
      <c r="I5" s="110" t="s">
        <v>173</v>
      </c>
      <c r="J5" s="110"/>
      <c r="K5" s="110" t="s">
        <v>168</v>
      </c>
      <c r="L5" s="110" t="s">
        <v>174</v>
      </c>
      <c r="M5" s="110"/>
      <c r="N5" s="110" t="s">
        <v>168</v>
      </c>
      <c r="O5" s="121"/>
    </row>
    <row r="6" spans="1:15" s="32" customFormat="1" ht="15" customHeight="1" x14ac:dyDescent="0.2">
      <c r="A6" s="35" t="s">
        <v>50</v>
      </c>
      <c r="B6" s="94">
        <v>192290.875</v>
      </c>
      <c r="C6" s="122" t="s">
        <v>43</v>
      </c>
      <c r="D6" s="94">
        <v>11888.687</v>
      </c>
      <c r="E6" s="94">
        <v>1689609.4080000001</v>
      </c>
      <c r="F6" s="122" t="s">
        <v>43</v>
      </c>
      <c r="G6" s="94">
        <v>123046.837</v>
      </c>
      <c r="H6" s="94" t="s">
        <v>92</v>
      </c>
      <c r="I6" s="156">
        <v>64.200999999999993</v>
      </c>
      <c r="J6" s="157" t="s">
        <v>43</v>
      </c>
      <c r="K6" s="156">
        <v>2.3690000000000002</v>
      </c>
      <c r="L6" s="156">
        <v>58.34</v>
      </c>
      <c r="M6" s="157" t="s">
        <v>43</v>
      </c>
      <c r="N6" s="156">
        <v>4.5090000000000003</v>
      </c>
      <c r="O6" s="94"/>
    </row>
    <row r="7" spans="1:15" s="32" customFormat="1" ht="15" customHeight="1" x14ac:dyDescent="0.2">
      <c r="A7" s="35" t="s">
        <v>215</v>
      </c>
      <c r="B7" s="94">
        <v>18148.384999999998</v>
      </c>
      <c r="C7" s="122" t="s">
        <v>43</v>
      </c>
      <c r="D7" s="94">
        <v>1946.383</v>
      </c>
      <c r="E7" s="94">
        <v>64095.303999999996</v>
      </c>
      <c r="F7" s="122" t="s">
        <v>43</v>
      </c>
      <c r="G7" s="94">
        <v>29776.242999999999</v>
      </c>
      <c r="H7" s="94" t="s">
        <v>92</v>
      </c>
      <c r="I7" s="156">
        <v>6.0590000000000002</v>
      </c>
      <c r="J7" s="157" t="s">
        <v>43</v>
      </c>
      <c r="K7" s="156">
        <v>0.66900000000000004</v>
      </c>
      <c r="L7" s="156">
        <v>2.2130000000000001</v>
      </c>
      <c r="M7" s="157" t="s">
        <v>43</v>
      </c>
      <c r="N7" s="156">
        <v>1.02</v>
      </c>
      <c r="O7" s="94"/>
    </row>
    <row r="8" spans="1:15" s="32" customFormat="1" ht="15" customHeight="1" x14ac:dyDescent="0.2">
      <c r="A8" s="35" t="s">
        <v>54</v>
      </c>
      <c r="B8" s="94">
        <v>30146.683000000001</v>
      </c>
      <c r="C8" s="122" t="s">
        <v>43</v>
      </c>
      <c r="D8" s="94">
        <v>4046.6529999999998</v>
      </c>
      <c r="E8" s="94">
        <v>194335.46100000001</v>
      </c>
      <c r="F8" s="122" t="s">
        <v>43</v>
      </c>
      <c r="G8" s="94">
        <v>27881.754000000001</v>
      </c>
      <c r="H8" s="94" t="s">
        <v>92</v>
      </c>
      <c r="I8" s="156">
        <v>10.065</v>
      </c>
      <c r="J8" s="157" t="s">
        <v>43</v>
      </c>
      <c r="K8" s="156">
        <v>1.3140000000000001</v>
      </c>
      <c r="L8" s="156">
        <v>6.71</v>
      </c>
      <c r="M8" s="157" t="s">
        <v>43</v>
      </c>
      <c r="N8" s="156">
        <v>1.0620000000000001</v>
      </c>
      <c r="O8" s="94"/>
    </row>
    <row r="9" spans="1:15" s="32" customFormat="1" ht="15" customHeight="1" x14ac:dyDescent="0.2">
      <c r="A9" s="35" t="s">
        <v>216</v>
      </c>
      <c r="B9" s="94">
        <v>16.035</v>
      </c>
      <c r="C9" s="122" t="s">
        <v>43</v>
      </c>
      <c r="D9" s="94">
        <v>7.3680000000000003</v>
      </c>
      <c r="E9" s="94">
        <v>12152.073</v>
      </c>
      <c r="F9" s="122" t="s">
        <v>43</v>
      </c>
      <c r="G9" s="94">
        <v>5796.4809999999998</v>
      </c>
      <c r="H9" s="94" t="s">
        <v>92</v>
      </c>
      <c r="I9" s="156">
        <v>5.0000000000000001E-3</v>
      </c>
      <c r="J9" s="157" t="s">
        <v>43</v>
      </c>
      <c r="K9" s="156">
        <v>3.0000000000000001E-3</v>
      </c>
      <c r="L9" s="156">
        <v>0.42</v>
      </c>
      <c r="M9" s="157" t="s">
        <v>43</v>
      </c>
      <c r="N9" s="156">
        <v>0.20499999999999999</v>
      </c>
      <c r="O9" s="94"/>
    </row>
    <row r="10" spans="1:15" s="32" customFormat="1" ht="15" customHeight="1" x14ac:dyDescent="0.2">
      <c r="A10" s="35" t="s">
        <v>218</v>
      </c>
      <c r="B10" s="94">
        <v>2220.384</v>
      </c>
      <c r="C10" s="122" t="s">
        <v>43</v>
      </c>
      <c r="D10" s="94">
        <v>976.197</v>
      </c>
      <c r="E10" s="94">
        <v>169941.57699999999</v>
      </c>
      <c r="F10" s="122" t="s">
        <v>43</v>
      </c>
      <c r="G10" s="94">
        <v>156340.51999999999</v>
      </c>
      <c r="H10" s="94" t="s">
        <v>92</v>
      </c>
      <c r="I10" s="156">
        <v>0.74099999999999999</v>
      </c>
      <c r="J10" s="157" t="s">
        <v>43</v>
      </c>
      <c r="K10" s="156">
        <v>0.32500000000000001</v>
      </c>
      <c r="L10" s="156">
        <v>5.8680000000000003</v>
      </c>
      <c r="M10" s="157" t="s">
        <v>43</v>
      </c>
      <c r="N10" s="156">
        <v>5.0999999999999996</v>
      </c>
      <c r="O10" s="94"/>
    </row>
    <row r="11" spans="1:15" s="32" customFormat="1" ht="15" customHeight="1" x14ac:dyDescent="0.2">
      <c r="A11" s="35" t="s">
        <v>219</v>
      </c>
      <c r="B11" s="94">
        <v>5109.3239999999996</v>
      </c>
      <c r="C11" s="122" t="s">
        <v>43</v>
      </c>
      <c r="D11" s="94">
        <v>981.64400000000001</v>
      </c>
      <c r="E11" s="94">
        <v>209611.397</v>
      </c>
      <c r="F11" s="122" t="s">
        <v>43</v>
      </c>
      <c r="G11" s="94">
        <v>62454.061000000002</v>
      </c>
      <c r="H11" s="94" t="s">
        <v>92</v>
      </c>
      <c r="I11" s="156">
        <v>1.706</v>
      </c>
      <c r="J11" s="157" t="s">
        <v>43</v>
      </c>
      <c r="K11" s="156">
        <v>0.33200000000000002</v>
      </c>
      <c r="L11" s="156">
        <v>7.2380000000000004</v>
      </c>
      <c r="M11" s="157" t="s">
        <v>43</v>
      </c>
      <c r="N11" s="156">
        <v>1.9750000000000001</v>
      </c>
      <c r="O11" s="94"/>
    </row>
    <row r="12" spans="1:15" s="32" customFormat="1" ht="15" customHeight="1" x14ac:dyDescent="0.2">
      <c r="A12" s="35" t="s">
        <v>220</v>
      </c>
      <c r="B12" s="94">
        <v>63.015999999999998</v>
      </c>
      <c r="C12" s="122" t="s">
        <v>43</v>
      </c>
      <c r="D12" s="94">
        <v>50.222999999999999</v>
      </c>
      <c r="E12" s="94">
        <v>891.14099999999996</v>
      </c>
      <c r="F12" s="122" t="s">
        <v>43</v>
      </c>
      <c r="G12" s="94">
        <v>668.37900000000002</v>
      </c>
      <c r="H12" s="94" t="s">
        <v>92</v>
      </c>
      <c r="I12" s="156">
        <v>2.1000000000000001E-2</v>
      </c>
      <c r="J12" s="157" t="s">
        <v>43</v>
      </c>
      <c r="K12" s="156">
        <v>1.7000000000000001E-2</v>
      </c>
      <c r="L12" s="156">
        <v>3.1E-2</v>
      </c>
      <c r="M12" s="157" t="s">
        <v>43</v>
      </c>
      <c r="N12" s="156">
        <v>2.5000000000000001E-2</v>
      </c>
      <c r="O12" s="94"/>
    </row>
    <row r="13" spans="1:15" s="32" customFormat="1" ht="15" customHeight="1" x14ac:dyDescent="0.2">
      <c r="A13" s="35" t="s">
        <v>221</v>
      </c>
      <c r="B13" s="94">
        <v>490.98700000000002</v>
      </c>
      <c r="C13" s="122" t="s">
        <v>43</v>
      </c>
      <c r="D13" s="94">
        <v>299.36099999999999</v>
      </c>
      <c r="E13" s="94">
        <v>15042.624</v>
      </c>
      <c r="F13" s="122" t="s">
        <v>43</v>
      </c>
      <c r="G13" s="94">
        <v>13883.418</v>
      </c>
      <c r="H13" s="94" t="s">
        <v>92</v>
      </c>
      <c r="I13" s="156">
        <v>0.16400000000000001</v>
      </c>
      <c r="J13" s="157" t="s">
        <v>43</v>
      </c>
      <c r="K13" s="156">
        <v>0.1</v>
      </c>
      <c r="L13" s="156">
        <v>0.51900000000000002</v>
      </c>
      <c r="M13" s="157" t="s">
        <v>43</v>
      </c>
      <c r="N13" s="156">
        <v>0.47699999999999998</v>
      </c>
      <c r="O13" s="94"/>
    </row>
    <row r="14" spans="1:15" s="32" customFormat="1" ht="17.25" customHeight="1" x14ac:dyDescent="0.2">
      <c r="A14" s="35" t="s">
        <v>426</v>
      </c>
      <c r="B14" s="94">
        <v>25164.432000000001</v>
      </c>
      <c r="C14" s="122" t="s">
        <v>43</v>
      </c>
      <c r="D14" s="94">
        <v>681.22900000000004</v>
      </c>
      <c r="E14" s="94">
        <v>33351.413</v>
      </c>
      <c r="F14" s="122" t="s">
        <v>43</v>
      </c>
      <c r="G14" s="94">
        <v>3916.174</v>
      </c>
      <c r="H14" s="94" t="s">
        <v>92</v>
      </c>
      <c r="I14" s="156">
        <v>8.4019999999999992</v>
      </c>
      <c r="J14" s="157" t="s">
        <v>43</v>
      </c>
      <c r="K14" s="156">
        <v>0.45600000000000002</v>
      </c>
      <c r="L14" s="156">
        <v>1.1519999999999999</v>
      </c>
      <c r="M14" s="157" t="s">
        <v>43</v>
      </c>
      <c r="N14" s="156">
        <v>0.17</v>
      </c>
      <c r="O14" s="94"/>
    </row>
    <row r="15" spans="1:15" s="32" customFormat="1" ht="17.25" customHeight="1" x14ac:dyDescent="0.2">
      <c r="A15" s="35" t="s">
        <v>222</v>
      </c>
      <c r="B15" s="94">
        <v>135.929</v>
      </c>
      <c r="C15" s="122" t="s">
        <v>43</v>
      </c>
      <c r="D15" s="94">
        <v>216.90899999999999</v>
      </c>
      <c r="E15" s="94">
        <v>76794.974000000002</v>
      </c>
      <c r="F15" s="122" t="s">
        <v>43</v>
      </c>
      <c r="G15" s="94">
        <v>60088.686000000002</v>
      </c>
      <c r="H15" s="94" t="s">
        <v>92</v>
      </c>
      <c r="I15" s="156">
        <v>4.4999999999999998E-2</v>
      </c>
      <c r="J15" s="157" t="s">
        <v>43</v>
      </c>
      <c r="K15" s="156">
        <v>7.1999999999999995E-2</v>
      </c>
      <c r="L15" s="156">
        <v>2.6520000000000001</v>
      </c>
      <c r="M15" s="157" t="s">
        <v>43</v>
      </c>
      <c r="N15" s="156">
        <v>1.9810000000000001</v>
      </c>
      <c r="O15" s="94"/>
    </row>
    <row r="16" spans="1:15" s="32" customFormat="1" ht="15" customHeight="1" x14ac:dyDescent="0.2">
      <c r="A16" s="35" t="s">
        <v>217</v>
      </c>
      <c r="B16" s="94">
        <v>22584.925999999999</v>
      </c>
      <c r="C16" s="122" t="s">
        <v>43</v>
      </c>
      <c r="D16" s="94">
        <v>6954.2550000000001</v>
      </c>
      <c r="E16" s="94">
        <v>390737.41600000003</v>
      </c>
      <c r="F16" s="122" t="s">
        <v>43</v>
      </c>
      <c r="G16" s="94">
        <v>63242.228999999999</v>
      </c>
      <c r="H16" s="94" t="s">
        <v>92</v>
      </c>
      <c r="I16" s="156">
        <v>7.5410000000000004</v>
      </c>
      <c r="J16" s="157" t="s">
        <v>43</v>
      </c>
      <c r="K16" s="156">
        <v>2.1779999999999999</v>
      </c>
      <c r="L16" s="156">
        <v>13.492000000000001</v>
      </c>
      <c r="M16" s="157" t="s">
        <v>43</v>
      </c>
      <c r="N16" s="156">
        <v>2.1920000000000002</v>
      </c>
      <c r="O16" s="94"/>
    </row>
    <row r="17" spans="1:15" s="32" customFormat="1" ht="14.25" customHeight="1" x14ac:dyDescent="0.2">
      <c r="A17" s="35" t="s">
        <v>233</v>
      </c>
      <c r="B17" s="94">
        <v>14423.946</v>
      </c>
      <c r="C17" s="122" t="s">
        <v>43</v>
      </c>
      <c r="D17" s="94">
        <v>6236.7060000000001</v>
      </c>
      <c r="E17" s="94">
        <v>244433.11300000001</v>
      </c>
      <c r="F17" s="122" t="s">
        <v>43</v>
      </c>
      <c r="G17" s="94">
        <v>37764.546999999999</v>
      </c>
      <c r="H17" s="94" t="s">
        <v>92</v>
      </c>
      <c r="I17" s="156">
        <v>4.8159999999999998</v>
      </c>
      <c r="J17" s="157" t="s">
        <v>43</v>
      </c>
      <c r="K17" s="156">
        <v>1.9890000000000001</v>
      </c>
      <c r="L17" s="156">
        <v>8.44</v>
      </c>
      <c r="M17" s="157" t="s">
        <v>43</v>
      </c>
      <c r="N17" s="156">
        <v>1.341</v>
      </c>
      <c r="O17" s="94"/>
    </row>
    <row r="18" spans="1:15" s="32" customFormat="1" ht="15" customHeight="1" x14ac:dyDescent="0.2">
      <c r="A18" s="35" t="s">
        <v>17</v>
      </c>
      <c r="B18" s="94">
        <v>3143.1660000000002</v>
      </c>
      <c r="C18" s="122" t="s">
        <v>43</v>
      </c>
      <c r="D18" s="94">
        <v>2275.31</v>
      </c>
      <c r="E18" s="94">
        <v>39593.178</v>
      </c>
      <c r="F18" s="122" t="s">
        <v>43</v>
      </c>
      <c r="G18" s="94">
        <v>20815.478999999999</v>
      </c>
      <c r="H18" s="94" t="s">
        <v>92</v>
      </c>
      <c r="I18" s="156">
        <v>1.0489999999999999</v>
      </c>
      <c r="J18" s="157" t="s">
        <v>43</v>
      </c>
      <c r="K18" s="156">
        <v>0.754</v>
      </c>
      <c r="L18" s="156">
        <v>1.367</v>
      </c>
      <c r="M18" s="157" t="s">
        <v>43</v>
      </c>
      <c r="N18" s="156">
        <v>0.72</v>
      </c>
      <c r="O18" s="94"/>
    </row>
    <row r="19" spans="1:15" s="32" customFormat="1" ht="17.25" customHeight="1" thickBot="1" x14ac:dyDescent="0.25">
      <c r="A19" s="86" t="s">
        <v>0</v>
      </c>
      <c r="B19" s="123">
        <v>299514.14199999999</v>
      </c>
      <c r="C19" s="124" t="s">
        <v>43</v>
      </c>
      <c r="D19" s="123">
        <v>14677.652</v>
      </c>
      <c r="E19" s="123">
        <v>2896155.9670000002</v>
      </c>
      <c r="F19" s="124" t="s">
        <v>43</v>
      </c>
      <c r="G19" s="123">
        <v>246535.174</v>
      </c>
      <c r="H19" s="123" t="s">
        <v>92</v>
      </c>
      <c r="I19" s="123">
        <v>100</v>
      </c>
      <c r="J19" s="124" t="s">
        <v>43</v>
      </c>
      <c r="K19" s="123">
        <v>0</v>
      </c>
      <c r="L19" s="123">
        <v>100</v>
      </c>
      <c r="M19" s="124" t="s">
        <v>43</v>
      </c>
      <c r="N19" s="123">
        <v>0</v>
      </c>
      <c r="O19" s="94"/>
    </row>
    <row r="20" spans="1:15" s="19" customFormat="1" ht="25.5" customHeight="1" x14ac:dyDescent="0.2">
      <c r="A20" s="291" t="s">
        <v>234</v>
      </c>
      <c r="B20" s="291"/>
      <c r="C20" s="291"/>
      <c r="D20" s="291"/>
      <c r="E20" s="291"/>
      <c r="F20" s="291"/>
      <c r="G20" s="291"/>
      <c r="H20" s="291"/>
      <c r="I20" s="291"/>
      <c r="J20" s="291"/>
      <c r="K20" s="291"/>
      <c r="L20" s="291"/>
      <c r="M20" s="291"/>
      <c r="N20" s="291"/>
      <c r="O20" s="125"/>
    </row>
    <row r="21" spans="1:15" s="19" customFormat="1" ht="11.25" x14ac:dyDescent="0.2">
      <c r="B21" s="160"/>
      <c r="E21" s="160"/>
    </row>
    <row r="22" spans="1:15" s="19" customFormat="1" ht="11.25" x14ac:dyDescent="0.2"/>
    <row r="23" spans="1:15" s="19" customFormat="1" ht="23.25" customHeight="1" x14ac:dyDescent="0.2"/>
    <row r="24" spans="1:15" s="19" customFormat="1" ht="11.25" x14ac:dyDescent="0.2"/>
    <row r="25" spans="1:15" s="19" customFormat="1" ht="11.25" x14ac:dyDescent="0.2"/>
    <row r="26" spans="1:15" s="19" customFormat="1" ht="11.25" x14ac:dyDescent="0.2"/>
    <row r="27" spans="1:15" s="19" customFormat="1" ht="11.25" x14ac:dyDescent="0.2"/>
    <row r="28" spans="1:15" s="19" customFormat="1" ht="11.25" x14ac:dyDescent="0.2"/>
    <row r="29" spans="1:15" s="19" customFormat="1" ht="11.25" x14ac:dyDescent="0.2"/>
    <row r="30" spans="1:15" s="19" customFormat="1" ht="11.25" x14ac:dyDescent="0.2"/>
    <row r="31" spans="1:15" s="19" customFormat="1" ht="11.25" x14ac:dyDescent="0.2"/>
    <row r="32" spans="1:15" s="19" customFormat="1" ht="11.25" x14ac:dyDescent="0.2"/>
    <row r="33" spans="1:14" s="19" customFormat="1" ht="11.25" x14ac:dyDescent="0.2"/>
    <row r="34" spans="1:14" s="19" customFormat="1" ht="11.25" x14ac:dyDescent="0.2"/>
    <row r="35" spans="1:14" s="19" customFormat="1" ht="11.25" x14ac:dyDescent="0.2"/>
    <row r="36" spans="1:14" s="19" customFormat="1" ht="11.25" x14ac:dyDescent="0.2"/>
    <row r="37" spans="1:14" s="19" customFormat="1" ht="11.25" x14ac:dyDescent="0.2"/>
    <row r="38" spans="1:14" s="19" customFormat="1" ht="11.25" x14ac:dyDescent="0.2"/>
    <row r="39" spans="1:14" s="19" customFormat="1" ht="11.25" x14ac:dyDescent="0.2"/>
    <row r="40" spans="1:14" s="19" customFormat="1" ht="11.25" x14ac:dyDescent="0.2"/>
    <row r="41" spans="1:14" s="19" customFormat="1" ht="11.25" x14ac:dyDescent="0.2"/>
    <row r="42" spans="1:14" s="19" customFormat="1" ht="11.25" x14ac:dyDescent="0.2"/>
    <row r="43" spans="1:14" s="19" customFormat="1" ht="11.25" x14ac:dyDescent="0.2"/>
    <row r="44" spans="1:14" s="19" customFormat="1" ht="11.25" x14ac:dyDescent="0.2"/>
    <row r="45" spans="1:14" s="19" customFormat="1" ht="11.25" x14ac:dyDescent="0.2"/>
    <row r="46" spans="1:14" s="19" customFormat="1" x14ac:dyDescent="0.2">
      <c r="A46" s="7"/>
      <c r="B46" s="7"/>
      <c r="C46" s="7"/>
      <c r="D46" s="7"/>
      <c r="E46" s="7"/>
      <c r="F46" s="7"/>
      <c r="G46" s="7"/>
      <c r="H46" s="7"/>
      <c r="I46" s="7"/>
      <c r="J46" s="7"/>
      <c r="K46" s="7"/>
      <c r="L46" s="7"/>
      <c r="M46" s="7"/>
      <c r="N46" s="7"/>
    </row>
  </sheetData>
  <mergeCells count="7">
    <mergeCell ref="A20:N20"/>
    <mergeCell ref="M4:N4"/>
    <mergeCell ref="C4:D4"/>
    <mergeCell ref="F4:G4"/>
    <mergeCell ref="C5:D5"/>
    <mergeCell ref="F5:G5"/>
    <mergeCell ref="J4:K4"/>
  </mergeCells>
  <hyperlinks>
    <hyperlink ref="L1" location="'Innehåll_ Contents'!Utskriftsområde" display="Till tabellförteckning" xr:uid="{00000000-0004-0000-0400-000000000000}"/>
  </hyperlink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N45"/>
  <sheetViews>
    <sheetView workbookViewId="0"/>
  </sheetViews>
  <sheetFormatPr defaultColWidth="9.140625" defaultRowHeight="12.75" x14ac:dyDescent="0.2"/>
  <cols>
    <col min="1" max="1" width="26" style="1" customWidth="1"/>
    <col min="2" max="2" width="10.5703125" style="1" bestFit="1" customWidth="1"/>
    <col min="3" max="3" width="2.28515625" style="1" customWidth="1"/>
    <col min="4" max="4" width="7.85546875" style="1" customWidth="1"/>
    <col min="5" max="5" width="11.42578125" style="1" customWidth="1"/>
    <col min="6" max="6" width="2.28515625" style="1" customWidth="1"/>
    <col min="7" max="7" width="7.85546875" style="1" customWidth="1"/>
    <col min="8" max="8" width="1.28515625" style="7" customWidth="1"/>
    <col min="9" max="9" width="6.85546875" style="7" customWidth="1"/>
    <col min="10" max="10" width="2.28515625" style="7" customWidth="1"/>
    <col min="11" max="11" width="7.140625" style="7" bestFit="1" customWidth="1"/>
    <col min="12" max="12" width="8" style="7" bestFit="1" customWidth="1"/>
    <col min="13" max="13" width="2.28515625" style="7" customWidth="1"/>
    <col min="14" max="14" width="7.140625" style="7" bestFit="1" customWidth="1"/>
    <col min="15" max="16384" width="9.140625" style="1"/>
  </cols>
  <sheetData>
    <row r="1" spans="1:14" x14ac:dyDescent="0.2">
      <c r="A1" s="20" t="s">
        <v>311</v>
      </c>
      <c r="L1" s="224" t="s">
        <v>255</v>
      </c>
    </row>
    <row r="2" spans="1:14" x14ac:dyDescent="0.2">
      <c r="A2" s="116" t="s">
        <v>312</v>
      </c>
    </row>
    <row r="3" spans="1:14" ht="13.5" thickBot="1" x14ac:dyDescent="0.25"/>
    <row r="4" spans="1:14" s="111" customFormat="1" ht="22.5" x14ac:dyDescent="0.2">
      <c r="A4" s="82" t="s">
        <v>47</v>
      </c>
      <c r="B4" s="118" t="s">
        <v>88</v>
      </c>
      <c r="C4" s="292" t="s">
        <v>169</v>
      </c>
      <c r="D4" s="293"/>
      <c r="E4" s="118" t="s">
        <v>89</v>
      </c>
      <c r="F4" s="292" t="s">
        <v>169</v>
      </c>
      <c r="G4" s="293"/>
      <c r="H4" s="119"/>
      <c r="I4" s="118" t="s">
        <v>171</v>
      </c>
      <c r="J4" s="292" t="s">
        <v>169</v>
      </c>
      <c r="K4" s="293"/>
      <c r="L4" s="118" t="s">
        <v>172</v>
      </c>
      <c r="M4" s="292" t="s">
        <v>169</v>
      </c>
      <c r="N4" s="293"/>
    </row>
    <row r="5" spans="1:14" s="111" customFormat="1" ht="23.25" thickBot="1" x14ac:dyDescent="0.25">
      <c r="A5" s="113" t="s">
        <v>150</v>
      </c>
      <c r="B5" s="110" t="s">
        <v>90</v>
      </c>
      <c r="C5" s="294" t="s">
        <v>168</v>
      </c>
      <c r="D5" s="294"/>
      <c r="E5" s="110" t="s">
        <v>91</v>
      </c>
      <c r="F5" s="294" t="s">
        <v>168</v>
      </c>
      <c r="G5" s="294"/>
      <c r="H5" s="110"/>
      <c r="I5" s="110" t="s">
        <v>173</v>
      </c>
      <c r="J5" s="110"/>
      <c r="K5" s="110" t="s">
        <v>168</v>
      </c>
      <c r="L5" s="110" t="s">
        <v>174</v>
      </c>
      <c r="M5" s="110"/>
      <c r="N5" s="110" t="s">
        <v>168</v>
      </c>
    </row>
    <row r="6" spans="1:14" s="132" customFormat="1" ht="17.25" customHeight="1" x14ac:dyDescent="0.2">
      <c r="A6" s="35" t="s">
        <v>50</v>
      </c>
      <c r="B6" s="94">
        <v>180237.818</v>
      </c>
      <c r="C6" s="122" t="s">
        <v>43</v>
      </c>
      <c r="D6" s="94">
        <v>11635.013000000001</v>
      </c>
      <c r="E6" s="94">
        <v>1342905.0149999999</v>
      </c>
      <c r="F6" s="122" t="s">
        <v>43</v>
      </c>
      <c r="G6" s="94">
        <v>109052.103</v>
      </c>
      <c r="H6" s="94" t="s">
        <v>92</v>
      </c>
      <c r="I6" s="170">
        <v>82.644999999999996</v>
      </c>
      <c r="J6" s="171" t="s">
        <v>43</v>
      </c>
      <c r="K6" s="170">
        <v>2.7349999999999999</v>
      </c>
      <c r="L6" s="170">
        <v>83.573999999999998</v>
      </c>
      <c r="M6" s="171" t="s">
        <v>43</v>
      </c>
      <c r="N6" s="170">
        <v>2.996</v>
      </c>
    </row>
    <row r="7" spans="1:14" s="132" customFormat="1" ht="17.25" customHeight="1" x14ac:dyDescent="0.2">
      <c r="A7" s="35" t="s">
        <v>215</v>
      </c>
      <c r="B7" s="94">
        <v>15505.338</v>
      </c>
      <c r="C7" s="122" t="s">
        <v>43</v>
      </c>
      <c r="D7" s="94">
        <v>1094.498</v>
      </c>
      <c r="E7" s="94">
        <v>39760.891000000003</v>
      </c>
      <c r="F7" s="122" t="s">
        <v>43</v>
      </c>
      <c r="G7" s="94">
        <v>26262.152999999998</v>
      </c>
      <c r="H7" s="94" t="s">
        <v>92</v>
      </c>
      <c r="I7" s="170">
        <v>7.11</v>
      </c>
      <c r="J7" s="171" t="s">
        <v>43</v>
      </c>
      <c r="K7" s="170">
        <v>0.63300000000000001</v>
      </c>
      <c r="L7" s="170">
        <v>2.4740000000000002</v>
      </c>
      <c r="M7" s="171" t="s">
        <v>43</v>
      </c>
      <c r="N7" s="170">
        <v>1.607</v>
      </c>
    </row>
    <row r="8" spans="1:14" s="132" customFormat="1" ht="17.25" customHeight="1" x14ac:dyDescent="0.2">
      <c r="A8" s="35" t="s">
        <v>54</v>
      </c>
      <c r="B8" s="94">
        <v>7157.5460000000003</v>
      </c>
      <c r="C8" s="122" t="s">
        <v>43</v>
      </c>
      <c r="D8" s="94">
        <v>2645.1410000000001</v>
      </c>
      <c r="E8" s="94">
        <v>28916.206999999999</v>
      </c>
      <c r="F8" s="122" t="s">
        <v>43</v>
      </c>
      <c r="G8" s="94">
        <v>3902.4630000000002</v>
      </c>
      <c r="H8" s="94" t="s">
        <v>92</v>
      </c>
      <c r="I8" s="170">
        <v>3.282</v>
      </c>
      <c r="J8" s="171" t="s">
        <v>43</v>
      </c>
      <c r="K8" s="170">
        <v>1.1910000000000001</v>
      </c>
      <c r="L8" s="170">
        <v>1.8</v>
      </c>
      <c r="M8" s="171" t="s">
        <v>43</v>
      </c>
      <c r="N8" s="170">
        <v>0.27700000000000002</v>
      </c>
    </row>
    <row r="9" spans="1:14" s="132" customFormat="1" ht="17.25" customHeight="1" x14ac:dyDescent="0.2">
      <c r="A9" s="35" t="s">
        <v>216</v>
      </c>
      <c r="B9" s="94">
        <v>0.40600000000000003</v>
      </c>
      <c r="C9" s="122" t="s">
        <v>43</v>
      </c>
      <c r="D9" s="94">
        <v>0.373</v>
      </c>
      <c r="E9" s="94">
        <v>253.982</v>
      </c>
      <c r="F9" s="122" t="s">
        <v>43</v>
      </c>
      <c r="G9" s="94">
        <v>215.58699999999999</v>
      </c>
      <c r="H9" s="94" t="s">
        <v>92</v>
      </c>
      <c r="I9" s="170">
        <v>0</v>
      </c>
      <c r="J9" s="171" t="s">
        <v>43</v>
      </c>
      <c r="K9" s="170">
        <v>0</v>
      </c>
      <c r="L9" s="170">
        <v>1.6E-2</v>
      </c>
      <c r="M9" s="171" t="s">
        <v>43</v>
      </c>
      <c r="N9" s="170">
        <v>1.4E-2</v>
      </c>
    </row>
    <row r="10" spans="1:14" s="132" customFormat="1" ht="17.25" customHeight="1" x14ac:dyDescent="0.2">
      <c r="A10" s="35" t="s">
        <v>218</v>
      </c>
      <c r="B10" s="94">
        <v>138.47900000000001</v>
      </c>
      <c r="C10" s="122" t="s">
        <v>43</v>
      </c>
      <c r="D10" s="94">
        <v>160.29300000000001</v>
      </c>
      <c r="E10" s="94">
        <v>15587.74</v>
      </c>
      <c r="F10" s="122" t="s">
        <v>43</v>
      </c>
      <c r="G10" s="94">
        <v>16980.804</v>
      </c>
      <c r="H10" s="94" t="s">
        <v>92</v>
      </c>
      <c r="I10" s="170">
        <v>6.3E-2</v>
      </c>
      <c r="J10" s="171" t="s">
        <v>43</v>
      </c>
      <c r="K10" s="170">
        <v>7.3999999999999996E-2</v>
      </c>
      <c r="L10" s="170">
        <v>0.97</v>
      </c>
      <c r="M10" s="171" t="s">
        <v>43</v>
      </c>
      <c r="N10" s="170">
        <v>1.0489999999999999</v>
      </c>
    </row>
    <row r="11" spans="1:14" s="132" customFormat="1" ht="17.25" customHeight="1" x14ac:dyDescent="0.2">
      <c r="A11" s="35" t="s">
        <v>219</v>
      </c>
      <c r="B11" s="94">
        <v>286.38299999999998</v>
      </c>
      <c r="C11" s="122" t="s">
        <v>43</v>
      </c>
      <c r="D11" s="94">
        <v>231.46</v>
      </c>
      <c r="E11" s="94">
        <v>10226.877</v>
      </c>
      <c r="F11" s="122" t="s">
        <v>43</v>
      </c>
      <c r="G11" s="94">
        <v>10228.913</v>
      </c>
      <c r="H11" s="94" t="s">
        <v>92</v>
      </c>
      <c r="I11" s="170">
        <v>0.13100000000000001</v>
      </c>
      <c r="J11" s="171" t="s">
        <v>43</v>
      </c>
      <c r="K11" s="170">
        <v>0.106</v>
      </c>
      <c r="L11" s="170">
        <v>0.63600000000000001</v>
      </c>
      <c r="M11" s="171" t="s">
        <v>43</v>
      </c>
      <c r="N11" s="170">
        <v>0.64300000000000002</v>
      </c>
    </row>
    <row r="12" spans="1:14" s="132" customFormat="1" ht="17.25" customHeight="1" x14ac:dyDescent="0.2">
      <c r="A12" s="35" t="s">
        <v>220</v>
      </c>
      <c r="B12" s="94">
        <v>24.472000000000001</v>
      </c>
      <c r="C12" s="122" t="s">
        <v>43</v>
      </c>
      <c r="D12" s="94">
        <v>39.857999999999997</v>
      </c>
      <c r="E12" s="94">
        <v>246.376</v>
      </c>
      <c r="F12" s="122" t="s">
        <v>43</v>
      </c>
      <c r="G12" s="94">
        <v>426.39600000000002</v>
      </c>
      <c r="H12" s="94" t="s">
        <v>92</v>
      </c>
      <c r="I12" s="170">
        <v>1.0999999999999999E-2</v>
      </c>
      <c r="J12" s="171" t="s">
        <v>43</v>
      </c>
      <c r="K12" s="170">
        <v>1.7999999999999999E-2</v>
      </c>
      <c r="L12" s="170">
        <v>1.4999999999999999E-2</v>
      </c>
      <c r="M12" s="171" t="s">
        <v>43</v>
      </c>
      <c r="N12" s="170">
        <v>2.7E-2</v>
      </c>
    </row>
    <row r="13" spans="1:14" s="132" customFormat="1" ht="17.25" customHeight="1" x14ac:dyDescent="0.2">
      <c r="A13" s="35" t="s">
        <v>221</v>
      </c>
      <c r="B13" s="94">
        <v>187.70699999999999</v>
      </c>
      <c r="C13" s="122" t="s">
        <v>43</v>
      </c>
      <c r="D13" s="94">
        <v>174.83699999999999</v>
      </c>
      <c r="E13" s="94">
        <v>7211.3729999999996</v>
      </c>
      <c r="F13" s="122" t="s">
        <v>43</v>
      </c>
      <c r="G13" s="94">
        <v>8752.143</v>
      </c>
      <c r="H13" s="94" t="s">
        <v>92</v>
      </c>
      <c r="I13" s="170">
        <v>8.5999999999999993E-2</v>
      </c>
      <c r="J13" s="171" t="s">
        <v>43</v>
      </c>
      <c r="K13" s="170">
        <v>0.08</v>
      </c>
      <c r="L13" s="170">
        <v>0.44900000000000001</v>
      </c>
      <c r="M13" s="171" t="s">
        <v>43</v>
      </c>
      <c r="N13" s="170">
        <v>0.54400000000000004</v>
      </c>
    </row>
    <row r="14" spans="1:14" s="132" customFormat="1" ht="17.25" customHeight="1" x14ac:dyDescent="0.2">
      <c r="A14" s="35" t="s">
        <v>426</v>
      </c>
      <c r="B14" s="94">
        <v>1517.1569999999999</v>
      </c>
      <c r="C14" s="122" t="s">
        <v>43</v>
      </c>
      <c r="D14" s="94">
        <v>0</v>
      </c>
      <c r="E14" s="94">
        <v>1688.596</v>
      </c>
      <c r="F14" s="122" t="s">
        <v>43</v>
      </c>
      <c r="G14" s="94">
        <v>0</v>
      </c>
      <c r="H14" s="94" t="s">
        <v>92</v>
      </c>
      <c r="I14" s="170">
        <v>0.69599999999999995</v>
      </c>
      <c r="J14" s="171" t="s">
        <v>43</v>
      </c>
      <c r="K14" s="170">
        <v>4.2000000000000003E-2</v>
      </c>
      <c r="L14" s="170">
        <v>0.105</v>
      </c>
      <c r="M14" s="171" t="s">
        <v>43</v>
      </c>
      <c r="N14" s="170">
        <v>8.0000000000000002E-3</v>
      </c>
    </row>
    <row r="15" spans="1:14" s="132" customFormat="1" ht="17.25" customHeight="1" x14ac:dyDescent="0.2">
      <c r="A15" s="35" t="s">
        <v>222</v>
      </c>
      <c r="B15" s="94">
        <v>0.26100000000000001</v>
      </c>
      <c r="C15" s="122" t="s">
        <v>43</v>
      </c>
      <c r="D15" s="94">
        <v>0.24299999999999999</v>
      </c>
      <c r="E15" s="94">
        <v>1621.364</v>
      </c>
      <c r="F15" s="122" t="s">
        <v>43</v>
      </c>
      <c r="G15" s="94">
        <v>2089.018</v>
      </c>
      <c r="H15" s="94" t="s">
        <v>92</v>
      </c>
      <c r="I15" s="170">
        <v>0</v>
      </c>
      <c r="J15" s="171" t="s">
        <v>43</v>
      </c>
      <c r="K15" s="170">
        <v>0</v>
      </c>
      <c r="L15" s="170">
        <v>0.10100000000000001</v>
      </c>
      <c r="M15" s="171" t="s">
        <v>43</v>
      </c>
      <c r="N15" s="170">
        <v>0.154</v>
      </c>
    </row>
    <row r="16" spans="1:14" s="132" customFormat="1" ht="17.25" customHeight="1" x14ac:dyDescent="0.2">
      <c r="A16" s="35" t="s">
        <v>217</v>
      </c>
      <c r="B16" s="94">
        <v>11304.950999999999</v>
      </c>
      <c r="C16" s="122" t="s">
        <v>43</v>
      </c>
      <c r="D16" s="94">
        <v>5884.8190000000004</v>
      </c>
      <c r="E16" s="94">
        <v>133443.83799999999</v>
      </c>
      <c r="F16" s="122" t="s">
        <v>43</v>
      </c>
      <c r="G16" s="94">
        <v>34575.199000000001</v>
      </c>
      <c r="H16" s="94" t="s">
        <v>92</v>
      </c>
      <c r="I16" s="170">
        <v>5.1840000000000002</v>
      </c>
      <c r="J16" s="171" t="s">
        <v>43</v>
      </c>
      <c r="K16" s="170">
        <v>2.5819999999999999</v>
      </c>
      <c r="L16" s="170">
        <v>8.3049999999999997</v>
      </c>
      <c r="M16" s="171" t="s">
        <v>43</v>
      </c>
      <c r="N16" s="170">
        <v>2.0950000000000002</v>
      </c>
    </row>
    <row r="17" spans="1:14" s="132" customFormat="1" ht="17.25" customHeight="1" x14ac:dyDescent="0.2">
      <c r="A17" s="35" t="s">
        <v>233</v>
      </c>
      <c r="B17" s="94">
        <v>9953.4940000000006</v>
      </c>
      <c r="C17" s="122" t="s">
        <v>43</v>
      </c>
      <c r="D17" s="94">
        <v>5776.9049999999997</v>
      </c>
      <c r="E17" s="94">
        <v>108563.97900000001</v>
      </c>
      <c r="F17" s="122" t="s">
        <v>43</v>
      </c>
      <c r="G17" s="94">
        <v>27643.72</v>
      </c>
      <c r="H17" s="94" t="s">
        <v>92</v>
      </c>
      <c r="I17" s="170">
        <v>4.5640000000000001</v>
      </c>
      <c r="J17" s="171" t="s">
        <v>43</v>
      </c>
      <c r="K17" s="170">
        <v>2.5459999999999998</v>
      </c>
      <c r="L17" s="170">
        <v>6.7560000000000002</v>
      </c>
      <c r="M17" s="171" t="s">
        <v>43</v>
      </c>
      <c r="N17" s="170">
        <v>1.6779999999999999</v>
      </c>
    </row>
    <row r="18" spans="1:14" s="132" customFormat="1" ht="17.25" customHeight="1" x14ac:dyDescent="0.2">
      <c r="A18" s="35" t="s">
        <v>17</v>
      </c>
      <c r="B18" s="94">
        <v>1725.1130000000001</v>
      </c>
      <c r="C18" s="122" t="s">
        <v>43</v>
      </c>
      <c r="D18" s="94">
        <v>1676.5640000000001</v>
      </c>
      <c r="E18" s="94">
        <v>24982.056</v>
      </c>
      <c r="F18" s="122" t="s">
        <v>43</v>
      </c>
      <c r="G18" s="94">
        <v>19291.580999999998</v>
      </c>
      <c r="H18" s="94" t="s">
        <v>92</v>
      </c>
      <c r="I18" s="170">
        <v>0.79100000000000004</v>
      </c>
      <c r="J18" s="171" t="s">
        <v>43</v>
      </c>
      <c r="K18" s="170">
        <v>0.76500000000000001</v>
      </c>
      <c r="L18" s="170">
        <v>1.5549999999999999</v>
      </c>
      <c r="M18" s="171" t="s">
        <v>43</v>
      </c>
      <c r="N18" s="170">
        <v>1.1879999999999999</v>
      </c>
    </row>
    <row r="19" spans="1:14" s="111" customFormat="1" ht="17.25" customHeight="1" thickBot="1" x14ac:dyDescent="0.25">
      <c r="A19" s="86" t="s">
        <v>0</v>
      </c>
      <c r="B19" s="123">
        <v>218085.62899999999</v>
      </c>
      <c r="C19" s="124" t="s">
        <v>43</v>
      </c>
      <c r="D19" s="123">
        <v>13309.177</v>
      </c>
      <c r="E19" s="123">
        <v>1606844.3149999999</v>
      </c>
      <c r="F19" s="124" t="s">
        <v>43</v>
      </c>
      <c r="G19" s="123">
        <v>119784.283</v>
      </c>
      <c r="H19" s="123" t="s">
        <v>92</v>
      </c>
      <c r="I19" s="123">
        <v>100</v>
      </c>
      <c r="J19" s="124" t="s">
        <v>43</v>
      </c>
      <c r="K19" s="123">
        <v>0</v>
      </c>
      <c r="L19" s="123">
        <v>100</v>
      </c>
      <c r="M19" s="124" t="s">
        <v>43</v>
      </c>
      <c r="N19" s="123">
        <v>0</v>
      </c>
    </row>
    <row r="20" spans="1:14" s="111" customFormat="1" ht="24" customHeight="1" x14ac:dyDescent="0.15">
      <c r="A20" s="291" t="s">
        <v>234</v>
      </c>
      <c r="B20" s="291"/>
      <c r="C20" s="291"/>
      <c r="D20" s="291"/>
      <c r="E20" s="291"/>
      <c r="F20" s="291"/>
      <c r="G20" s="291"/>
      <c r="H20" s="291"/>
      <c r="I20" s="291"/>
      <c r="J20" s="291"/>
      <c r="K20" s="291"/>
      <c r="L20" s="291"/>
      <c r="M20" s="291"/>
      <c r="N20" s="291"/>
    </row>
    <row r="21" spans="1:14" s="111" customFormat="1" ht="11.25" x14ac:dyDescent="0.2">
      <c r="H21" s="19"/>
      <c r="I21" s="19"/>
      <c r="J21" s="19"/>
      <c r="K21" s="19"/>
      <c r="L21" s="19"/>
      <c r="M21" s="19"/>
      <c r="N21" s="19"/>
    </row>
    <row r="22" spans="1:14" s="111" customFormat="1" ht="11.25" x14ac:dyDescent="0.2">
      <c r="H22" s="19"/>
      <c r="I22" s="19"/>
      <c r="J22" s="19"/>
      <c r="K22" s="19"/>
      <c r="L22" s="19"/>
      <c r="M22" s="19"/>
      <c r="N22" s="19"/>
    </row>
    <row r="23" spans="1:14" s="111" customFormat="1" ht="23.25" customHeight="1" x14ac:dyDescent="0.2">
      <c r="L23" s="19"/>
      <c r="M23" s="19"/>
      <c r="N23" s="19"/>
    </row>
    <row r="24" spans="1:14" s="111" customFormat="1" ht="11.25" x14ac:dyDescent="0.2">
      <c r="H24" s="19"/>
      <c r="I24" s="19"/>
      <c r="J24" s="19"/>
      <c r="K24" s="19"/>
      <c r="L24" s="19"/>
      <c r="M24" s="19"/>
      <c r="N24" s="19"/>
    </row>
    <row r="25" spans="1:14" s="111" customFormat="1" ht="11.25" x14ac:dyDescent="0.2">
      <c r="H25" s="19"/>
      <c r="I25" s="19"/>
      <c r="J25" s="19"/>
      <c r="K25" s="19"/>
      <c r="L25" s="19"/>
      <c r="M25" s="19"/>
      <c r="N25" s="19"/>
    </row>
    <row r="26" spans="1:14" s="111" customFormat="1" ht="11.25" x14ac:dyDescent="0.2">
      <c r="H26" s="19"/>
      <c r="I26" s="19"/>
      <c r="J26" s="19"/>
      <c r="K26" s="19"/>
      <c r="L26" s="19"/>
      <c r="M26" s="19"/>
      <c r="N26" s="19"/>
    </row>
    <row r="27" spans="1:14" s="111" customFormat="1" ht="11.25" x14ac:dyDescent="0.2">
      <c r="H27" s="19"/>
      <c r="I27" s="19"/>
      <c r="J27" s="19"/>
      <c r="K27" s="19"/>
      <c r="L27" s="19"/>
      <c r="M27" s="19"/>
      <c r="N27" s="19"/>
    </row>
    <row r="28" spans="1:14" s="111" customFormat="1" ht="11.25" x14ac:dyDescent="0.2">
      <c r="H28" s="19"/>
      <c r="I28" s="19"/>
      <c r="J28" s="19"/>
      <c r="K28" s="19"/>
      <c r="L28" s="19"/>
      <c r="M28" s="19"/>
      <c r="N28" s="19"/>
    </row>
    <row r="29" spans="1:14" s="111" customFormat="1" ht="11.25" x14ac:dyDescent="0.2">
      <c r="H29" s="19"/>
      <c r="I29" s="19"/>
      <c r="J29" s="19"/>
      <c r="K29" s="19"/>
      <c r="L29" s="19"/>
      <c r="M29" s="19"/>
      <c r="N29" s="19"/>
    </row>
    <row r="30" spans="1:14" s="111" customFormat="1" ht="11.25" x14ac:dyDescent="0.2">
      <c r="H30" s="19"/>
      <c r="I30" s="19"/>
      <c r="J30" s="19"/>
      <c r="K30" s="19"/>
      <c r="L30" s="19"/>
      <c r="M30" s="19"/>
      <c r="N30" s="19"/>
    </row>
    <row r="31" spans="1:14" s="111" customFormat="1" ht="11.25" x14ac:dyDescent="0.2">
      <c r="H31" s="19"/>
      <c r="I31" s="19"/>
      <c r="J31" s="19"/>
      <c r="K31" s="19"/>
      <c r="L31" s="19"/>
      <c r="M31" s="19"/>
      <c r="N31" s="19"/>
    </row>
    <row r="32" spans="1:14" s="111" customFormat="1" ht="11.25" x14ac:dyDescent="0.2">
      <c r="H32" s="19"/>
      <c r="I32" s="19"/>
      <c r="J32" s="19"/>
      <c r="K32" s="19"/>
      <c r="L32" s="19"/>
      <c r="M32" s="19"/>
      <c r="N32" s="19"/>
    </row>
    <row r="33" spans="8:14" s="111" customFormat="1" ht="11.25" x14ac:dyDescent="0.2">
      <c r="H33" s="19"/>
      <c r="I33" s="19"/>
      <c r="J33" s="19"/>
      <c r="K33" s="19"/>
      <c r="L33" s="19"/>
      <c r="M33" s="19"/>
      <c r="N33" s="19"/>
    </row>
    <row r="34" spans="8:14" s="111" customFormat="1" ht="11.25" x14ac:dyDescent="0.2">
      <c r="H34" s="19"/>
      <c r="I34" s="19"/>
      <c r="J34" s="19"/>
      <c r="K34" s="19"/>
      <c r="L34" s="19"/>
      <c r="M34" s="19"/>
      <c r="N34" s="19"/>
    </row>
    <row r="35" spans="8:14" s="111" customFormat="1" ht="11.25" x14ac:dyDescent="0.2">
      <c r="H35" s="19"/>
      <c r="I35" s="19"/>
      <c r="J35" s="19"/>
      <c r="K35" s="19"/>
      <c r="L35" s="19"/>
      <c r="M35" s="19"/>
      <c r="N35" s="19"/>
    </row>
    <row r="36" spans="8:14" s="111" customFormat="1" ht="11.25" x14ac:dyDescent="0.2">
      <c r="H36" s="19"/>
      <c r="I36" s="19"/>
      <c r="J36" s="19"/>
      <c r="K36" s="19"/>
      <c r="L36" s="19"/>
      <c r="M36" s="19"/>
      <c r="N36" s="19"/>
    </row>
    <row r="37" spans="8:14" s="111" customFormat="1" ht="11.25" x14ac:dyDescent="0.2">
      <c r="H37" s="19"/>
      <c r="I37" s="19"/>
      <c r="J37" s="19"/>
      <c r="K37" s="19"/>
      <c r="L37" s="19"/>
      <c r="M37" s="19"/>
      <c r="N37" s="19"/>
    </row>
    <row r="38" spans="8:14" s="111" customFormat="1" ht="11.25" x14ac:dyDescent="0.2">
      <c r="H38" s="19"/>
      <c r="I38" s="19"/>
      <c r="J38" s="19"/>
      <c r="K38" s="19"/>
      <c r="L38" s="19"/>
      <c r="M38" s="19"/>
      <c r="N38" s="19"/>
    </row>
    <row r="39" spans="8:14" s="111" customFormat="1" ht="11.25" x14ac:dyDescent="0.2">
      <c r="H39" s="19"/>
      <c r="I39" s="19"/>
      <c r="J39" s="19"/>
      <c r="K39" s="19"/>
      <c r="L39" s="19"/>
      <c r="M39" s="19"/>
      <c r="N39" s="19"/>
    </row>
    <row r="40" spans="8:14" s="111" customFormat="1" ht="11.25" x14ac:dyDescent="0.2">
      <c r="H40" s="19"/>
      <c r="I40" s="19"/>
      <c r="J40" s="19"/>
      <c r="K40" s="19"/>
      <c r="L40" s="19"/>
      <c r="M40" s="19"/>
      <c r="N40" s="19"/>
    </row>
    <row r="41" spans="8:14" s="111" customFormat="1" ht="11.25" x14ac:dyDescent="0.2">
      <c r="H41" s="19"/>
      <c r="I41" s="19"/>
      <c r="J41" s="19"/>
      <c r="K41" s="19"/>
      <c r="L41" s="19"/>
      <c r="M41" s="19"/>
      <c r="N41" s="19"/>
    </row>
    <row r="42" spans="8:14" s="111" customFormat="1" ht="11.25" x14ac:dyDescent="0.2">
      <c r="H42" s="19"/>
      <c r="I42" s="19"/>
      <c r="J42" s="19"/>
      <c r="K42" s="19"/>
      <c r="L42" s="19"/>
      <c r="M42" s="19"/>
      <c r="N42" s="19"/>
    </row>
    <row r="43" spans="8:14" s="111" customFormat="1" ht="11.25" x14ac:dyDescent="0.2">
      <c r="H43" s="19"/>
      <c r="I43" s="19"/>
      <c r="J43" s="19"/>
      <c r="K43" s="19"/>
      <c r="L43" s="19"/>
      <c r="M43" s="19"/>
      <c r="N43" s="19"/>
    </row>
    <row r="44" spans="8:14" s="111" customFormat="1" ht="11.25" x14ac:dyDescent="0.2">
      <c r="H44" s="19"/>
      <c r="I44" s="19"/>
      <c r="J44" s="19"/>
      <c r="K44" s="19"/>
      <c r="L44" s="19"/>
      <c r="M44" s="19"/>
      <c r="N44" s="19"/>
    </row>
    <row r="45" spans="8:14" s="111" customFormat="1" ht="11.25" x14ac:dyDescent="0.2">
      <c r="H45" s="19"/>
      <c r="I45" s="19"/>
      <c r="J45" s="19"/>
      <c r="K45" s="19"/>
      <c r="L45" s="19"/>
      <c r="M45" s="19"/>
      <c r="N45" s="19"/>
    </row>
  </sheetData>
  <mergeCells count="7">
    <mergeCell ref="A20:N20"/>
    <mergeCell ref="J4:K4"/>
    <mergeCell ref="M4:N4"/>
    <mergeCell ref="C4:D4"/>
    <mergeCell ref="F4:G4"/>
    <mergeCell ref="C5:D5"/>
    <mergeCell ref="F5:G5"/>
  </mergeCells>
  <hyperlinks>
    <hyperlink ref="L1" location="'Innehåll_ Contents'!Utskriftsområde" display="Till tabellförteckning" xr:uid="{224748FD-D535-416D-BA0C-9569F719AA08}"/>
  </hyperlink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Date xmlns="e20e9a12-134d-4c18-96b1-e8de632d2a05">2010-10-17T22:00:00+00:00</PublishDate>
    <TitleSV xmlns="e20e9a12-134d-4c18-96b1-e8de632d2a05">Varuflödesundersökningen 2009</TitleSV>
    <AuthorEmail xmlns="e20e9a12-134d-4c18-96b1-e8de632d2a05">fredrik.soderbaum@trafa.se</AuthorEmail>
    <AuthorName xmlns="e20e9a12-134d-4c18-96b1-e8de632d2a05">Fredrik Söderbaum</AuthorName>
    <AuthorTelephone xmlns="e20e9a12-134d-4c18-96b1-e8de632d2a05">010-414 42 23</AuthorTelephone>
    <Year xmlns="e20e9a12-134d-4c18-96b1-e8de632d2a05">2009</Year>
    <ISSN xmlns="e20e9a12-134d-4c18-96b1-e8de632d2a05" xsi:nil="true"/>
    <DescriptionSV xmlns="3a871e63-8b15-4b36-98e5-e082fe448004" xsi:nil="true"/>
    <DescriptionEN xmlns="3a871e63-8b15-4b36-98e5-e082fe448004" xsi:nil="true"/>
    <Producer xmlns="e20e9a12-134d-4c18-96b1-e8de632d2a05">Statistiska centralbyrån</Producer>
    <OfficialStatistics xmlns="e20e9a12-134d-4c18-96b1-e8de632d2a05">true</OfficialStatistics>
    <Tags xmlns="e20e9a12-134d-4c18-96b1-e8de632d2a05" xsi:nil="true"/>
    <TrafficArea xmlns="e20e9a12-134d-4c18-96b1-e8de632d2a05" xsi:nil="true"/>
    <RelatedDocuments xmlns="3a871e63-8b15-4b36-98e5-e082fe448004"/>
    <TitleEN xmlns="e20e9a12-134d-4c18-96b1-e8de632d2a05">Commodity flow survey 2009</TitleEN>
    <ShowOnWeb xmlns="3a871e63-8b15-4b36-98e5-e082fe448004">true</ShowOnWeb>
    <DocumentType xmlns="e20e9a12-134d-4c18-96b1-e8de632d2a05">
      <Value>5</Value>
    </DocumentType>
    <StatisticsArea xmlns="e20e9a12-134d-4c18-96b1-e8de632d2a05">5</StatisticsArea>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7E27BE-56A5-479C-8E60-186EC3631130}">
  <ds:schemaRefs>
    <ds:schemaRef ds:uri="e20e9a12-134d-4c18-96b1-e8de632d2a05"/>
    <ds:schemaRef ds:uri="3a871e63-8b15-4b36-98e5-e082fe448004"/>
    <ds:schemaRef ds:uri="http://schemas.microsoft.com/office/2006/documentManagement/types"/>
    <ds:schemaRef ds:uri="http://purl.org/dc/dcmitype/"/>
    <ds:schemaRef ds:uri="http://purl.org/dc/elements/1.1/"/>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68A6A1-E483-46EA-BA74-40EBD7416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e9a12-134d-4c18-96b1-e8de632d2a05"/>
    <ds:schemaRef ds:uri="3a871e63-8b15-4b36-98e5-e082fe44800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767FE6E-D002-464B-8E72-0B7399A60A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49</vt:i4>
      </vt:variant>
      <vt:variant>
        <vt:lpstr>Namngivna områden</vt:lpstr>
      </vt:variant>
      <vt:variant>
        <vt:i4>41</vt:i4>
      </vt:variant>
    </vt:vector>
  </HeadingPairs>
  <TitlesOfParts>
    <vt:vector size="90" baseType="lpstr">
      <vt:lpstr>Titel_Title</vt:lpstr>
      <vt:lpstr>OLD_Innehåll, Content</vt:lpstr>
      <vt:lpstr>Trafikslag</vt:lpstr>
      <vt:lpstr>Innehåll_ Contents</vt:lpstr>
      <vt:lpstr>Kort om statistiken</vt:lpstr>
      <vt:lpstr>Definitioner</vt:lpstr>
      <vt:lpstr>Teckenförklaring_ Legends</vt:lpstr>
      <vt:lpstr>Tabell 1.1</vt:lpstr>
      <vt:lpstr>Tabell 1.2</vt:lpstr>
      <vt:lpstr>Tabell 1.3</vt:lpstr>
      <vt:lpstr>Tabell 1.4</vt:lpstr>
      <vt:lpstr>Tabell 2.1</vt:lpstr>
      <vt:lpstr>Tabell 2.3</vt:lpstr>
      <vt:lpstr>Tabell 3.1</vt:lpstr>
      <vt:lpstr>Tabell 3.2</vt:lpstr>
      <vt:lpstr>Tabell 3.3</vt:lpstr>
      <vt:lpstr>Tabell 3.4</vt:lpstr>
      <vt:lpstr>Tabell 4.1</vt:lpstr>
      <vt:lpstr>Tabell 4.2</vt:lpstr>
      <vt:lpstr>Tabell 4.3</vt:lpstr>
      <vt:lpstr>Tabell 4.4</vt:lpstr>
      <vt:lpstr>Tabell 5.1</vt:lpstr>
      <vt:lpstr>Tabell 5.2</vt:lpstr>
      <vt:lpstr>Tabell 5.3</vt:lpstr>
      <vt:lpstr>Tabell 5.4</vt:lpstr>
      <vt:lpstr>Tabell 6.1</vt:lpstr>
      <vt:lpstr>Tabell 6.2</vt:lpstr>
      <vt:lpstr>Tabell 6.3</vt:lpstr>
      <vt:lpstr>Tabell 6.4</vt:lpstr>
      <vt:lpstr>Tabell 7.1</vt:lpstr>
      <vt:lpstr>Tabell 7.2</vt:lpstr>
      <vt:lpstr>Tabell 7.3</vt:lpstr>
      <vt:lpstr>Tabell 7.4</vt:lpstr>
      <vt:lpstr>Tabell 8.1</vt:lpstr>
      <vt:lpstr>Tabell 8.2</vt:lpstr>
      <vt:lpstr>Tabell 8.3</vt:lpstr>
      <vt:lpstr>Tabell 8.4</vt:lpstr>
      <vt:lpstr>Tabell 9.1</vt:lpstr>
      <vt:lpstr>Tabell 9.2</vt:lpstr>
      <vt:lpstr>Tabell 10.1</vt:lpstr>
      <vt:lpstr>Tabell 10.2</vt:lpstr>
      <vt:lpstr>(Avg_utr_start_mål_vikt)</vt:lpstr>
      <vt:lpstr>(Avg_utr_start_mål_SEK)</vt:lpstr>
      <vt:lpstr>(Ank_start_mål_vikt)</vt:lpstr>
      <vt:lpstr>(Ank_start_mål_SEK)</vt:lpstr>
      <vt:lpstr>Tabell 11.1</vt:lpstr>
      <vt:lpstr>Tabell 11.2</vt:lpstr>
      <vt:lpstr>Tabell 11.3</vt:lpstr>
      <vt:lpstr>Tabell 11.4</vt:lpstr>
      <vt:lpstr>'Innehåll_ Contents'!Utskriftsområde</vt:lpstr>
      <vt:lpstr>'Tabell 1.1'!Utskriftsområde</vt:lpstr>
      <vt:lpstr>'Tabell 1.2'!Utskriftsområde</vt:lpstr>
      <vt:lpstr>'Tabell 1.3'!Utskriftsområde</vt:lpstr>
      <vt:lpstr>'Tabell 1.4'!Utskriftsområde</vt:lpstr>
      <vt:lpstr>'Tabell 10.1'!Utskriftsområde</vt:lpstr>
      <vt:lpstr>'Tabell 10.2'!Utskriftsområde</vt:lpstr>
      <vt:lpstr>'Tabell 11.1'!Utskriftsområde</vt:lpstr>
      <vt:lpstr>'Tabell 11.2'!Utskriftsområde</vt:lpstr>
      <vt:lpstr>'Tabell 11.3'!Utskriftsområde</vt:lpstr>
      <vt:lpstr>'Tabell 11.4'!Utskriftsområde</vt:lpstr>
      <vt:lpstr>'Tabell 2.1'!Utskriftsområde</vt:lpstr>
      <vt:lpstr>'Tabell 2.3'!Utskriftsområde</vt:lpstr>
      <vt:lpstr>'Tabell 3.1'!Utskriftsområde</vt:lpstr>
      <vt:lpstr>'Tabell 3.2'!Utskriftsområde</vt:lpstr>
      <vt:lpstr>'Tabell 3.3'!Utskriftsområde</vt:lpstr>
      <vt:lpstr>'Tabell 3.4'!Utskriftsområde</vt:lpstr>
      <vt:lpstr>'Tabell 4.1'!Utskriftsområde</vt:lpstr>
      <vt:lpstr>'Tabell 4.2'!Utskriftsområde</vt:lpstr>
      <vt:lpstr>'Tabell 4.3'!Utskriftsområde</vt:lpstr>
      <vt:lpstr>'Tabell 4.4'!Utskriftsområde</vt:lpstr>
      <vt:lpstr>'Tabell 5.1'!Utskriftsområde</vt:lpstr>
      <vt:lpstr>'Tabell 5.2'!Utskriftsområde</vt:lpstr>
      <vt:lpstr>'Tabell 5.3'!Utskriftsområde</vt:lpstr>
      <vt:lpstr>'Tabell 5.4'!Utskriftsområde</vt:lpstr>
      <vt:lpstr>'Tabell 6.1'!Utskriftsområde</vt:lpstr>
      <vt:lpstr>'Tabell 6.2'!Utskriftsområde</vt:lpstr>
      <vt:lpstr>'Tabell 6.3'!Utskriftsområde</vt:lpstr>
      <vt:lpstr>'Tabell 6.4'!Utskriftsområde</vt:lpstr>
      <vt:lpstr>'Tabell 7.1'!Utskriftsområde</vt:lpstr>
      <vt:lpstr>'Tabell 7.2'!Utskriftsområde</vt:lpstr>
      <vt:lpstr>'Tabell 7.3'!Utskriftsområde</vt:lpstr>
      <vt:lpstr>'Tabell 7.4'!Utskriftsområde</vt:lpstr>
      <vt:lpstr>'Tabell 8.1'!Utskriftsområde</vt:lpstr>
      <vt:lpstr>'Tabell 8.2'!Utskriftsområde</vt:lpstr>
      <vt:lpstr>'Tabell 8.3'!Utskriftsområde</vt:lpstr>
      <vt:lpstr>'Tabell 8.4'!Utskriftsområde</vt:lpstr>
      <vt:lpstr>'Tabell 9.1'!Utskriftsområde</vt:lpstr>
      <vt:lpstr>'Tabell 9.2'!Utskriftsområde</vt:lpstr>
      <vt:lpstr>Titel_Title!Utskriftsområde</vt:lpstr>
      <vt:lpstr>'Innehåll_ Contents'!Utskriftsrubriker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Varuflödesundersökningen 2009</dc:title>
  <dc:creator>Fredrik Söderbaum</dc:creator>
  <cp:lastModifiedBy>Johan Landin</cp:lastModifiedBy>
  <cp:lastPrinted>2022-08-31T11:54:51Z</cp:lastPrinted>
  <dcterms:created xsi:type="dcterms:W3CDTF">2010-08-20T08:25:28Z</dcterms:created>
  <dcterms:modified xsi:type="dcterms:W3CDTF">2022-09-12T13:35:47Z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0x010100CB17958D887868449E05588653592336</vt:lpwstr>
  </property>
</Properties>
</file>