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hidePivotFieldList="1"/>
  <mc:AlternateContent xmlns:mc="http://schemas.openxmlformats.org/markup-compatibility/2006">
    <mc:Choice Requires="x15">
      <x15ac:absPath xmlns:x15ac="http://schemas.microsoft.com/office/spreadsheetml/2010/11/ac" url="S:\Information\Publikationer\Statistik\Vägtrafikskador\2021\2021_13\"/>
    </mc:Choice>
  </mc:AlternateContent>
  <xr:revisionPtr revIDLastSave="0" documentId="8_{8F7B4715-3328-49FC-B2BB-F9883DDCA580}" xr6:coauthVersionLast="45" xr6:coauthVersionMax="45" xr10:uidLastSave="{00000000-0000-0000-0000-000000000000}"/>
  <bookViews>
    <workbookView xWindow="-120" yWindow="-120" windowWidth="29040" windowHeight="17640" tabRatio="873" xr2:uid="{00000000-000D-0000-FFFF-FFFF00000000}"/>
  </bookViews>
  <sheets>
    <sheet name="Titel _ Title" sheetId="124" r:id="rId1"/>
    <sheet name="Innehåll _ Content" sheetId="43" r:id="rId2"/>
    <sheet name="Kort om statistiken" sheetId="266" r:id="rId3"/>
    <sheet name="Teckenförklaring_Legends" sheetId="263" r:id="rId4"/>
    <sheet name="0.0" sheetId="85" r:id="rId5"/>
    <sheet name="1.1" sheetId="207" r:id="rId6"/>
    <sheet name="1.2" sheetId="259" r:id="rId7"/>
    <sheet name="1.3" sheetId="260" r:id="rId8"/>
    <sheet name="1.4" sheetId="205" r:id="rId9"/>
    <sheet name="1.5" sheetId="218" r:id="rId10"/>
    <sheet name="2.1" sheetId="158" r:id="rId11"/>
    <sheet name="2.2" sheetId="106" r:id="rId12"/>
    <sheet name="2.3" sheetId="161" r:id="rId13"/>
    <sheet name="2.4" sheetId="163" r:id="rId14"/>
    <sheet name="3.1" sheetId="256" r:id="rId15"/>
    <sheet name="3.2" sheetId="168" r:id="rId16"/>
    <sheet name="3.3" sheetId="111" r:id="rId17"/>
    <sheet name="4.1" sheetId="223" r:id="rId18"/>
    <sheet name="4.2" sheetId="225" r:id="rId19"/>
    <sheet name="5.1" sheetId="153" r:id="rId20"/>
    <sheet name="5.2" sheetId="155" r:id="rId21"/>
    <sheet name="5.3" sheetId="257" r:id="rId22"/>
    <sheet name="5.4" sheetId="244" r:id="rId23"/>
    <sheet name="6.1" sheetId="41" r:id="rId24"/>
    <sheet name="6.2" sheetId="9" r:id="rId25"/>
    <sheet name="6.3" sheetId="12" r:id="rId26"/>
    <sheet name="Befolkning SE" sheetId="254" state="hidden" r:id="rId27"/>
    <sheet name="6.4" sheetId="14" r:id="rId28"/>
    <sheet name="6.5" sheetId="50" r:id="rId29"/>
    <sheet name="6.6" sheetId="202" r:id="rId30"/>
    <sheet name="7.1" sheetId="255" r:id="rId31"/>
    <sheet name="7.2" sheetId="203" r:id="rId32"/>
  </sheets>
  <externalReferences>
    <externalReference r:id="rId33"/>
    <externalReference r:id="rId34"/>
  </externalReferences>
  <definedNames>
    <definedName name="_ftnref2" localSheetId="30">'7.1'!$AG$10</definedName>
    <definedName name="Excel_BuiltIn__FilterDatabase_1" localSheetId="5">'[1]RSK-Tabell 1_2012'!#REF!</definedName>
    <definedName name="Excel_BuiltIn__FilterDatabase_1" localSheetId="6">'[1]RSK-Tabell 1_2012'!#REF!</definedName>
    <definedName name="Excel_BuiltIn__FilterDatabase_1" localSheetId="7">'[1]RSK-Tabell 1_2012'!#REF!</definedName>
    <definedName name="Excel_BuiltIn__FilterDatabase_1" localSheetId="8">'[1]RSK-Tabell 1_2012'!#REF!</definedName>
    <definedName name="Excel_BuiltIn__FilterDatabase_1" localSheetId="9">'[1]RSK-Tabell 1_2012'!#REF!</definedName>
    <definedName name="Excel_BuiltIn__FilterDatabase_1" localSheetId="10">'[1]RSK-Tabell 1_2012'!#REF!</definedName>
    <definedName name="Excel_BuiltIn__FilterDatabase_1" localSheetId="12">'[1]RSK-Tabell 1_2012'!#REF!</definedName>
    <definedName name="Excel_BuiltIn__FilterDatabase_1" localSheetId="13">'[1]RSK-Tabell 1_2012'!#REF!</definedName>
    <definedName name="Excel_BuiltIn__FilterDatabase_1" localSheetId="14">'[1]RSK-Tabell 1_2012'!#REF!</definedName>
    <definedName name="Excel_BuiltIn__FilterDatabase_1" localSheetId="15">'[1]RSK-Tabell 1_2012'!#REF!</definedName>
    <definedName name="Excel_BuiltIn__FilterDatabase_1" localSheetId="17">'[1]RSK-Tabell 1_2012'!#REF!</definedName>
    <definedName name="Excel_BuiltIn__FilterDatabase_1" localSheetId="18">'[1]RSK-Tabell 1_2012'!#REF!</definedName>
    <definedName name="Excel_BuiltIn__FilterDatabase_1" localSheetId="19">'[1]RSK-Tabell 1_2012'!#REF!</definedName>
    <definedName name="Excel_BuiltIn__FilterDatabase_1" localSheetId="20">'[1]RSK-Tabell 1_2012'!#REF!</definedName>
    <definedName name="Excel_BuiltIn__FilterDatabase_1" localSheetId="21">'[1]RSK-Tabell 1_2012'!#REF!</definedName>
    <definedName name="Excel_BuiltIn__FilterDatabase_1" localSheetId="22">'[1]RSK-Tabell 1_2012'!#REF!</definedName>
    <definedName name="Excel_BuiltIn__FilterDatabase_1" localSheetId="29">'[1]RSK-Tabell 1_2012'!#REF!</definedName>
    <definedName name="Excel_BuiltIn__FilterDatabase_1" localSheetId="30">'[1]RSK-Tabell 1_2012'!#REF!</definedName>
    <definedName name="Excel_BuiltIn__FilterDatabase_1" localSheetId="31">'[1]RSK-Tabell 1_2012'!#REF!</definedName>
    <definedName name="Excel_BuiltIn__FilterDatabase_1" localSheetId="0">'[2]RSK-Tabell 1_2011'!#REF!</definedName>
    <definedName name="Excel_BuiltIn__FilterDatabase_1">'[1]RSK-Tabell 1_2012'!#REF!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#REF!</definedName>
    <definedName name="_xlnm.Print_Area" localSheetId="6">'1.2'!$A$1:$M$61</definedName>
    <definedName name="_xlnm.Print_Area" localSheetId="7">'1.3'!$A$1:$M$81</definedName>
    <definedName name="_xlnm.Print_Area" localSheetId="8">'1.4'!$A$1:$M$88</definedName>
    <definedName name="_xlnm.Print_Area" localSheetId="9">'1.5'!$A$1:$I$142</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'5.4'!$A$1:$O$241</definedName>
    <definedName name="_xlnm.Print_Area" localSheetId="24">'6.2'!$A$1:$N$203</definedName>
    <definedName name="_xlnm.Print_Area" localSheetId="27">'6.4'!$A$1:$AM$44</definedName>
    <definedName name="_xlnm.Print_Area" localSheetId="28">'6.5'!$A$1:$T$54</definedName>
    <definedName name="_xlnm.Print_Area" localSheetId="29">'6.6'!$A$1:$AH$52</definedName>
    <definedName name="_xlnm.Print_Area" localSheetId="30">'7.1'!$A$1:$AE$41</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År">2008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38" i="255" l="1"/>
  <c r="AD37" i="255"/>
  <c r="B10" i="12" l="1"/>
  <c r="I68" i="85" l="1"/>
  <c r="H68" i="85"/>
  <c r="I132" i="218" l="1"/>
  <c r="I133" i="218"/>
  <c r="I134" i="218"/>
  <c r="I135" i="218"/>
  <c r="H130" i="218"/>
  <c r="H132" i="218"/>
  <c r="H133" i="218"/>
  <c r="H134" i="218"/>
  <c r="H135" i="218"/>
  <c r="H129" i="218"/>
  <c r="I115" i="218"/>
  <c r="I116" i="218"/>
  <c r="I117" i="218"/>
  <c r="H115" i="218"/>
  <c r="H116" i="218"/>
  <c r="H117" i="218"/>
  <c r="I101" i="218"/>
  <c r="H101" i="218"/>
  <c r="H110" i="218"/>
  <c r="I110" i="218"/>
  <c r="H93" i="218"/>
  <c r="H97" i="218"/>
  <c r="H98" i="218"/>
  <c r="I93" i="218"/>
  <c r="I98" i="218"/>
  <c r="I102" i="218"/>
  <c r="I105" i="218"/>
  <c r="I106" i="218"/>
  <c r="I107" i="218"/>
  <c r="H102" i="218"/>
  <c r="H105" i="218"/>
  <c r="H106" i="218"/>
  <c r="H107" i="218"/>
  <c r="I67" i="218"/>
  <c r="I69" i="218"/>
  <c r="I70" i="218"/>
  <c r="I72" i="218"/>
  <c r="H67" i="218"/>
  <c r="H69" i="218"/>
  <c r="H70" i="218"/>
  <c r="H72" i="218"/>
  <c r="I58" i="218"/>
  <c r="I59" i="218"/>
  <c r="I60" i="218"/>
  <c r="I61" i="218"/>
  <c r="I63" i="218"/>
  <c r="H58" i="218"/>
  <c r="H59" i="218"/>
  <c r="H60" i="218"/>
  <c r="H61" i="218"/>
  <c r="H63" i="218"/>
  <c r="I51" i="218"/>
  <c r="I52" i="218"/>
  <c r="I54" i="218"/>
  <c r="H51" i="218"/>
  <c r="H52" i="218"/>
  <c r="H54" i="218"/>
  <c r="H79" i="218"/>
  <c r="I99" i="218"/>
  <c r="H99" i="218"/>
  <c r="I92" i="218"/>
  <c r="I84" i="218"/>
  <c r="I83" i="218"/>
  <c r="H84" i="218"/>
  <c r="H65" i="218"/>
  <c r="H47" i="218"/>
  <c r="I38" i="218"/>
  <c r="I39" i="218"/>
  <c r="H39" i="218"/>
  <c r="I67" i="85" l="1"/>
  <c r="H67" i="85"/>
  <c r="L214" i="244" l="1"/>
  <c r="N214" i="244"/>
  <c r="L197" i="244"/>
  <c r="N197" i="244"/>
  <c r="L180" i="244"/>
  <c r="N180" i="244"/>
  <c r="L146" i="244"/>
  <c r="N146" i="244"/>
  <c r="L129" i="244"/>
  <c r="N129" i="244"/>
  <c r="L112" i="244"/>
  <c r="N112" i="244"/>
  <c r="L95" i="244"/>
  <c r="N95" i="244"/>
  <c r="N44" i="244"/>
  <c r="L44" i="244"/>
  <c r="L27" i="244"/>
  <c r="N27" i="244"/>
  <c r="J232" i="244" l="1"/>
  <c r="H232" i="244"/>
  <c r="F232" i="244"/>
  <c r="D232" i="244"/>
  <c r="C232" i="244"/>
  <c r="J215" i="244"/>
  <c r="H215" i="244"/>
  <c r="F215" i="244"/>
  <c r="D215" i="244"/>
  <c r="C215" i="244"/>
  <c r="J198" i="244"/>
  <c r="H198" i="244"/>
  <c r="F198" i="244"/>
  <c r="D198" i="244"/>
  <c r="C198" i="244"/>
  <c r="J181" i="244"/>
  <c r="H181" i="244"/>
  <c r="F181" i="244"/>
  <c r="D181" i="244"/>
  <c r="C181" i="244"/>
  <c r="J164" i="244"/>
  <c r="H164" i="244"/>
  <c r="F164" i="244"/>
  <c r="D164" i="244"/>
  <c r="C164" i="244"/>
  <c r="J147" i="244"/>
  <c r="H147" i="244"/>
  <c r="F147" i="244"/>
  <c r="D147" i="244"/>
  <c r="C147" i="244"/>
  <c r="J130" i="244"/>
  <c r="H130" i="244"/>
  <c r="F130" i="244"/>
  <c r="D130" i="244"/>
  <c r="C130" i="244"/>
  <c r="J113" i="244"/>
  <c r="H113" i="244"/>
  <c r="F113" i="244"/>
  <c r="D113" i="244"/>
  <c r="C113" i="244"/>
  <c r="J96" i="244"/>
  <c r="H96" i="244"/>
  <c r="F96" i="244"/>
  <c r="D96" i="244"/>
  <c r="C96" i="244"/>
  <c r="L96" i="244" s="1"/>
  <c r="J79" i="244"/>
  <c r="H79" i="244"/>
  <c r="F79" i="244"/>
  <c r="D79" i="244"/>
  <c r="C79" i="244"/>
  <c r="J62" i="244"/>
  <c r="H62" i="244"/>
  <c r="F62" i="244"/>
  <c r="D62" i="244"/>
  <c r="C62" i="244"/>
  <c r="J45" i="244"/>
  <c r="H45" i="244"/>
  <c r="F45" i="244"/>
  <c r="D45" i="244"/>
  <c r="C45" i="244"/>
  <c r="J28" i="244"/>
  <c r="H28" i="244"/>
  <c r="F28" i="244"/>
  <c r="D28" i="244"/>
  <c r="C28" i="244"/>
  <c r="L215" i="244" l="1"/>
  <c r="N79" i="244"/>
  <c r="N45" i="244"/>
  <c r="N113" i="244"/>
  <c r="N181" i="244"/>
  <c r="N147" i="244"/>
  <c r="L232" i="244"/>
  <c r="L45" i="244"/>
  <c r="N62" i="244"/>
  <c r="L113" i="244"/>
  <c r="N198" i="244"/>
  <c r="N215" i="244"/>
  <c r="L164" i="244"/>
  <c r="N232" i="244"/>
  <c r="L198" i="244"/>
  <c r="L181" i="244"/>
  <c r="N164" i="244"/>
  <c r="L147" i="244"/>
  <c r="N130" i="244"/>
  <c r="L130" i="244"/>
  <c r="N96" i="244"/>
  <c r="L79" i="244"/>
  <c r="L62" i="244"/>
  <c r="L28" i="244"/>
  <c r="N28" i="244"/>
  <c r="I130" i="218"/>
  <c r="I128" i="218"/>
  <c r="H128" i="218"/>
  <c r="I126" i="218"/>
  <c r="H126" i="218"/>
  <c r="I119" i="218"/>
  <c r="H119" i="218"/>
  <c r="I111" i="218"/>
  <c r="H111" i="218"/>
  <c r="I108" i="218"/>
  <c r="H108" i="218"/>
  <c r="H92" i="218"/>
  <c r="I90" i="218"/>
  <c r="H90" i="218"/>
  <c r="I89" i="218"/>
  <c r="H89" i="218"/>
  <c r="I88" i="218"/>
  <c r="H88" i="218"/>
  <c r="I87" i="218"/>
  <c r="H87" i="218"/>
  <c r="I86" i="218"/>
  <c r="H86" i="218"/>
  <c r="H83" i="218"/>
  <c r="I78" i="218"/>
  <c r="H78" i="218"/>
  <c r="I75" i="218"/>
  <c r="H75" i="218"/>
  <c r="I74" i="218"/>
  <c r="H74" i="218"/>
  <c r="I66" i="218"/>
  <c r="H66" i="218"/>
  <c r="I65" i="218"/>
  <c r="I57" i="218"/>
  <c r="H57" i="218"/>
  <c r="I56" i="218"/>
  <c r="H56" i="218"/>
  <c r="I49" i="218"/>
  <c r="H49" i="218"/>
  <c r="I48" i="218"/>
  <c r="H48" i="218"/>
  <c r="I47" i="218"/>
  <c r="Z48" i="202" l="1"/>
  <c r="AA48" i="202"/>
  <c r="AB48" i="202"/>
  <c r="AC48" i="202"/>
  <c r="AE48" i="202"/>
  <c r="AF48" i="202"/>
  <c r="AG48" i="202"/>
  <c r="AH48" i="202"/>
  <c r="X48" i="202" l="1"/>
  <c r="AL3" i="254" l="1"/>
  <c r="AH46" i="202" l="1"/>
  <c r="AG46" i="202"/>
  <c r="AF46" i="202"/>
  <c r="AE46" i="202"/>
  <c r="AC46" i="202"/>
  <c r="AB46" i="202"/>
  <c r="AA46" i="202"/>
  <c r="Z46" i="202"/>
  <c r="X46" i="202"/>
  <c r="I66" i="85"/>
  <c r="H66" i="85"/>
  <c r="N230" i="244" l="1"/>
  <c r="L230" i="244"/>
  <c r="L213" i="244"/>
  <c r="N213" i="244"/>
  <c r="L196" i="244"/>
  <c r="N196" i="244"/>
  <c r="L179" i="244"/>
  <c r="N179" i="244"/>
  <c r="L162" i="244"/>
  <c r="L145" i="244"/>
  <c r="N145" i="244"/>
  <c r="L128" i="244"/>
  <c r="N128" i="244"/>
  <c r="N111" i="244"/>
  <c r="L111" i="244"/>
  <c r="L94" i="244"/>
  <c r="N94" i="244"/>
  <c r="L60" i="244"/>
  <c r="N60" i="244"/>
  <c r="L43" i="244"/>
  <c r="N43" i="244"/>
  <c r="L26" i="244"/>
  <c r="N26" i="244"/>
  <c r="N25" i="244" l="1"/>
  <c r="L25" i="244"/>
  <c r="AE45" i="202" l="1"/>
  <c r="H17" i="218" l="1"/>
  <c r="I17" i="218"/>
  <c r="H18" i="218"/>
  <c r="I18" i="218"/>
  <c r="H19" i="218"/>
  <c r="I19" i="218"/>
  <c r="H20" i="218"/>
  <c r="I20" i="218"/>
  <c r="H21" i="218"/>
  <c r="I21" i="218"/>
  <c r="H22" i="218"/>
  <c r="I22" i="218"/>
  <c r="H23" i="218"/>
  <c r="I23" i="218"/>
  <c r="H25" i="218"/>
  <c r="I25" i="218"/>
  <c r="H26" i="218"/>
  <c r="I26" i="218"/>
  <c r="H27" i="218"/>
  <c r="I27" i="218"/>
  <c r="H28" i="218"/>
  <c r="I28" i="218"/>
  <c r="H29" i="218"/>
  <c r="I29" i="218"/>
  <c r="H30" i="218"/>
  <c r="I30" i="218"/>
  <c r="H31" i="218"/>
  <c r="I31" i="218"/>
  <c r="H32" i="218"/>
  <c r="I32" i="218"/>
  <c r="H33" i="218"/>
  <c r="I33" i="218"/>
  <c r="H34" i="218"/>
  <c r="I34" i="218"/>
  <c r="H35" i="218"/>
  <c r="I35" i="218"/>
  <c r="H36" i="218"/>
  <c r="I36" i="218"/>
  <c r="I16" i="218"/>
  <c r="H16" i="218"/>
  <c r="AC38" i="255" l="1"/>
  <c r="AC37" i="255"/>
  <c r="AH45" i="202" l="1"/>
  <c r="AG45" i="202"/>
  <c r="AF45" i="202"/>
  <c r="AC45" i="202"/>
  <c r="AB45" i="202"/>
  <c r="AA45" i="202"/>
  <c r="Z45" i="202"/>
  <c r="X45" i="202"/>
  <c r="AK3" i="254"/>
  <c r="I65" i="85"/>
  <c r="H65" i="85"/>
  <c r="L212" i="244" l="1"/>
  <c r="N212" i="244"/>
  <c r="L195" i="244"/>
  <c r="N195" i="244"/>
  <c r="L178" i="244"/>
  <c r="N178" i="244"/>
  <c r="L161" i="244"/>
  <c r="L144" i="244"/>
  <c r="N144" i="244"/>
  <c r="L127" i="244"/>
  <c r="N127" i="244"/>
  <c r="L110" i="244"/>
  <c r="N110" i="244"/>
  <c r="L93" i="244"/>
  <c r="N93" i="244"/>
  <c r="N59" i="244"/>
  <c r="L59" i="244"/>
  <c r="L42" i="244"/>
  <c r="N42" i="244"/>
  <c r="AB38" i="255" l="1"/>
  <c r="AB37" i="255"/>
  <c r="N24" i="244"/>
  <c r="L24" i="244"/>
  <c r="AH44" i="202" l="1"/>
  <c r="AG44" i="202"/>
  <c r="AF44" i="202"/>
  <c r="AE44" i="202"/>
  <c r="AC44" i="202"/>
  <c r="AB44" i="202"/>
  <c r="AA44" i="202"/>
  <c r="Z44" i="202"/>
  <c r="X44" i="202"/>
  <c r="AI3" i="254"/>
  <c r="I64" i="85" l="1"/>
  <c r="H64" i="85"/>
  <c r="L228" i="244" l="1"/>
  <c r="N228" i="244"/>
  <c r="L211" i="244"/>
  <c r="N211" i="244"/>
  <c r="N194" i="244"/>
  <c r="L194" i="244"/>
  <c r="L177" i="244"/>
  <c r="N177" i="244"/>
  <c r="N143" i="244"/>
  <c r="L143" i="244"/>
  <c r="N126" i="244"/>
  <c r="L126" i="244"/>
  <c r="L109" i="244"/>
  <c r="N109" i="244"/>
  <c r="L92" i="244"/>
  <c r="N92" i="244"/>
  <c r="L75" i="244" l="1"/>
  <c r="L58" i="244"/>
  <c r="N58" i="244"/>
  <c r="L41" i="244"/>
  <c r="N41" i="244"/>
  <c r="AF9" i="12" l="1"/>
  <c r="AH3" i="254"/>
  <c r="G37" i="255"/>
  <c r="K37" i="255"/>
  <c r="O37" i="255"/>
  <c r="S37" i="255"/>
  <c r="W37" i="255"/>
  <c r="AA37" i="255"/>
  <c r="G38" i="255"/>
  <c r="AA38" i="255"/>
  <c r="AH43" i="202"/>
  <c r="AG43" i="202"/>
  <c r="AF43" i="202"/>
  <c r="AE43" i="202"/>
  <c r="AC43" i="202"/>
  <c r="AB43" i="202"/>
  <c r="AA43" i="202"/>
  <c r="Z43" i="202"/>
  <c r="X43" i="202"/>
  <c r="L91" i="244"/>
  <c r="N91" i="244"/>
  <c r="L108" i="244"/>
  <c r="N108" i="244"/>
  <c r="L125" i="244"/>
  <c r="N125" i="244"/>
  <c r="L176" i="244"/>
  <c r="N176" i="244"/>
  <c r="L193" i="244"/>
  <c r="L210" i="244"/>
  <c r="N210" i="244"/>
  <c r="L227" i="244"/>
  <c r="N227" i="244"/>
  <c r="N74" i="244"/>
  <c r="L74" i="244"/>
  <c r="L57" i="244"/>
  <c r="N57" i="244"/>
  <c r="L40" i="244"/>
  <c r="N40" i="244"/>
  <c r="L22" i="244"/>
  <c r="N22" i="244"/>
  <c r="L23" i="244"/>
  <c r="N23" i="244"/>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N226" i="244"/>
  <c r="L226" i="244"/>
  <c r="N224" i="244"/>
  <c r="L224" i="244"/>
  <c r="N223" i="244"/>
  <c r="L223" i="244"/>
  <c r="N222" i="244"/>
  <c r="L222" i="244"/>
  <c r="N221" i="244"/>
  <c r="L221" i="244"/>
  <c r="N220" i="244"/>
  <c r="L220" i="244"/>
  <c r="N219" i="244"/>
  <c r="L219" i="244"/>
  <c r="N218" i="244"/>
  <c r="L218" i="244"/>
  <c r="N209" i="244"/>
  <c r="L209" i="244"/>
  <c r="N208" i="244"/>
  <c r="L208" i="244"/>
  <c r="N207" i="244"/>
  <c r="L207" i="244"/>
  <c r="N206" i="244"/>
  <c r="L206" i="244"/>
  <c r="N205" i="244"/>
  <c r="L205" i="244"/>
  <c r="N204" i="244"/>
  <c r="L204" i="244"/>
  <c r="N203" i="244"/>
  <c r="L203" i="244"/>
  <c r="N202" i="244"/>
  <c r="L202" i="244"/>
  <c r="N201" i="244"/>
  <c r="L201" i="244"/>
  <c r="N191" i="244"/>
  <c r="L191" i="244"/>
  <c r="N189" i="244"/>
  <c r="L189" i="244"/>
  <c r="N188" i="244"/>
  <c r="L188" i="244"/>
  <c r="N187" i="244"/>
  <c r="L187" i="244"/>
  <c r="N186" i="244"/>
  <c r="L186" i="244"/>
  <c r="N185" i="244"/>
  <c r="L185" i="244"/>
  <c r="N184" i="244"/>
  <c r="L184" i="244"/>
  <c r="N175" i="244"/>
  <c r="L175" i="244"/>
  <c r="N174" i="244"/>
  <c r="L174" i="244"/>
  <c r="N173" i="244"/>
  <c r="L173" i="244"/>
  <c r="N172" i="244"/>
  <c r="L172" i="244"/>
  <c r="N171" i="244"/>
  <c r="L171" i="244"/>
  <c r="N170" i="244"/>
  <c r="L170" i="244"/>
  <c r="N169" i="244"/>
  <c r="L169" i="244"/>
  <c r="N168" i="244"/>
  <c r="L168" i="244"/>
  <c r="N167" i="244"/>
  <c r="L167" i="244"/>
  <c r="L155" i="244"/>
  <c r="L152" i="244"/>
  <c r="N151" i="244"/>
  <c r="L151" i="244"/>
  <c r="N150" i="244"/>
  <c r="L150" i="244"/>
  <c r="N140" i="244"/>
  <c r="L140" i="244"/>
  <c r="L139" i="244"/>
  <c r="L138" i="244"/>
  <c r="N135" i="244"/>
  <c r="L135" i="244"/>
  <c r="N134" i="244"/>
  <c r="L134" i="244"/>
  <c r="N133" i="244"/>
  <c r="L133" i="244"/>
  <c r="N124" i="244"/>
  <c r="L124" i="244"/>
  <c r="N123" i="244"/>
  <c r="L123" i="244"/>
  <c r="N122" i="244"/>
  <c r="L122" i="244"/>
  <c r="N121" i="244"/>
  <c r="L121" i="244"/>
  <c r="N120" i="244"/>
  <c r="L120" i="244"/>
  <c r="N119" i="244"/>
  <c r="L119" i="244"/>
  <c r="N118" i="244"/>
  <c r="L118" i="244"/>
  <c r="N117" i="244"/>
  <c r="L117" i="244"/>
  <c r="N116" i="244"/>
  <c r="L116" i="244"/>
  <c r="N107" i="244"/>
  <c r="L107" i="244"/>
  <c r="N106" i="244"/>
  <c r="L106" i="244"/>
  <c r="N105" i="244"/>
  <c r="L105" i="244"/>
  <c r="N104" i="244"/>
  <c r="L104" i="244"/>
  <c r="N103" i="244"/>
  <c r="L103" i="244"/>
  <c r="N102" i="244"/>
  <c r="L102" i="244"/>
  <c r="N101" i="244"/>
  <c r="L101" i="244"/>
  <c r="N100" i="244"/>
  <c r="L100" i="244"/>
  <c r="N99" i="244"/>
  <c r="L99" i="244"/>
  <c r="N90" i="244"/>
  <c r="L90" i="244"/>
  <c r="N89" i="244"/>
  <c r="L89" i="244"/>
  <c r="N88" i="244"/>
  <c r="L88" i="244"/>
  <c r="N87" i="244"/>
  <c r="L87" i="244"/>
  <c r="N86" i="244"/>
  <c r="L86" i="244"/>
  <c r="N85" i="244"/>
  <c r="L85" i="244"/>
  <c r="N84" i="244"/>
  <c r="L84" i="244"/>
  <c r="N83" i="244"/>
  <c r="L83" i="244"/>
  <c r="N82" i="244"/>
  <c r="L82" i="244"/>
  <c r="N68" i="244"/>
  <c r="L68" i="244"/>
  <c r="N66" i="244"/>
  <c r="L66" i="244"/>
  <c r="N65" i="244"/>
  <c r="L65" i="244"/>
  <c r="N56" i="244"/>
  <c r="L56" i="244"/>
  <c r="N55" i="244"/>
  <c r="L55" i="244"/>
  <c r="N54" i="244"/>
  <c r="L54" i="244"/>
  <c r="N53" i="244"/>
  <c r="L53" i="244"/>
  <c r="N51" i="244"/>
  <c r="L51" i="244"/>
  <c r="N50" i="244"/>
  <c r="L50" i="244"/>
  <c r="N49" i="244"/>
  <c r="L49" i="244"/>
  <c r="N48" i="244"/>
  <c r="L48" i="244"/>
  <c r="N39" i="244"/>
  <c r="L39" i="244"/>
  <c r="N38" i="244"/>
  <c r="L38" i="244"/>
  <c r="N37" i="244"/>
  <c r="L37" i="244"/>
  <c r="N36" i="244"/>
  <c r="L36" i="244"/>
  <c r="N35" i="244"/>
  <c r="L35" i="244"/>
  <c r="N34" i="244"/>
  <c r="L34" i="244"/>
  <c r="N33" i="244"/>
  <c r="L33" i="244"/>
  <c r="N32" i="244"/>
  <c r="L32" i="244"/>
  <c r="N31" i="244"/>
  <c r="L31" i="244"/>
  <c r="N21" i="244"/>
  <c r="L21" i="244"/>
  <c r="N20" i="244"/>
  <c r="L20" i="244"/>
  <c r="N19" i="244"/>
  <c r="L19" i="244"/>
  <c r="N18" i="244"/>
  <c r="L18" i="244"/>
  <c r="N17" i="244"/>
  <c r="L17" i="244"/>
  <c r="N16" i="244"/>
  <c r="L16" i="244"/>
  <c r="N15" i="244"/>
  <c r="L15" i="244"/>
  <c r="N14" i="244"/>
  <c r="L14" i="244"/>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85" i="9"/>
  <c r="N122" i="9"/>
  <c r="N59" i="9"/>
  <c r="E32" i="43"/>
  <c r="B40" i="43"/>
  <c r="B27" i="43"/>
  <c r="D30" i="43"/>
  <c r="D24" i="43"/>
  <c r="D20" i="43"/>
  <c r="B23" i="43"/>
  <c r="C21" i="43"/>
  <c r="D32" i="43"/>
  <c r="D36" i="43"/>
  <c r="D41" i="43"/>
  <c r="B29" i="43"/>
  <c r="D35" i="43"/>
  <c r="B34" i="43"/>
  <c r="C26" i="43"/>
  <c r="D22" i="43"/>
  <c r="E24" i="43"/>
  <c r="B32" i="43"/>
  <c r="B28" i="43"/>
  <c r="E39" i="43"/>
  <c r="B26" i="43"/>
  <c r="C17" i="43"/>
  <c r="C32" i="43"/>
  <c r="B19" i="43"/>
  <c r="D23" i="43"/>
  <c r="C30" i="43"/>
  <c r="C38" i="43"/>
  <c r="D15" i="43"/>
  <c r="D40" i="43"/>
  <c r="C29" i="43"/>
  <c r="B33" i="43"/>
  <c r="E31" i="43"/>
  <c r="B22" i="43"/>
  <c r="E30" i="43"/>
  <c r="E35" i="43"/>
  <c r="B16" i="43"/>
  <c r="B38" i="43"/>
  <c r="E36" i="43"/>
  <c r="C22" i="43"/>
  <c r="E26" i="43"/>
  <c r="C23" i="43"/>
  <c r="C28" i="43"/>
  <c r="B20" i="43"/>
  <c r="C18" i="43"/>
  <c r="D21" i="43"/>
  <c r="E16" i="43"/>
  <c r="B36" i="43"/>
  <c r="D34" i="43"/>
  <c r="E18" i="43"/>
  <c r="D19" i="43"/>
  <c r="C31" i="43"/>
  <c r="D39" i="43"/>
  <c r="E20" i="43"/>
  <c r="D31" i="43"/>
  <c r="E23" i="43"/>
  <c r="B25" i="43"/>
  <c r="B15" i="43"/>
  <c r="D28" i="43"/>
  <c r="D27" i="43"/>
  <c r="E27" i="43"/>
  <c r="E25" i="43"/>
  <c r="B37" i="43"/>
  <c r="E34" i="43"/>
  <c r="C24" i="43"/>
  <c r="C16" i="43"/>
  <c r="D17" i="43"/>
  <c r="C39" i="43"/>
  <c r="D38" i="43"/>
  <c r="B35" i="43"/>
  <c r="E28" i="43"/>
  <c r="E29" i="43"/>
  <c r="C35" i="43"/>
  <c r="C20" i="43"/>
  <c r="B41" i="43"/>
  <c r="D29" i="43"/>
  <c r="B24" i="43"/>
  <c r="E41" i="43"/>
  <c r="C36" i="43"/>
  <c r="E19" i="43"/>
  <c r="E38" i="43"/>
  <c r="C41" i="43"/>
  <c r="C34" i="43"/>
  <c r="D33" i="43"/>
  <c r="D37" i="43"/>
  <c r="C25" i="43"/>
  <c r="B21" i="43"/>
  <c r="C27" i="43"/>
  <c r="D18" i="43"/>
  <c r="E33" i="43"/>
  <c r="C37" i="43"/>
  <c r="B31" i="43"/>
  <c r="B17" i="43"/>
  <c r="D25" i="43"/>
  <c r="C19" i="43"/>
  <c r="B18" i="43"/>
  <c r="E40" i="43"/>
  <c r="E17" i="43"/>
  <c r="C33" i="43"/>
  <c r="B39" i="43"/>
  <c r="D16" i="43"/>
  <c r="B30" i="43"/>
  <c r="E21" i="43"/>
  <c r="E22" i="43"/>
  <c r="C40" i="43"/>
  <c r="D26" i="43"/>
  <c r="E37" i="43"/>
  <c r="X38" i="255" l="1"/>
  <c r="P38" i="255"/>
  <c r="L38" i="255"/>
  <c r="H38" i="255"/>
  <c r="D38" i="255"/>
  <c r="D37" i="255"/>
  <c r="R38" i="255"/>
  <c r="K38" i="255"/>
  <c r="M38" i="255"/>
  <c r="Z38" i="255"/>
  <c r="V38" i="255"/>
  <c r="N38" i="255"/>
  <c r="J38" i="255"/>
  <c r="F38" i="255"/>
  <c r="T38" i="255"/>
  <c r="S38" i="255"/>
  <c r="Y38" i="255"/>
  <c r="U38" i="255"/>
  <c r="Q37" i="255"/>
  <c r="M37" i="255"/>
  <c r="I38" i="255"/>
  <c r="E38" i="255"/>
  <c r="Z37" i="255"/>
  <c r="V37" i="255"/>
  <c r="R37" i="255"/>
  <c r="N37" i="255"/>
  <c r="J37" i="255"/>
  <c r="F37" i="255"/>
  <c r="O38" i="255"/>
  <c r="Q38" i="255"/>
  <c r="Y37" i="255"/>
  <c r="U37" i="255"/>
  <c r="I37" i="255"/>
  <c r="E37" i="255"/>
  <c r="X37" i="255"/>
  <c r="T37" i="255"/>
  <c r="P37" i="255"/>
  <c r="L37" i="255"/>
  <c r="H37" i="255"/>
  <c r="W38" i="255"/>
  <c r="H39" i="43"/>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9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A8" authorId="0" shapeId="0" xr:uid="{00000000-0006-0000-0B00-000001000000}">
      <text>
        <r>
          <rPr>
            <b/>
            <sz val="9"/>
            <color indexed="81"/>
            <rFont val="Tahoma"/>
            <family val="2"/>
          </rPr>
          <t>Hedlund Jonathan:</t>
        </r>
        <r>
          <rPr>
            <sz val="9"/>
            <color indexed="81"/>
            <rFont val="Tahoma"/>
            <family val="2"/>
          </rPr>
          <t xml:space="preserve">
Övrig/okänd plats som passagerare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A36" authorId="0" shapeId="0" xr:uid="{00000000-0006-0000-1C00-000002000000}">
      <text>
        <r>
          <rPr>
            <b/>
            <sz val="9"/>
            <color indexed="81"/>
            <rFont val="Tahoma"/>
            <family val="2"/>
          </rPr>
          <t>Hedlund Jonathan:</t>
        </r>
        <r>
          <rPr>
            <sz val="9"/>
            <color indexed="81"/>
            <rFont val="Tahoma"/>
            <family val="2"/>
          </rPr>
          <t xml:space="preserve">
Hur uppdateras denna tabell? Och hur hanteras storbrittaninen numer, kanske inte aktuellt i år, vi uppdaterar till 2018?</t>
        </r>
      </text>
    </comment>
  </commentList>
</comments>
</file>

<file path=xl/sharedStrings.xml><?xml version="1.0" encoding="utf-8"?>
<sst xmlns="http://schemas.openxmlformats.org/spreadsheetml/2006/main" count="6244" uniqueCount="728">
  <si>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</si>
  <si>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</si>
  <si>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</si>
  <si>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</si>
  <si>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</si>
  <si>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</si>
  <si>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</si>
  <si>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</si>
  <si>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</si>
  <si>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</si>
  <si>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</si>
  <si>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</si>
  <si>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</si>
  <si>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</si>
  <si>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</si>
  <si>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</si>
  <si>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</si>
  <si>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</si>
  <si>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</si>
  <si>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</si>
  <si>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</si>
  <si>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</si>
  <si>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</si>
  <si>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</si>
  <si>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</si>
  <si>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</si>
  <si>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</si>
  <si>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</si>
  <si>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</si>
  <si>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</si>
  <si>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</si>
  <si>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</si>
  <si>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</si>
  <si>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</si>
  <si>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</si>
  <si>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</si>
  <si>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</si>
  <si>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</si>
  <si>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</si>
  <si>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</si>
  <si>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</si>
  <si>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</si>
  <si>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</si>
  <si>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</si>
  <si>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</si>
  <si>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</si>
  <si>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</si>
  <si>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</si>
  <si>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</si>
  <si>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</si>
  <si>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</si>
  <si>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</si>
  <si>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</si>
  <si>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</si>
  <si>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</si>
  <si>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</si>
  <si>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</si>
  <si>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</si>
  <si>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</si>
  <si>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</si>
  <si>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</si>
  <si>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</si>
  <si>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</si>
  <si>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trafik-</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</si>
  <si>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</si>
  <si>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</si>
  <si>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</si>
  <si>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</si>
  <si>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</si>
  <si>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</si>
  <si>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</si>
  <si>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</si>
  <si>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</si>
  <si>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</si>
  <si>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</si>
  <si>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</si>
  <si>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</si>
  <si>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</si>
  <si>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</si>
  <si>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</si>
  <si>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</si>
  <si>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</si>
  <si>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</si>
  <si>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</si>
  <si>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</si>
  <si>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</si>
  <si>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</si>
  <si>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</si>
  <si>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</si>
  <si>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</si>
  <si>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</si>
  <si>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</si>
  <si>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</si>
  <si>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</si>
  <si>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</si>
  <si>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</si>
  <si>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</si>
  <si>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</si>
  <si>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</si>
  <si>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</si>
  <si>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</si>
  <si>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</si>
  <si>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</si>
  <si>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</si>
  <si>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</si>
  <si>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</si>
  <si>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</si>
  <si>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</si>
  <si>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</si>
  <si>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</si>
  <si>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</si>
  <si>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</si>
  <si>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</si>
  <si>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</si>
  <si>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</si>
  <si>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</si>
  <si>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</si>
  <si>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</si>
  <si>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</si>
  <si>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</si>
  <si>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</si>
  <si>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</si>
  <si>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</si>
  <si>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</si>
  <si>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</si>
  <si>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</si>
  <si>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</si>
  <si>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</si>
  <si>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</si>
  <si>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</si>
  <si>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</si>
  <si>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</si>
  <si>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</si>
  <si>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</si>
  <si>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</si>
  <si>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</si>
  <si>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</si>
  <si>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</si>
  <si>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</si>
  <si>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</si>
  <si>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</si>
  <si>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</si>
  <si>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</si>
  <si>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</si>
  <si>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</si>
  <si>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</si>
  <si>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</si>
  <si>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</si>
  <si>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</si>
  <si>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</si>
  <si>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</si>
  <si>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</si>
  <si>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</si>
  <si>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</si>
  <si>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</si>
  <si>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</si>
  <si>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</si>
  <si>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</si>
  <si>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</si>
  <si>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</si>
  <si>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</si>
  <si>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</si>
  <si>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</si>
  <si>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</si>
  <si>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</si>
  <si>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</si>
  <si>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</si>
  <si>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</si>
  <si>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</si>
  <si>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</si>
  <si>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</si>
  <si>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</si>
  <si>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</si>
  <si>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</si>
  <si>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</si>
  <si>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</si>
  <si>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</si>
  <si>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</si>
  <si>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</si>
  <si>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</si>
  <si>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</si>
  <si>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</si>
  <si>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</si>
  <si>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</si>
  <si>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</si>
  <si>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</si>
  <si>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</si>
  <si>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</si>
  <si>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</si>
  <si>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</si>
  <si>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</si>
  <si>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</si>
  <si>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</si>
  <si>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</si>
  <si>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</si>
  <si>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</si>
  <si>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</si>
  <si>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</si>
  <si>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</si>
  <si>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</si>
  <si>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</si>
  <si>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</si>
  <si>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</si>
  <si>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</si>
  <si>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</si>
  <si>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</si>
  <si>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</si>
  <si>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</si>
  <si>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</si>
  <si>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</si>
  <si>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</si>
  <si>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</si>
  <si>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</si>
  <si>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</si>
  <si>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</si>
  <si>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</si>
  <si>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</si>
  <si>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</si>
  <si>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</si>
  <si>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</si>
  <si>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</si>
  <si>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</si>
  <si>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</si>
  <si>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</si>
  <si>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</si>
  <si>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</si>
  <si>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</si>
  <si>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</si>
  <si>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</si>
  <si>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</si>
  <si>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</si>
  <si>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</si>
  <si>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</si>
  <si>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</si>
  <si>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</si>
  <si>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</si>
  <si>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</si>
  <si>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</si>
  <si>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</si>
  <si>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</si>
  <si>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</si>
  <si>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</si>
  <si>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</si>
  <si>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</si>
  <si>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</si>
  <si>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</si>
  <si>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</si>
  <si>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</si>
  <si>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</si>
  <si>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</si>
  <si>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</si>
  <si>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</si>
  <si>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</si>
  <si>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</si>
  <si>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</si>
  <si>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</si>
  <si>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</si>
  <si>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</si>
  <si>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</si>
  <si>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</si>
  <si>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</si>
  <si>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</si>
  <si>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</si>
  <si>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</si>
  <si>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</si>
  <si>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</si>
  <si>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</si>
  <si>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</si>
  <si>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</si>
  <si>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</si>
  <si>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</si>
  <si>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</si>
  <si>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</si>
  <si>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</si>
  <si>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</si>
  <si>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</si>
  <si>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</si>
  <si>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</si>
  <si>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</si>
  <si>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</si>
  <si>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</si>
  <si>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</si>
  <si>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</si>
  <si>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</si>
  <si>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</si>
  <si>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</si>
  <si>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</si>
  <si>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</si>
  <si>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</si>
  <si>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</si>
  <si>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</si>
  <si>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</si>
  <si>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</si>
  <si>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</si>
  <si>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</si>
  <si>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</si>
  <si>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</si>
  <si>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</si>
  <si>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</si>
  <si>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</si>
  <si>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</si>
  <si>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</si>
  <si>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</si>
  <si>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</si>
  <si>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</si>
  <si>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</si>
  <si>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</si>
  <si>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</si>
  <si>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</si>
  <si>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</si>
  <si>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</si>
  <si>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</si>
  <si>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</si>
  <si>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</si>
  <si>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</si>
  <si>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</si>
  <si>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</si>
  <si>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</si>
  <si>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</si>
  <si>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</si>
  <si>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</si>
  <si>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</si>
  <si>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</si>
  <si>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</si>
  <si>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</si>
  <si>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</si>
  <si>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</si>
  <si>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</si>
  <si>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</si>
  <si>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</si>
  <si>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</si>
  <si>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</si>
  <si>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</si>
  <si>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</si>
  <si>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</si>
  <si>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</si>
  <si>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</si>
  <si>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</si>
  <si>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</si>
  <si>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</si>
  <si>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</si>
  <si>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</si>
  <si>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</si>
  <si>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</si>
  <si>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</si>
  <si>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</si>
  <si>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Rate</t>
    </r>
    <r>
      <rPr>
        <b/>
        <i/>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</si>
  <si>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</si>
  <si>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</si>
  <si>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</si>
  <si>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</si>
  <si>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</si>
  <si>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</si>
  <si>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</si>
  <si>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</si>
  <si>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</si>
  <si>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</si>
  <si>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</si>
  <si>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</si>
  <si>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</si>
  <si>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</si>
  <si>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</si>
  <si>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</si>
  <si>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</si>
  <si>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</si>
  <si>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</si>
  <si>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</si>
  <si>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</si>
  <si>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</si>
  <si>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</si>
  <si>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</si>
  <si>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</si>
  <si>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</si>
  <si>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</si>
  <si>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</si>
  <si>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</si>
  <si>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</si>
  <si>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</si>
  <si>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</si>
  <si>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</si>
  <si>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</si>
  <si>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</si>
  <si>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</si>
  <si>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</si>
  <si>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</si>
  <si>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</si>
  <si>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</si>
  <si>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</si>
  <si>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</si>
  <si>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</si>
  <si>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</si>
  <si>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</si>
  <si>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</si>
  <si>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</si>
  <si>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</si>
  <si>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</si>
  <si>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</si>
  <si>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</si>
  <si>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</si>
  <si>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</si>
  <si>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</si>
  <si>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</si>
  <si>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</si>
  <si>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</si>
  <si>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</si>
  <si>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</si>
  <si>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</si>
  <si>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</si>
  <si>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</si>
  <si>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</si>
  <si>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</si>
  <si>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</si>
  <si>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</si>
  <si>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</si>
  <si>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</si>
  <si>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</si>
  <si>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</si>
  <si>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</si>
  <si>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</si>
  <si>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</si>
  <si>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Källa: Uppgift om personernas alkoholhalt i blodet kommer från Rättsmedicinalverket (RMV) och är resultat från obduktioner.</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</si>
  <si>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</si>
  <si>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</si>
  <si>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</si>
  <si>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</si>
  <si>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</si>
  <si>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</si>
  <si>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</si>
  <si>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</si>
  <si>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</si>
  <si>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</si>
  <si>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</si>
  <si>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</si>
  <si>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</si>
  <si>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</si>
  <si>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</si>
  <si>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</si>
  <si>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</si>
  <si>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</si>
  <si>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</si>
  <si>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</si>
  <si>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</si>
  <si>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</si>
  <si>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</si>
  <si>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</si>
  <si>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</si>
  <si>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</si>
  <si>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</si>
  <si>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</si>
  <si>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</si>
  <si>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</si>
  <si>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</si>
  <si>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</si>
  <si>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</si>
  <si>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</si>
  <si>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</si>
  <si>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</si>
  <si>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</si>
  <si>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</si>
  <si>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</si>
  <si>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</si>
  <si>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</si>
  <si>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</si>
  <si>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</si>
  <si>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</si>
  <si>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</si>
  <si>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</si>
  <si>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</si>
  <si>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</si>
  <si>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</si>
  <si>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</si>
  <si>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</si>
  <si>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</si>
  <si>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</si>
  <si>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</si>
  <si>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</si>
  <si>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</si>
  <si>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</si>
  <si>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</si>
  <si>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</si>
  <si>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</si>
  <si>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</si>
  <si>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</si>
  <si>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</si>
  <si>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</si>
  <si>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</si>
  <si>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</si>
  <si>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</si>
  <si>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</si>
  <si>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</si>
  <si>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</si>
  <si>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</si>
  <si>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</si>
  <si>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</si>
  <si>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</si>
  <si>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</si>
  <si>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</si>
  <si>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</si>
  <si>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</si>
  <si>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</si>
  <si>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</si>
  <si>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</si>
  <si>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</si>
  <si>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</si>
  <si>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</si>
  <si>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</si>
  <si>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</si>
  <si>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</si>
  <si>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</si>
  <si>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</si>
  <si>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</si>
  <si>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</si>
  <si>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</si>
  <si>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</si>
  <si>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</si>
  <si>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</si>
  <si>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</si>
  <si>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</si>
  <si>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</si>
  <si>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</si>
  <si>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</si>
  <si>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</si>
  <si>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</si>
  <si>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</si>
  <si>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</si>
  <si>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</si>
  <si>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</si>
  <si>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</si>
  <si>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</si>
  <si>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</si>
  <si>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</si>
  <si>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</si>
  <si>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</si>
  <si>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</si>
  <si>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</si>
  <si>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</si>
  <si>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</si>
  <si>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</si>
  <si>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</si>
  <si>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</si>
  <si>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</si>
  <si>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</si>
  <si>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</si>
  <si>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</si>
  <si>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</si>
  <si>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</si>
  <si>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</si>
  <si>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</si>
  <si>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</si>
  <si>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</si>
  <si>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</si>
  <si>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</si>
  <si>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</si>
  <si>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</si>
  <si>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</si>
  <si>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</si>
  <si>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Utveckling sedan 1991 (%) / Evolution since 1991 (%):</t>
  </si>
  <si>
    <t>k</t>
  </si>
  <si>
    <t>Årlig utveckling (%) / Annual evolution (%):</t>
  </si>
  <si>
    <t>Maria Melkersson</t>
  </si>
  <si>
    <t>tel: 010-414 42 16, e-post: maria.melkersson@trafa.se</t>
  </si>
  <si>
    <t>Kroatien</t>
  </si>
  <si>
    <t>Hrvatska</t>
  </si>
  <si>
    <t>EU</t>
  </si>
  <si>
    <t>Neder-länderna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</si>
  <si>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</si>
  <si>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</si>
  <si>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</si>
  <si>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</si>
  <si>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</si>
  <si>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</si>
  <si>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</si>
  <si>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</si>
  <si>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</si>
  <si>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</si>
  <si>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</si>
  <si>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</si>
  <si>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</si>
  <si>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</si>
  <si>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</si>
  <si>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</si>
  <si>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</si>
  <si>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</si>
  <si>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</si>
  <si>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</si>
  <si>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</si>
  <si>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</si>
  <si>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</si>
  <si>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</si>
  <si>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</si>
  <si>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</si>
  <si>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</si>
  <si>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</si>
  <si>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</si>
  <si>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</si>
  <si>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</si>
  <si>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</si>
  <si>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</si>
  <si>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</si>
  <si>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</si>
  <si>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</si>
  <si>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</si>
  <si>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</si>
  <si>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</si>
  <si>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</si>
  <si>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"Uppgift saknas" betyder att personen inte finns alls i RMV:s register, eller finns i registret men utan någon uppgift alls om eventuell alkohol i blodet.</t>
  </si>
  <si>
    <t>ꓺ</t>
  </si>
  <si>
    <t>–</t>
  </si>
  <si>
    <t>Teckenförklaring</t>
  </si>
  <si>
    <t>EU-28</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</si>
  <si>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</si>
  <si>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</si>
  <si>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</si>
  <si>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</si>
  <si>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</si>
  <si>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Tabell 5.3. Dödade förare av motorfordon vid polisrapporterade olyckor efter promillehalt i blodet. År 2019.</t>
  </si>
  <si>
    <t xml:space="preserve"> andel med otillåten mängd alkohol i blodet. Åren 2006 - 2019 samt totalt för perioden.</t>
  </si>
  <si>
    <t xml:space="preserve"> share with too high alcohol blood concentration. Years 2006 - 2019 and totally for the period.</t>
  </si>
  <si>
    <t>Totalt 2006-2019</t>
  </si>
  <si>
    <t>by blood alcohol concentration (per mille). Year 2019.</t>
  </si>
  <si>
    <t>Tabell 0.0. Sammanfattning av den officiella statistiken över antal dödade personer i vägtrafiken. Åren 1960–2020.</t>
  </si>
  <si>
    <t>Table 0.0. Summary of the number of persons killed in road traffic accidents according to official statistics. Years 1960–2020.</t>
  </si>
  <si>
    <t>efter kön och län. År 2020.</t>
  </si>
  <si>
    <t>by sex and county. Year 2020.</t>
  </si>
  <si>
    <t>efter skadeföljd, kön och månad respektive veckodag och timme. År 2020.</t>
  </si>
  <si>
    <t>by severity of injury, sex and month, weekday and hour. Year 2020.</t>
  </si>
  <si>
    <t xml:space="preserve">  Övriga/okänt</t>
  </si>
  <si>
    <t>4-fältsväg</t>
  </si>
  <si>
    <t>Vanlig väg</t>
  </si>
  <si>
    <t xml:space="preserve"> by sex,  traffic environment, road type, speed limit, type of area, weather, road condition and light conditions. Year 2020.</t>
  </si>
  <si>
    <t>Tabell 2.1. Dödade personer vid polisrapporterade vägtrafikolyckor efter inblandade trafikelement, olyckstyp och län/storstad. År 2020.</t>
  </si>
  <si>
    <t>Table 2.1. Persons killed in road traffic accidents reported by the police by traffic elements involved, type of accident and county/city. Year 2020.</t>
  </si>
  <si>
    <t>Tabell 3.1. Dödade personer vid polisrapporterade vägtrafikolyckor efter trafikantkategori och län/storstad. År 2020.</t>
  </si>
  <si>
    <t>Table 3.1. Persons killed in road traffic accidents reported by the police, by group of road users and county/city. Year 2020.</t>
  </si>
  <si>
    <t>Tabell 4.1. Dödade, svårt och lindrigt skadade personer vid polisrapporterade vägtrafikolyckor efter ålder och län/storstad. År 2020.</t>
  </si>
  <si>
    <t>Table 4.1. Persons killed, severely and slightly injured in road traffic accidents reported by the police by age and county/city. Year 2020.</t>
  </si>
  <si>
    <t>Tabell 4.2. Dödade, svårt och lindrigt skadade personer vid polisrapporterade vägtrafikolyckor efter ålder, trafikantgrupp och kön. År 2020.</t>
  </si>
  <si>
    <t>Table 4.2. Persons killed, severely and slightly injured in road traffic accidents reported by the police by age, group of road users and sex. Year 2020.</t>
  </si>
  <si>
    <t>Tabell 2.2. Dödade personer vid polisrapporterade vägtrafikolyckor efter inblandade trafikelement, olyckstyp och månad, veckodag och tid på dygnet. År 2020.</t>
  </si>
  <si>
    <t>Table 2.2. Persons killed in road traffic accidents reported by the police by traffic elements involved, type of accident and month, day of the week and time of the day. Year 2020.</t>
  </si>
  <si>
    <t>Tabell 3.2. Dödade personer vid polisrapporterade vägtrafikolyckor efter trafikantkategori och månad, veckodag respektive tid på dygnet. År 2020.</t>
  </si>
  <si>
    <t>Table 3.2. Persons killed in road traffic accidents reported by the police, by group of road users and month, day of week and time of day. Year 2020.</t>
  </si>
  <si>
    <t>därvid dödade, svårt och lindrigt skadade personer efter skadeföljd. Åren 1960–2020.</t>
  </si>
  <si>
    <t>killed, severely and slightly injured, by severity of injury. Years 1960–2020.</t>
  </si>
  <si>
    <t>Tabell 5.1. Dödade personer vid polisrapporterade vägtrafikolyckor efter veckodag, månad och klockslag. År 2020.</t>
  </si>
  <si>
    <t>Table 5.1. Persons killed in road traffic accidents reported by the police by day of the week, month and hour. Year 2020.</t>
  </si>
  <si>
    <t>Övriga/okänt</t>
  </si>
  <si>
    <t xml:space="preserve"> traffic environment, road type, speed limit, type of area, weather, road condition and light conditions. Year 2020.</t>
  </si>
  <si>
    <t>efter de inblandade trafikelementen. År 2020.</t>
  </si>
  <si>
    <t>involved type of traffic elements. Year 2020.</t>
  </si>
  <si>
    <t>Motortrafikled mötesfri</t>
  </si>
  <si>
    <t>Vanlig väg mötesfri</t>
  </si>
  <si>
    <t>Vägtyp okänd</t>
  </si>
  <si>
    <t>trafikantgrupp. Åren 1960–2020.</t>
  </si>
  <si>
    <t>of road users. Years 1960–2020.</t>
  </si>
  <si>
    <t>Tabell 6.3. Dödade personer vid polisrapporterade vägtrafikolyckor, per län/storstad. Åren 1985 – 2020.</t>
  </si>
  <si>
    <t>Table 6.3. Persons killed in road traffic accidents reported by the police, by county/city. Years 1985 – 2020.</t>
  </si>
  <si>
    <t>Tabell 6.5. Dödade personer vid polisrapporterade vägtrafikolyckor efter kön, årstid, del av vecka och del av dygn. År 1985–2020.</t>
  </si>
  <si>
    <t>Table 6.5. Persons killed in road traffic accidents reported by the police by sex, time of year, time of week and time of day. Years 1985–2020.</t>
  </si>
  <si>
    <t>per 100 000 invånare i samma grupp. Åren 1985 – 2020.</t>
  </si>
  <si>
    <t>by 100 000 inhabitants in the same age group. Years 1985 – 2020.</t>
  </si>
  <si>
    <t>Tabell 6.4. Dödade personer vid polisrapporterade vägtrafikolyckor, antal dödade per 100 000 invånare och per län/storstad. Åren 1985–2020.</t>
  </si>
  <si>
    <t>Table 6.4. Persons killed in road traffic accidents reported by the police, persons killed per 100 000 inhabitants and by county/city. Years 1985–2020.</t>
  </si>
  <si>
    <t>och trafikelement. År 2020.</t>
  </si>
  <si>
    <t>by traffic environment and traffic element. Year 2020.</t>
  </si>
  <si>
    <t>Tabell 2.4. Dödade personer vid polisrapporterade vägtrafikolyckor efter inblandade trafikelement, olyckstyp och trafikantgrupp. År 2020.</t>
  </si>
  <si>
    <t>Table 2.4. Persons killed in road traffic accidents reported by the police by traffic elements involved, type of accident and  road user. Year 2020.</t>
  </si>
  <si>
    <t>Vägtrafikskador 2020</t>
  </si>
  <si>
    <t>Road traffic injuries 2020</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</si>
  <si>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</si>
  <si>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</si>
  <si>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</si>
  <si>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</si>
  <si>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</si>
  <si>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 xml:space="preserve"> efter kön, bebyggelsetyp, vägtyp, hastighetsbegränsning, väder, väglag och ljusförhållande. År 2020.</t>
  </si>
  <si>
    <t>bebyggelsetyp, vägtyp, hastighetsbegränsning, område, väder, väglag och ljusförhållande. År 2020.</t>
  </si>
  <si>
    <t>https://ec.europa.eu/eurostat/databrowser/view/sdg_11_40/default/table?lang=en</t>
  </si>
  <si>
    <t>Källa/ Source: European Commission - Directorate-General for Mobility and Transport (DG MOVE) (April 2021)</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</si>
  <si>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</si>
  <si>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</si>
  <si>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</si>
  <si>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Tabell 7.1. Dödade personer i vägtrafikolyckor inom EU. Åren 1991–2017 samt utveckling 2008–2019.</t>
  </si>
  <si>
    <t>Table 7.1. Persons killed in road traffic accidents in EU. Years 1991–2017 and development 2008–2019.</t>
  </si>
  <si>
    <t>Tabell 7.2. Dödade personer i vägtrafikolyckor per miljon invånare inom EU. Åren 1991 – 2019.</t>
  </si>
  <si>
    <t>Table 7.2. Persons killed in road traffic accidents per million inhabitants in EU. Years 1991 – 2019.</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</si>
  <si>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</si>
  <si>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</si>
  <si>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</si>
  <si>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</si>
  <si>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</si>
  <si>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</si>
  <si>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</si>
  <si>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</si>
  <si>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</si>
  <si>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</si>
  <si>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</si>
  <si>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</si>
  <si>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</si>
  <si>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</si>
  <si>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</si>
  <si>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</si>
  <si>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</si>
  <si>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</si>
  <si>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</si>
  <si>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</si>
  <si>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</si>
  <si>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</si>
  <si>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</si>
  <si>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</si>
  <si>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</si>
  <si>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</si>
  <si>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</si>
  <si>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om vägtrafikskador baseras på uppgifter som polis rapporterar till Transportstyrelsen. Polisen ska rapportera från vägtrafikolyckor med personskada, enligt Kungörelse (1965:561) om statistiska uppgifter angående vägtrafikolyckor. Transportstyrelsen kontrollerar uppgifterna och kompletterar dem med uppgifter om omkomna personer från bland annat SCB och RMV. Polisens uppgifter kompletteras också med vägtyper för olycksplatsen från databasen NVDB.</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</si>
  <si>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</si>
  <si>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Kontaktperson: / </t>
    </r>
    <r>
      <rPr>
        <b/>
        <i/>
        <sz val="10"/>
        <rFont val="Arial"/>
        <family val="2"/>
      </rPr>
      <t>Contact:</t>
    </r>
  </si>
  <si>
    <r>
      <t>Publiceringsdatum: 2021-04-29 /</t>
    </r>
    <r>
      <rPr>
        <b/>
        <i/>
        <sz val="10"/>
        <rFont val="Arial"/>
        <family val="2"/>
      </rPr>
      <t xml:space="preserve"> Date of publication: April 29, 2021</t>
    </r>
  </si>
  <si>
    <r>
      <rPr>
        <b/>
        <sz val="10"/>
        <rFont val="Arial"/>
        <family val="2"/>
      </rPr>
      <t>Tabell 5.3 och 5.4 uppdateras under juni månad /</t>
    </r>
    <r>
      <rPr>
        <b/>
        <i/>
        <sz val="10"/>
        <rFont val="Arial"/>
        <family val="2"/>
      </rPr>
      <t xml:space="preserve"> Table 5.3 och 5.4 will be updated in June</t>
    </r>
  </si>
  <si>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</si>
  <si>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</si>
  <si>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</si>
  <si>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</si>
  <si>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</si>
  <si>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t xml:space="preserve">                                       Statistik 2021:13</t>
  </si>
  <si>
    <r>
      <t xml:space="preserve">1   Självmord inkluderar andra avsiktliga händelser, som mord och terrorhandlingar.  / </t>
    </r>
    <r>
      <rPr>
        <i/>
        <sz val="7"/>
        <rFont val="Arial"/>
        <family val="2"/>
      </rPr>
      <t>Suicides include other intentional acts like murders and terror acts.</t>
    </r>
  </si>
  <si>
    <t>svårt skadade personer efter hastighet och vägtyp samt kvot per 100 olyckor. År 2020.</t>
  </si>
  <si>
    <t>and severely injured, by speed limit and type of road, and rate per 100 accidents. Year 2020.</t>
  </si>
  <si>
    <t>Tabell 3.3. Dödade personer vid polisrapporterade vägtrafikolyckor efter trafikantkategori och bebyggelsetyp, vägtyp, hastighetsbegränsning, område, väder, väglag och ljusförhållande. År 2020.</t>
  </si>
  <si>
    <t>Table 3.3. Persons killed in road traffic accidents reported by the police by group of road users and  traffic environment, road type, speed limit, type of area, weather, road condition and light conditions. Year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</si>
</sst>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0_);_(* \(#,##0.00\);_(* &quot;-&quot;??_);_(@_)"/>
    <numFmt numFmtId="166" formatCode="0.0"/>
    <numFmt numFmtId="167" formatCode="#,##0.0"/>
    <numFmt numFmtId="168" formatCode="0.000"/>
    <numFmt numFmtId="169" formatCode="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s>
  <fills count="39">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
      <patternFill patternType="solid">
        <fgColor rgb="FF00B050"/>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1540">
    <xf numFmtId="0" fontId="0"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79" fillId="0" borderId="0" applyNumberFormat="0" applyFill="0" applyBorder="0" applyAlignment="0" applyProtection="0">
      <alignment vertical="top"/>
      <protection locked="0"/>
    </xf>
    <xf numFmtId="0" fontId="68" fillId="0" borderId="0"/>
    <xf numFmtId="0" fontId="67" fillId="0" borderId="0"/>
    <xf numFmtId="0" fontId="89" fillId="0" borderId="0"/>
    <xf numFmtId="0" fontId="80" fillId="0" borderId="0" applyNumberFormat="0" applyFill="0" applyBorder="0" applyAlignment="0" applyProtection="0">
      <alignment vertical="top"/>
      <protection locked="0"/>
    </xf>
    <xf numFmtId="0" fontId="91" fillId="0" borderId="0" applyNumberFormat="0" applyFill="0" applyBorder="0" applyAlignment="0" applyProtection="0"/>
    <xf numFmtId="0" fontId="92" fillId="0" borderId="3" applyNumberFormat="0" applyFill="0" applyAlignment="0" applyProtection="0"/>
    <xf numFmtId="0" fontId="93" fillId="0" borderId="4" applyNumberFormat="0" applyFill="0" applyAlignment="0" applyProtection="0"/>
    <xf numFmtId="0" fontId="94" fillId="0" borderId="5" applyNumberFormat="0" applyFill="0" applyAlignment="0" applyProtection="0"/>
    <xf numFmtId="0" fontId="94" fillId="0" borderId="0" applyNumberFormat="0" applyFill="0" applyBorder="0" applyAlignment="0" applyProtection="0"/>
    <xf numFmtId="0" fontId="95" fillId="4" borderId="0" applyNumberFormat="0" applyBorder="0" applyAlignment="0" applyProtection="0"/>
    <xf numFmtId="0" fontId="96" fillId="5" borderId="0" applyNumberFormat="0" applyBorder="0" applyAlignment="0" applyProtection="0"/>
    <xf numFmtId="0" fontId="97" fillId="6" borderId="0" applyNumberFormat="0" applyBorder="0" applyAlignment="0" applyProtection="0"/>
    <xf numFmtId="0" fontId="98" fillId="7" borderId="6" applyNumberFormat="0" applyAlignment="0" applyProtection="0"/>
    <xf numFmtId="0" fontId="99" fillId="8" borderId="7" applyNumberFormat="0" applyAlignment="0" applyProtection="0"/>
    <xf numFmtId="0" fontId="100" fillId="8" borderId="6" applyNumberFormat="0" applyAlignment="0" applyProtection="0"/>
    <xf numFmtId="0" fontId="101" fillId="0" borderId="8" applyNumberFormat="0" applyFill="0" applyAlignment="0" applyProtection="0"/>
    <xf numFmtId="0" fontId="102" fillId="9" borderId="9"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 applyNumberFormat="0" applyFill="0" applyAlignment="0" applyProtection="0"/>
    <xf numFmtId="0" fontId="10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106" fillId="22" borderId="0" applyNumberFormat="0" applyBorder="0" applyAlignment="0" applyProtection="0"/>
    <xf numFmtId="0" fontId="10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106" fillId="26" borderId="0" applyNumberFormat="0" applyBorder="0" applyAlignment="0" applyProtection="0"/>
    <xf numFmtId="0" fontId="10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106" fillId="30" borderId="0" applyNumberFormat="0" applyBorder="0" applyAlignment="0" applyProtection="0"/>
    <xf numFmtId="0" fontId="106" fillId="31"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106" fillId="34" borderId="0" applyNumberFormat="0" applyBorder="0" applyAlignment="0" applyProtection="0"/>
    <xf numFmtId="0" fontId="66" fillId="0" borderId="0"/>
    <xf numFmtId="0" fontId="66" fillId="10" borderId="10" applyNumberFormat="0" applyFont="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8" fillId="0" borderId="0"/>
    <xf numFmtId="165" fontId="68" fillId="0" borderId="0" applyFont="0" applyFill="0" applyBorder="0" applyAlignment="0" applyProtection="0"/>
    <xf numFmtId="0" fontId="59" fillId="0" borderId="0"/>
    <xf numFmtId="0" fontId="59" fillId="0" borderId="0"/>
    <xf numFmtId="0" fontId="59" fillId="10" borderId="10" applyNumberFormat="0" applyFont="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164" fontId="58" fillId="0" borderId="0" applyFont="0" applyFill="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0" borderId="0"/>
    <xf numFmtId="0" fontId="56" fillId="10" borderId="10" applyNumberFormat="0" applyFont="0" applyAlignment="0" applyProtection="0"/>
    <xf numFmtId="0" fontId="56" fillId="12"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13"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10" borderId="10" applyNumberFormat="0" applyFont="0" applyAlignment="0" applyProtection="0"/>
    <xf numFmtId="0" fontId="53" fillId="0" borderId="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0" fontId="50" fillId="10" borderId="10" applyNumberFormat="0" applyFont="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9" fontId="68" fillId="0" borderId="0" applyFill="0" applyBorder="0" applyAlignment="0" applyProtection="0"/>
    <xf numFmtId="0" fontId="120" fillId="0" borderId="0" applyNumberFormat="0" applyFill="0" applyBorder="0" applyAlignment="0" applyProtection="0"/>
    <xf numFmtId="0" fontId="47" fillId="0" borderId="0"/>
    <xf numFmtId="0" fontId="121" fillId="0" borderId="0" applyNumberFormat="0" applyBorder="0" applyAlignment="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4" fillId="0" borderId="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7" fillId="10" borderId="10" applyNumberFormat="0" applyFont="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6" fillId="0" borderId="0"/>
    <xf numFmtId="0" fontId="36" fillId="10" borderId="10"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5" fillId="0" borderId="0"/>
    <xf numFmtId="0" fontId="35" fillId="10" borderId="10" applyNumberFormat="0" applyFont="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4" fillId="0" borderId="0"/>
    <xf numFmtId="0" fontId="33" fillId="0" borderId="0"/>
    <xf numFmtId="0" fontId="32" fillId="0" borderId="0"/>
    <xf numFmtId="0" fontId="124" fillId="0" borderId="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68" fillId="0" borderId="0"/>
    <xf numFmtId="164" fontId="68" fillId="0" borderId="0" applyFont="0" applyFill="0" applyBorder="0" applyAlignment="0" applyProtection="0"/>
    <xf numFmtId="0" fontId="24" fillId="0" borderId="0"/>
    <xf numFmtId="0" fontId="91" fillId="0" borderId="0" applyNumberFormat="0" applyFill="0" applyBorder="0" applyAlignment="0" applyProtection="0"/>
    <xf numFmtId="0" fontId="97" fillId="6" borderId="0" applyNumberFormat="0" applyBorder="0" applyAlignment="0" applyProtection="0"/>
    <xf numFmtId="0" fontId="106" fillId="14" borderId="0" applyNumberFormat="0" applyBorder="0" applyAlignment="0" applyProtection="0"/>
    <xf numFmtId="0" fontId="106" fillId="18" borderId="0" applyNumberFormat="0" applyBorder="0" applyAlignment="0" applyProtection="0"/>
    <xf numFmtId="0" fontId="106" fillId="22"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34" borderId="0" applyNumberFormat="0" applyBorder="0" applyAlignment="0" applyProtection="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164" fontId="68" fillId="0" borderId="0" applyFont="0" applyFill="0" applyBorder="0" applyAlignment="0" applyProtection="0"/>
    <xf numFmtId="0" fontId="24" fillId="0" borderId="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164" fontId="24" fillId="0" borderId="0" applyFont="0" applyFill="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10" applyNumberFormat="0" applyFont="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0"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32" fillId="0" borderId="0" applyFont="0" applyFill="0" applyBorder="0" applyAlignment="0" applyProtection="0"/>
    <xf numFmtId="0" fontId="134" fillId="0" borderId="0"/>
    <xf numFmtId="0" fontId="68" fillId="0" borderId="0"/>
    <xf numFmtId="0" fontId="69" fillId="0" borderId="0"/>
  </cellStyleXfs>
  <cellXfs count="549">
    <xf numFmtId="0" fontId="0" fillId="0" borderId="0" xfId="0"/>
    <xf numFmtId="0" fontId="69" fillId="0" borderId="1" xfId="0" applyFont="1" applyBorder="1"/>
    <xf numFmtId="0" fontId="69" fillId="0" borderId="0" xfId="0" applyFont="1"/>
    <xf numFmtId="0" fontId="70" fillId="0" borderId="0" xfId="0" applyFont="1"/>
    <xf numFmtId="0" fontId="70" fillId="0" borderId="1" xfId="0" applyFont="1" applyBorder="1"/>
    <xf numFmtId="0" fontId="70" fillId="0" borderId="0" xfId="0" applyFont="1" applyAlignment="1">
      <alignment horizontal="right"/>
    </xf>
    <xf numFmtId="3" fontId="70" fillId="0" borderId="0" xfId="0" applyNumberFormat="1" applyFont="1"/>
    <xf numFmtId="0" fontId="73" fillId="0" borderId="0" xfId="0" applyFont="1"/>
    <xf numFmtId="0" fontId="73" fillId="0" borderId="1" xfId="0" applyFont="1" applyBorder="1"/>
    <xf numFmtId="3" fontId="69" fillId="0" borderId="0" xfId="0" applyNumberFormat="1" applyFont="1"/>
    <xf numFmtId="0" fontId="73" fillId="0" borderId="1" xfId="0" applyFont="1" applyBorder="1" applyAlignment="1">
      <alignment horizontal="right"/>
    </xf>
    <xf numFmtId="0" fontId="74" fillId="0" borderId="0" xfId="0" applyFont="1"/>
    <xf numFmtId="3" fontId="72" fillId="0" borderId="0" xfId="0" applyNumberFormat="1" applyFont="1" applyAlignment="1">
      <alignment horizontal="right"/>
    </xf>
    <xf numFmtId="3" fontId="71" fillId="0" borderId="0" xfId="0" applyNumberFormat="1" applyFont="1" applyAlignment="1">
      <alignment horizontal="right"/>
    </xf>
    <xf numFmtId="3" fontId="71" fillId="0" borderId="1" xfId="0" applyNumberFormat="1" applyFont="1" applyBorder="1" applyAlignment="1">
      <alignment horizontal="right"/>
    </xf>
    <xf numFmtId="0" fontId="69" fillId="0" borderId="0" xfId="0" applyFont="1" applyAlignment="1">
      <alignment vertical="top"/>
    </xf>
    <xf numFmtId="0" fontId="69" fillId="0" borderId="0" xfId="0" applyFont="1" applyAlignment="1">
      <alignment horizontal="center" vertical="top"/>
    </xf>
    <xf numFmtId="3" fontId="69" fillId="0" borderId="0" xfId="0" applyNumberFormat="1" applyFont="1" applyAlignment="1">
      <alignment vertical="top"/>
    </xf>
    <xf numFmtId="3" fontId="69" fillId="0" borderId="0" xfId="1" applyNumberFormat="1" applyFont="1"/>
    <xf numFmtId="0" fontId="69" fillId="0" borderId="0" xfId="0" applyFont="1" applyAlignment="1">
      <alignment horizontal="center"/>
    </xf>
    <xf numFmtId="3" fontId="71" fillId="0" borderId="0" xfId="0" applyNumberFormat="1" applyFont="1" applyAlignment="1">
      <alignment vertical="top"/>
    </xf>
    <xf numFmtId="3" fontId="69" fillId="0" borderId="0" xfId="0" applyNumberFormat="1" applyFont="1" applyAlignment="1">
      <alignment horizontal="right"/>
    </xf>
    <xf numFmtId="3" fontId="69" fillId="0" borderId="0" xfId="1" applyNumberFormat="1" applyFont="1" applyAlignment="1">
      <alignment vertical="top"/>
    </xf>
    <xf numFmtId="3" fontId="69" fillId="0" borderId="1" xfId="0" applyNumberFormat="1" applyFont="1" applyBorder="1"/>
    <xf numFmtId="0" fontId="69" fillId="0" borderId="0" xfId="0" applyFont="1" applyAlignment="1">
      <alignment horizontal="right"/>
    </xf>
    <xf numFmtId="0" fontId="70" fillId="0" borderId="2" xfId="0" applyFont="1" applyBorder="1"/>
    <xf numFmtId="0" fontId="69" fillId="0" borderId="2" xfId="0" applyFont="1" applyBorder="1"/>
    <xf numFmtId="167" fontId="71" fillId="0" borderId="0" xfId="0" applyNumberFormat="1" applyFont="1" applyAlignment="1">
      <alignment horizontal="right"/>
    </xf>
    <xf numFmtId="167" fontId="72" fillId="0" borderId="0" xfId="0" applyNumberFormat="1" applyFont="1" applyAlignment="1">
      <alignment horizontal="right"/>
    </xf>
    <xf numFmtId="0" fontId="81" fillId="0" borderId="0" xfId="2" applyFont="1"/>
    <xf numFmtId="0" fontId="82" fillId="0" borderId="0" xfId="2" applyFont="1"/>
    <xf numFmtId="0" fontId="83" fillId="0" borderId="0" xfId="2" applyFont="1"/>
    <xf numFmtId="0" fontId="84" fillId="0" borderId="0" xfId="0" applyFont="1"/>
    <xf numFmtId="3" fontId="69" fillId="0" borderId="1" xfId="0" applyNumberFormat="1" applyFont="1" applyBorder="1" applyAlignment="1">
      <alignment horizontal="right"/>
    </xf>
    <xf numFmtId="0" fontId="86" fillId="0" borderId="0" xfId="2" applyFont="1"/>
    <xf numFmtId="0" fontId="87" fillId="0" borderId="0" xfId="2" applyFont="1"/>
    <xf numFmtId="0" fontId="70" fillId="0" borderId="0" xfId="2" applyFont="1"/>
    <xf numFmtId="0" fontId="69" fillId="0" borderId="0" xfId="2" applyFont="1"/>
    <xf numFmtId="0" fontId="73" fillId="0" borderId="0" xfId="2" applyFont="1"/>
    <xf numFmtId="0" fontId="69" fillId="0" borderId="1" xfId="2" applyFont="1" applyBorder="1"/>
    <xf numFmtId="0" fontId="73" fillId="0" borderId="1" xfId="2" applyFont="1" applyBorder="1"/>
    <xf numFmtId="0" fontId="70" fillId="0" borderId="1" xfId="2" applyFont="1" applyBorder="1"/>
    <xf numFmtId="0" fontId="74" fillId="0" borderId="0" xfId="2" applyFont="1"/>
    <xf numFmtId="3" fontId="88" fillId="0" borderId="0" xfId="0" applyNumberFormat="1" applyFont="1" applyAlignment="1">
      <alignment horizontal="right"/>
    </xf>
    <xf numFmtId="3" fontId="70" fillId="0" borderId="0" xfId="0" applyNumberFormat="1" applyFont="1" applyAlignment="1">
      <alignment horizontal="right"/>
    </xf>
    <xf numFmtId="167" fontId="71" fillId="0" borderId="1" xfId="0" applyNumberFormat="1" applyFont="1" applyBorder="1" applyAlignment="1">
      <alignment horizontal="right"/>
    </xf>
    <xf numFmtId="0" fontId="75" fillId="2" borderId="0" xfId="9" applyFont="1" applyFill="1" applyAlignment="1">
      <alignment horizontal="center"/>
    </xf>
    <xf numFmtId="0" fontId="68" fillId="2" borderId="0" xfId="9" applyFont="1" applyFill="1"/>
    <xf numFmtId="0" fontId="68" fillId="2" borderId="0" xfId="9" applyFont="1" applyFill="1" applyAlignment="1">
      <alignment vertical="center"/>
    </xf>
    <xf numFmtId="0" fontId="75" fillId="3" borderId="0" xfId="9" applyFont="1" applyFill="1" applyAlignment="1">
      <alignment horizontal="center"/>
    </xf>
    <xf numFmtId="3" fontId="74" fillId="0" borderId="0" xfId="0" applyNumberFormat="1" applyFont="1"/>
    <xf numFmtId="0" fontId="70" fillId="0" borderId="0" xfId="7" applyFont="1"/>
    <xf numFmtId="0" fontId="68" fillId="0" borderId="0" xfId="7"/>
    <xf numFmtId="3" fontId="69" fillId="0" borderId="0" xfId="2" applyNumberFormat="1" applyFont="1" applyAlignment="1">
      <alignment horizontal="right"/>
    </xf>
    <xf numFmtId="0" fontId="69" fillId="0" borderId="0" xfId="2" applyFont="1" applyAlignment="1">
      <alignment horizontal="right"/>
    </xf>
    <xf numFmtId="0" fontId="70" fillId="0" borderId="0" xfId="2" applyFont="1" applyAlignment="1">
      <alignment horizontal="right"/>
    </xf>
    <xf numFmtId="0" fontId="83" fillId="0" borderId="0" xfId="51" applyFont="1" applyAlignment="1">
      <alignment horizontal="right"/>
    </xf>
    <xf numFmtId="0" fontId="83" fillId="0" borderId="1" xfId="51" applyFont="1" applyBorder="1" applyAlignment="1">
      <alignment horizontal="right"/>
    </xf>
    <xf numFmtId="0" fontId="73" fillId="0" borderId="0" xfId="2" applyFont="1" applyAlignment="1">
      <alignment horizontal="right"/>
    </xf>
    <xf numFmtId="0" fontId="83" fillId="0" borderId="1" xfId="81" applyFont="1" applyBorder="1" applyAlignment="1">
      <alignment horizontal="right"/>
    </xf>
    <xf numFmtId="0" fontId="83" fillId="0" borderId="0" xfId="81" applyFont="1" applyAlignment="1">
      <alignment horizontal="right"/>
    </xf>
    <xf numFmtId="0" fontId="69" fillId="0" borderId="0" xfId="81" applyFont="1" applyAlignment="1">
      <alignment horizontal="right" vertical="top"/>
    </xf>
    <xf numFmtId="0" fontId="73" fillId="0" borderId="1" xfId="2" applyFont="1" applyBorder="1" applyAlignment="1">
      <alignment horizontal="right"/>
    </xf>
    <xf numFmtId="0" fontId="70" fillId="0" borderId="1" xfId="2" applyFont="1" applyBorder="1" applyAlignment="1">
      <alignment horizontal="right"/>
    </xf>
    <xf numFmtId="0" fontId="69" fillId="0" borderId="1" xfId="2" applyFont="1" applyBorder="1" applyAlignment="1">
      <alignment horizontal="right"/>
    </xf>
    <xf numFmtId="0" fontId="68" fillId="0" borderId="0" xfId="151"/>
    <xf numFmtId="0" fontId="70" fillId="0" borderId="0" xfId="151" applyFont="1"/>
    <xf numFmtId="0" fontId="73" fillId="0" borderId="0" xfId="151" applyFont="1"/>
    <xf numFmtId="0" fontId="73" fillId="0" borderId="2" xfId="151" applyFont="1" applyBorder="1"/>
    <xf numFmtId="0" fontId="70" fillId="0" borderId="2" xfId="2" applyFont="1" applyBorder="1"/>
    <xf numFmtId="0" fontId="68" fillId="0" borderId="2" xfId="151" applyBorder="1"/>
    <xf numFmtId="0" fontId="70" fillId="0" borderId="1" xfId="151" applyFont="1" applyBorder="1"/>
    <xf numFmtId="0" fontId="70" fillId="0" borderId="2" xfId="151" applyFont="1" applyBorder="1" applyAlignment="1">
      <alignment horizontal="left"/>
    </xf>
    <xf numFmtId="0" fontId="73" fillId="0" borderId="1" xfId="151" applyFont="1" applyBorder="1" applyAlignment="1">
      <alignment horizontal="left"/>
    </xf>
    <xf numFmtId="0" fontId="70" fillId="0" borderId="1" xfId="151" applyFont="1" applyBorder="1" applyAlignment="1">
      <alignment horizontal="left"/>
    </xf>
    <xf numFmtId="0" fontId="70" fillId="0" borderId="0" xfId="151" applyFont="1" applyAlignment="1">
      <alignment horizontal="left"/>
    </xf>
    <xf numFmtId="49" fontId="70" fillId="0" borderId="0" xfId="151" applyNumberFormat="1" applyFont="1" applyAlignment="1">
      <alignment horizontal="right"/>
    </xf>
    <xf numFmtId="0" fontId="73" fillId="0" borderId="1" xfId="151" applyFont="1" applyBorder="1"/>
    <xf numFmtId="0" fontId="69" fillId="0" borderId="0" xfId="151" applyFont="1"/>
    <xf numFmtId="166" fontId="69" fillId="0" borderId="0" xfId="151" applyNumberFormat="1" applyFont="1"/>
    <xf numFmtId="0" fontId="83" fillId="0" borderId="1" xfId="2" applyFont="1" applyBorder="1"/>
    <xf numFmtId="0" fontId="107" fillId="0" borderId="0" xfId="2" applyFont="1"/>
    <xf numFmtId="0" fontId="107" fillId="0" borderId="1" xfId="2" applyFont="1" applyBorder="1"/>
    <xf numFmtId="0" fontId="83" fillId="0" borderId="0" xfId="2" applyFont="1" applyAlignment="1">
      <alignment horizontal="left" indent="2"/>
    </xf>
    <xf numFmtId="0" fontId="69" fillId="0" borderId="0" xfId="2" quotePrefix="1" applyFont="1" applyAlignment="1">
      <alignment horizontal="left" indent="2"/>
    </xf>
    <xf numFmtId="0" fontId="69" fillId="0" borderId="0" xfId="2" applyFont="1" applyAlignment="1">
      <alignment horizontal="left" indent="2"/>
    </xf>
    <xf numFmtId="0" fontId="83" fillId="0" borderId="0" xfId="2" applyFont="1" applyAlignment="1">
      <alignment horizontal="right"/>
    </xf>
    <xf numFmtId="0" fontId="69" fillId="0" borderId="1" xfId="2" applyFont="1" applyBorder="1" applyAlignment="1">
      <alignment horizontal="left" indent="2"/>
    </xf>
    <xf numFmtId="0" fontId="69" fillId="0" borderId="0" xfId="2" applyFont="1" applyAlignment="1">
      <alignment horizontal="left"/>
    </xf>
    <xf numFmtId="0" fontId="111" fillId="2" borderId="0" xfId="9" applyFont="1" applyFill="1"/>
    <xf numFmtId="0" fontId="112" fillId="2" borderId="1" xfId="9" applyFont="1" applyFill="1" applyBorder="1"/>
    <xf numFmtId="0" fontId="112" fillId="2" borderId="0" xfId="9" applyFont="1" applyFill="1"/>
    <xf numFmtId="0" fontId="113" fillId="2" borderId="0" xfId="6" applyFont="1" applyFill="1" applyProtection="1">
      <alignment vertical="top"/>
    </xf>
    <xf numFmtId="0" fontId="113" fillId="2" borderId="0" xfId="6" applyFont="1" applyFill="1" applyAlignment="1" applyProtection="1">
      <alignment horizontal="left" vertical="top" wrapText="1"/>
    </xf>
    <xf numFmtId="166" fontId="68" fillId="0" borderId="0" xfId="151" applyNumberFormat="1"/>
    <xf numFmtId="0" fontId="69" fillId="0" borderId="0" xfId="151" applyFont="1" applyAlignment="1">
      <alignment horizontal="right" wrapText="1"/>
    </xf>
    <xf numFmtId="0" fontId="69" fillId="0" borderId="0" xfId="151" applyFont="1" applyAlignment="1">
      <alignment horizontal="center"/>
    </xf>
    <xf numFmtId="0" fontId="69" fillId="0" borderId="0" xfId="151" applyFont="1" applyAlignment="1">
      <alignment horizontal="center" vertical="top"/>
    </xf>
    <xf numFmtId="3" fontId="70" fillId="0" borderId="0" xfId="1" applyNumberFormat="1" applyFont="1" applyAlignment="1">
      <alignment vertical="top"/>
    </xf>
    <xf numFmtId="3" fontId="69" fillId="0" borderId="0" xfId="151" applyNumberFormat="1" applyFont="1" applyAlignment="1">
      <alignment horizontal="right" vertical="top"/>
    </xf>
    <xf numFmtId="3" fontId="70" fillId="0" borderId="0" xfId="151" applyNumberFormat="1" applyFont="1" applyAlignment="1">
      <alignment horizontal="right"/>
    </xf>
    <xf numFmtId="0" fontId="74" fillId="0" borderId="0" xfId="151" applyFont="1"/>
    <xf numFmtId="3" fontId="70" fillId="0" borderId="0" xfId="1" applyNumberFormat="1" applyFont="1"/>
    <xf numFmtId="3" fontId="69" fillId="0" borderId="0" xfId="151" applyNumberFormat="1" applyFont="1"/>
    <xf numFmtId="0" fontId="70" fillId="0" borderId="2" xfId="151" applyFont="1" applyBorder="1"/>
    <xf numFmtId="0" fontId="70" fillId="0" borderId="2" xfId="151" applyFont="1" applyBorder="1" applyAlignment="1">
      <alignment wrapText="1"/>
    </xf>
    <xf numFmtId="0" fontId="73" fillId="0" borderId="1" xfId="151" applyFont="1" applyBorder="1" applyAlignment="1">
      <alignment wrapText="1"/>
    </xf>
    <xf numFmtId="0" fontId="69" fillId="0" borderId="1" xfId="0" applyFont="1" applyBorder="1" applyAlignment="1">
      <alignment horizontal="right"/>
    </xf>
    <xf numFmtId="0" fontId="70" fillId="0" borderId="1" xfId="0" applyFont="1" applyBorder="1" applyAlignment="1">
      <alignment horizontal="right"/>
    </xf>
    <xf numFmtId="0" fontId="69" fillId="0" borderId="1" xfId="81" applyFont="1" applyBorder="1" applyAlignment="1">
      <alignment horizontal="right" vertical="top"/>
    </xf>
    <xf numFmtId="0" fontId="107" fillId="0" borderId="0" xfId="81" applyFont="1" applyAlignment="1">
      <alignment horizontal="right"/>
    </xf>
    <xf numFmtId="0" fontId="69" fillId="0" borderId="0" xfId="151" applyFont="1" applyAlignment="1">
      <alignment horizontal="right"/>
    </xf>
    <xf numFmtId="0" fontId="70" fillId="0" borderId="0" xfId="151" applyFont="1" applyAlignment="1">
      <alignment horizontal="right"/>
    </xf>
    <xf numFmtId="3" fontId="74" fillId="0" borderId="0" xfId="0" applyNumberFormat="1" applyFont="1" applyAlignment="1">
      <alignment horizontal="right"/>
    </xf>
    <xf numFmtId="0" fontId="74" fillId="0" borderId="0" xfId="0" applyFont="1" applyAlignment="1">
      <alignment horizontal="right"/>
    </xf>
    <xf numFmtId="0" fontId="83" fillId="0" borderId="0" xfId="137" applyFont="1" applyAlignment="1">
      <alignment horizontal="right"/>
    </xf>
    <xf numFmtId="1" fontId="83" fillId="0" borderId="0" xfId="2" applyNumberFormat="1" applyFont="1" applyAlignment="1">
      <alignment horizontal="right"/>
    </xf>
    <xf numFmtId="1" fontId="69" fillId="0" borderId="0" xfId="2" applyNumberFormat="1" applyFont="1" applyAlignment="1">
      <alignment horizontal="right"/>
    </xf>
    <xf numFmtId="1" fontId="69" fillId="0" borderId="0" xfId="0" applyNumberFormat="1" applyFont="1" applyAlignment="1">
      <alignment horizontal="right"/>
    </xf>
    <xf numFmtId="1" fontId="69" fillId="0" borderId="1" xfId="0" applyNumberFormat="1" applyFont="1" applyBorder="1" applyAlignment="1">
      <alignment horizontal="right"/>
    </xf>
    <xf numFmtId="0" fontId="114" fillId="0" borderId="0" xfId="0" applyFont="1" applyAlignment="1">
      <alignment vertical="top"/>
    </xf>
    <xf numFmtId="0" fontId="69" fillId="0" borderId="1" xfId="0" applyFont="1" applyBorder="1" applyAlignment="1">
      <alignment horizontal="center"/>
    </xf>
    <xf numFmtId="1" fontId="74" fillId="0" borderId="0" xfId="0" applyNumberFormat="1" applyFont="1" applyAlignment="1">
      <alignment horizontal="right"/>
    </xf>
    <xf numFmtId="0" fontId="74" fillId="0" borderId="0" xfId="7" applyFont="1"/>
    <xf numFmtId="0" fontId="86" fillId="0" borderId="0" xfId="81" applyFont="1" applyAlignment="1">
      <alignment horizontal="right"/>
    </xf>
    <xf numFmtId="1" fontId="83" fillId="0" borderId="0" xfId="81" applyNumberFormat="1" applyFont="1" applyAlignment="1">
      <alignment horizontal="right"/>
    </xf>
    <xf numFmtId="1" fontId="69" fillId="0" borderId="0" xfId="2" applyNumberFormat="1" applyFont="1"/>
    <xf numFmtId="1" fontId="83" fillId="0" borderId="0" xfId="2" applyNumberFormat="1" applyFont="1"/>
    <xf numFmtId="0" fontId="83" fillId="0" borderId="2" xfId="2" applyFont="1" applyBorder="1"/>
    <xf numFmtId="0" fontId="86" fillId="0" borderId="0" xfId="2" applyFont="1" applyAlignment="1">
      <alignment horizontal="right"/>
    </xf>
    <xf numFmtId="0" fontId="87" fillId="0" borderId="0" xfId="2" applyFont="1" applyAlignment="1">
      <alignment horizontal="right"/>
    </xf>
    <xf numFmtId="0" fontId="107" fillId="0" borderId="0" xfId="2" applyFont="1" applyAlignment="1">
      <alignment horizontal="right"/>
    </xf>
    <xf numFmtId="0" fontId="87" fillId="0" borderId="1" xfId="2" applyFont="1" applyBorder="1"/>
    <xf numFmtId="0" fontId="83" fillId="0" borderId="0" xfId="2" applyFont="1" applyAlignment="1">
      <alignment horizontal="left"/>
    </xf>
    <xf numFmtId="166" fontId="83" fillId="0" borderId="0" xfId="2" applyNumberFormat="1" applyFont="1" applyAlignment="1">
      <alignment horizontal="right"/>
    </xf>
    <xf numFmtId="0" fontId="86" fillId="0" borderId="0" xfId="2" applyFont="1" applyAlignment="1">
      <alignment horizontal="left"/>
    </xf>
    <xf numFmtId="1" fontId="83" fillId="0" borderId="0" xfId="1" applyNumberFormat="1" applyFont="1" applyAlignment="1">
      <alignment horizontal="right"/>
    </xf>
    <xf numFmtId="0" fontId="83" fillId="0" borderId="0" xfId="2" quotePrefix="1" applyFont="1" applyAlignment="1">
      <alignment horizontal="right"/>
    </xf>
    <xf numFmtId="3" fontId="83" fillId="0" borderId="0" xfId="2" applyNumberFormat="1" applyFont="1" applyAlignment="1">
      <alignment horizontal="right"/>
    </xf>
    <xf numFmtId="3" fontId="83" fillId="0" borderId="0" xfId="2" applyNumberFormat="1" applyFont="1"/>
    <xf numFmtId="3" fontId="69" fillId="0" borderId="0" xfId="2" applyNumberFormat="1" applyFont="1"/>
    <xf numFmtId="3" fontId="86" fillId="0" borderId="0" xfId="2" applyNumberFormat="1" applyFont="1" applyAlignment="1">
      <alignment horizontal="right"/>
    </xf>
    <xf numFmtId="0" fontId="86" fillId="0" borderId="1" xfId="2" applyFont="1" applyBorder="1"/>
    <xf numFmtId="3" fontId="86" fillId="0" borderId="1" xfId="2" applyNumberFormat="1" applyFont="1" applyBorder="1" applyAlignment="1">
      <alignment horizontal="right"/>
    </xf>
    <xf numFmtId="0" fontId="81" fillId="0" borderId="0" xfId="2" applyFont="1" applyAlignment="1">
      <alignment horizontal="right"/>
    </xf>
    <xf numFmtId="0" fontId="107" fillId="0" borderId="1" xfId="2" applyFont="1" applyBorder="1" applyAlignment="1">
      <alignment horizontal="right"/>
    </xf>
    <xf numFmtId="166" fontId="86" fillId="0" borderId="1" xfId="2" applyNumberFormat="1" applyFont="1" applyBorder="1" applyAlignment="1">
      <alignment horizontal="right"/>
    </xf>
    <xf numFmtId="0" fontId="82" fillId="0" borderId="0" xfId="2" applyFont="1" applyAlignment="1">
      <alignment horizontal="right"/>
    </xf>
    <xf numFmtId="0" fontId="115" fillId="0" borderId="0" xfId="2" applyFont="1" applyAlignment="1">
      <alignment horizontal="left"/>
    </xf>
    <xf numFmtId="0" fontId="86" fillId="0" borderId="0" xfId="2" applyFont="1" applyAlignment="1">
      <alignment horizontal="left" wrapText="1"/>
    </xf>
    <xf numFmtId="0" fontId="107" fillId="0" borderId="0" xfId="2" applyFont="1" applyAlignment="1">
      <alignment horizontal="left" wrapText="1"/>
    </xf>
    <xf numFmtId="0" fontId="117" fillId="0" borderId="0" xfId="151" applyFont="1"/>
    <xf numFmtId="0" fontId="118" fillId="0" borderId="0" xfId="151" applyFont="1"/>
    <xf numFmtId="0" fontId="75" fillId="0" borderId="0" xfId="151" applyFont="1"/>
    <xf numFmtId="0" fontId="78" fillId="0" borderId="1" xfId="151" applyFont="1" applyBorder="1" applyAlignment="1">
      <alignment horizontal="left"/>
    </xf>
    <xf numFmtId="0" fontId="78" fillId="0" borderId="0" xfId="151" applyFont="1" applyAlignment="1">
      <alignment horizontal="left"/>
    </xf>
    <xf numFmtId="0" fontId="70" fillId="0" borderId="0" xfId="2" applyFont="1" applyAlignment="1">
      <alignment horizontal="left"/>
    </xf>
    <xf numFmtId="0" fontId="73" fillId="0" borderId="1" xfId="2" applyFont="1" applyBorder="1" applyAlignment="1">
      <alignment horizontal="left"/>
    </xf>
    <xf numFmtId="0" fontId="70" fillId="0" borderId="0" xfId="0" applyFont="1" applyAlignment="1">
      <alignment horizontal="left"/>
    </xf>
    <xf numFmtId="0" fontId="69" fillId="0" borderId="0" xfId="0" applyFont="1" applyAlignment="1">
      <alignment wrapText="1"/>
    </xf>
    <xf numFmtId="167" fontId="88" fillId="0" borderId="0" xfId="0" applyNumberFormat="1" applyFont="1" applyAlignment="1">
      <alignment horizontal="right"/>
    </xf>
    <xf numFmtId="0" fontId="74" fillId="0" borderId="0" xfId="0" applyFont="1" applyAlignment="1">
      <alignment vertical="top"/>
    </xf>
    <xf numFmtId="0" fontId="69" fillId="0" borderId="1" xfId="151" applyFont="1" applyBorder="1"/>
    <xf numFmtId="0" fontId="74" fillId="0" borderId="0" xfId="0" applyFont="1" applyAlignment="1">
      <alignment wrapText="1"/>
    </xf>
    <xf numFmtId="0" fontId="72" fillId="0" borderId="0" xfId="2" applyFont="1" applyAlignment="1">
      <alignment horizontal="right"/>
    </xf>
    <xf numFmtId="0" fontId="71" fillId="0" borderId="0" xfId="2" applyFont="1" applyAlignment="1">
      <alignment horizontal="right"/>
    </xf>
    <xf numFmtId="0" fontId="83" fillId="0" borderId="1" xfId="2" applyFont="1" applyBorder="1" applyAlignment="1">
      <alignment horizontal="left"/>
    </xf>
    <xf numFmtId="0" fontId="87" fillId="0" borderId="0" xfId="2" applyFont="1" applyAlignment="1">
      <alignment horizontal="left"/>
    </xf>
    <xf numFmtId="0" fontId="107" fillId="0" borderId="0" xfId="2" applyFont="1" applyAlignment="1">
      <alignment horizontal="left"/>
    </xf>
    <xf numFmtId="0" fontId="87" fillId="0" borderId="1" xfId="2" applyFont="1" applyBorder="1" applyAlignment="1">
      <alignment horizontal="left"/>
    </xf>
    <xf numFmtId="0" fontId="82" fillId="0" borderId="0" xfId="2" applyFont="1" applyAlignment="1">
      <alignment horizontal="left"/>
    </xf>
    <xf numFmtId="0" fontId="83" fillId="0" borderId="0" xfId="400" applyFont="1" applyAlignment="1">
      <alignment horizontal="left"/>
    </xf>
    <xf numFmtId="0" fontId="83" fillId="0" borderId="0" xfId="400" applyFont="1"/>
    <xf numFmtId="3" fontId="83" fillId="0" borderId="0" xfId="400" applyNumberFormat="1" applyFont="1"/>
    <xf numFmtId="0" fontId="69" fillId="0" borderId="0" xfId="7" applyFont="1"/>
    <xf numFmtId="0" fontId="88" fillId="0" borderId="0" xfId="2" applyFont="1" applyAlignment="1">
      <alignment horizontal="right"/>
    </xf>
    <xf numFmtId="0" fontId="107" fillId="0" borderId="0" xfId="137" applyFont="1" applyAlignment="1">
      <alignment horizontal="right"/>
    </xf>
    <xf numFmtId="3" fontId="72" fillId="0" borderId="0" xfId="151" applyNumberFormat="1" applyFont="1" applyAlignment="1">
      <alignment horizontal="right"/>
    </xf>
    <xf numFmtId="3" fontId="71" fillId="0" borderId="0" xfId="151" applyNumberFormat="1" applyFont="1" applyAlignment="1">
      <alignment horizontal="right"/>
    </xf>
    <xf numFmtId="0" fontId="70" fillId="0" borderId="2" xfId="151" applyFont="1" applyBorder="1" applyAlignment="1">
      <alignment horizontal="left" wrapText="1"/>
    </xf>
    <xf numFmtId="0" fontId="73" fillId="0" borderId="1" xfId="151" applyFont="1" applyBorder="1" applyAlignment="1">
      <alignment horizontal="left" wrapText="1"/>
    </xf>
    <xf numFmtId="0" fontId="69" fillId="0" borderId="0" xfId="151" applyFont="1" applyAlignment="1">
      <alignment horizontal="left" wrapText="1"/>
    </xf>
    <xf numFmtId="0" fontId="69" fillId="0" borderId="0" xfId="151" applyFont="1" applyAlignment="1">
      <alignment horizontal="left"/>
    </xf>
    <xf numFmtId="3" fontId="69" fillId="0" borderId="0" xfId="151" applyNumberFormat="1" applyFont="1" applyAlignment="1">
      <alignment horizontal="left"/>
    </xf>
    <xf numFmtId="0" fontId="84" fillId="0" borderId="0" xfId="2" applyFont="1"/>
    <xf numFmtId="0" fontId="74" fillId="0" borderId="1" xfId="0" applyFont="1" applyBorder="1"/>
    <xf numFmtId="0" fontId="70" fillId="0" borderId="0" xfId="0" applyFont="1" applyAlignment="1">
      <alignment vertical="top"/>
    </xf>
    <xf numFmtId="49" fontId="69" fillId="0" borderId="0" xfId="0" applyNumberFormat="1" applyFont="1" applyAlignment="1">
      <alignment horizontal="center" vertical="top"/>
    </xf>
    <xf numFmtId="0" fontId="69" fillId="0" borderId="0" xfId="0" applyFont="1" applyAlignment="1">
      <alignment horizontal="right" vertical="top"/>
    </xf>
    <xf numFmtId="0" fontId="71" fillId="0" borderId="0" xfId="0" applyFont="1" applyAlignment="1">
      <alignment horizontal="center" vertical="top"/>
    </xf>
    <xf numFmtId="0" fontId="71" fillId="0" borderId="0" xfId="0" applyFont="1" applyAlignment="1">
      <alignment vertical="top"/>
    </xf>
    <xf numFmtId="3" fontId="88" fillId="0" borderId="0" xfId="151" applyNumberFormat="1" applyFont="1" applyAlignment="1">
      <alignment horizontal="right"/>
    </xf>
    <xf numFmtId="3" fontId="70" fillId="0" borderId="0" xfId="151" applyNumberFormat="1" applyFont="1"/>
    <xf numFmtId="0" fontId="122" fillId="0" borderId="0" xfId="385" applyFont="1"/>
    <xf numFmtId="3" fontId="74" fillId="0" borderId="0" xfId="151" applyNumberFormat="1" applyFont="1"/>
    <xf numFmtId="3" fontId="122" fillId="0" borderId="0" xfId="385" applyNumberFormat="1" applyFont="1"/>
    <xf numFmtId="0" fontId="73" fillId="0" borderId="0" xfId="7" applyFont="1"/>
    <xf numFmtId="167" fontId="71" fillId="0" borderId="0" xfId="151" applyNumberFormat="1" applyFont="1" applyAlignment="1">
      <alignment horizontal="right"/>
    </xf>
    <xf numFmtId="167" fontId="71" fillId="0" borderId="1" xfId="151" applyNumberFormat="1" applyFont="1" applyBorder="1" applyAlignment="1">
      <alignment horizontal="right"/>
    </xf>
    <xf numFmtId="0" fontId="123" fillId="2" borderId="0" xfId="9" applyFont="1" applyFill="1"/>
    <xf numFmtId="167" fontId="69" fillId="0" borderId="0" xfId="0" applyNumberFormat="1" applyFont="1"/>
    <xf numFmtId="0" fontId="85" fillId="0" borderId="0" xfId="151" applyFont="1"/>
    <xf numFmtId="0" fontId="74" fillId="0" borderId="0" xfId="2" applyFont="1" applyAlignment="1">
      <alignment horizontal="right"/>
    </xf>
    <xf numFmtId="0" fontId="83" fillId="0" borderId="0" xfId="529" applyFont="1" applyAlignment="1">
      <alignment horizontal="right"/>
    </xf>
    <xf numFmtId="0" fontId="113" fillId="2" borderId="0" xfId="6" applyFont="1" applyFill="1" applyAlignment="1" applyProtection="1"/>
    <xf numFmtId="0" fontId="86" fillId="0" borderId="1" xfId="2" applyFont="1" applyBorder="1" applyAlignment="1">
      <alignment horizontal="left"/>
    </xf>
    <xf numFmtId="0" fontId="115" fillId="0" borderId="1" xfId="2" applyFont="1" applyBorder="1" applyAlignment="1">
      <alignment horizontal="left"/>
    </xf>
    <xf numFmtId="0" fontId="83" fillId="0" borderId="0" xfId="2" quotePrefix="1" applyFont="1"/>
    <xf numFmtId="169" fontId="83" fillId="0" borderId="0" xfId="2" applyNumberFormat="1" applyFont="1" applyAlignment="1">
      <alignment horizontal="right"/>
    </xf>
    <xf numFmtId="0" fontId="119" fillId="0" borderId="0" xfId="151" applyFont="1"/>
    <xf numFmtId="0" fontId="69" fillId="0" borderId="0" xfId="151" applyFont="1" applyAlignment="1">
      <alignment wrapText="1"/>
    </xf>
    <xf numFmtId="0" fontId="125" fillId="0" borderId="0" xfId="6" applyFont="1" applyAlignment="1" applyProtection="1"/>
    <xf numFmtId="0" fontId="75" fillId="0" borderId="0" xfId="7" applyFont="1"/>
    <xf numFmtId="0" fontId="108" fillId="0" borderId="0" xfId="7" applyFont="1"/>
    <xf numFmtId="3" fontId="69" fillId="0" borderId="0" xfId="1" applyNumberFormat="1" applyFont="1" applyAlignment="1">
      <alignment horizontal="right"/>
    </xf>
    <xf numFmtId="3" fontId="69" fillId="0" borderId="0" xfId="1" applyNumberFormat="1" applyFont="1" applyAlignment="1">
      <alignment horizontal="right" vertical="top"/>
    </xf>
    <xf numFmtId="3" fontId="83" fillId="0" borderId="0" xfId="1325" applyNumberFormat="1" applyFont="1"/>
    <xf numFmtId="3" fontId="86" fillId="0" borderId="1" xfId="1325" applyNumberFormat="1" applyFont="1" applyBorder="1"/>
    <xf numFmtId="0" fontId="73" fillId="0" borderId="0" xfId="151" applyFont="1" applyBorder="1" applyAlignment="1">
      <alignment wrapText="1"/>
    </xf>
    <xf numFmtId="0" fontId="73" fillId="0" borderId="0" xfId="151" applyFont="1" applyBorder="1"/>
    <xf numFmtId="0" fontId="70" fillId="0" borderId="0" xfId="151" applyFont="1" applyBorder="1"/>
    <xf numFmtId="3" fontId="83" fillId="0" borderId="0" xfId="1325" applyNumberFormat="1" applyFont="1" applyFill="1"/>
    <xf numFmtId="0" fontId="126" fillId="0" borderId="0" xfId="2" applyFont="1"/>
    <xf numFmtId="0" fontId="86" fillId="0" borderId="2" xfId="2" applyFont="1" applyBorder="1"/>
    <xf numFmtId="0" fontId="68" fillId="0" borderId="0" xfId="151" applyFill="1"/>
    <xf numFmtId="0" fontId="127" fillId="0" borderId="0" xfId="151" applyFont="1" applyFill="1"/>
    <xf numFmtId="0" fontId="68" fillId="0" borderId="0" xfId="151"/>
    <xf numFmtId="1" fontId="70" fillId="0" borderId="1" xfId="0" applyNumberFormat="1" applyFont="1" applyBorder="1"/>
    <xf numFmtId="0" fontId="69" fillId="0" borderId="1" xfId="151" applyFont="1" applyFill="1" applyBorder="1" applyAlignment="1">
      <alignment horizontal="center"/>
    </xf>
    <xf numFmtId="0" fontId="69" fillId="0" borderId="1" xfId="151" applyFont="1" applyFill="1" applyBorder="1" applyAlignment="1">
      <alignment horizontal="right" wrapText="1"/>
    </xf>
    <xf numFmtId="0" fontId="78" fillId="0" borderId="1" xfId="151" applyFont="1" applyFill="1" applyBorder="1" applyAlignment="1">
      <alignment horizontal="left"/>
    </xf>
    <xf numFmtId="0" fontId="69" fillId="0" borderId="1" xfId="151" applyFont="1" applyFill="1" applyBorder="1" applyAlignment="1">
      <alignment horizontal="right"/>
    </xf>
    <xf numFmtId="0" fontId="69" fillId="0" borderId="1" xfId="151" applyFont="1" applyFill="1" applyBorder="1"/>
    <xf numFmtId="0" fontId="70" fillId="0" borderId="1" xfId="151" applyFont="1" applyFill="1" applyBorder="1" applyAlignment="1">
      <alignment horizontal="right"/>
    </xf>
    <xf numFmtId="0" fontId="69" fillId="0" borderId="0" xfId="151" applyFont="1" applyFill="1"/>
    <xf numFmtId="0" fontId="69" fillId="0" borderId="0" xfId="151" applyFont="1" applyFill="1" applyAlignment="1">
      <alignment horizontal="center"/>
    </xf>
    <xf numFmtId="0" fontId="78" fillId="0" borderId="0" xfId="151" applyFont="1" applyFill="1" applyAlignment="1">
      <alignment horizontal="right"/>
    </xf>
    <xf numFmtId="0" fontId="69" fillId="0" borderId="0" xfId="151" applyFont="1" applyFill="1" applyAlignment="1">
      <alignment horizontal="left"/>
    </xf>
    <xf numFmtId="0" fontId="69" fillId="0" borderId="0" xfId="151" applyFont="1" applyFill="1" applyAlignment="1">
      <alignment horizontal="left" wrapText="1"/>
    </xf>
    <xf numFmtId="0" fontId="70" fillId="0" borderId="0" xfId="151" applyFont="1" applyFill="1" applyAlignment="1">
      <alignment horizontal="right"/>
    </xf>
    <xf numFmtId="0" fontId="68" fillId="0" borderId="2" xfId="151" applyFill="1" applyBorder="1"/>
    <xf numFmtId="0" fontId="70" fillId="0" borderId="1" xfId="151" applyFont="1" applyFill="1" applyBorder="1"/>
    <xf numFmtId="0" fontId="70" fillId="0" borderId="2" xfId="151" applyFont="1" applyFill="1" applyBorder="1" applyAlignment="1">
      <alignment horizontal="left"/>
    </xf>
    <xf numFmtId="0" fontId="70" fillId="0" borderId="1" xfId="151" applyFont="1" applyFill="1" applyBorder="1" applyAlignment="1">
      <alignment horizontal="left"/>
    </xf>
    <xf numFmtId="49" fontId="70" fillId="0" borderId="0" xfId="151" applyNumberFormat="1" applyFont="1" applyFill="1" applyAlignment="1">
      <alignment horizontal="right"/>
    </xf>
    <xf numFmtId="0" fontId="70" fillId="0" borderId="0" xfId="151" applyFont="1" applyFill="1"/>
    <xf numFmtId="3" fontId="69" fillId="0" borderId="0" xfId="151" applyNumberFormat="1" applyFont="1" applyFill="1"/>
    <xf numFmtId="3" fontId="69" fillId="0" borderId="1" xfId="151" applyNumberFormat="1" applyFont="1" applyFill="1" applyBorder="1"/>
    <xf numFmtId="1" fontId="68" fillId="0" borderId="0" xfId="151" applyNumberFormat="1" applyFill="1"/>
    <xf numFmtId="0" fontId="88" fillId="0" borderId="0" xfId="2" applyFont="1" applyFill="1" applyAlignment="1">
      <alignment horizontal="right"/>
    </xf>
    <xf numFmtId="0" fontId="72" fillId="0" borderId="0" xfId="2" applyFont="1" applyFill="1" applyAlignment="1">
      <alignment horizontal="right"/>
    </xf>
    <xf numFmtId="3" fontId="70" fillId="0" borderId="0" xfId="0" applyNumberFormat="1" applyFont="1" applyFill="1" applyAlignment="1">
      <alignment horizontal="right"/>
    </xf>
    <xf numFmtId="0" fontId="71" fillId="0" borderId="0" xfId="2" applyFont="1" applyFill="1" applyAlignment="1">
      <alignment horizontal="right"/>
    </xf>
    <xf numFmtId="0" fontId="69" fillId="0" borderId="1" xfId="2" applyFont="1" applyFill="1" applyBorder="1"/>
    <xf numFmtId="0" fontId="73" fillId="0" borderId="0" xfId="2" applyFont="1" applyFill="1"/>
    <xf numFmtId="0" fontId="70" fillId="0" borderId="0" xfId="2" applyFont="1" applyFill="1"/>
    <xf numFmtId="0" fontId="73" fillId="0" borderId="1" xfId="2" applyFont="1" applyFill="1" applyBorder="1"/>
    <xf numFmtId="0" fontId="86" fillId="0" borderId="0" xfId="81" applyFont="1" applyFill="1" applyAlignment="1">
      <alignment horizontal="right"/>
    </xf>
    <xf numFmtId="0" fontId="70" fillId="0" borderId="1" xfId="2" applyFont="1" applyFill="1" applyBorder="1"/>
    <xf numFmtId="0" fontId="83" fillId="0" borderId="0" xfId="81" applyFont="1" applyFill="1" applyAlignment="1">
      <alignment horizontal="right"/>
    </xf>
    <xf numFmtId="0" fontId="69" fillId="0" borderId="0" xfId="2" applyFont="1" applyFill="1" applyAlignment="1">
      <alignment horizontal="right"/>
    </xf>
    <xf numFmtId="0" fontId="107" fillId="0" borderId="0" xfId="81" applyFont="1" applyFill="1" applyAlignment="1">
      <alignment horizontal="right"/>
    </xf>
    <xf numFmtId="0" fontId="83" fillId="0" borderId="1" xfId="81" applyFont="1" applyFill="1" applyBorder="1" applyAlignment="1">
      <alignment horizontal="right"/>
    </xf>
    <xf numFmtId="0" fontId="69" fillId="0" borderId="0" xfId="81" applyFont="1" applyFill="1" applyAlignment="1">
      <alignment horizontal="right" vertical="top"/>
    </xf>
    <xf numFmtId="1" fontId="69" fillId="0" borderId="0" xfId="2" applyNumberFormat="1" applyFont="1" applyFill="1"/>
    <xf numFmtId="0" fontId="69" fillId="0" borderId="0" xfId="2" applyFont="1" applyFill="1"/>
    <xf numFmtId="0" fontId="86" fillId="0" borderId="1" xfId="81" applyFont="1" applyBorder="1" applyAlignment="1">
      <alignment horizontal="right"/>
    </xf>
    <xf numFmtId="3" fontId="83" fillId="0" borderId="1" xfId="400" applyNumberFormat="1" applyFont="1" applyFill="1" applyBorder="1"/>
    <xf numFmtId="0" fontId="68" fillId="0" borderId="0" xfId="151"/>
    <xf numFmtId="0" fontId="70" fillId="0" borderId="0" xfId="2" applyFont="1" applyFill="1" applyAlignment="1">
      <alignment horizontal="right"/>
    </xf>
    <xf numFmtId="0" fontId="69" fillId="0" borderId="0" xfId="0" applyFont="1" applyFill="1" applyAlignment="1">
      <alignment horizontal="center"/>
    </xf>
    <xf numFmtId="0" fontId="78" fillId="0" borderId="0" xfId="151" applyFont="1" applyFill="1" applyAlignment="1">
      <alignment horizontal="left"/>
    </xf>
    <xf numFmtId="0" fontId="69" fillId="0" borderId="1" xfId="0" applyFont="1" applyFill="1" applyBorder="1"/>
    <xf numFmtId="167" fontId="72" fillId="0" borderId="0" xfId="0" applyNumberFormat="1" applyFont="1" applyFill="1" applyAlignment="1">
      <alignment horizontal="right"/>
    </xf>
    <xf numFmtId="167" fontId="71" fillId="0" borderId="1" xfId="0" applyNumberFormat="1" applyFont="1" applyFill="1" applyBorder="1" applyAlignment="1">
      <alignment horizontal="right"/>
    </xf>
    <xf numFmtId="3" fontId="69" fillId="0" borderId="0" xfId="0" applyNumberFormat="1" applyFont="1" applyFill="1" applyAlignment="1">
      <alignment horizontal="right"/>
    </xf>
    <xf numFmtId="0" fontId="69" fillId="0" borderId="2" xfId="0" applyFont="1" applyFill="1" applyBorder="1"/>
    <xf numFmtId="3" fontId="74" fillId="0" borderId="0" xfId="0" applyNumberFormat="1" applyFont="1" applyFill="1" applyAlignment="1">
      <alignment horizontal="right"/>
    </xf>
    <xf numFmtId="3" fontId="69" fillId="0" borderId="0" xfId="0" applyNumberFormat="1" applyFont="1" applyFill="1"/>
    <xf numFmtId="0" fontId="70" fillId="0" borderId="1" xfId="0" applyFont="1" applyFill="1" applyBorder="1"/>
    <xf numFmtId="2" fontId="69" fillId="0" borderId="0" xfId="0" applyNumberFormat="1" applyFont="1" applyFill="1"/>
    <xf numFmtId="3" fontId="69" fillId="0" borderId="1" xfId="0" applyNumberFormat="1" applyFont="1" applyFill="1" applyBorder="1" applyAlignment="1">
      <alignment horizontal="right"/>
    </xf>
    <xf numFmtId="0" fontId="69" fillId="0" borderId="0" xfId="0" applyFont="1" applyFill="1"/>
    <xf numFmtId="167" fontId="88" fillId="0" borderId="0" xfId="0" applyNumberFormat="1" applyFont="1" applyFill="1" applyAlignment="1">
      <alignment horizontal="right"/>
    </xf>
    <xf numFmtId="167" fontId="71" fillId="0" borderId="0" xfId="0" applyNumberFormat="1" applyFont="1" applyFill="1" applyAlignment="1">
      <alignment horizontal="right"/>
    </xf>
    <xf numFmtId="0" fontId="70" fillId="0" borderId="12" xfId="151" applyFont="1" applyFill="1" applyBorder="1"/>
    <xf numFmtId="0" fontId="70" fillId="0" borderId="0" xfId="0" applyFont="1" applyFill="1"/>
    <xf numFmtId="0" fontId="70" fillId="0" borderId="0" xfId="0" applyFont="1" applyFill="1" applyAlignment="1">
      <alignment horizontal="right"/>
    </xf>
    <xf numFmtId="0" fontId="73" fillId="0" borderId="0" xfId="0" applyFont="1" applyFill="1"/>
    <xf numFmtId="0" fontId="73" fillId="0" borderId="1" xfId="0" applyFont="1" applyFill="1" applyBorder="1"/>
    <xf numFmtId="0" fontId="69" fillId="0" borderId="1" xfId="0" applyFont="1" applyFill="1" applyBorder="1" applyAlignment="1">
      <alignment horizontal="right"/>
    </xf>
    <xf numFmtId="0" fontId="70" fillId="0" borderId="0" xfId="0" applyFont="1" applyFill="1" applyAlignment="1">
      <alignment horizontal="left"/>
    </xf>
    <xf numFmtId="0" fontId="73" fillId="0" borderId="1" xfId="0" applyFont="1" applyFill="1" applyBorder="1" applyAlignment="1">
      <alignment horizontal="left"/>
    </xf>
    <xf numFmtId="0" fontId="70" fillId="0" borderId="1" xfId="0" applyFont="1" applyFill="1" applyBorder="1" applyAlignment="1">
      <alignment horizontal="left"/>
    </xf>
    <xf numFmtId="0" fontId="70" fillId="0" borderId="1" xfId="0" applyFont="1" applyFill="1" applyBorder="1" applyAlignment="1">
      <alignment horizontal="right"/>
    </xf>
    <xf numFmtId="0" fontId="73" fillId="0" borderId="0" xfId="0" applyFont="1" applyFill="1" applyAlignment="1">
      <alignment horizontal="right"/>
    </xf>
    <xf numFmtId="0" fontId="73" fillId="0" borderId="1" xfId="0" applyFont="1" applyFill="1" applyBorder="1" applyAlignment="1">
      <alignment horizontal="right"/>
    </xf>
    <xf numFmtId="0" fontId="69" fillId="0" borderId="0" xfId="0" applyFont="1" applyFill="1" applyAlignment="1">
      <alignment horizontal="right"/>
    </xf>
    <xf numFmtId="3" fontId="70" fillId="0" borderId="0" xfId="0" applyNumberFormat="1" applyFont="1" applyFill="1"/>
    <xf numFmtId="3" fontId="69" fillId="0" borderId="1" xfId="0" applyNumberFormat="1" applyFont="1" applyFill="1" applyBorder="1"/>
    <xf numFmtId="0" fontId="74" fillId="0" borderId="0" xfId="0" applyFont="1" applyFill="1"/>
    <xf numFmtId="0" fontId="84" fillId="0" borderId="0" xfId="0" applyFont="1" applyFill="1"/>
    <xf numFmtId="0" fontId="70" fillId="0" borderId="1" xfId="2" applyFont="1" applyFill="1" applyBorder="1" applyAlignment="1">
      <alignment horizontal="right"/>
    </xf>
    <xf numFmtId="0" fontId="70" fillId="0" borderId="0" xfId="2" applyFont="1" applyFill="1" applyAlignment="1">
      <alignment horizontal="left"/>
    </xf>
    <xf numFmtId="0" fontId="73" fillId="0" borderId="0" xfId="2" applyFont="1" applyFill="1" applyAlignment="1">
      <alignment horizontal="right"/>
    </xf>
    <xf numFmtId="0" fontId="73" fillId="0" borderId="0" xfId="2" applyFont="1" applyFill="1" applyAlignment="1">
      <alignment horizontal="left"/>
    </xf>
    <xf numFmtId="0" fontId="73" fillId="0" borderId="1" xfId="2" applyFont="1" applyFill="1" applyBorder="1" applyAlignment="1">
      <alignment horizontal="right"/>
    </xf>
    <xf numFmtId="3" fontId="70" fillId="0" borderId="0" xfId="2" applyNumberFormat="1" applyFont="1" applyFill="1" applyAlignment="1">
      <alignment horizontal="right"/>
    </xf>
    <xf numFmtId="3" fontId="69" fillId="0" borderId="0" xfId="2" applyNumberFormat="1" applyFont="1" applyFill="1" applyAlignment="1">
      <alignment horizontal="right"/>
    </xf>
    <xf numFmtId="0" fontId="85" fillId="0" borderId="0" xfId="2" applyFont="1" applyFill="1"/>
    <xf numFmtId="3" fontId="69" fillId="0" borderId="0" xfId="2" applyNumberFormat="1" applyFont="1" applyFill="1" applyAlignment="1">
      <alignment horizontal="right" vertical="top" wrapText="1"/>
    </xf>
    <xf numFmtId="3" fontId="70" fillId="0" borderId="0" xfId="2" applyNumberFormat="1" applyFont="1" applyFill="1" applyAlignment="1">
      <alignment horizontal="right" vertical="top" wrapText="1"/>
    </xf>
    <xf numFmtId="3" fontId="69" fillId="0" borderId="1" xfId="2" applyNumberFormat="1" applyFont="1" applyFill="1" applyBorder="1" applyAlignment="1">
      <alignment horizontal="right" vertical="top" wrapText="1"/>
    </xf>
    <xf numFmtId="3" fontId="69" fillId="0" borderId="1" xfId="2" applyNumberFormat="1" applyFont="1" applyFill="1" applyBorder="1" applyAlignment="1">
      <alignment horizontal="right"/>
    </xf>
    <xf numFmtId="1" fontId="72" fillId="0" borderId="0" xfId="2" applyNumberFormat="1" applyFont="1" applyFill="1" applyAlignment="1">
      <alignment horizontal="right"/>
    </xf>
    <xf numFmtId="3" fontId="70" fillId="0" borderId="0" xfId="2" applyNumberFormat="1" applyFont="1" applyFill="1"/>
    <xf numFmtId="0" fontId="83" fillId="0" borderId="0" xfId="95" applyFont="1" applyFill="1" applyAlignment="1">
      <alignment horizontal="right"/>
    </xf>
    <xf numFmtId="0" fontId="69" fillId="0" borderId="0" xfId="95" applyFont="1" applyFill="1" applyAlignment="1">
      <alignment horizontal="right" vertical="top"/>
    </xf>
    <xf numFmtId="3" fontId="71" fillId="0" borderId="0" xfId="0" applyNumberFormat="1" applyFont="1" applyFill="1" applyAlignment="1">
      <alignment horizontal="right"/>
    </xf>
    <xf numFmtId="0" fontId="69" fillId="0" borderId="1" xfId="2" applyFont="1" applyFill="1" applyBorder="1" applyAlignment="1">
      <alignment horizontal="right"/>
    </xf>
    <xf numFmtId="0" fontId="73" fillId="0" borderId="1" xfId="2" applyFont="1" applyFill="1" applyBorder="1" applyAlignment="1">
      <alignment horizontal="left"/>
    </xf>
    <xf numFmtId="0" fontId="83" fillId="0" borderId="0" xfId="51" applyFont="1" applyFill="1" applyAlignment="1">
      <alignment horizontal="right"/>
    </xf>
    <xf numFmtId="0" fontId="74" fillId="0" borderId="0" xfId="2" applyFont="1" applyFill="1"/>
    <xf numFmtId="0" fontId="69" fillId="0" borderId="2" xfId="2" applyFont="1" applyFill="1" applyBorder="1" applyAlignment="1">
      <alignment horizontal="right"/>
    </xf>
    <xf numFmtId="0" fontId="86" fillId="0" borderId="0" xfId="51" applyFont="1" applyFill="1" applyAlignment="1">
      <alignment horizontal="right"/>
    </xf>
    <xf numFmtId="0" fontId="83" fillId="0" borderId="0" xfId="67" applyFont="1" applyFill="1" applyAlignment="1">
      <alignment horizontal="right"/>
    </xf>
    <xf numFmtId="0" fontId="83" fillId="0" borderId="1" xfId="67" applyFont="1" applyFill="1" applyBorder="1" applyAlignment="1">
      <alignment horizontal="right"/>
    </xf>
    <xf numFmtId="1" fontId="69" fillId="0" borderId="0" xfId="2" applyNumberFormat="1" applyFont="1" applyFill="1" applyAlignment="1">
      <alignment horizontal="right"/>
    </xf>
    <xf numFmtId="0" fontId="107" fillId="0" borderId="2" xfId="67" applyFont="1" applyFill="1" applyBorder="1" applyAlignment="1">
      <alignment horizontal="right"/>
    </xf>
    <xf numFmtId="0" fontId="69" fillId="0" borderId="0" xfId="7" applyFont="1" applyFill="1"/>
    <xf numFmtId="3" fontId="69" fillId="0" borderId="0" xfId="7" applyNumberFormat="1" applyFont="1" applyFill="1" applyAlignment="1">
      <alignment horizontal="right"/>
    </xf>
    <xf numFmtId="0" fontId="68" fillId="0" borderId="0" xfId="7" applyFill="1"/>
    <xf numFmtId="0" fontId="70" fillId="0" borderId="0" xfId="7" applyFont="1" applyFill="1" applyAlignment="1">
      <alignment horizontal="right"/>
    </xf>
    <xf numFmtId="14" fontId="70" fillId="0" borderId="0" xfId="7" applyNumberFormat="1" applyFont="1" applyFill="1" applyAlignment="1">
      <alignment horizontal="right"/>
    </xf>
    <xf numFmtId="0" fontId="73" fillId="0" borderId="0" xfId="7" applyFont="1" applyFill="1" applyAlignment="1">
      <alignment horizontal="right"/>
    </xf>
    <xf numFmtId="0" fontId="70" fillId="0" borderId="1" xfId="7" applyFont="1" applyFill="1" applyBorder="1"/>
    <xf numFmtId="0" fontId="70" fillId="0" borderId="1" xfId="7" applyFont="1" applyFill="1" applyBorder="1" applyAlignment="1">
      <alignment horizontal="right"/>
    </xf>
    <xf numFmtId="0" fontId="70" fillId="0" borderId="0" xfId="7" applyFont="1" applyFill="1"/>
    <xf numFmtId="0" fontId="70" fillId="0" borderId="2" xfId="7" applyFont="1" applyFill="1" applyBorder="1" applyAlignment="1">
      <alignment horizontal="right"/>
    </xf>
    <xf numFmtId="0" fontId="73" fillId="0" borderId="1" xfId="7" applyFont="1" applyFill="1" applyBorder="1"/>
    <xf numFmtId="0" fontId="73" fillId="0" borderId="1" xfId="7" applyFont="1" applyFill="1" applyBorder="1" applyAlignment="1">
      <alignment horizontal="right"/>
    </xf>
    <xf numFmtId="0" fontId="70" fillId="0" borderId="0" xfId="7" applyFont="1" applyFill="1" applyAlignment="1">
      <alignment horizontal="left"/>
    </xf>
    <xf numFmtId="3" fontId="70" fillId="0" borderId="0" xfId="7" applyNumberFormat="1" applyFont="1" applyFill="1" applyAlignment="1">
      <alignment horizontal="right"/>
    </xf>
    <xf numFmtId="3" fontId="72" fillId="0" borderId="0" xfId="7" applyNumberFormat="1" applyFont="1" applyFill="1" applyAlignment="1">
      <alignment horizontal="right"/>
    </xf>
    <xf numFmtId="3" fontId="71" fillId="0" borderId="0" xfId="7" applyNumberFormat="1" applyFont="1" applyFill="1" applyAlignment="1">
      <alignment horizontal="right"/>
    </xf>
    <xf numFmtId="0" fontId="74" fillId="0" borderId="0" xfId="7" applyFont="1" applyFill="1"/>
    <xf numFmtId="3" fontId="88" fillId="0" borderId="0" xfId="7" applyNumberFormat="1" applyFont="1" applyFill="1" applyAlignment="1">
      <alignment horizontal="right"/>
    </xf>
    <xf numFmtId="3" fontId="74" fillId="0" borderId="0" xfId="7" applyNumberFormat="1" applyFont="1" applyFill="1" applyAlignment="1">
      <alignment horizontal="right"/>
    </xf>
    <xf numFmtId="0" fontId="69" fillId="0" borderId="1" xfId="7" applyFont="1" applyFill="1" applyBorder="1"/>
    <xf numFmtId="3" fontId="71" fillId="0" borderId="1" xfId="7" applyNumberFormat="1" applyFont="1" applyFill="1" applyBorder="1" applyAlignment="1">
      <alignment horizontal="right"/>
    </xf>
    <xf numFmtId="0" fontId="69" fillId="0" borderId="0" xfId="7" applyFont="1" applyFill="1" applyAlignment="1">
      <alignment horizontal="left"/>
    </xf>
    <xf numFmtId="3" fontId="69" fillId="0" borderId="1" xfId="7" applyNumberFormat="1" applyFont="1" applyFill="1" applyBorder="1" applyAlignment="1">
      <alignment horizontal="right"/>
    </xf>
    <xf numFmtId="0" fontId="68" fillId="0" borderId="0" xfId="7" applyFill="1" applyAlignment="1">
      <alignment horizontal="right"/>
    </xf>
    <xf numFmtId="0" fontId="73" fillId="0" borderId="0" xfId="151" applyFont="1" applyFill="1"/>
    <xf numFmtId="0" fontId="70" fillId="0" borderId="2" xfId="151" applyFont="1" applyFill="1" applyBorder="1" applyAlignment="1">
      <alignment horizontal="right"/>
    </xf>
    <xf numFmtId="0" fontId="73" fillId="0" borderId="1" xfId="151" applyFont="1" applyFill="1" applyBorder="1" applyAlignment="1">
      <alignment horizontal="left"/>
    </xf>
    <xf numFmtId="0" fontId="70" fillId="0" borderId="0" xfId="151" applyFont="1" applyFill="1" applyAlignment="1">
      <alignment horizontal="left"/>
    </xf>
    <xf numFmtId="0" fontId="73" fillId="0" borderId="1" xfId="151" applyFont="1" applyFill="1" applyBorder="1"/>
    <xf numFmtId="0" fontId="73" fillId="0" borderId="1" xfId="151" applyFont="1" applyFill="1" applyBorder="1" applyAlignment="1">
      <alignment horizontal="right"/>
    </xf>
    <xf numFmtId="0" fontId="69" fillId="0" borderId="0" xfId="7" applyFont="1" applyFill="1" applyAlignment="1">
      <alignment horizontal="right"/>
    </xf>
    <xf numFmtId="0" fontId="72" fillId="0" borderId="0" xfId="7" applyFont="1" applyFill="1" applyAlignment="1">
      <alignment horizontal="right"/>
    </xf>
    <xf numFmtId="0" fontId="69" fillId="0" borderId="0" xfId="151" applyFont="1" applyFill="1" applyAlignment="1">
      <alignment horizontal="right"/>
    </xf>
    <xf numFmtId="0" fontId="69" fillId="0" borderId="1" xfId="7" applyFont="1" applyFill="1" applyBorder="1" applyAlignment="1">
      <alignment horizontal="right"/>
    </xf>
    <xf numFmtId="3" fontId="70" fillId="0" borderId="0" xfId="151" applyNumberFormat="1" applyFont="1" applyFill="1" applyAlignment="1">
      <alignment horizontal="right"/>
    </xf>
    <xf numFmtId="3" fontId="69" fillId="0" borderId="0" xfId="151" applyNumberFormat="1" applyFont="1" applyFill="1" applyAlignment="1">
      <alignment horizontal="right"/>
    </xf>
    <xf numFmtId="3" fontId="69" fillId="0" borderId="1" xfId="151" applyNumberFormat="1" applyFont="1" applyFill="1" applyBorder="1" applyAlignment="1">
      <alignment horizontal="right"/>
    </xf>
    <xf numFmtId="0" fontId="90" fillId="0" borderId="0" xfId="7" applyFont="1" applyFill="1"/>
    <xf numFmtId="3" fontId="69" fillId="0" borderId="2" xfId="151" applyNumberFormat="1" applyFont="1" applyFill="1" applyBorder="1" applyAlignment="1">
      <alignment horizontal="right"/>
    </xf>
    <xf numFmtId="0" fontId="74" fillId="0" borderId="0" xfId="151" applyFont="1" applyFill="1"/>
    <xf numFmtId="0" fontId="68" fillId="0" borderId="0" xfId="151" applyFill="1" applyAlignment="1">
      <alignment horizontal="right"/>
    </xf>
    <xf numFmtId="3" fontId="69" fillId="0" borderId="0" xfId="2" applyNumberFormat="1" applyFont="1" applyFill="1"/>
    <xf numFmtId="1" fontId="69" fillId="0" borderId="0" xfId="0" applyNumberFormat="1" applyFont="1" applyFill="1"/>
    <xf numFmtId="0" fontId="84" fillId="0" borderId="0" xfId="2" applyFont="1" applyFill="1"/>
    <xf numFmtId="3" fontId="84" fillId="0" borderId="0" xfId="2" applyNumberFormat="1" applyFont="1" applyFill="1" applyAlignment="1">
      <alignment horizontal="right"/>
    </xf>
    <xf numFmtId="3" fontId="71" fillId="0" borderId="0" xfId="2" applyNumberFormat="1" applyFont="1" applyFill="1" applyAlignment="1">
      <alignment horizontal="right" vertical="top" wrapText="1"/>
    </xf>
    <xf numFmtId="0" fontId="68" fillId="0" borderId="0" xfId="2" applyFill="1"/>
    <xf numFmtId="3" fontId="78" fillId="0" borderId="0" xfId="151" applyNumberFormat="1" applyFont="1" applyFill="1" applyAlignment="1">
      <alignment horizontal="left"/>
    </xf>
    <xf numFmtId="3" fontId="71" fillId="0" borderId="0" xfId="531" applyNumberFormat="1" applyFont="1" applyFill="1" applyAlignment="1">
      <alignment horizontal="right" wrapText="1"/>
    </xf>
    <xf numFmtId="0" fontId="69" fillId="0" borderId="1" xfId="0" applyFont="1" applyFill="1" applyBorder="1" applyAlignment="1">
      <alignment horizontal="center"/>
    </xf>
    <xf numFmtId="3" fontId="78" fillId="0" borderId="1" xfId="151" applyNumberFormat="1" applyFont="1" applyFill="1" applyBorder="1" applyAlignment="1">
      <alignment horizontal="left"/>
    </xf>
    <xf numFmtId="0" fontId="83" fillId="0" borderId="0" xfId="400" applyFont="1" applyFill="1" applyAlignment="1">
      <alignment horizontal="left"/>
    </xf>
    <xf numFmtId="3" fontId="83" fillId="0" borderId="0" xfId="400" applyNumberFormat="1" applyFont="1" applyFill="1"/>
    <xf numFmtId="166" fontId="69" fillId="0" borderId="0" xfId="151" applyNumberFormat="1" applyFont="1" applyFill="1"/>
    <xf numFmtId="0" fontId="83" fillId="0" borderId="1" xfId="400" applyFont="1" applyFill="1" applyBorder="1" applyAlignment="1">
      <alignment horizontal="left"/>
    </xf>
    <xf numFmtId="166" fontId="69" fillId="0" borderId="1" xfId="151" applyNumberFormat="1" applyFont="1" applyFill="1" applyBorder="1"/>
    <xf numFmtId="0" fontId="86" fillId="0" borderId="0" xfId="2" applyFont="1" applyBorder="1"/>
    <xf numFmtId="0" fontId="83" fillId="0" borderId="0" xfId="2" applyFont="1" applyFill="1" applyAlignment="1">
      <alignment horizontal="right"/>
    </xf>
    <xf numFmtId="3" fontId="86" fillId="0" borderId="0" xfId="2" applyNumberFormat="1" applyFont="1" applyBorder="1" applyAlignment="1">
      <alignment horizontal="right"/>
    </xf>
    <xf numFmtId="0" fontId="86" fillId="0" borderId="1" xfId="2" applyFont="1" applyFill="1" applyBorder="1" applyAlignment="1">
      <alignment horizontal="right"/>
    </xf>
    <xf numFmtId="166" fontId="86" fillId="0" borderId="0" xfId="2" applyNumberFormat="1" applyFont="1" applyBorder="1" applyAlignment="1">
      <alignment horizontal="right"/>
    </xf>
    <xf numFmtId="0" fontId="86" fillId="0" borderId="0" xfId="2" applyFont="1" applyBorder="1" applyAlignment="1">
      <alignment horizontal="left"/>
    </xf>
    <xf numFmtId="0" fontId="115" fillId="0" borderId="0" xfId="2" applyFont="1" applyBorder="1" applyAlignment="1">
      <alignment horizontal="left"/>
    </xf>
    <xf numFmtId="3" fontId="69" fillId="0" borderId="0" xfId="0" applyNumberFormat="1" applyFont="1" applyBorder="1" applyAlignment="1">
      <alignment horizontal="right"/>
    </xf>
    <xf numFmtId="0" fontId="107" fillId="0" borderId="0" xfId="2" applyFont="1" applyFill="1"/>
    <xf numFmtId="0" fontId="86" fillId="0" borderId="0" xfId="2" applyFont="1" applyFill="1" applyAlignment="1">
      <alignment horizontal="right"/>
    </xf>
    <xf numFmtId="0" fontId="83" fillId="0" borderId="0" xfId="2" applyFont="1" applyFill="1" applyBorder="1" applyAlignment="1">
      <alignment horizontal="right"/>
    </xf>
    <xf numFmtId="0" fontId="83" fillId="0" borderId="0" xfId="2" applyFont="1" applyBorder="1" applyAlignment="1">
      <alignment horizontal="right"/>
    </xf>
    <xf numFmtId="0" fontId="68" fillId="0" borderId="0" xfId="151"/>
    <xf numFmtId="0" fontId="69" fillId="0" borderId="0" xfId="151" applyFont="1" applyFill="1" applyBorder="1" applyAlignment="1">
      <alignment horizontal="center"/>
    </xf>
    <xf numFmtId="0" fontId="69" fillId="0" borderId="0" xfId="151" applyFont="1" applyFill="1" applyBorder="1" applyAlignment="1">
      <alignment horizontal="right" wrapText="1"/>
    </xf>
    <xf numFmtId="0" fontId="78" fillId="0" borderId="0" xfId="151" applyFont="1" applyFill="1" applyBorder="1" applyAlignment="1">
      <alignment horizontal="left"/>
    </xf>
    <xf numFmtId="0" fontId="69" fillId="0" borderId="0" xfId="151" applyFont="1" applyFill="1" applyBorder="1" applyAlignment="1">
      <alignment horizontal="right"/>
    </xf>
    <xf numFmtId="0" fontId="69" fillId="0" borderId="0" xfId="151" applyFont="1" applyFill="1" applyBorder="1"/>
    <xf numFmtId="0" fontId="70" fillId="0" borderId="0" xfId="151" applyFont="1" applyFill="1" applyBorder="1" applyAlignment="1">
      <alignment horizontal="right"/>
    </xf>
    <xf numFmtId="0" fontId="69" fillId="0" borderId="0" xfId="0" applyFont="1" applyFill="1" applyBorder="1" applyAlignment="1">
      <alignment horizontal="center"/>
    </xf>
    <xf numFmtId="3" fontId="69" fillId="0" borderId="0" xfId="0" applyNumberFormat="1" applyFont="1" applyFill="1" applyBorder="1"/>
    <xf numFmtId="3" fontId="78" fillId="0" borderId="0" xfId="151" applyNumberFormat="1" applyFont="1" applyFill="1" applyBorder="1" applyAlignment="1">
      <alignment horizontal="left"/>
    </xf>
    <xf numFmtId="3" fontId="71" fillId="0" borderId="0" xfId="531" applyNumberFormat="1" applyFont="1" applyFill="1" applyBorder="1" applyAlignment="1">
      <alignment horizontal="right" wrapText="1"/>
    </xf>
    <xf numFmtId="0" fontId="69" fillId="0" borderId="0" xfId="0" applyFont="1" applyFill="1" applyBorder="1"/>
    <xf numFmtId="0" fontId="69" fillId="0" borderId="0" xfId="0" applyFont="1" applyBorder="1" applyAlignment="1">
      <alignment horizontal="center"/>
    </xf>
    <xf numFmtId="0" fontId="69" fillId="0" borderId="0" xfId="0" applyFont="1" applyBorder="1" applyAlignment="1">
      <alignment horizontal="right"/>
    </xf>
    <xf numFmtId="0" fontId="69" fillId="0" borderId="0" xfId="0" applyFont="1" applyBorder="1"/>
    <xf numFmtId="0" fontId="78" fillId="0" borderId="0" xfId="151" applyFont="1" applyBorder="1" applyAlignment="1">
      <alignment horizontal="left"/>
    </xf>
    <xf numFmtId="0" fontId="83" fillId="0" borderId="0" xfId="400" applyFont="1" applyFill="1" applyBorder="1" applyAlignment="1">
      <alignment horizontal="left"/>
    </xf>
    <xf numFmtId="3" fontId="83" fillId="0" borderId="0" xfId="400" applyNumberFormat="1" applyFont="1" applyFill="1" applyBorder="1"/>
    <xf numFmtId="3" fontId="69" fillId="0" borderId="0" xfId="151" applyNumberFormat="1" applyFont="1" applyFill="1" applyBorder="1"/>
    <xf numFmtId="166" fontId="69" fillId="0" borderId="0" xfId="151" applyNumberFormat="1" applyFont="1" applyFill="1" applyBorder="1"/>
    <xf numFmtId="0" fontId="68" fillId="0" borderId="0" xfId="151" applyFill="1" applyBorder="1"/>
    <xf numFmtId="0" fontId="68" fillId="37" borderId="0" xfId="151" applyFill="1"/>
    <xf numFmtId="0" fontId="68" fillId="37" borderId="2" xfId="151" applyFill="1" applyBorder="1"/>
    <xf numFmtId="0" fontId="70" fillId="37" borderId="1" xfId="151" applyFont="1" applyFill="1" applyBorder="1"/>
    <xf numFmtId="0" fontId="70" fillId="37" borderId="2" xfId="151" applyFont="1" applyFill="1" applyBorder="1" applyAlignment="1">
      <alignment horizontal="left"/>
    </xf>
    <xf numFmtId="0" fontId="70" fillId="37" borderId="1" xfId="151" applyFont="1" applyFill="1" applyBorder="1" applyAlignment="1">
      <alignment horizontal="left"/>
    </xf>
    <xf numFmtId="49" fontId="70" fillId="37" borderId="0" xfId="151" applyNumberFormat="1" applyFont="1" applyFill="1" applyAlignment="1">
      <alignment horizontal="right"/>
    </xf>
    <xf numFmtId="0" fontId="70" fillId="37" borderId="0" xfId="151" applyFont="1" applyFill="1"/>
    <xf numFmtId="0" fontId="69" fillId="37" borderId="0" xfId="151" applyFont="1" applyFill="1"/>
    <xf numFmtId="3" fontId="69" fillId="37" borderId="0" xfId="151" applyNumberFormat="1" applyFont="1" applyFill="1"/>
    <xf numFmtId="1" fontId="69" fillId="37" borderId="0" xfId="151" applyNumberFormat="1" applyFont="1" applyFill="1"/>
    <xf numFmtId="0" fontId="69" fillId="37" borderId="0" xfId="151" applyFont="1" applyFill="1" applyBorder="1"/>
    <xf numFmtId="3" fontId="69" fillId="37" borderId="0" xfId="151" applyNumberFormat="1" applyFont="1" applyFill="1" applyBorder="1"/>
    <xf numFmtId="0" fontId="69" fillId="37" borderId="1" xfId="151" applyFont="1" applyFill="1" applyBorder="1"/>
    <xf numFmtId="3" fontId="69" fillId="37" borderId="1" xfId="151" applyNumberFormat="1" applyFont="1" applyFill="1" applyBorder="1"/>
    <xf numFmtId="1" fontId="68" fillId="37" borderId="0" xfId="151" applyNumberFormat="1" applyFill="1"/>
    <xf numFmtId="0" fontId="69" fillId="0" borderId="0" xfId="0" applyFont="1" applyFill="1" applyBorder="1" applyAlignment="1">
      <alignment horizontal="right"/>
    </xf>
    <xf numFmtId="3" fontId="69" fillId="0" borderId="0" xfId="0" applyNumberFormat="1" applyFont="1" applyBorder="1"/>
    <xf numFmtId="0" fontId="68" fillId="0" borderId="0" xfId="151"/>
    <xf numFmtId="0" fontId="69" fillId="0" borderId="0" xfId="151" applyFont="1" applyFill="1" applyAlignment="1">
      <alignment horizontal="right" wrapText="1"/>
    </xf>
    <xf numFmtId="0" fontId="128" fillId="0" borderId="0" xfId="2" applyFont="1" applyAlignment="1">
      <alignment horizontal="right"/>
    </xf>
    <xf numFmtId="0" fontId="86" fillId="0" borderId="0" xfId="137" applyFont="1" applyAlignment="1">
      <alignment horizontal="right"/>
    </xf>
    <xf numFmtId="0" fontId="87" fillId="0" borderId="0" xfId="81" applyFont="1" applyAlignment="1">
      <alignment horizontal="right"/>
    </xf>
    <xf numFmtId="1" fontId="86" fillId="0" borderId="0" xfId="81" applyNumberFormat="1" applyFont="1" applyAlignment="1">
      <alignment horizontal="right"/>
    </xf>
    <xf numFmtId="1" fontId="70" fillId="0" borderId="0" xfId="2" applyNumberFormat="1" applyFont="1"/>
    <xf numFmtId="0" fontId="72" fillId="0" borderId="0" xfId="0" applyFont="1" applyFill="1" applyAlignment="1">
      <alignment horizontal="right"/>
    </xf>
    <xf numFmtId="0" fontId="86" fillId="0" borderId="0" xfId="95" applyFont="1" applyFill="1" applyAlignment="1">
      <alignment horizontal="right"/>
    </xf>
    <xf numFmtId="3" fontId="72" fillId="0" borderId="0" xfId="0" applyNumberFormat="1" applyFont="1" applyFill="1" applyAlignment="1">
      <alignment horizontal="right"/>
    </xf>
    <xf numFmtId="0" fontId="86" fillId="0" borderId="0" xfId="51" applyFont="1" applyAlignment="1">
      <alignment horizontal="right"/>
    </xf>
    <xf numFmtId="0" fontId="86" fillId="0" borderId="1" xfId="51" applyFont="1" applyBorder="1" applyAlignment="1">
      <alignment horizontal="right"/>
    </xf>
    <xf numFmtId="168" fontId="70" fillId="0" borderId="0" xfId="2" applyNumberFormat="1" applyFont="1"/>
    <xf numFmtId="0" fontId="86" fillId="0" borderId="0" xfId="529" applyFont="1" applyAlignment="1">
      <alignment horizontal="right"/>
    </xf>
    <xf numFmtId="0" fontId="70" fillId="0" borderId="2" xfId="2" applyFont="1" applyFill="1" applyBorder="1" applyAlignment="1">
      <alignment horizontal="right"/>
    </xf>
    <xf numFmtId="0" fontId="86" fillId="0" borderId="0" xfId="67" applyFont="1" applyFill="1" applyAlignment="1">
      <alignment horizontal="right"/>
    </xf>
    <xf numFmtId="0" fontId="86" fillId="0" borderId="1" xfId="67" applyFont="1" applyFill="1" applyBorder="1" applyAlignment="1">
      <alignment horizontal="right"/>
    </xf>
    <xf numFmtId="1" fontId="70" fillId="0" borderId="0" xfId="2" applyNumberFormat="1" applyFont="1" applyFill="1" applyAlignment="1">
      <alignment horizontal="right"/>
    </xf>
    <xf numFmtId="0" fontId="87" fillId="0" borderId="2" xfId="67" applyFont="1" applyFill="1" applyBorder="1" applyAlignment="1">
      <alignment horizontal="right"/>
    </xf>
    <xf numFmtId="3" fontId="128" fillId="0" borderId="0" xfId="7" applyNumberFormat="1" applyFont="1" applyFill="1" applyAlignment="1">
      <alignment horizontal="right"/>
    </xf>
    <xf numFmtId="3" fontId="73" fillId="0" borderId="0" xfId="7" applyNumberFormat="1" applyFont="1" applyFill="1" applyAlignment="1">
      <alignment horizontal="right"/>
    </xf>
    <xf numFmtId="3" fontId="72" fillId="0" borderId="1" xfId="7" applyNumberFormat="1" applyFont="1" applyFill="1" applyBorder="1" applyAlignment="1">
      <alignment horizontal="right"/>
    </xf>
    <xf numFmtId="3" fontId="70" fillId="0" borderId="1" xfId="7" applyNumberFormat="1" applyFont="1" applyFill="1" applyBorder="1" applyAlignment="1">
      <alignment horizontal="right"/>
    </xf>
    <xf numFmtId="0" fontId="75" fillId="0" borderId="0" xfId="7" applyFont="1" applyFill="1" applyAlignment="1">
      <alignment horizontal="right"/>
    </xf>
    <xf numFmtId="3" fontId="70" fillId="0" borderId="1" xfId="151" applyNumberFormat="1" applyFont="1" applyFill="1" applyBorder="1" applyAlignment="1">
      <alignment horizontal="right"/>
    </xf>
    <xf numFmtId="3" fontId="70" fillId="0" borderId="2" xfId="151" applyNumberFormat="1" applyFont="1" applyFill="1" applyBorder="1" applyAlignment="1">
      <alignment horizontal="right"/>
    </xf>
    <xf numFmtId="0" fontId="75" fillId="0" borderId="0" xfId="151" applyFont="1" applyFill="1"/>
    <xf numFmtId="1" fontId="70" fillId="0" borderId="0" xfId="0" applyNumberFormat="1" applyFont="1" applyFill="1"/>
    <xf numFmtId="2" fontId="69" fillId="0" borderId="0" xfId="0" applyNumberFormat="1" applyFont="1" applyFill="1" applyAlignment="1">
      <alignment horizontal="center"/>
    </xf>
    <xf numFmtId="168" fontId="69" fillId="0" borderId="0" xfId="0" applyNumberFormat="1" applyFont="1" applyFill="1" applyAlignment="1">
      <alignment horizontal="right"/>
    </xf>
    <xf numFmtId="2" fontId="69" fillId="0" borderId="0" xfId="0" applyNumberFormat="1" applyFont="1" applyFill="1" applyAlignment="1">
      <alignment horizontal="right"/>
    </xf>
    <xf numFmtId="0" fontId="70" fillId="0" borderId="0" xfId="0" applyFont="1" applyAlignment="1">
      <alignment horizontal="right" vertical="top"/>
    </xf>
    <xf numFmtId="0" fontId="70" fillId="0" borderId="0" xfId="0" applyFont="1" applyBorder="1" applyAlignment="1">
      <alignment horizontal="right"/>
    </xf>
    <xf numFmtId="2" fontId="70" fillId="0" borderId="0" xfId="0" applyNumberFormat="1" applyFont="1" applyFill="1" applyAlignment="1">
      <alignment horizontal="center"/>
    </xf>
    <xf numFmtId="0" fontId="129" fillId="0" borderId="0" xfId="151" applyFont="1"/>
    <xf numFmtId="0" fontId="86" fillId="0" borderId="0" xfId="2" applyFont="1" applyFill="1"/>
    <xf numFmtId="1" fontId="86" fillId="0" borderId="0" xfId="2" applyNumberFormat="1" applyFont="1" applyFill="1" applyAlignment="1">
      <alignment horizontal="right"/>
    </xf>
    <xf numFmtId="1" fontId="83" fillId="0" borderId="0" xfId="2" applyNumberFormat="1" applyFont="1" applyFill="1" applyAlignment="1">
      <alignment horizontal="right"/>
    </xf>
    <xf numFmtId="0" fontId="69" fillId="0" borderId="0" xfId="0" applyFont="1" applyFill="1" applyAlignment="1">
      <alignment horizontal="left"/>
    </xf>
    <xf numFmtId="0" fontId="84" fillId="0" borderId="0" xfId="2" applyFont="1" applyFill="1" applyAlignment="1">
      <alignment horizontal="right"/>
    </xf>
    <xf numFmtId="0" fontId="85" fillId="0" borderId="0" xfId="2" applyFont="1" applyFill="1" applyAlignment="1">
      <alignment horizontal="right"/>
    </xf>
    <xf numFmtId="0" fontId="83" fillId="0" borderId="1" xfId="2" applyFont="1" applyFill="1" applyBorder="1" applyAlignment="1">
      <alignment horizontal="right"/>
    </xf>
    <xf numFmtId="3" fontId="69" fillId="0" borderId="0" xfId="0" quotePrefix="1" applyNumberFormat="1" applyFont="1" applyAlignment="1">
      <alignment horizontal="right"/>
    </xf>
    <xf numFmtId="0" fontId="86" fillId="0" borderId="1" xfId="81" applyFont="1" applyFill="1" applyBorder="1" applyAlignment="1">
      <alignment horizontal="right"/>
    </xf>
    <xf numFmtId="0" fontId="0" fillId="0" borderId="0" xfId="0" applyNumberFormat="1" applyFont="1" applyProtection="1"/>
    <xf numFmtId="166" fontId="70" fillId="0" borderId="0" xfId="0" applyNumberFormat="1" applyFont="1"/>
    <xf numFmtId="0" fontId="71" fillId="0" borderId="0" xfId="0" applyFont="1" applyFill="1" applyAlignment="1">
      <alignment horizontal="right"/>
    </xf>
    <xf numFmtId="0" fontId="86" fillId="0" borderId="0" xfId="123" applyFont="1" applyFill="1" applyAlignment="1">
      <alignment horizontal="right"/>
    </xf>
    <xf numFmtId="0" fontId="83" fillId="0" borderId="0" xfId="123" applyFont="1" applyFill="1" applyAlignment="1">
      <alignment horizontal="right"/>
    </xf>
    <xf numFmtId="0" fontId="86" fillId="0" borderId="1" xfId="123" applyFont="1" applyFill="1" applyBorder="1" applyAlignment="1">
      <alignment horizontal="right"/>
    </xf>
    <xf numFmtId="0" fontId="83" fillId="0" borderId="1" xfId="123" applyFont="1" applyFill="1" applyBorder="1" applyAlignment="1">
      <alignment horizontal="right"/>
    </xf>
    <xf numFmtId="0" fontId="72" fillId="0" borderId="1" xfId="0" applyFont="1" applyFill="1" applyBorder="1" applyAlignment="1">
      <alignment horizontal="right"/>
    </xf>
    <xf numFmtId="0" fontId="83" fillId="0" borderId="1" xfId="95" applyFont="1" applyFill="1" applyBorder="1" applyAlignment="1">
      <alignment horizontal="right"/>
    </xf>
    <xf numFmtId="0" fontId="69" fillId="0" borderId="1" xfId="95" applyFont="1" applyFill="1" applyBorder="1" applyAlignment="1">
      <alignment horizontal="right" vertical="top"/>
    </xf>
    <xf numFmtId="0" fontId="74" fillId="0" borderId="0" xfId="0" applyFont="1" applyFill="1" applyAlignment="1">
      <alignment horizontal="right"/>
    </xf>
    <xf numFmtId="0" fontId="128" fillId="0" borderId="0" xfId="0" applyFont="1" applyFill="1" applyAlignment="1">
      <alignment horizontal="right"/>
    </xf>
    <xf numFmtId="0" fontId="107" fillId="0" borderId="0" xfId="95" applyFont="1" applyFill="1" applyAlignment="1">
      <alignment horizontal="right"/>
    </xf>
    <xf numFmtId="0" fontId="86" fillId="0" borderId="1" xfId="95" applyFont="1" applyFill="1" applyBorder="1" applyAlignment="1">
      <alignment horizontal="right"/>
    </xf>
    <xf numFmtId="3" fontId="69" fillId="0" borderId="0" xfId="0" applyNumberFormat="1" applyFont="1" applyFill="1" applyBorder="1" applyAlignment="1">
      <alignment horizontal="right"/>
    </xf>
    <xf numFmtId="0" fontId="69" fillId="0" borderId="0" xfId="67" applyFont="1" applyFill="1" applyAlignment="1">
      <alignment horizontal="right"/>
    </xf>
    <xf numFmtId="0" fontId="69" fillId="0" borderId="1" xfId="67" applyFont="1" applyFill="1" applyBorder="1" applyAlignment="1">
      <alignment horizontal="right"/>
    </xf>
    <xf numFmtId="0" fontId="70" fillId="0" borderId="0" xfId="123" applyFont="1" applyFill="1" applyAlignment="1">
      <alignment horizontal="right"/>
    </xf>
    <xf numFmtId="0" fontId="69" fillId="0" borderId="0" xfId="123" applyFont="1" applyFill="1" applyAlignment="1">
      <alignment horizontal="right"/>
    </xf>
    <xf numFmtId="0" fontId="70" fillId="0" borderId="1" xfId="123" applyFont="1" applyFill="1" applyBorder="1" applyAlignment="1">
      <alignment horizontal="right"/>
    </xf>
    <xf numFmtId="0" fontId="69" fillId="0" borderId="1" xfId="123" applyFont="1" applyFill="1" applyBorder="1" applyAlignment="1">
      <alignment horizontal="right"/>
    </xf>
    <xf numFmtId="0" fontId="70" fillId="0" borderId="0" xfId="67" applyFont="1" applyFill="1" applyAlignment="1">
      <alignment horizontal="right"/>
    </xf>
    <xf numFmtId="0" fontId="70" fillId="0" borderId="1" xfId="67" applyFont="1" applyFill="1" applyBorder="1" applyAlignment="1">
      <alignment horizontal="right"/>
    </xf>
    <xf numFmtId="0" fontId="74" fillId="0" borderId="0" xfId="67" applyFont="1" applyFill="1" applyAlignment="1">
      <alignment horizontal="right"/>
    </xf>
    <xf numFmtId="0" fontId="73" fillId="0" borderId="0" xfId="67" applyFont="1" applyFill="1" applyAlignment="1">
      <alignment horizontal="right"/>
    </xf>
    <xf numFmtId="3" fontId="70" fillId="0" borderId="0" xfId="2" applyNumberFormat="1" applyFont="1"/>
    <xf numFmtId="3" fontId="70" fillId="0" borderId="0" xfId="7" applyNumberFormat="1" applyFont="1"/>
    <xf numFmtId="1" fontId="83" fillId="0" borderId="0" xfId="95" applyNumberFormat="1" applyFont="1" applyFill="1" applyAlignment="1">
      <alignment horizontal="right"/>
    </xf>
    <xf numFmtId="0" fontId="133" fillId="0" borderId="0" xfId="151" applyFont="1" applyFill="1"/>
    <xf numFmtId="1" fontId="133" fillId="0" borderId="0" xfId="151" applyNumberFormat="1" applyFont="1" applyFill="1"/>
    <xf numFmtId="166" fontId="133" fillId="0" borderId="0" xfId="151" applyNumberFormat="1" applyFont="1" applyFill="1"/>
    <xf numFmtId="9" fontId="69" fillId="0" borderId="0" xfId="1536" applyFont="1" applyFill="1"/>
    <xf numFmtId="2" fontId="68" fillId="0" borderId="0" xfId="151" applyNumberFormat="1" applyFill="1"/>
    <xf numFmtId="0" fontId="68" fillId="36" borderId="0" xfId="1538" applyFill="1"/>
    <xf numFmtId="0" fontId="135" fillId="36" borderId="0" xfId="1538" applyFont="1" applyFill="1" applyAlignment="1">
      <alignment vertical="center"/>
    </xf>
    <xf numFmtId="0" fontId="75" fillId="36" borderId="0" xfId="1538" applyFont="1" applyFill="1"/>
    <xf numFmtId="0" fontId="75" fillId="0" borderId="0" xfId="1538" applyFont="1"/>
    <xf numFmtId="0" fontId="68" fillId="36" borderId="0" xfId="1539" applyFont="1" applyFill="1" applyAlignment="1">
      <alignment horizontal="left"/>
    </xf>
    <xf numFmtId="0" fontId="136" fillId="36" borderId="0" xfId="1539" applyFont="1" applyFill="1" applyAlignment="1">
      <alignment horizontal="left"/>
    </xf>
    <xf numFmtId="0" fontId="68" fillId="36" borderId="0" xfId="1539" applyFont="1" applyFill="1"/>
    <xf numFmtId="0" fontId="68" fillId="36" borderId="0" xfId="1539" quotePrefix="1" applyFont="1" applyFill="1" applyAlignment="1">
      <alignment horizontal="left"/>
    </xf>
    <xf numFmtId="0" fontId="137" fillId="36" borderId="0" xfId="1539" applyFont="1" applyFill="1" applyAlignment="1">
      <alignment horizontal="left"/>
    </xf>
    <xf numFmtId="0" fontId="68" fillId="36" borderId="0" xfId="1539" applyFont="1" applyFill="1" applyAlignment="1">
      <alignment wrapText="1"/>
    </xf>
    <xf numFmtId="0" fontId="68" fillId="36" borderId="0" xfId="1538" applyFill="1" applyAlignment="1">
      <alignment wrapText="1"/>
    </xf>
    <xf numFmtId="0" fontId="68" fillId="36" borderId="0" xfId="151" applyFill="1"/>
    <xf numFmtId="0" fontId="70" fillId="0" borderId="0" xfId="151" applyFont="1" applyFill="1" applyBorder="1"/>
    <xf numFmtId="167" fontId="71" fillId="0" borderId="0" xfId="151" applyNumberFormat="1" applyFont="1" applyFill="1" applyAlignment="1">
      <alignment horizontal="right"/>
    </xf>
    <xf numFmtId="167" fontId="71" fillId="0" borderId="1" xfId="151" applyNumberFormat="1" applyFont="1" applyFill="1" applyBorder="1" applyAlignment="1">
      <alignment horizontal="right"/>
    </xf>
    <xf numFmtId="3" fontId="86" fillId="0" borderId="1" xfId="1325" applyNumberFormat="1" applyFont="1" applyFill="1" applyBorder="1"/>
    <xf numFmtId="0" fontId="68" fillId="0" borderId="0" xfId="1539" applyFont="1" applyFill="1" applyAlignment="1">
      <alignment horizontal="right"/>
    </xf>
    <xf numFmtId="0" fontId="68" fillId="0" borderId="1" xfId="1539" applyFont="1" applyFill="1" applyBorder="1" applyAlignment="1">
      <alignment horizontal="right"/>
    </xf>
    <xf numFmtId="0" fontId="116" fillId="35" borderId="0" xfId="151" applyFont="1" applyFill="1" applyAlignment="1">
      <alignment horizontal="center" vertical="center"/>
    </xf>
    <xf numFmtId="0" fontId="68" fillId="0" borderId="0" xfId="151" applyAlignment="1">
      <alignment wrapText="1"/>
    </xf>
    <xf numFmtId="0" fontId="73" fillId="0" borderId="12" xfId="151" applyFont="1" applyBorder="1" applyAlignment="1">
      <alignment wrapText="1"/>
    </xf>
    <xf numFmtId="0" fontId="73" fillId="0" borderId="12" xfId="151" applyFont="1" applyBorder="1"/>
    <xf numFmtId="0" fontId="70" fillId="0" borderId="12" xfId="151" applyFont="1" applyBorder="1"/>
    <xf numFmtId="0" fontId="73" fillId="0" borderId="12" xfId="0" applyFont="1" applyBorder="1" applyAlignment="1">
      <alignment wrapText="1"/>
    </xf>
    <xf numFmtId="0" fontId="73" fillId="0" borderId="12" xfId="0" applyFont="1" applyBorder="1"/>
    <xf numFmtId="0" fontId="70" fillId="0" borderId="12" xfId="0" applyFont="1" applyBorder="1"/>
    <xf numFmtId="0" fontId="70" fillId="0" borderId="12" xfId="0" applyFont="1" applyBorder="1" applyAlignment="1">
      <alignment horizontal="right"/>
    </xf>
    <xf numFmtId="0" fontId="116" fillId="35" borderId="0" xfId="151" applyFont="1" applyFill="1" applyAlignment="1">
      <alignment vertical="center"/>
    </xf>
    <xf numFmtId="0" fontId="68" fillId="0" borderId="0" xfId="151" applyAlignment="1">
      <alignment vertical="center"/>
    </xf>
    <xf numFmtId="0" fontId="75" fillId="3" borderId="0" xfId="9" applyFont="1" applyFill="1" applyAlignment="1">
      <alignment horizontal="center"/>
    </xf>
    <xf numFmtId="0" fontId="116" fillId="38" borderId="0" xfId="1538" applyFont="1" applyFill="1" applyAlignment="1">
      <alignment horizontal="center" vertical="center"/>
    </xf>
    <xf numFmtId="0" fontId="138" fillId="0" borderId="2" xfId="151" applyFont="1" applyFill="1" applyBorder="1" applyAlignment="1">
      <alignment horizontal="center"/>
    </xf>
    <xf numFmtId="0" fontId="0" fillId="0" borderId="2" xfId="0" applyBorder="1" applyAlignment="1"/>
    <xf numFmtId="0" fontId="86" fillId="0" borderId="2" xfId="2" applyFont="1" applyBorder="1" applyAlignment="1">
      <alignment horizontal="right" wrapText="1"/>
    </xf>
    <xf numFmtId="0" fontId="107" fillId="0" borderId="1" xfId="2" applyFont="1" applyBorder="1" applyAlignment="1">
      <alignment horizontal="right" wrapText="1"/>
    </xf>
    <xf numFmtId="0" fontId="69" fillId="0" borderId="0" xfId="151" applyFont="1" applyAlignment="1">
      <alignment wrapText="1"/>
    </xf>
    <xf numFmtId="0" fontId="69" fillId="0" borderId="1" xfId="151" applyFont="1" applyBorder="1" applyAlignment="1">
      <alignment wrapText="1"/>
    </xf>
  </cellXfs>
  <cellStyles count="1540">
    <cellStyle name="20 % - Dekorfärg1" xfId="28" builtinId="30" customBuiltin="1"/>
    <cellStyle name="20 % - Dekorfärg1 10" xfId="1328" xr:uid="{00000000-0005-0000-0000-000001000000}"/>
    <cellStyle name="20 % - Dekorfärg1 11" xfId="1342" xr:uid="{00000000-0005-0000-0000-000002000000}"/>
    <cellStyle name="20 % - Dekorfärg1 12" xfId="1356" xr:uid="{00000000-0005-0000-0000-000003000000}"/>
    <cellStyle name="20 % - Dekorfärg1 13" xfId="1370" xr:uid="{00000000-0005-0000-0000-000004000000}"/>
    <cellStyle name="20 % - Dekorfärg1 14" xfId="1384" xr:uid="{00000000-0005-0000-0000-000005000000}"/>
    <cellStyle name="20 % - Dekorfärg1 15" xfId="1398" xr:uid="{00000000-0005-0000-0000-000006000000}"/>
    <cellStyle name="20 % - Dekorfärg1 16" xfId="1412" xr:uid="{00000000-0005-0000-0000-000007000000}"/>
    <cellStyle name="20 % - Dekorfärg1 17" xfId="1426" xr:uid="{00000000-0005-0000-0000-000008000000}"/>
    <cellStyle name="20 % - Dekorfärg1 18" xfId="1440" xr:uid="{00000000-0005-0000-0000-000009000000}"/>
    <cellStyle name="20 % - Dekorfärg1 19" xfId="1454" xr:uid="{00000000-0005-0000-0000-00000A000000}"/>
    <cellStyle name="20 % - Dekorfärg1 2" xfId="630" xr:uid="{00000000-0005-0000-0000-00000B000000}"/>
    <cellStyle name="20 % - Dekorfärg1 20" xfId="1468" xr:uid="{00000000-0005-0000-0000-00000C000000}"/>
    <cellStyle name="20 % - Dekorfärg1 21" xfId="1482" xr:uid="{00000000-0005-0000-0000-00000D000000}"/>
    <cellStyle name="20 % - Dekorfärg1 22" xfId="1496" xr:uid="{00000000-0005-0000-0000-00000E000000}"/>
    <cellStyle name="20 % - Dekorfärg1 23" xfId="1510" xr:uid="{00000000-0005-0000-0000-00000F000000}"/>
    <cellStyle name="20 % - Dekorfärg1 24" xfId="1524" xr:uid="{00000000-0005-0000-0000-000010000000}"/>
    <cellStyle name="20 % - Dekorfärg1 3" xfId="1229" xr:uid="{00000000-0005-0000-0000-000011000000}"/>
    <cellStyle name="20 % - Dekorfärg1 4" xfId="1243" xr:uid="{00000000-0005-0000-0000-000012000000}"/>
    <cellStyle name="20 % - Dekorfärg1 5" xfId="1257" xr:uid="{00000000-0005-0000-0000-000013000000}"/>
    <cellStyle name="20 % - Dekorfärg1 6" xfId="1271" xr:uid="{00000000-0005-0000-0000-000014000000}"/>
    <cellStyle name="20 % - Dekorfärg1 7" xfId="1285" xr:uid="{00000000-0005-0000-0000-000015000000}"/>
    <cellStyle name="20 % - Dekorfärg1 8" xfId="1299" xr:uid="{00000000-0005-0000-0000-000016000000}"/>
    <cellStyle name="20 % - Dekorfärg1 9" xfId="1313" xr:uid="{00000000-0005-0000-0000-000017000000}"/>
    <cellStyle name="20 % - Dekorfärg2" xfId="32" builtinId="34" customBuiltin="1"/>
    <cellStyle name="20 % - Dekorfärg2 10" xfId="1330" xr:uid="{00000000-0005-0000-0000-000019000000}"/>
    <cellStyle name="20 % - Dekorfärg2 11" xfId="1344" xr:uid="{00000000-0005-0000-0000-00001A000000}"/>
    <cellStyle name="20 % - Dekorfärg2 12" xfId="1358" xr:uid="{00000000-0005-0000-0000-00001B000000}"/>
    <cellStyle name="20 % - Dekorfärg2 13" xfId="1372" xr:uid="{00000000-0005-0000-0000-00001C000000}"/>
    <cellStyle name="20 % - Dekorfärg2 14" xfId="1386" xr:uid="{00000000-0005-0000-0000-00001D000000}"/>
    <cellStyle name="20 % - Dekorfärg2 15" xfId="1400" xr:uid="{00000000-0005-0000-0000-00001E000000}"/>
    <cellStyle name="20 % - Dekorfärg2 16" xfId="1414" xr:uid="{00000000-0005-0000-0000-00001F000000}"/>
    <cellStyle name="20 % - Dekorfärg2 17" xfId="1428" xr:uid="{00000000-0005-0000-0000-000020000000}"/>
    <cellStyle name="20 % - Dekorfärg2 18" xfId="1442" xr:uid="{00000000-0005-0000-0000-000021000000}"/>
    <cellStyle name="20 % - Dekorfärg2 19" xfId="1456" xr:uid="{00000000-0005-0000-0000-000022000000}"/>
    <cellStyle name="20 % - Dekorfärg2 2" xfId="632" xr:uid="{00000000-0005-0000-0000-000023000000}"/>
    <cellStyle name="20 % - Dekorfärg2 20" xfId="1470" xr:uid="{00000000-0005-0000-0000-000024000000}"/>
    <cellStyle name="20 % - Dekorfärg2 21" xfId="1484" xr:uid="{00000000-0005-0000-0000-000025000000}"/>
    <cellStyle name="20 % - Dekorfärg2 22" xfId="1498" xr:uid="{00000000-0005-0000-0000-000026000000}"/>
    <cellStyle name="20 % - Dekorfärg2 23" xfId="1512" xr:uid="{00000000-0005-0000-0000-000027000000}"/>
    <cellStyle name="20 % - Dekorfärg2 24" xfId="1526" xr:uid="{00000000-0005-0000-0000-000028000000}"/>
    <cellStyle name="20 % - Dekorfärg2 3" xfId="1231" xr:uid="{00000000-0005-0000-0000-000029000000}"/>
    <cellStyle name="20 % - Dekorfärg2 4" xfId="1245" xr:uid="{00000000-0005-0000-0000-00002A000000}"/>
    <cellStyle name="20 % - Dekorfärg2 5" xfId="1259" xr:uid="{00000000-0005-0000-0000-00002B000000}"/>
    <cellStyle name="20 % - Dekorfärg2 6" xfId="1273" xr:uid="{00000000-0005-0000-0000-00002C000000}"/>
    <cellStyle name="20 % - Dekorfärg2 7" xfId="1287" xr:uid="{00000000-0005-0000-0000-00002D000000}"/>
    <cellStyle name="20 % - Dekorfärg2 8" xfId="1301" xr:uid="{00000000-0005-0000-0000-00002E000000}"/>
    <cellStyle name="20 % - Dekorfärg2 9" xfId="1315" xr:uid="{00000000-0005-0000-0000-00002F000000}"/>
    <cellStyle name="20 % - Dekorfärg3" xfId="36" builtinId="38" customBuiltin="1"/>
    <cellStyle name="20 % - Dekorfärg3 10" xfId="1332" xr:uid="{00000000-0005-0000-0000-000031000000}"/>
    <cellStyle name="20 % - Dekorfärg3 11" xfId="1346" xr:uid="{00000000-0005-0000-0000-000032000000}"/>
    <cellStyle name="20 % - Dekorfärg3 12" xfId="1360" xr:uid="{00000000-0005-0000-0000-000033000000}"/>
    <cellStyle name="20 % - Dekorfärg3 13" xfId="1374" xr:uid="{00000000-0005-0000-0000-000034000000}"/>
    <cellStyle name="20 % - Dekorfärg3 14" xfId="1388" xr:uid="{00000000-0005-0000-0000-000035000000}"/>
    <cellStyle name="20 % - Dekorfärg3 15" xfId="1402" xr:uid="{00000000-0005-0000-0000-000036000000}"/>
    <cellStyle name="20 % - Dekorfärg3 16" xfId="1416" xr:uid="{00000000-0005-0000-0000-000037000000}"/>
    <cellStyle name="20 % - Dekorfärg3 17" xfId="1430" xr:uid="{00000000-0005-0000-0000-000038000000}"/>
    <cellStyle name="20 % - Dekorfärg3 18" xfId="1444" xr:uid="{00000000-0005-0000-0000-000039000000}"/>
    <cellStyle name="20 % - Dekorfärg3 19" xfId="1458" xr:uid="{00000000-0005-0000-0000-00003A000000}"/>
    <cellStyle name="20 % - Dekorfärg3 2" xfId="634" xr:uid="{00000000-0005-0000-0000-00003B000000}"/>
    <cellStyle name="20 % - Dekorfärg3 20" xfId="1472" xr:uid="{00000000-0005-0000-0000-00003C000000}"/>
    <cellStyle name="20 % - Dekorfärg3 21" xfId="1486" xr:uid="{00000000-0005-0000-0000-00003D000000}"/>
    <cellStyle name="20 % - Dekorfärg3 22" xfId="1500" xr:uid="{00000000-0005-0000-0000-00003E000000}"/>
    <cellStyle name="20 % - Dekorfärg3 23" xfId="1514" xr:uid="{00000000-0005-0000-0000-00003F000000}"/>
    <cellStyle name="20 % - Dekorfärg3 24" xfId="1528" xr:uid="{00000000-0005-0000-0000-000040000000}"/>
    <cellStyle name="20 % - Dekorfärg3 3" xfId="1233" xr:uid="{00000000-0005-0000-0000-000041000000}"/>
    <cellStyle name="20 % - Dekorfärg3 4" xfId="1247" xr:uid="{00000000-0005-0000-0000-000042000000}"/>
    <cellStyle name="20 % - Dekorfärg3 5" xfId="1261" xr:uid="{00000000-0005-0000-0000-000043000000}"/>
    <cellStyle name="20 % - Dekorfärg3 6" xfId="1275" xr:uid="{00000000-0005-0000-0000-000044000000}"/>
    <cellStyle name="20 % - Dekorfärg3 7" xfId="1289" xr:uid="{00000000-0005-0000-0000-000045000000}"/>
    <cellStyle name="20 % - Dekorfärg3 8" xfId="1303" xr:uid="{00000000-0005-0000-0000-000046000000}"/>
    <cellStyle name="20 % - Dekorfärg3 9" xfId="1317" xr:uid="{00000000-0005-0000-0000-000047000000}"/>
    <cellStyle name="20 % - Dekorfärg4" xfId="40" builtinId="42" customBuiltin="1"/>
    <cellStyle name="20 % - Dekorfärg4 10" xfId="1334" xr:uid="{00000000-0005-0000-0000-000049000000}"/>
    <cellStyle name="20 % - Dekorfärg4 11" xfId="1348" xr:uid="{00000000-0005-0000-0000-00004A000000}"/>
    <cellStyle name="20 % - Dekorfärg4 12" xfId="1362" xr:uid="{00000000-0005-0000-0000-00004B000000}"/>
    <cellStyle name="20 % - Dekorfärg4 13" xfId="1376" xr:uid="{00000000-0005-0000-0000-00004C000000}"/>
    <cellStyle name="20 % - Dekorfärg4 14" xfId="1390" xr:uid="{00000000-0005-0000-0000-00004D000000}"/>
    <cellStyle name="20 % - Dekorfärg4 15" xfId="1404" xr:uid="{00000000-0005-0000-0000-00004E000000}"/>
    <cellStyle name="20 % - Dekorfärg4 16" xfId="1418" xr:uid="{00000000-0005-0000-0000-00004F000000}"/>
    <cellStyle name="20 % - Dekorfärg4 17" xfId="1432" xr:uid="{00000000-0005-0000-0000-000050000000}"/>
    <cellStyle name="20 % - Dekorfärg4 18" xfId="1446" xr:uid="{00000000-0005-0000-0000-000051000000}"/>
    <cellStyle name="20 % - Dekorfärg4 19" xfId="1460" xr:uid="{00000000-0005-0000-0000-000052000000}"/>
    <cellStyle name="20 % - Dekorfärg4 2" xfId="636" xr:uid="{00000000-0005-0000-0000-000053000000}"/>
    <cellStyle name="20 % - Dekorfärg4 20" xfId="1474" xr:uid="{00000000-0005-0000-0000-000054000000}"/>
    <cellStyle name="20 % - Dekorfärg4 21" xfId="1488" xr:uid="{00000000-0005-0000-0000-000055000000}"/>
    <cellStyle name="20 % - Dekorfärg4 22" xfId="1502" xr:uid="{00000000-0005-0000-0000-000056000000}"/>
    <cellStyle name="20 % - Dekorfärg4 23" xfId="1516" xr:uid="{00000000-0005-0000-0000-000057000000}"/>
    <cellStyle name="20 % - Dekorfärg4 24" xfId="1530" xr:uid="{00000000-0005-0000-0000-000058000000}"/>
    <cellStyle name="20 % - Dekorfärg4 3" xfId="1235" xr:uid="{00000000-0005-0000-0000-000059000000}"/>
    <cellStyle name="20 % - Dekorfärg4 4" xfId="1249" xr:uid="{00000000-0005-0000-0000-00005A000000}"/>
    <cellStyle name="20 % - Dekorfärg4 5" xfId="1263" xr:uid="{00000000-0005-0000-0000-00005B000000}"/>
    <cellStyle name="20 % - Dekorfärg4 6" xfId="1277" xr:uid="{00000000-0005-0000-0000-00005C000000}"/>
    <cellStyle name="20 % - Dekorfärg4 7" xfId="1291" xr:uid="{00000000-0005-0000-0000-00005D000000}"/>
    <cellStyle name="20 % - Dekorfärg4 8" xfId="1305" xr:uid="{00000000-0005-0000-0000-00005E000000}"/>
    <cellStyle name="20 % - Dekorfärg4 9" xfId="1319" xr:uid="{00000000-0005-0000-0000-00005F000000}"/>
    <cellStyle name="20 % - Dekorfärg5" xfId="44" builtinId="46" customBuiltin="1"/>
    <cellStyle name="20 % - Dekorfärg5 10" xfId="1336" xr:uid="{00000000-0005-0000-0000-000061000000}"/>
    <cellStyle name="20 % - Dekorfärg5 11" xfId="1350" xr:uid="{00000000-0005-0000-0000-000062000000}"/>
    <cellStyle name="20 % - Dekorfärg5 12" xfId="1364" xr:uid="{00000000-0005-0000-0000-000063000000}"/>
    <cellStyle name="20 % - Dekorfärg5 13" xfId="1378" xr:uid="{00000000-0005-0000-0000-000064000000}"/>
    <cellStyle name="20 % - Dekorfärg5 14" xfId="1392" xr:uid="{00000000-0005-0000-0000-000065000000}"/>
    <cellStyle name="20 % - Dekorfärg5 15" xfId="1406" xr:uid="{00000000-0005-0000-0000-000066000000}"/>
    <cellStyle name="20 % - Dekorfärg5 16" xfId="1420" xr:uid="{00000000-0005-0000-0000-000067000000}"/>
    <cellStyle name="20 % - Dekorfärg5 17" xfId="1434" xr:uid="{00000000-0005-0000-0000-000068000000}"/>
    <cellStyle name="20 % - Dekorfärg5 18" xfId="1448" xr:uid="{00000000-0005-0000-0000-000069000000}"/>
    <cellStyle name="20 % - Dekorfärg5 19" xfId="1462" xr:uid="{00000000-0005-0000-0000-00006A000000}"/>
    <cellStyle name="20 % - Dekorfärg5 2" xfId="638" xr:uid="{00000000-0005-0000-0000-00006B000000}"/>
    <cellStyle name="20 % - Dekorfärg5 20" xfId="1476" xr:uid="{00000000-0005-0000-0000-00006C000000}"/>
    <cellStyle name="20 % - Dekorfärg5 21" xfId="1490" xr:uid="{00000000-0005-0000-0000-00006D000000}"/>
    <cellStyle name="20 % - Dekorfärg5 22" xfId="1504" xr:uid="{00000000-0005-0000-0000-00006E000000}"/>
    <cellStyle name="20 % - Dekorfärg5 23" xfId="1518" xr:uid="{00000000-0005-0000-0000-00006F000000}"/>
    <cellStyle name="20 % - Dekorfärg5 24" xfId="1532" xr:uid="{00000000-0005-0000-0000-000070000000}"/>
    <cellStyle name="20 % - Dekorfärg5 3" xfId="1237" xr:uid="{00000000-0005-0000-0000-000071000000}"/>
    <cellStyle name="20 % - Dekorfärg5 4" xfId="1251" xr:uid="{00000000-0005-0000-0000-000072000000}"/>
    <cellStyle name="20 % - Dekorfärg5 5" xfId="1265" xr:uid="{00000000-0005-0000-0000-000073000000}"/>
    <cellStyle name="20 % - Dekorfärg5 6" xfId="1279" xr:uid="{00000000-0005-0000-0000-000074000000}"/>
    <cellStyle name="20 % - Dekorfärg5 7" xfId="1293" xr:uid="{00000000-0005-0000-0000-000075000000}"/>
    <cellStyle name="20 % - Dekorfärg5 8" xfId="1307" xr:uid="{00000000-0005-0000-0000-000076000000}"/>
    <cellStyle name="20 % - Dekorfärg5 9" xfId="1321" xr:uid="{00000000-0005-0000-0000-000077000000}"/>
    <cellStyle name="20 % - Dekorfärg6" xfId="48" builtinId="50" customBuiltin="1"/>
    <cellStyle name="20 % - Dekorfärg6 10" xfId="1338" xr:uid="{00000000-0005-0000-0000-000079000000}"/>
    <cellStyle name="20 % - Dekorfärg6 11" xfId="1352" xr:uid="{00000000-0005-0000-0000-00007A000000}"/>
    <cellStyle name="20 % - Dekorfärg6 12" xfId="1366" xr:uid="{00000000-0005-0000-0000-00007B000000}"/>
    <cellStyle name="20 % - Dekorfärg6 13" xfId="1380" xr:uid="{00000000-0005-0000-0000-00007C000000}"/>
    <cellStyle name="20 % - Dekorfärg6 14" xfId="1394" xr:uid="{00000000-0005-0000-0000-00007D000000}"/>
    <cellStyle name="20 % - Dekorfärg6 15" xfId="1408" xr:uid="{00000000-0005-0000-0000-00007E000000}"/>
    <cellStyle name="20 % - Dekorfärg6 16" xfId="1422" xr:uid="{00000000-0005-0000-0000-00007F000000}"/>
    <cellStyle name="20 % - Dekorfärg6 17" xfId="1436" xr:uid="{00000000-0005-0000-0000-000080000000}"/>
    <cellStyle name="20 % - Dekorfärg6 18" xfId="1450" xr:uid="{00000000-0005-0000-0000-000081000000}"/>
    <cellStyle name="20 % - Dekorfärg6 19" xfId="1464" xr:uid="{00000000-0005-0000-0000-000082000000}"/>
    <cellStyle name="20 % - Dekorfärg6 2" xfId="640" xr:uid="{00000000-0005-0000-0000-000083000000}"/>
    <cellStyle name="20 % - Dekorfärg6 20" xfId="1478" xr:uid="{00000000-0005-0000-0000-000084000000}"/>
    <cellStyle name="20 % - Dekorfärg6 21" xfId="1492" xr:uid="{00000000-0005-0000-0000-000085000000}"/>
    <cellStyle name="20 % - Dekorfärg6 22" xfId="1506" xr:uid="{00000000-0005-0000-0000-000086000000}"/>
    <cellStyle name="20 % - Dekorfärg6 23" xfId="1520" xr:uid="{00000000-0005-0000-0000-000087000000}"/>
    <cellStyle name="20 % - Dekorfärg6 24" xfId="1534" xr:uid="{00000000-0005-0000-0000-000088000000}"/>
    <cellStyle name="20 % - Dekorfärg6 3" xfId="1239" xr:uid="{00000000-0005-0000-0000-000089000000}"/>
    <cellStyle name="20 % - Dekorfärg6 4" xfId="1253" xr:uid="{00000000-0005-0000-0000-00008A000000}"/>
    <cellStyle name="20 % - Dekorfärg6 5" xfId="1267" xr:uid="{00000000-0005-0000-0000-00008B000000}"/>
    <cellStyle name="20 % - Dekorfärg6 6" xfId="1281" xr:uid="{00000000-0005-0000-0000-00008C000000}"/>
    <cellStyle name="20 % - Dekorfärg6 7" xfId="1295" xr:uid="{00000000-0005-0000-0000-00008D000000}"/>
    <cellStyle name="20 % - Dekorfärg6 8" xfId="1309" xr:uid="{00000000-0005-0000-0000-00008E000000}"/>
    <cellStyle name="20 % - Dekorfärg6 9" xfId="1323" xr:uid="{00000000-0005-0000-0000-00008F000000}"/>
    <cellStyle name="20% - Dekorfärg1 10" xfId="258" xr:uid="{00000000-0005-0000-0000-000090000000}"/>
    <cellStyle name="20% - Dekorfärg1 10 2" xfId="859" xr:uid="{00000000-0005-0000-0000-000091000000}"/>
    <cellStyle name="20% - Dekorfärg1 11" xfId="272" xr:uid="{00000000-0005-0000-0000-000092000000}"/>
    <cellStyle name="20% - Dekorfärg1 11 2" xfId="873" xr:uid="{00000000-0005-0000-0000-000093000000}"/>
    <cellStyle name="20% - Dekorfärg1 12" xfId="286" xr:uid="{00000000-0005-0000-0000-000094000000}"/>
    <cellStyle name="20% - Dekorfärg1 12 2" xfId="887" xr:uid="{00000000-0005-0000-0000-000095000000}"/>
    <cellStyle name="20% - Dekorfärg1 13" xfId="298" xr:uid="{00000000-0005-0000-0000-000096000000}"/>
    <cellStyle name="20% - Dekorfärg1 13 2" xfId="899" xr:uid="{00000000-0005-0000-0000-000097000000}"/>
    <cellStyle name="20% - Dekorfärg1 14" xfId="314" xr:uid="{00000000-0005-0000-0000-000098000000}"/>
    <cellStyle name="20% - Dekorfärg1 14 2" xfId="915" xr:uid="{00000000-0005-0000-0000-000099000000}"/>
    <cellStyle name="20% - Dekorfärg1 15" xfId="328" xr:uid="{00000000-0005-0000-0000-00009A000000}"/>
    <cellStyle name="20% - Dekorfärg1 15 2" xfId="929" xr:uid="{00000000-0005-0000-0000-00009B000000}"/>
    <cellStyle name="20% - Dekorfärg1 16" xfId="342" xr:uid="{00000000-0005-0000-0000-00009C000000}"/>
    <cellStyle name="20% - Dekorfärg1 16 2" xfId="943" xr:uid="{00000000-0005-0000-0000-00009D000000}"/>
    <cellStyle name="20% - Dekorfärg1 17" xfId="356" xr:uid="{00000000-0005-0000-0000-00009E000000}"/>
    <cellStyle name="20% - Dekorfärg1 17 2" xfId="957" xr:uid="{00000000-0005-0000-0000-00009F000000}"/>
    <cellStyle name="20% - Dekorfärg1 18" xfId="370" xr:uid="{00000000-0005-0000-0000-0000A0000000}"/>
    <cellStyle name="20% - Dekorfärg1 18 2" xfId="971" xr:uid="{00000000-0005-0000-0000-0000A1000000}"/>
    <cellStyle name="20% - Dekorfärg1 19" xfId="388" xr:uid="{00000000-0005-0000-0000-0000A2000000}"/>
    <cellStyle name="20% - Dekorfärg1 19 2" xfId="986" xr:uid="{00000000-0005-0000-0000-0000A3000000}"/>
    <cellStyle name="20% - Dekorfärg1 2" xfId="55" xr:uid="{00000000-0005-0000-0000-0000A4000000}"/>
    <cellStyle name="20% - Dekorfärg1 2 2" xfId="158" xr:uid="{00000000-0005-0000-0000-0000A5000000}"/>
    <cellStyle name="20% - Dekorfärg1 2 2 2" xfId="759" xr:uid="{00000000-0005-0000-0000-0000A6000000}"/>
    <cellStyle name="20% - Dekorfärg1 2 3" xfId="657" xr:uid="{00000000-0005-0000-0000-0000A7000000}"/>
    <cellStyle name="20% - Dekorfärg1 20" xfId="404" xr:uid="{00000000-0005-0000-0000-0000A8000000}"/>
    <cellStyle name="20% - Dekorfärg1 20 2" xfId="1002" xr:uid="{00000000-0005-0000-0000-0000A9000000}"/>
    <cellStyle name="20% - Dekorfärg1 21" xfId="418" xr:uid="{00000000-0005-0000-0000-0000AA000000}"/>
    <cellStyle name="20% - Dekorfärg1 21 2" xfId="1016" xr:uid="{00000000-0005-0000-0000-0000AB000000}"/>
    <cellStyle name="20% - Dekorfärg1 22" xfId="432" xr:uid="{00000000-0005-0000-0000-0000AC000000}"/>
    <cellStyle name="20% - Dekorfärg1 22 2" xfId="1030" xr:uid="{00000000-0005-0000-0000-0000AD000000}"/>
    <cellStyle name="20% - Dekorfärg1 23" xfId="446" xr:uid="{00000000-0005-0000-0000-0000AE000000}"/>
    <cellStyle name="20% - Dekorfärg1 23 2" xfId="1044" xr:uid="{00000000-0005-0000-0000-0000AF000000}"/>
    <cellStyle name="20% - Dekorfärg1 24" xfId="460" xr:uid="{00000000-0005-0000-0000-0000B0000000}"/>
    <cellStyle name="20% - Dekorfärg1 24 2" xfId="1058" xr:uid="{00000000-0005-0000-0000-0000B1000000}"/>
    <cellStyle name="20% - Dekorfärg1 25" xfId="474" xr:uid="{00000000-0005-0000-0000-0000B2000000}"/>
    <cellStyle name="20% - Dekorfärg1 25 2" xfId="1072" xr:uid="{00000000-0005-0000-0000-0000B3000000}"/>
    <cellStyle name="20% - Dekorfärg1 26" xfId="488" xr:uid="{00000000-0005-0000-0000-0000B4000000}"/>
    <cellStyle name="20% - Dekorfärg1 26 2" xfId="1086" xr:uid="{00000000-0005-0000-0000-0000B5000000}"/>
    <cellStyle name="20% - Dekorfärg1 27" xfId="502" xr:uid="{00000000-0005-0000-0000-0000B6000000}"/>
    <cellStyle name="20% - Dekorfärg1 27 2" xfId="1100" xr:uid="{00000000-0005-0000-0000-0000B7000000}"/>
    <cellStyle name="20% - Dekorfärg1 28" xfId="516" xr:uid="{00000000-0005-0000-0000-0000B8000000}"/>
    <cellStyle name="20% - Dekorfärg1 28 2" xfId="1114" xr:uid="{00000000-0005-0000-0000-0000B9000000}"/>
    <cellStyle name="20% - Dekorfärg1 29" xfId="534" xr:uid="{00000000-0005-0000-0000-0000BA000000}"/>
    <cellStyle name="20% - Dekorfärg1 29 2" xfId="1131" xr:uid="{00000000-0005-0000-0000-0000BB000000}"/>
    <cellStyle name="20% - Dekorfärg1 3" xfId="69" xr:uid="{00000000-0005-0000-0000-0000BC000000}"/>
    <cellStyle name="20% - Dekorfärg1 3 2" xfId="172" xr:uid="{00000000-0005-0000-0000-0000BD000000}"/>
    <cellStyle name="20% - Dekorfärg1 3 2 2" xfId="773" xr:uid="{00000000-0005-0000-0000-0000BE000000}"/>
    <cellStyle name="20% - Dekorfärg1 3 3" xfId="671" xr:uid="{00000000-0005-0000-0000-0000BF000000}"/>
    <cellStyle name="20% - Dekorfärg1 30" xfId="548" xr:uid="{00000000-0005-0000-0000-0000C0000000}"/>
    <cellStyle name="20% - Dekorfärg1 30 2" xfId="1145" xr:uid="{00000000-0005-0000-0000-0000C1000000}"/>
    <cellStyle name="20% - Dekorfärg1 31" xfId="562" xr:uid="{00000000-0005-0000-0000-0000C2000000}"/>
    <cellStyle name="20% - Dekorfärg1 31 2" xfId="1159" xr:uid="{00000000-0005-0000-0000-0000C3000000}"/>
    <cellStyle name="20% - Dekorfärg1 32" xfId="576" xr:uid="{00000000-0005-0000-0000-0000C4000000}"/>
    <cellStyle name="20% - Dekorfärg1 32 2" xfId="1173" xr:uid="{00000000-0005-0000-0000-0000C5000000}"/>
    <cellStyle name="20% - Dekorfärg1 33" xfId="590" xr:uid="{00000000-0005-0000-0000-0000C6000000}"/>
    <cellStyle name="20% - Dekorfärg1 33 2" xfId="1187" xr:uid="{00000000-0005-0000-0000-0000C7000000}"/>
    <cellStyle name="20% - Dekorfärg1 34" xfId="604" xr:uid="{00000000-0005-0000-0000-0000C8000000}"/>
    <cellStyle name="20% - Dekorfärg1 34 2" xfId="1201" xr:uid="{00000000-0005-0000-0000-0000C9000000}"/>
    <cellStyle name="20% - Dekorfärg1 35" xfId="618" xr:uid="{00000000-0005-0000-0000-0000CA000000}"/>
    <cellStyle name="20% - Dekorfärg1 35 2" xfId="1215" xr:uid="{00000000-0005-0000-0000-0000CB000000}"/>
    <cellStyle name="20% - Dekorfärg1 4" xfId="83" xr:uid="{00000000-0005-0000-0000-0000CC000000}"/>
    <cellStyle name="20% - Dekorfärg1 4 2" xfId="186" xr:uid="{00000000-0005-0000-0000-0000CD000000}"/>
    <cellStyle name="20% - Dekorfärg1 4 2 2" xfId="787" xr:uid="{00000000-0005-0000-0000-0000CE000000}"/>
    <cellStyle name="20% - Dekorfärg1 4 3" xfId="685" xr:uid="{00000000-0005-0000-0000-0000CF000000}"/>
    <cellStyle name="20% - Dekorfärg1 5" xfId="97" xr:uid="{00000000-0005-0000-0000-0000D0000000}"/>
    <cellStyle name="20% - Dekorfärg1 5 2" xfId="200" xr:uid="{00000000-0005-0000-0000-0000D1000000}"/>
    <cellStyle name="20% - Dekorfärg1 5 2 2" xfId="801" xr:uid="{00000000-0005-0000-0000-0000D2000000}"/>
    <cellStyle name="20% - Dekorfärg1 5 3" xfId="699" xr:uid="{00000000-0005-0000-0000-0000D3000000}"/>
    <cellStyle name="20% - Dekorfärg1 6" xfId="111" xr:uid="{00000000-0005-0000-0000-0000D4000000}"/>
    <cellStyle name="20% - Dekorfärg1 6 2" xfId="214" xr:uid="{00000000-0005-0000-0000-0000D5000000}"/>
    <cellStyle name="20% - Dekorfärg1 6 2 2" xfId="815" xr:uid="{00000000-0005-0000-0000-0000D6000000}"/>
    <cellStyle name="20% - Dekorfärg1 6 3" xfId="713" xr:uid="{00000000-0005-0000-0000-0000D7000000}"/>
    <cellStyle name="20% - Dekorfärg1 7" xfId="125" xr:uid="{00000000-0005-0000-0000-0000D8000000}"/>
    <cellStyle name="20% - Dekorfärg1 7 2" xfId="228" xr:uid="{00000000-0005-0000-0000-0000D9000000}"/>
    <cellStyle name="20% - Dekorfärg1 7 2 2" xfId="829" xr:uid="{00000000-0005-0000-0000-0000DA000000}"/>
    <cellStyle name="20% - Dekorfärg1 7 3" xfId="727" xr:uid="{00000000-0005-0000-0000-0000DB000000}"/>
    <cellStyle name="20% - Dekorfärg1 8" xfId="139" xr:uid="{00000000-0005-0000-0000-0000DC000000}"/>
    <cellStyle name="20% - Dekorfärg1 8 2" xfId="741" xr:uid="{00000000-0005-0000-0000-0000DD000000}"/>
    <cellStyle name="20% - Dekorfärg1 9" xfId="244" xr:uid="{00000000-0005-0000-0000-0000DE000000}"/>
    <cellStyle name="20% - Dekorfärg1 9 2" xfId="845" xr:uid="{00000000-0005-0000-0000-0000DF000000}"/>
    <cellStyle name="20% - Dekorfärg2 10" xfId="260" xr:uid="{00000000-0005-0000-0000-0000E0000000}"/>
    <cellStyle name="20% - Dekorfärg2 10 2" xfId="861" xr:uid="{00000000-0005-0000-0000-0000E1000000}"/>
    <cellStyle name="20% - Dekorfärg2 11" xfId="274" xr:uid="{00000000-0005-0000-0000-0000E2000000}"/>
    <cellStyle name="20% - Dekorfärg2 11 2" xfId="875" xr:uid="{00000000-0005-0000-0000-0000E3000000}"/>
    <cellStyle name="20% - Dekorfärg2 12" xfId="288" xr:uid="{00000000-0005-0000-0000-0000E4000000}"/>
    <cellStyle name="20% - Dekorfärg2 12 2" xfId="889" xr:uid="{00000000-0005-0000-0000-0000E5000000}"/>
    <cellStyle name="20% - Dekorfärg2 13" xfId="299" xr:uid="{00000000-0005-0000-0000-0000E6000000}"/>
    <cellStyle name="20% - Dekorfärg2 13 2" xfId="900" xr:uid="{00000000-0005-0000-0000-0000E7000000}"/>
    <cellStyle name="20% - Dekorfärg2 14" xfId="316" xr:uid="{00000000-0005-0000-0000-0000E8000000}"/>
    <cellStyle name="20% - Dekorfärg2 14 2" xfId="917" xr:uid="{00000000-0005-0000-0000-0000E9000000}"/>
    <cellStyle name="20% - Dekorfärg2 15" xfId="330" xr:uid="{00000000-0005-0000-0000-0000EA000000}"/>
    <cellStyle name="20% - Dekorfärg2 15 2" xfId="931" xr:uid="{00000000-0005-0000-0000-0000EB000000}"/>
    <cellStyle name="20% - Dekorfärg2 16" xfId="344" xr:uid="{00000000-0005-0000-0000-0000EC000000}"/>
    <cellStyle name="20% - Dekorfärg2 16 2" xfId="945" xr:uid="{00000000-0005-0000-0000-0000ED000000}"/>
    <cellStyle name="20% - Dekorfärg2 17" xfId="358" xr:uid="{00000000-0005-0000-0000-0000EE000000}"/>
    <cellStyle name="20% - Dekorfärg2 17 2" xfId="959" xr:uid="{00000000-0005-0000-0000-0000EF000000}"/>
    <cellStyle name="20% - Dekorfärg2 18" xfId="372" xr:uid="{00000000-0005-0000-0000-0000F0000000}"/>
    <cellStyle name="20% - Dekorfärg2 18 2" xfId="973" xr:uid="{00000000-0005-0000-0000-0000F1000000}"/>
    <cellStyle name="20% - Dekorfärg2 19" xfId="390" xr:uid="{00000000-0005-0000-0000-0000F2000000}"/>
    <cellStyle name="20% - Dekorfärg2 19 2" xfId="988" xr:uid="{00000000-0005-0000-0000-0000F3000000}"/>
    <cellStyle name="20% - Dekorfärg2 2" xfId="57" xr:uid="{00000000-0005-0000-0000-0000F4000000}"/>
    <cellStyle name="20% - Dekorfärg2 2 2" xfId="160" xr:uid="{00000000-0005-0000-0000-0000F5000000}"/>
    <cellStyle name="20% - Dekorfärg2 2 2 2" xfId="761" xr:uid="{00000000-0005-0000-0000-0000F6000000}"/>
    <cellStyle name="20% - Dekorfärg2 2 3" xfId="659" xr:uid="{00000000-0005-0000-0000-0000F7000000}"/>
    <cellStyle name="20% - Dekorfärg2 20" xfId="406" xr:uid="{00000000-0005-0000-0000-0000F8000000}"/>
    <cellStyle name="20% - Dekorfärg2 20 2" xfId="1004" xr:uid="{00000000-0005-0000-0000-0000F9000000}"/>
    <cellStyle name="20% - Dekorfärg2 21" xfId="420" xr:uid="{00000000-0005-0000-0000-0000FA000000}"/>
    <cellStyle name="20% - Dekorfärg2 21 2" xfId="1018" xr:uid="{00000000-0005-0000-0000-0000FB000000}"/>
    <cellStyle name="20% - Dekorfärg2 22" xfId="434" xr:uid="{00000000-0005-0000-0000-0000FC000000}"/>
    <cellStyle name="20% - Dekorfärg2 22 2" xfId="1032" xr:uid="{00000000-0005-0000-0000-0000FD000000}"/>
    <cellStyle name="20% - Dekorfärg2 23" xfId="448" xr:uid="{00000000-0005-0000-0000-0000FE000000}"/>
    <cellStyle name="20% - Dekorfärg2 23 2" xfId="1046" xr:uid="{00000000-0005-0000-0000-0000FF000000}"/>
    <cellStyle name="20% - Dekorfärg2 24" xfId="462" xr:uid="{00000000-0005-0000-0000-000000010000}"/>
    <cellStyle name="20% - Dekorfärg2 24 2" xfId="1060" xr:uid="{00000000-0005-0000-0000-000001010000}"/>
    <cellStyle name="20% - Dekorfärg2 25" xfId="476" xr:uid="{00000000-0005-0000-0000-000002010000}"/>
    <cellStyle name="20% - Dekorfärg2 25 2" xfId="1074" xr:uid="{00000000-0005-0000-0000-000003010000}"/>
    <cellStyle name="20% - Dekorfärg2 26" xfId="490" xr:uid="{00000000-0005-0000-0000-000004010000}"/>
    <cellStyle name="20% - Dekorfärg2 26 2" xfId="1088" xr:uid="{00000000-0005-0000-0000-000005010000}"/>
    <cellStyle name="20% - Dekorfärg2 27" xfId="504" xr:uid="{00000000-0005-0000-0000-000006010000}"/>
    <cellStyle name="20% - Dekorfärg2 27 2" xfId="1102" xr:uid="{00000000-0005-0000-0000-000007010000}"/>
    <cellStyle name="20% - Dekorfärg2 28" xfId="518" xr:uid="{00000000-0005-0000-0000-000008010000}"/>
    <cellStyle name="20% - Dekorfärg2 28 2" xfId="1116" xr:uid="{00000000-0005-0000-0000-000009010000}"/>
    <cellStyle name="20% - Dekorfärg2 29" xfId="536" xr:uid="{00000000-0005-0000-0000-00000A010000}"/>
    <cellStyle name="20% - Dekorfärg2 29 2" xfId="1133" xr:uid="{00000000-0005-0000-0000-00000B010000}"/>
    <cellStyle name="20% - Dekorfärg2 3" xfId="71" xr:uid="{00000000-0005-0000-0000-00000C010000}"/>
    <cellStyle name="20% - Dekorfärg2 3 2" xfId="174" xr:uid="{00000000-0005-0000-0000-00000D010000}"/>
    <cellStyle name="20% - Dekorfärg2 3 2 2" xfId="775" xr:uid="{00000000-0005-0000-0000-00000E010000}"/>
    <cellStyle name="20% - Dekorfärg2 3 3" xfId="673" xr:uid="{00000000-0005-0000-0000-00000F010000}"/>
    <cellStyle name="20% - Dekorfärg2 30" xfId="550" xr:uid="{00000000-0005-0000-0000-000010010000}"/>
    <cellStyle name="20% - Dekorfärg2 30 2" xfId="1147" xr:uid="{00000000-0005-0000-0000-000011010000}"/>
    <cellStyle name="20% - Dekorfärg2 31" xfId="564" xr:uid="{00000000-0005-0000-0000-000012010000}"/>
    <cellStyle name="20% - Dekorfärg2 31 2" xfId="1161" xr:uid="{00000000-0005-0000-0000-000013010000}"/>
    <cellStyle name="20% - Dekorfärg2 32" xfId="578" xr:uid="{00000000-0005-0000-0000-000014010000}"/>
    <cellStyle name="20% - Dekorfärg2 32 2" xfId="1175" xr:uid="{00000000-0005-0000-0000-000015010000}"/>
    <cellStyle name="20% - Dekorfärg2 33" xfId="592" xr:uid="{00000000-0005-0000-0000-000016010000}"/>
    <cellStyle name="20% - Dekorfärg2 33 2" xfId="1189" xr:uid="{00000000-0005-0000-0000-000017010000}"/>
    <cellStyle name="20% - Dekorfärg2 34" xfId="606" xr:uid="{00000000-0005-0000-0000-000018010000}"/>
    <cellStyle name="20% - Dekorfärg2 34 2" xfId="1203" xr:uid="{00000000-0005-0000-0000-000019010000}"/>
    <cellStyle name="20% - Dekorfärg2 35" xfId="620" xr:uid="{00000000-0005-0000-0000-00001A010000}"/>
    <cellStyle name="20% - Dekorfärg2 35 2" xfId="1217" xr:uid="{00000000-0005-0000-0000-00001B010000}"/>
    <cellStyle name="20% - Dekorfärg2 4" xfId="85" xr:uid="{00000000-0005-0000-0000-00001C010000}"/>
    <cellStyle name="20% - Dekorfärg2 4 2" xfId="188" xr:uid="{00000000-0005-0000-0000-00001D010000}"/>
    <cellStyle name="20% - Dekorfärg2 4 2 2" xfId="789" xr:uid="{00000000-0005-0000-0000-00001E010000}"/>
    <cellStyle name="20% - Dekorfärg2 4 3" xfId="687" xr:uid="{00000000-0005-0000-0000-00001F010000}"/>
    <cellStyle name="20% - Dekorfärg2 5" xfId="99" xr:uid="{00000000-0005-0000-0000-000020010000}"/>
    <cellStyle name="20% - Dekorfärg2 5 2" xfId="202" xr:uid="{00000000-0005-0000-0000-000021010000}"/>
    <cellStyle name="20% - Dekorfärg2 5 2 2" xfId="803" xr:uid="{00000000-0005-0000-0000-000022010000}"/>
    <cellStyle name="20% - Dekorfärg2 5 3" xfId="701" xr:uid="{00000000-0005-0000-0000-000023010000}"/>
    <cellStyle name="20% - Dekorfärg2 6" xfId="113" xr:uid="{00000000-0005-0000-0000-000024010000}"/>
    <cellStyle name="20% - Dekorfärg2 6 2" xfId="216" xr:uid="{00000000-0005-0000-0000-000025010000}"/>
    <cellStyle name="20% - Dekorfärg2 6 2 2" xfId="817" xr:uid="{00000000-0005-0000-0000-000026010000}"/>
    <cellStyle name="20% - Dekorfärg2 6 3" xfId="715" xr:uid="{00000000-0005-0000-0000-000027010000}"/>
    <cellStyle name="20% - Dekorfärg2 7" xfId="127" xr:uid="{00000000-0005-0000-0000-000028010000}"/>
    <cellStyle name="20% - Dekorfärg2 7 2" xfId="230" xr:uid="{00000000-0005-0000-0000-000029010000}"/>
    <cellStyle name="20% - Dekorfärg2 7 2 2" xfId="831" xr:uid="{00000000-0005-0000-0000-00002A010000}"/>
    <cellStyle name="20% - Dekorfärg2 7 3" xfId="729" xr:uid="{00000000-0005-0000-0000-00002B010000}"/>
    <cellStyle name="20% - Dekorfärg2 8" xfId="141" xr:uid="{00000000-0005-0000-0000-00002C010000}"/>
    <cellStyle name="20% - Dekorfärg2 8 2" xfId="743" xr:uid="{00000000-0005-0000-0000-00002D010000}"/>
    <cellStyle name="20% - Dekorfärg2 9" xfId="246" xr:uid="{00000000-0005-0000-0000-00002E010000}"/>
    <cellStyle name="20% - Dekorfärg2 9 2" xfId="847" xr:uid="{00000000-0005-0000-0000-00002F010000}"/>
    <cellStyle name="20% - Dekorfärg3 10" xfId="262" xr:uid="{00000000-0005-0000-0000-000030010000}"/>
    <cellStyle name="20% - Dekorfärg3 10 2" xfId="863" xr:uid="{00000000-0005-0000-0000-000031010000}"/>
    <cellStyle name="20% - Dekorfärg3 11" xfId="276" xr:uid="{00000000-0005-0000-0000-000032010000}"/>
    <cellStyle name="20% - Dekorfärg3 11 2" xfId="877" xr:uid="{00000000-0005-0000-0000-000033010000}"/>
    <cellStyle name="20% - Dekorfärg3 12" xfId="290" xr:uid="{00000000-0005-0000-0000-000034010000}"/>
    <cellStyle name="20% - Dekorfärg3 12 2" xfId="891" xr:uid="{00000000-0005-0000-0000-000035010000}"/>
    <cellStyle name="20% - Dekorfärg3 13" xfId="300" xr:uid="{00000000-0005-0000-0000-000036010000}"/>
    <cellStyle name="20% - Dekorfärg3 13 2" xfId="901" xr:uid="{00000000-0005-0000-0000-000037010000}"/>
    <cellStyle name="20% - Dekorfärg3 14" xfId="318" xr:uid="{00000000-0005-0000-0000-000038010000}"/>
    <cellStyle name="20% - Dekorfärg3 14 2" xfId="919" xr:uid="{00000000-0005-0000-0000-000039010000}"/>
    <cellStyle name="20% - Dekorfärg3 15" xfId="332" xr:uid="{00000000-0005-0000-0000-00003A010000}"/>
    <cellStyle name="20% - Dekorfärg3 15 2" xfId="933" xr:uid="{00000000-0005-0000-0000-00003B010000}"/>
    <cellStyle name="20% - Dekorfärg3 16" xfId="346" xr:uid="{00000000-0005-0000-0000-00003C010000}"/>
    <cellStyle name="20% - Dekorfärg3 16 2" xfId="947" xr:uid="{00000000-0005-0000-0000-00003D010000}"/>
    <cellStyle name="20% - Dekorfärg3 17" xfId="360" xr:uid="{00000000-0005-0000-0000-00003E010000}"/>
    <cellStyle name="20% - Dekorfärg3 17 2" xfId="961" xr:uid="{00000000-0005-0000-0000-00003F010000}"/>
    <cellStyle name="20% - Dekorfärg3 18" xfId="374" xr:uid="{00000000-0005-0000-0000-000040010000}"/>
    <cellStyle name="20% - Dekorfärg3 18 2" xfId="975" xr:uid="{00000000-0005-0000-0000-000041010000}"/>
    <cellStyle name="20% - Dekorfärg3 19" xfId="392" xr:uid="{00000000-0005-0000-0000-000042010000}"/>
    <cellStyle name="20% - Dekorfärg3 19 2" xfId="990" xr:uid="{00000000-0005-0000-0000-000043010000}"/>
    <cellStyle name="20% - Dekorfärg3 2" xfId="59" xr:uid="{00000000-0005-0000-0000-000044010000}"/>
    <cellStyle name="20% - Dekorfärg3 2 2" xfId="162" xr:uid="{00000000-0005-0000-0000-000045010000}"/>
    <cellStyle name="20% - Dekorfärg3 2 2 2" xfId="763" xr:uid="{00000000-0005-0000-0000-000046010000}"/>
    <cellStyle name="20% - Dekorfärg3 2 3" xfId="661" xr:uid="{00000000-0005-0000-0000-000047010000}"/>
    <cellStyle name="20% - Dekorfärg3 20" xfId="408" xr:uid="{00000000-0005-0000-0000-000048010000}"/>
    <cellStyle name="20% - Dekorfärg3 20 2" xfId="1006" xr:uid="{00000000-0005-0000-0000-000049010000}"/>
    <cellStyle name="20% - Dekorfärg3 21" xfId="422" xr:uid="{00000000-0005-0000-0000-00004A010000}"/>
    <cellStyle name="20% - Dekorfärg3 21 2" xfId="1020" xr:uid="{00000000-0005-0000-0000-00004B010000}"/>
    <cellStyle name="20% - Dekorfärg3 22" xfId="436" xr:uid="{00000000-0005-0000-0000-00004C010000}"/>
    <cellStyle name="20% - Dekorfärg3 22 2" xfId="1034" xr:uid="{00000000-0005-0000-0000-00004D010000}"/>
    <cellStyle name="20% - Dekorfärg3 23" xfId="450" xr:uid="{00000000-0005-0000-0000-00004E010000}"/>
    <cellStyle name="20% - Dekorfärg3 23 2" xfId="1048" xr:uid="{00000000-0005-0000-0000-00004F010000}"/>
    <cellStyle name="20% - Dekorfärg3 24" xfId="464" xr:uid="{00000000-0005-0000-0000-000050010000}"/>
    <cellStyle name="20% - Dekorfärg3 24 2" xfId="1062" xr:uid="{00000000-0005-0000-0000-000051010000}"/>
    <cellStyle name="20% - Dekorfärg3 25" xfId="478" xr:uid="{00000000-0005-0000-0000-000052010000}"/>
    <cellStyle name="20% - Dekorfärg3 25 2" xfId="1076" xr:uid="{00000000-0005-0000-0000-000053010000}"/>
    <cellStyle name="20% - Dekorfärg3 26" xfId="492" xr:uid="{00000000-0005-0000-0000-000054010000}"/>
    <cellStyle name="20% - Dekorfärg3 26 2" xfId="1090" xr:uid="{00000000-0005-0000-0000-000055010000}"/>
    <cellStyle name="20% - Dekorfärg3 27" xfId="506" xr:uid="{00000000-0005-0000-0000-000056010000}"/>
    <cellStyle name="20% - Dekorfärg3 27 2" xfId="1104" xr:uid="{00000000-0005-0000-0000-000057010000}"/>
    <cellStyle name="20% - Dekorfärg3 28" xfId="520" xr:uid="{00000000-0005-0000-0000-000058010000}"/>
    <cellStyle name="20% - Dekorfärg3 28 2" xfId="1118" xr:uid="{00000000-0005-0000-0000-000059010000}"/>
    <cellStyle name="20% - Dekorfärg3 29" xfId="538" xr:uid="{00000000-0005-0000-0000-00005A010000}"/>
    <cellStyle name="20% - Dekorfärg3 29 2" xfId="1135" xr:uid="{00000000-0005-0000-0000-00005B010000}"/>
    <cellStyle name="20% - Dekorfärg3 3" xfId="73" xr:uid="{00000000-0005-0000-0000-00005C010000}"/>
    <cellStyle name="20% - Dekorfärg3 3 2" xfId="176" xr:uid="{00000000-0005-0000-0000-00005D010000}"/>
    <cellStyle name="20% - Dekorfärg3 3 2 2" xfId="777" xr:uid="{00000000-0005-0000-0000-00005E010000}"/>
    <cellStyle name="20% - Dekorfärg3 3 3" xfId="675" xr:uid="{00000000-0005-0000-0000-00005F010000}"/>
    <cellStyle name="20% - Dekorfärg3 30" xfId="552" xr:uid="{00000000-0005-0000-0000-000060010000}"/>
    <cellStyle name="20% - Dekorfärg3 30 2" xfId="1149" xr:uid="{00000000-0005-0000-0000-000061010000}"/>
    <cellStyle name="20% - Dekorfärg3 31" xfId="566" xr:uid="{00000000-0005-0000-0000-000062010000}"/>
    <cellStyle name="20% - Dekorfärg3 31 2" xfId="1163" xr:uid="{00000000-0005-0000-0000-000063010000}"/>
    <cellStyle name="20% - Dekorfärg3 32" xfId="580" xr:uid="{00000000-0005-0000-0000-000064010000}"/>
    <cellStyle name="20% - Dekorfärg3 32 2" xfId="1177" xr:uid="{00000000-0005-0000-0000-000065010000}"/>
    <cellStyle name="20% - Dekorfärg3 33" xfId="594" xr:uid="{00000000-0005-0000-0000-000066010000}"/>
    <cellStyle name="20% - Dekorfärg3 33 2" xfId="1191" xr:uid="{00000000-0005-0000-0000-000067010000}"/>
    <cellStyle name="20% - Dekorfärg3 34" xfId="608" xr:uid="{00000000-0005-0000-0000-000068010000}"/>
    <cellStyle name="20% - Dekorfärg3 34 2" xfId="1205" xr:uid="{00000000-0005-0000-0000-000069010000}"/>
    <cellStyle name="20% - Dekorfärg3 35" xfId="622" xr:uid="{00000000-0005-0000-0000-00006A010000}"/>
    <cellStyle name="20% - Dekorfärg3 35 2" xfId="1219" xr:uid="{00000000-0005-0000-0000-00006B010000}"/>
    <cellStyle name="20% - Dekorfärg3 4" xfId="87" xr:uid="{00000000-0005-0000-0000-00006C010000}"/>
    <cellStyle name="20% - Dekorfärg3 4 2" xfId="190" xr:uid="{00000000-0005-0000-0000-00006D010000}"/>
    <cellStyle name="20% - Dekorfärg3 4 2 2" xfId="791" xr:uid="{00000000-0005-0000-0000-00006E010000}"/>
    <cellStyle name="20% - Dekorfärg3 4 3" xfId="689" xr:uid="{00000000-0005-0000-0000-00006F010000}"/>
    <cellStyle name="20% - Dekorfärg3 5" xfId="101" xr:uid="{00000000-0005-0000-0000-000070010000}"/>
    <cellStyle name="20% - Dekorfärg3 5 2" xfId="204" xr:uid="{00000000-0005-0000-0000-000071010000}"/>
    <cellStyle name="20% - Dekorfärg3 5 2 2" xfId="805" xr:uid="{00000000-0005-0000-0000-000072010000}"/>
    <cellStyle name="20% - Dekorfärg3 5 3" xfId="703" xr:uid="{00000000-0005-0000-0000-000073010000}"/>
    <cellStyle name="20% - Dekorfärg3 6" xfId="115" xr:uid="{00000000-0005-0000-0000-000074010000}"/>
    <cellStyle name="20% - Dekorfärg3 6 2" xfId="218" xr:uid="{00000000-0005-0000-0000-000075010000}"/>
    <cellStyle name="20% - Dekorfärg3 6 2 2" xfId="819" xr:uid="{00000000-0005-0000-0000-000076010000}"/>
    <cellStyle name="20% - Dekorfärg3 6 3" xfId="717" xr:uid="{00000000-0005-0000-0000-000077010000}"/>
    <cellStyle name="20% - Dekorfärg3 7" xfId="129" xr:uid="{00000000-0005-0000-0000-000078010000}"/>
    <cellStyle name="20% - Dekorfärg3 7 2" xfId="232" xr:uid="{00000000-0005-0000-0000-000079010000}"/>
    <cellStyle name="20% - Dekorfärg3 7 2 2" xfId="833" xr:uid="{00000000-0005-0000-0000-00007A010000}"/>
    <cellStyle name="20% - Dekorfärg3 7 3" xfId="731" xr:uid="{00000000-0005-0000-0000-00007B010000}"/>
    <cellStyle name="20% - Dekorfärg3 8" xfId="143" xr:uid="{00000000-0005-0000-0000-00007C010000}"/>
    <cellStyle name="20% - Dekorfärg3 8 2" xfId="745" xr:uid="{00000000-0005-0000-0000-00007D010000}"/>
    <cellStyle name="20% - Dekorfärg3 9" xfId="248" xr:uid="{00000000-0005-0000-0000-00007E010000}"/>
    <cellStyle name="20% - Dekorfärg3 9 2" xfId="849" xr:uid="{00000000-0005-0000-0000-00007F010000}"/>
    <cellStyle name="20% - Dekorfärg4 10" xfId="264" xr:uid="{00000000-0005-0000-0000-000080010000}"/>
    <cellStyle name="20% - Dekorfärg4 10 2" xfId="865" xr:uid="{00000000-0005-0000-0000-000081010000}"/>
    <cellStyle name="20% - Dekorfärg4 11" xfId="278" xr:uid="{00000000-0005-0000-0000-000082010000}"/>
    <cellStyle name="20% - Dekorfärg4 11 2" xfId="879" xr:uid="{00000000-0005-0000-0000-000083010000}"/>
    <cellStyle name="20% - Dekorfärg4 12" xfId="292" xr:uid="{00000000-0005-0000-0000-000084010000}"/>
    <cellStyle name="20% - Dekorfärg4 12 2" xfId="893" xr:uid="{00000000-0005-0000-0000-000085010000}"/>
    <cellStyle name="20% - Dekorfärg4 13" xfId="301" xr:uid="{00000000-0005-0000-0000-000086010000}"/>
    <cellStyle name="20% - Dekorfärg4 13 2" xfId="902" xr:uid="{00000000-0005-0000-0000-000087010000}"/>
    <cellStyle name="20% - Dekorfärg4 14" xfId="320" xr:uid="{00000000-0005-0000-0000-000088010000}"/>
    <cellStyle name="20% - Dekorfärg4 14 2" xfId="921" xr:uid="{00000000-0005-0000-0000-000089010000}"/>
    <cellStyle name="20% - Dekorfärg4 15" xfId="334" xr:uid="{00000000-0005-0000-0000-00008A010000}"/>
    <cellStyle name="20% - Dekorfärg4 15 2" xfId="935" xr:uid="{00000000-0005-0000-0000-00008B010000}"/>
    <cellStyle name="20% - Dekorfärg4 16" xfId="348" xr:uid="{00000000-0005-0000-0000-00008C010000}"/>
    <cellStyle name="20% - Dekorfärg4 16 2" xfId="949" xr:uid="{00000000-0005-0000-0000-00008D010000}"/>
    <cellStyle name="20% - Dekorfärg4 17" xfId="362" xr:uid="{00000000-0005-0000-0000-00008E010000}"/>
    <cellStyle name="20% - Dekorfärg4 17 2" xfId="963" xr:uid="{00000000-0005-0000-0000-00008F010000}"/>
    <cellStyle name="20% - Dekorfärg4 18" xfId="376" xr:uid="{00000000-0005-0000-0000-000090010000}"/>
    <cellStyle name="20% - Dekorfärg4 18 2" xfId="977" xr:uid="{00000000-0005-0000-0000-000091010000}"/>
    <cellStyle name="20% - Dekorfärg4 19" xfId="394" xr:uid="{00000000-0005-0000-0000-000092010000}"/>
    <cellStyle name="20% - Dekorfärg4 19 2" xfId="992" xr:uid="{00000000-0005-0000-0000-000093010000}"/>
    <cellStyle name="20% - Dekorfärg4 2" xfId="61" xr:uid="{00000000-0005-0000-0000-000094010000}"/>
    <cellStyle name="20% - Dekorfärg4 2 2" xfId="164" xr:uid="{00000000-0005-0000-0000-000095010000}"/>
    <cellStyle name="20% - Dekorfärg4 2 2 2" xfId="765" xr:uid="{00000000-0005-0000-0000-000096010000}"/>
    <cellStyle name="20% - Dekorfärg4 2 3" xfId="663" xr:uid="{00000000-0005-0000-0000-000097010000}"/>
    <cellStyle name="20% - Dekorfärg4 20" xfId="410" xr:uid="{00000000-0005-0000-0000-000098010000}"/>
    <cellStyle name="20% - Dekorfärg4 20 2" xfId="1008" xr:uid="{00000000-0005-0000-0000-000099010000}"/>
    <cellStyle name="20% - Dekorfärg4 21" xfId="424" xr:uid="{00000000-0005-0000-0000-00009A010000}"/>
    <cellStyle name="20% - Dekorfärg4 21 2" xfId="1022" xr:uid="{00000000-0005-0000-0000-00009B010000}"/>
    <cellStyle name="20% - Dekorfärg4 22" xfId="438" xr:uid="{00000000-0005-0000-0000-00009C010000}"/>
    <cellStyle name="20% - Dekorfärg4 22 2" xfId="1036" xr:uid="{00000000-0005-0000-0000-00009D010000}"/>
    <cellStyle name="20% - Dekorfärg4 23" xfId="452" xr:uid="{00000000-0005-0000-0000-00009E010000}"/>
    <cellStyle name="20% - Dekorfärg4 23 2" xfId="1050" xr:uid="{00000000-0005-0000-0000-00009F010000}"/>
    <cellStyle name="20% - Dekorfärg4 24" xfId="466" xr:uid="{00000000-0005-0000-0000-0000A0010000}"/>
    <cellStyle name="20% - Dekorfärg4 24 2" xfId="1064" xr:uid="{00000000-0005-0000-0000-0000A1010000}"/>
    <cellStyle name="20% - Dekorfärg4 25" xfId="480" xr:uid="{00000000-0005-0000-0000-0000A2010000}"/>
    <cellStyle name="20% - Dekorfärg4 25 2" xfId="1078" xr:uid="{00000000-0005-0000-0000-0000A3010000}"/>
    <cellStyle name="20% - Dekorfärg4 26" xfId="494" xr:uid="{00000000-0005-0000-0000-0000A4010000}"/>
    <cellStyle name="20% - Dekorfärg4 26 2" xfId="1092" xr:uid="{00000000-0005-0000-0000-0000A5010000}"/>
    <cellStyle name="20% - Dekorfärg4 27" xfId="508" xr:uid="{00000000-0005-0000-0000-0000A6010000}"/>
    <cellStyle name="20% - Dekorfärg4 27 2" xfId="1106" xr:uid="{00000000-0005-0000-0000-0000A7010000}"/>
    <cellStyle name="20% - Dekorfärg4 28" xfId="522" xr:uid="{00000000-0005-0000-0000-0000A8010000}"/>
    <cellStyle name="20% - Dekorfärg4 28 2" xfId="1120" xr:uid="{00000000-0005-0000-0000-0000A9010000}"/>
    <cellStyle name="20% - Dekorfärg4 29" xfId="540" xr:uid="{00000000-0005-0000-0000-0000AA010000}"/>
    <cellStyle name="20% - Dekorfärg4 29 2" xfId="1137" xr:uid="{00000000-0005-0000-0000-0000AB010000}"/>
    <cellStyle name="20% - Dekorfärg4 3" xfId="75" xr:uid="{00000000-0005-0000-0000-0000AC010000}"/>
    <cellStyle name="20% - Dekorfärg4 3 2" xfId="178" xr:uid="{00000000-0005-0000-0000-0000AD010000}"/>
    <cellStyle name="20% - Dekorfärg4 3 2 2" xfId="779" xr:uid="{00000000-0005-0000-0000-0000AE010000}"/>
    <cellStyle name="20% - Dekorfärg4 3 3" xfId="677" xr:uid="{00000000-0005-0000-0000-0000AF010000}"/>
    <cellStyle name="20% - Dekorfärg4 30" xfId="554" xr:uid="{00000000-0005-0000-0000-0000B0010000}"/>
    <cellStyle name="20% - Dekorfärg4 30 2" xfId="1151" xr:uid="{00000000-0005-0000-0000-0000B1010000}"/>
    <cellStyle name="20% - Dekorfärg4 31" xfId="568" xr:uid="{00000000-0005-0000-0000-0000B2010000}"/>
    <cellStyle name="20% - Dekorfärg4 31 2" xfId="1165" xr:uid="{00000000-0005-0000-0000-0000B3010000}"/>
    <cellStyle name="20% - Dekorfärg4 32" xfId="582" xr:uid="{00000000-0005-0000-0000-0000B4010000}"/>
    <cellStyle name="20% - Dekorfärg4 32 2" xfId="1179" xr:uid="{00000000-0005-0000-0000-0000B5010000}"/>
    <cellStyle name="20% - Dekorfärg4 33" xfId="596" xr:uid="{00000000-0005-0000-0000-0000B6010000}"/>
    <cellStyle name="20% - Dekorfärg4 33 2" xfId="1193" xr:uid="{00000000-0005-0000-0000-0000B7010000}"/>
    <cellStyle name="20% - Dekorfärg4 34" xfId="610" xr:uid="{00000000-0005-0000-0000-0000B8010000}"/>
    <cellStyle name="20% - Dekorfärg4 34 2" xfId="1207" xr:uid="{00000000-0005-0000-0000-0000B9010000}"/>
    <cellStyle name="20% - Dekorfärg4 35" xfId="624" xr:uid="{00000000-0005-0000-0000-0000BA010000}"/>
    <cellStyle name="20% - Dekorfärg4 35 2" xfId="1221" xr:uid="{00000000-0005-0000-0000-0000BB010000}"/>
    <cellStyle name="20% - Dekorfärg4 4" xfId="89" xr:uid="{00000000-0005-0000-0000-0000BC010000}"/>
    <cellStyle name="20% - Dekorfärg4 4 2" xfId="192" xr:uid="{00000000-0005-0000-0000-0000BD010000}"/>
    <cellStyle name="20% - Dekorfärg4 4 2 2" xfId="793" xr:uid="{00000000-0005-0000-0000-0000BE010000}"/>
    <cellStyle name="20% - Dekorfärg4 4 3" xfId="691" xr:uid="{00000000-0005-0000-0000-0000BF010000}"/>
    <cellStyle name="20% - Dekorfärg4 5" xfId="103" xr:uid="{00000000-0005-0000-0000-0000C0010000}"/>
    <cellStyle name="20% - Dekorfärg4 5 2" xfId="206" xr:uid="{00000000-0005-0000-0000-0000C1010000}"/>
    <cellStyle name="20% - Dekorfärg4 5 2 2" xfId="807" xr:uid="{00000000-0005-0000-0000-0000C2010000}"/>
    <cellStyle name="20% - Dekorfärg4 5 3" xfId="705" xr:uid="{00000000-0005-0000-0000-0000C3010000}"/>
    <cellStyle name="20% - Dekorfärg4 6" xfId="117" xr:uid="{00000000-0005-0000-0000-0000C4010000}"/>
    <cellStyle name="20% - Dekorfärg4 6 2" xfId="220" xr:uid="{00000000-0005-0000-0000-0000C5010000}"/>
    <cellStyle name="20% - Dekorfärg4 6 2 2" xfId="821" xr:uid="{00000000-0005-0000-0000-0000C6010000}"/>
    <cellStyle name="20% - Dekorfärg4 6 3" xfId="719" xr:uid="{00000000-0005-0000-0000-0000C7010000}"/>
    <cellStyle name="20% - Dekorfärg4 7" xfId="131" xr:uid="{00000000-0005-0000-0000-0000C8010000}"/>
    <cellStyle name="20% - Dekorfärg4 7 2" xfId="234" xr:uid="{00000000-0005-0000-0000-0000C9010000}"/>
    <cellStyle name="20% - Dekorfärg4 7 2 2" xfId="835" xr:uid="{00000000-0005-0000-0000-0000CA010000}"/>
    <cellStyle name="20% - Dekorfärg4 7 3" xfId="733" xr:uid="{00000000-0005-0000-0000-0000CB010000}"/>
    <cellStyle name="20% - Dekorfärg4 8" xfId="145" xr:uid="{00000000-0005-0000-0000-0000CC010000}"/>
    <cellStyle name="20% - Dekorfärg4 8 2" xfId="747" xr:uid="{00000000-0005-0000-0000-0000CD010000}"/>
    <cellStyle name="20% - Dekorfärg4 9" xfId="250" xr:uid="{00000000-0005-0000-0000-0000CE010000}"/>
    <cellStyle name="20% - Dekorfärg4 9 2" xfId="851" xr:uid="{00000000-0005-0000-0000-0000CF010000}"/>
    <cellStyle name="20% - Dekorfärg5 10" xfId="266" xr:uid="{00000000-0005-0000-0000-0000D0010000}"/>
    <cellStyle name="20% - Dekorfärg5 10 2" xfId="867" xr:uid="{00000000-0005-0000-0000-0000D1010000}"/>
    <cellStyle name="20% - Dekorfärg5 11" xfId="280" xr:uid="{00000000-0005-0000-0000-0000D2010000}"/>
    <cellStyle name="20% - Dekorfärg5 11 2" xfId="881" xr:uid="{00000000-0005-0000-0000-0000D3010000}"/>
    <cellStyle name="20% - Dekorfärg5 12" xfId="294" xr:uid="{00000000-0005-0000-0000-0000D4010000}"/>
    <cellStyle name="20% - Dekorfärg5 12 2" xfId="895" xr:uid="{00000000-0005-0000-0000-0000D5010000}"/>
    <cellStyle name="20% - Dekorfärg5 13" xfId="302" xr:uid="{00000000-0005-0000-0000-0000D6010000}"/>
    <cellStyle name="20% - Dekorfärg5 13 2" xfId="903" xr:uid="{00000000-0005-0000-0000-0000D7010000}"/>
    <cellStyle name="20% - Dekorfärg5 14" xfId="322" xr:uid="{00000000-0005-0000-0000-0000D8010000}"/>
    <cellStyle name="20% - Dekorfärg5 14 2" xfId="923" xr:uid="{00000000-0005-0000-0000-0000D9010000}"/>
    <cellStyle name="20% - Dekorfärg5 15" xfId="336" xr:uid="{00000000-0005-0000-0000-0000DA010000}"/>
    <cellStyle name="20% - Dekorfärg5 15 2" xfId="937" xr:uid="{00000000-0005-0000-0000-0000DB010000}"/>
    <cellStyle name="20% - Dekorfärg5 16" xfId="350" xr:uid="{00000000-0005-0000-0000-0000DC010000}"/>
    <cellStyle name="20% - Dekorfärg5 16 2" xfId="951" xr:uid="{00000000-0005-0000-0000-0000DD010000}"/>
    <cellStyle name="20% - Dekorfärg5 17" xfId="364" xr:uid="{00000000-0005-0000-0000-0000DE010000}"/>
    <cellStyle name="20% - Dekorfärg5 17 2" xfId="965" xr:uid="{00000000-0005-0000-0000-0000DF010000}"/>
    <cellStyle name="20% - Dekorfärg5 18" xfId="378" xr:uid="{00000000-0005-0000-0000-0000E0010000}"/>
    <cellStyle name="20% - Dekorfärg5 18 2" xfId="979" xr:uid="{00000000-0005-0000-0000-0000E1010000}"/>
    <cellStyle name="20% - Dekorfärg5 19" xfId="396" xr:uid="{00000000-0005-0000-0000-0000E2010000}"/>
    <cellStyle name="20% - Dekorfärg5 19 2" xfId="994" xr:uid="{00000000-0005-0000-0000-0000E3010000}"/>
    <cellStyle name="20% - Dekorfärg5 2" xfId="63" xr:uid="{00000000-0005-0000-0000-0000E4010000}"/>
    <cellStyle name="20% - Dekorfärg5 2 2" xfId="166" xr:uid="{00000000-0005-0000-0000-0000E5010000}"/>
    <cellStyle name="20% - Dekorfärg5 2 2 2" xfId="767" xr:uid="{00000000-0005-0000-0000-0000E6010000}"/>
    <cellStyle name="20% - Dekorfärg5 2 3" xfId="665" xr:uid="{00000000-0005-0000-0000-0000E7010000}"/>
    <cellStyle name="20% - Dekorfärg5 20" xfId="412" xr:uid="{00000000-0005-0000-0000-0000E8010000}"/>
    <cellStyle name="20% - Dekorfärg5 20 2" xfId="1010" xr:uid="{00000000-0005-0000-0000-0000E9010000}"/>
    <cellStyle name="20% - Dekorfärg5 21" xfId="426" xr:uid="{00000000-0005-0000-0000-0000EA010000}"/>
    <cellStyle name="20% - Dekorfärg5 21 2" xfId="1024" xr:uid="{00000000-0005-0000-0000-0000EB010000}"/>
    <cellStyle name="20% - Dekorfärg5 22" xfId="440" xr:uid="{00000000-0005-0000-0000-0000EC010000}"/>
    <cellStyle name="20% - Dekorfärg5 22 2" xfId="1038" xr:uid="{00000000-0005-0000-0000-0000ED010000}"/>
    <cellStyle name="20% - Dekorfärg5 23" xfId="454" xr:uid="{00000000-0005-0000-0000-0000EE010000}"/>
    <cellStyle name="20% - Dekorfärg5 23 2" xfId="1052" xr:uid="{00000000-0005-0000-0000-0000EF010000}"/>
    <cellStyle name="20% - Dekorfärg5 24" xfId="468" xr:uid="{00000000-0005-0000-0000-0000F0010000}"/>
    <cellStyle name="20% - Dekorfärg5 24 2" xfId="1066" xr:uid="{00000000-0005-0000-0000-0000F1010000}"/>
    <cellStyle name="20% - Dekorfärg5 25" xfId="482" xr:uid="{00000000-0005-0000-0000-0000F2010000}"/>
    <cellStyle name="20% - Dekorfärg5 25 2" xfId="1080" xr:uid="{00000000-0005-0000-0000-0000F3010000}"/>
    <cellStyle name="20% - Dekorfärg5 26" xfId="496" xr:uid="{00000000-0005-0000-0000-0000F4010000}"/>
    <cellStyle name="20% - Dekorfärg5 26 2" xfId="1094" xr:uid="{00000000-0005-0000-0000-0000F5010000}"/>
    <cellStyle name="20% - Dekorfärg5 27" xfId="510" xr:uid="{00000000-0005-0000-0000-0000F6010000}"/>
    <cellStyle name="20% - Dekorfärg5 27 2" xfId="1108" xr:uid="{00000000-0005-0000-0000-0000F7010000}"/>
    <cellStyle name="20% - Dekorfärg5 28" xfId="524" xr:uid="{00000000-0005-0000-0000-0000F8010000}"/>
    <cellStyle name="20% - Dekorfärg5 28 2" xfId="1122" xr:uid="{00000000-0005-0000-0000-0000F9010000}"/>
    <cellStyle name="20% - Dekorfärg5 29" xfId="542" xr:uid="{00000000-0005-0000-0000-0000FA010000}"/>
    <cellStyle name="20% - Dekorfärg5 29 2" xfId="1139" xr:uid="{00000000-0005-0000-0000-0000FB010000}"/>
    <cellStyle name="20% - Dekorfärg5 3" xfId="77" xr:uid="{00000000-0005-0000-0000-0000FC010000}"/>
    <cellStyle name="20% - Dekorfärg5 3 2" xfId="180" xr:uid="{00000000-0005-0000-0000-0000FD010000}"/>
    <cellStyle name="20% - Dekorfärg5 3 2 2" xfId="781" xr:uid="{00000000-0005-0000-0000-0000FE010000}"/>
    <cellStyle name="20% - Dekorfärg5 3 3" xfId="679" xr:uid="{00000000-0005-0000-0000-0000FF010000}"/>
    <cellStyle name="20% - Dekorfärg5 30" xfId="556" xr:uid="{00000000-0005-0000-0000-000000020000}"/>
    <cellStyle name="20% - Dekorfärg5 30 2" xfId="1153" xr:uid="{00000000-0005-0000-0000-000001020000}"/>
    <cellStyle name="20% - Dekorfärg5 31" xfId="570" xr:uid="{00000000-0005-0000-0000-000002020000}"/>
    <cellStyle name="20% - Dekorfärg5 31 2" xfId="1167" xr:uid="{00000000-0005-0000-0000-000003020000}"/>
    <cellStyle name="20% - Dekorfärg5 32" xfId="584" xr:uid="{00000000-0005-0000-0000-000004020000}"/>
    <cellStyle name="20% - Dekorfärg5 32 2" xfId="1181" xr:uid="{00000000-0005-0000-0000-000005020000}"/>
    <cellStyle name="20% - Dekorfärg5 33" xfId="598" xr:uid="{00000000-0005-0000-0000-000006020000}"/>
    <cellStyle name="20% - Dekorfärg5 33 2" xfId="1195" xr:uid="{00000000-0005-0000-0000-000007020000}"/>
    <cellStyle name="20% - Dekorfärg5 34" xfId="612" xr:uid="{00000000-0005-0000-0000-000008020000}"/>
    <cellStyle name="20% - Dekorfärg5 34 2" xfId="1209" xr:uid="{00000000-0005-0000-0000-000009020000}"/>
    <cellStyle name="20% - Dekorfärg5 35" xfId="626" xr:uid="{00000000-0005-0000-0000-00000A020000}"/>
    <cellStyle name="20% - Dekorfärg5 35 2" xfId="1223" xr:uid="{00000000-0005-0000-0000-00000B020000}"/>
    <cellStyle name="20% - Dekorfärg5 4" xfId="91" xr:uid="{00000000-0005-0000-0000-00000C020000}"/>
    <cellStyle name="20% - Dekorfärg5 4 2" xfId="194" xr:uid="{00000000-0005-0000-0000-00000D020000}"/>
    <cellStyle name="20% - Dekorfärg5 4 2 2" xfId="795" xr:uid="{00000000-0005-0000-0000-00000E020000}"/>
    <cellStyle name="20% - Dekorfärg5 4 3" xfId="693" xr:uid="{00000000-0005-0000-0000-00000F020000}"/>
    <cellStyle name="20% - Dekorfärg5 5" xfId="105" xr:uid="{00000000-0005-0000-0000-000010020000}"/>
    <cellStyle name="20% - Dekorfärg5 5 2" xfId="208" xr:uid="{00000000-0005-0000-0000-000011020000}"/>
    <cellStyle name="20% - Dekorfärg5 5 2 2" xfId="809" xr:uid="{00000000-0005-0000-0000-000012020000}"/>
    <cellStyle name="20% - Dekorfärg5 5 3" xfId="707" xr:uid="{00000000-0005-0000-0000-000013020000}"/>
    <cellStyle name="20% - Dekorfärg5 6" xfId="119" xr:uid="{00000000-0005-0000-0000-000014020000}"/>
    <cellStyle name="20% - Dekorfärg5 6 2" xfId="222" xr:uid="{00000000-0005-0000-0000-000015020000}"/>
    <cellStyle name="20% - Dekorfärg5 6 2 2" xfId="823" xr:uid="{00000000-0005-0000-0000-000016020000}"/>
    <cellStyle name="20% - Dekorfärg5 6 3" xfId="721" xr:uid="{00000000-0005-0000-0000-000017020000}"/>
    <cellStyle name="20% - Dekorfärg5 7" xfId="133" xr:uid="{00000000-0005-0000-0000-000018020000}"/>
    <cellStyle name="20% - Dekorfärg5 7 2" xfId="236" xr:uid="{00000000-0005-0000-0000-000019020000}"/>
    <cellStyle name="20% - Dekorfärg5 7 2 2" xfId="837" xr:uid="{00000000-0005-0000-0000-00001A020000}"/>
    <cellStyle name="20% - Dekorfärg5 7 3" xfId="735" xr:uid="{00000000-0005-0000-0000-00001B020000}"/>
    <cellStyle name="20% - Dekorfärg5 8" xfId="147" xr:uid="{00000000-0005-0000-0000-00001C020000}"/>
    <cellStyle name="20% - Dekorfärg5 8 2" xfId="749" xr:uid="{00000000-0005-0000-0000-00001D020000}"/>
    <cellStyle name="20% - Dekorfärg5 9" xfId="252" xr:uid="{00000000-0005-0000-0000-00001E020000}"/>
    <cellStyle name="20% - Dekorfärg5 9 2" xfId="853" xr:uid="{00000000-0005-0000-0000-00001F020000}"/>
    <cellStyle name="20% - Dekorfärg6 10" xfId="268" xr:uid="{00000000-0005-0000-0000-000020020000}"/>
    <cellStyle name="20% - Dekorfärg6 10 2" xfId="869" xr:uid="{00000000-0005-0000-0000-000021020000}"/>
    <cellStyle name="20% - Dekorfärg6 11" xfId="282" xr:uid="{00000000-0005-0000-0000-000022020000}"/>
    <cellStyle name="20% - Dekorfärg6 11 2" xfId="883" xr:uid="{00000000-0005-0000-0000-000023020000}"/>
    <cellStyle name="20% - Dekorfärg6 12" xfId="296" xr:uid="{00000000-0005-0000-0000-000024020000}"/>
    <cellStyle name="20% - Dekorfärg6 12 2" xfId="897" xr:uid="{00000000-0005-0000-0000-000025020000}"/>
    <cellStyle name="20% - Dekorfärg6 13" xfId="303" xr:uid="{00000000-0005-0000-0000-000026020000}"/>
    <cellStyle name="20% - Dekorfärg6 13 2" xfId="904" xr:uid="{00000000-0005-0000-0000-000027020000}"/>
    <cellStyle name="20% - Dekorfärg6 14" xfId="324" xr:uid="{00000000-0005-0000-0000-000028020000}"/>
    <cellStyle name="20% - Dekorfärg6 14 2" xfId="925" xr:uid="{00000000-0005-0000-0000-000029020000}"/>
    <cellStyle name="20% - Dekorfärg6 15" xfId="338" xr:uid="{00000000-0005-0000-0000-00002A020000}"/>
    <cellStyle name="20% - Dekorfärg6 15 2" xfId="939" xr:uid="{00000000-0005-0000-0000-00002B020000}"/>
    <cellStyle name="20% - Dekorfärg6 16" xfId="352" xr:uid="{00000000-0005-0000-0000-00002C020000}"/>
    <cellStyle name="20% - Dekorfärg6 16 2" xfId="953" xr:uid="{00000000-0005-0000-0000-00002D020000}"/>
    <cellStyle name="20% - Dekorfärg6 17" xfId="366" xr:uid="{00000000-0005-0000-0000-00002E020000}"/>
    <cellStyle name="20% - Dekorfärg6 17 2" xfId="967" xr:uid="{00000000-0005-0000-0000-00002F020000}"/>
    <cellStyle name="20% - Dekorfärg6 18" xfId="380" xr:uid="{00000000-0005-0000-0000-000030020000}"/>
    <cellStyle name="20% - Dekorfärg6 18 2" xfId="981" xr:uid="{00000000-0005-0000-0000-000031020000}"/>
    <cellStyle name="20% - Dekorfärg6 19" xfId="398" xr:uid="{00000000-0005-0000-0000-000032020000}"/>
    <cellStyle name="20% - Dekorfärg6 19 2" xfId="996" xr:uid="{00000000-0005-0000-0000-000033020000}"/>
    <cellStyle name="20% - Dekorfärg6 2" xfId="65" xr:uid="{00000000-0005-0000-0000-000034020000}"/>
    <cellStyle name="20% - Dekorfärg6 2 2" xfId="168" xr:uid="{00000000-0005-0000-0000-000035020000}"/>
    <cellStyle name="20% - Dekorfärg6 2 2 2" xfId="769" xr:uid="{00000000-0005-0000-0000-000036020000}"/>
    <cellStyle name="20% - Dekorfärg6 2 3" xfId="667" xr:uid="{00000000-0005-0000-0000-000037020000}"/>
    <cellStyle name="20% - Dekorfärg6 20" xfId="414" xr:uid="{00000000-0005-0000-0000-000038020000}"/>
    <cellStyle name="20% - Dekorfärg6 20 2" xfId="1012" xr:uid="{00000000-0005-0000-0000-000039020000}"/>
    <cellStyle name="20% - Dekorfärg6 21" xfId="428" xr:uid="{00000000-0005-0000-0000-00003A020000}"/>
    <cellStyle name="20% - Dekorfärg6 21 2" xfId="1026" xr:uid="{00000000-0005-0000-0000-00003B020000}"/>
    <cellStyle name="20% - Dekorfärg6 22" xfId="442" xr:uid="{00000000-0005-0000-0000-00003C020000}"/>
    <cellStyle name="20% - Dekorfärg6 22 2" xfId="1040" xr:uid="{00000000-0005-0000-0000-00003D020000}"/>
    <cellStyle name="20% - Dekorfärg6 23" xfId="456" xr:uid="{00000000-0005-0000-0000-00003E020000}"/>
    <cellStyle name="20% - Dekorfärg6 23 2" xfId="1054" xr:uid="{00000000-0005-0000-0000-00003F020000}"/>
    <cellStyle name="20% - Dekorfärg6 24" xfId="470" xr:uid="{00000000-0005-0000-0000-000040020000}"/>
    <cellStyle name="20% - Dekorfärg6 24 2" xfId="1068" xr:uid="{00000000-0005-0000-0000-000041020000}"/>
    <cellStyle name="20% - Dekorfärg6 25" xfId="484" xr:uid="{00000000-0005-0000-0000-000042020000}"/>
    <cellStyle name="20% - Dekorfärg6 25 2" xfId="1082" xr:uid="{00000000-0005-0000-0000-000043020000}"/>
    <cellStyle name="20% - Dekorfärg6 26" xfId="498" xr:uid="{00000000-0005-0000-0000-000044020000}"/>
    <cellStyle name="20% - Dekorfärg6 26 2" xfId="1096" xr:uid="{00000000-0005-0000-0000-000045020000}"/>
    <cellStyle name="20% - Dekorfärg6 27" xfId="512" xr:uid="{00000000-0005-0000-0000-000046020000}"/>
    <cellStyle name="20% - Dekorfärg6 27 2" xfId="1110" xr:uid="{00000000-0005-0000-0000-000047020000}"/>
    <cellStyle name="20% - Dekorfärg6 28" xfId="526" xr:uid="{00000000-0005-0000-0000-000048020000}"/>
    <cellStyle name="20% - Dekorfärg6 28 2" xfId="1124" xr:uid="{00000000-0005-0000-0000-000049020000}"/>
    <cellStyle name="20% - Dekorfärg6 29" xfId="544" xr:uid="{00000000-0005-0000-0000-00004A020000}"/>
    <cellStyle name="20% - Dekorfärg6 29 2" xfId="1141" xr:uid="{00000000-0005-0000-0000-00004B020000}"/>
    <cellStyle name="20% - Dekorfärg6 3" xfId="79" xr:uid="{00000000-0005-0000-0000-00004C020000}"/>
    <cellStyle name="20% - Dekorfärg6 3 2" xfId="182" xr:uid="{00000000-0005-0000-0000-00004D020000}"/>
    <cellStyle name="20% - Dekorfärg6 3 2 2" xfId="783" xr:uid="{00000000-0005-0000-0000-00004E020000}"/>
    <cellStyle name="20% - Dekorfärg6 3 3" xfId="681" xr:uid="{00000000-0005-0000-0000-00004F020000}"/>
    <cellStyle name="20% - Dekorfärg6 30" xfId="558" xr:uid="{00000000-0005-0000-0000-000050020000}"/>
    <cellStyle name="20% - Dekorfärg6 30 2" xfId="1155" xr:uid="{00000000-0005-0000-0000-000051020000}"/>
    <cellStyle name="20% - Dekorfärg6 31" xfId="572" xr:uid="{00000000-0005-0000-0000-000052020000}"/>
    <cellStyle name="20% - Dekorfärg6 31 2" xfId="1169" xr:uid="{00000000-0005-0000-0000-000053020000}"/>
    <cellStyle name="20% - Dekorfärg6 32" xfId="586" xr:uid="{00000000-0005-0000-0000-000054020000}"/>
    <cellStyle name="20% - Dekorfärg6 32 2" xfId="1183" xr:uid="{00000000-0005-0000-0000-000055020000}"/>
    <cellStyle name="20% - Dekorfärg6 33" xfId="600" xr:uid="{00000000-0005-0000-0000-000056020000}"/>
    <cellStyle name="20% - Dekorfärg6 33 2" xfId="1197" xr:uid="{00000000-0005-0000-0000-000057020000}"/>
    <cellStyle name="20% - Dekorfärg6 34" xfId="614" xr:uid="{00000000-0005-0000-0000-000058020000}"/>
    <cellStyle name="20% - Dekorfärg6 34 2" xfId="1211" xr:uid="{00000000-0005-0000-0000-000059020000}"/>
    <cellStyle name="20% - Dekorfärg6 35" xfId="628" xr:uid="{00000000-0005-0000-0000-00005A020000}"/>
    <cellStyle name="20% - Dekorfärg6 35 2" xfId="1225" xr:uid="{00000000-0005-0000-0000-00005B020000}"/>
    <cellStyle name="20% - Dekorfärg6 4" xfId="93" xr:uid="{00000000-0005-0000-0000-00005C020000}"/>
    <cellStyle name="20% - Dekorfärg6 4 2" xfId="196" xr:uid="{00000000-0005-0000-0000-00005D020000}"/>
    <cellStyle name="20% - Dekorfärg6 4 2 2" xfId="797" xr:uid="{00000000-0005-0000-0000-00005E020000}"/>
    <cellStyle name="20% - Dekorfärg6 4 3" xfId="695" xr:uid="{00000000-0005-0000-0000-00005F020000}"/>
    <cellStyle name="20% - Dekorfärg6 5" xfId="107" xr:uid="{00000000-0005-0000-0000-000060020000}"/>
    <cellStyle name="20% - Dekorfärg6 5 2" xfId="210" xr:uid="{00000000-0005-0000-0000-000061020000}"/>
    <cellStyle name="20% - Dekorfärg6 5 2 2" xfId="811" xr:uid="{00000000-0005-0000-0000-000062020000}"/>
    <cellStyle name="20% - Dekorfärg6 5 3" xfId="709" xr:uid="{00000000-0005-0000-0000-000063020000}"/>
    <cellStyle name="20% - Dekorfärg6 6" xfId="121" xr:uid="{00000000-0005-0000-0000-000064020000}"/>
    <cellStyle name="20% - Dekorfärg6 6 2" xfId="224" xr:uid="{00000000-0005-0000-0000-000065020000}"/>
    <cellStyle name="20% - Dekorfärg6 6 2 2" xfId="825" xr:uid="{00000000-0005-0000-0000-000066020000}"/>
    <cellStyle name="20% - Dekorfärg6 6 3" xfId="723" xr:uid="{00000000-0005-0000-0000-000067020000}"/>
    <cellStyle name="20% - Dekorfärg6 7" xfId="135" xr:uid="{00000000-0005-0000-0000-000068020000}"/>
    <cellStyle name="20% - Dekorfärg6 7 2" xfId="238" xr:uid="{00000000-0005-0000-0000-000069020000}"/>
    <cellStyle name="20% - Dekorfärg6 7 2 2" xfId="839" xr:uid="{00000000-0005-0000-0000-00006A020000}"/>
    <cellStyle name="20% - Dekorfärg6 7 3" xfId="737" xr:uid="{00000000-0005-0000-0000-00006B020000}"/>
    <cellStyle name="20% - Dekorfärg6 8" xfId="149" xr:uid="{00000000-0005-0000-0000-00006C020000}"/>
    <cellStyle name="20% - Dekorfärg6 8 2" xfId="751" xr:uid="{00000000-0005-0000-0000-00006D020000}"/>
    <cellStyle name="20% - Dekorfärg6 9" xfId="254" xr:uid="{00000000-0005-0000-0000-00006E020000}"/>
    <cellStyle name="20% - Dekorfärg6 9 2" xfId="855" xr:uid="{00000000-0005-0000-0000-00006F020000}"/>
    <cellStyle name="40 % - Dekorfärg1" xfId="29" builtinId="31" customBuiltin="1"/>
    <cellStyle name="40 % - Dekorfärg1 10" xfId="1329" xr:uid="{00000000-0005-0000-0000-000071020000}"/>
    <cellStyle name="40 % - Dekorfärg1 11" xfId="1343" xr:uid="{00000000-0005-0000-0000-000072020000}"/>
    <cellStyle name="40 % - Dekorfärg1 12" xfId="1357" xr:uid="{00000000-0005-0000-0000-000073020000}"/>
    <cellStyle name="40 % - Dekorfärg1 13" xfId="1371" xr:uid="{00000000-0005-0000-0000-000074020000}"/>
    <cellStyle name="40 % - Dekorfärg1 14" xfId="1385" xr:uid="{00000000-0005-0000-0000-000075020000}"/>
    <cellStyle name="40 % - Dekorfärg1 15" xfId="1399" xr:uid="{00000000-0005-0000-0000-000076020000}"/>
    <cellStyle name="40 % - Dekorfärg1 16" xfId="1413" xr:uid="{00000000-0005-0000-0000-000077020000}"/>
    <cellStyle name="40 % - Dekorfärg1 17" xfId="1427" xr:uid="{00000000-0005-0000-0000-000078020000}"/>
    <cellStyle name="40 % - Dekorfärg1 18" xfId="1441" xr:uid="{00000000-0005-0000-0000-000079020000}"/>
    <cellStyle name="40 % - Dekorfärg1 19" xfId="1455" xr:uid="{00000000-0005-0000-0000-00007A020000}"/>
    <cellStyle name="40 % - Dekorfärg1 2" xfId="631" xr:uid="{00000000-0005-0000-0000-00007B020000}"/>
    <cellStyle name="40 % - Dekorfärg1 20" xfId="1469" xr:uid="{00000000-0005-0000-0000-00007C020000}"/>
    <cellStyle name="40 % - Dekorfärg1 21" xfId="1483" xr:uid="{00000000-0005-0000-0000-00007D020000}"/>
    <cellStyle name="40 % - Dekorfärg1 22" xfId="1497" xr:uid="{00000000-0005-0000-0000-00007E020000}"/>
    <cellStyle name="40 % - Dekorfärg1 23" xfId="1511" xr:uid="{00000000-0005-0000-0000-00007F020000}"/>
    <cellStyle name="40 % - Dekorfärg1 24" xfId="1525" xr:uid="{00000000-0005-0000-0000-000080020000}"/>
    <cellStyle name="40 % - Dekorfärg1 3" xfId="1230" xr:uid="{00000000-0005-0000-0000-000081020000}"/>
    <cellStyle name="40 % - Dekorfärg1 4" xfId="1244" xr:uid="{00000000-0005-0000-0000-000082020000}"/>
    <cellStyle name="40 % - Dekorfärg1 5" xfId="1258" xr:uid="{00000000-0005-0000-0000-000083020000}"/>
    <cellStyle name="40 % - Dekorfärg1 6" xfId="1272" xr:uid="{00000000-0005-0000-0000-000084020000}"/>
    <cellStyle name="40 % - Dekorfärg1 7" xfId="1286" xr:uid="{00000000-0005-0000-0000-000085020000}"/>
    <cellStyle name="40 % - Dekorfärg1 8" xfId="1300" xr:uid="{00000000-0005-0000-0000-000086020000}"/>
    <cellStyle name="40 % - Dekorfärg1 9" xfId="1314" xr:uid="{00000000-0005-0000-0000-000087020000}"/>
    <cellStyle name="40 % - Dekorfärg2" xfId="33" builtinId="35" customBuiltin="1"/>
    <cellStyle name="40 % - Dekorfärg2 10" xfId="1331" xr:uid="{00000000-0005-0000-0000-000089020000}"/>
    <cellStyle name="40 % - Dekorfärg2 11" xfId="1345" xr:uid="{00000000-0005-0000-0000-00008A020000}"/>
    <cellStyle name="40 % - Dekorfärg2 12" xfId="1359" xr:uid="{00000000-0005-0000-0000-00008B020000}"/>
    <cellStyle name="40 % - Dekorfärg2 13" xfId="1373" xr:uid="{00000000-0005-0000-0000-00008C020000}"/>
    <cellStyle name="40 % - Dekorfärg2 14" xfId="1387" xr:uid="{00000000-0005-0000-0000-00008D020000}"/>
    <cellStyle name="40 % - Dekorfärg2 15" xfId="1401" xr:uid="{00000000-0005-0000-0000-00008E020000}"/>
    <cellStyle name="40 % - Dekorfärg2 16" xfId="1415" xr:uid="{00000000-0005-0000-0000-00008F020000}"/>
    <cellStyle name="40 % - Dekorfärg2 17" xfId="1429" xr:uid="{00000000-0005-0000-0000-000090020000}"/>
    <cellStyle name="40 % - Dekorfärg2 18" xfId="1443" xr:uid="{00000000-0005-0000-0000-000091020000}"/>
    <cellStyle name="40 % - Dekorfärg2 19" xfId="1457" xr:uid="{00000000-0005-0000-0000-000092020000}"/>
    <cellStyle name="40 % - Dekorfärg2 2" xfId="633" xr:uid="{00000000-0005-0000-0000-000093020000}"/>
    <cellStyle name="40 % - Dekorfärg2 20" xfId="1471" xr:uid="{00000000-0005-0000-0000-000094020000}"/>
    <cellStyle name="40 % - Dekorfärg2 21" xfId="1485" xr:uid="{00000000-0005-0000-0000-000095020000}"/>
    <cellStyle name="40 % - Dekorfärg2 22" xfId="1499" xr:uid="{00000000-0005-0000-0000-000096020000}"/>
    <cellStyle name="40 % - Dekorfärg2 23" xfId="1513" xr:uid="{00000000-0005-0000-0000-000097020000}"/>
    <cellStyle name="40 % - Dekorfärg2 24" xfId="1527" xr:uid="{00000000-0005-0000-0000-000098020000}"/>
    <cellStyle name="40 % - Dekorfärg2 3" xfId="1232" xr:uid="{00000000-0005-0000-0000-000099020000}"/>
    <cellStyle name="40 % - Dekorfärg2 4" xfId="1246" xr:uid="{00000000-0005-0000-0000-00009A020000}"/>
    <cellStyle name="40 % - Dekorfärg2 5" xfId="1260" xr:uid="{00000000-0005-0000-0000-00009B020000}"/>
    <cellStyle name="40 % - Dekorfärg2 6" xfId="1274" xr:uid="{00000000-0005-0000-0000-00009C020000}"/>
    <cellStyle name="40 % - Dekorfärg2 7" xfId="1288" xr:uid="{00000000-0005-0000-0000-00009D020000}"/>
    <cellStyle name="40 % - Dekorfärg2 8" xfId="1302" xr:uid="{00000000-0005-0000-0000-00009E020000}"/>
    <cellStyle name="40 % - Dekorfärg2 9" xfId="1316" xr:uid="{00000000-0005-0000-0000-00009F020000}"/>
    <cellStyle name="40 % - Dekorfärg3" xfId="37" builtinId="39" customBuiltin="1"/>
    <cellStyle name="40 % - Dekorfärg3 10" xfId="1333" xr:uid="{00000000-0005-0000-0000-0000A1020000}"/>
    <cellStyle name="40 % - Dekorfärg3 11" xfId="1347" xr:uid="{00000000-0005-0000-0000-0000A2020000}"/>
    <cellStyle name="40 % - Dekorfärg3 12" xfId="1361" xr:uid="{00000000-0005-0000-0000-0000A3020000}"/>
    <cellStyle name="40 % - Dekorfärg3 13" xfId="1375" xr:uid="{00000000-0005-0000-0000-0000A4020000}"/>
    <cellStyle name="40 % - Dekorfärg3 14" xfId="1389" xr:uid="{00000000-0005-0000-0000-0000A5020000}"/>
    <cellStyle name="40 % - Dekorfärg3 15" xfId="1403" xr:uid="{00000000-0005-0000-0000-0000A6020000}"/>
    <cellStyle name="40 % - Dekorfärg3 16" xfId="1417" xr:uid="{00000000-0005-0000-0000-0000A7020000}"/>
    <cellStyle name="40 % - Dekorfärg3 17" xfId="1431" xr:uid="{00000000-0005-0000-0000-0000A8020000}"/>
    <cellStyle name="40 % - Dekorfärg3 18" xfId="1445" xr:uid="{00000000-0005-0000-0000-0000A9020000}"/>
    <cellStyle name="40 % - Dekorfärg3 19" xfId="1459" xr:uid="{00000000-0005-0000-0000-0000AA020000}"/>
    <cellStyle name="40 % - Dekorfärg3 2" xfId="635" xr:uid="{00000000-0005-0000-0000-0000AB020000}"/>
    <cellStyle name="40 % - Dekorfärg3 20" xfId="1473" xr:uid="{00000000-0005-0000-0000-0000AC020000}"/>
    <cellStyle name="40 % - Dekorfärg3 21" xfId="1487" xr:uid="{00000000-0005-0000-0000-0000AD020000}"/>
    <cellStyle name="40 % - Dekorfärg3 22" xfId="1501" xr:uid="{00000000-0005-0000-0000-0000AE020000}"/>
    <cellStyle name="40 % - Dekorfärg3 23" xfId="1515" xr:uid="{00000000-0005-0000-0000-0000AF020000}"/>
    <cellStyle name="40 % - Dekorfärg3 24" xfId="1529" xr:uid="{00000000-0005-0000-0000-0000B0020000}"/>
    <cellStyle name="40 % - Dekorfärg3 3" xfId="1234" xr:uid="{00000000-0005-0000-0000-0000B1020000}"/>
    <cellStyle name="40 % - Dekorfärg3 4" xfId="1248" xr:uid="{00000000-0005-0000-0000-0000B2020000}"/>
    <cellStyle name="40 % - Dekorfärg3 5" xfId="1262" xr:uid="{00000000-0005-0000-0000-0000B3020000}"/>
    <cellStyle name="40 % - Dekorfärg3 6" xfId="1276" xr:uid="{00000000-0005-0000-0000-0000B4020000}"/>
    <cellStyle name="40 % - Dekorfärg3 7" xfId="1290" xr:uid="{00000000-0005-0000-0000-0000B5020000}"/>
    <cellStyle name="40 % - Dekorfärg3 8" xfId="1304" xr:uid="{00000000-0005-0000-0000-0000B6020000}"/>
    <cellStyle name="40 % - Dekorfärg3 9" xfId="1318" xr:uid="{00000000-0005-0000-0000-0000B7020000}"/>
    <cellStyle name="40 % - Dekorfärg4" xfId="41" builtinId="43" customBuiltin="1"/>
    <cellStyle name="40 % - Dekorfärg4 10" xfId="1335" xr:uid="{00000000-0005-0000-0000-0000B9020000}"/>
    <cellStyle name="40 % - Dekorfärg4 11" xfId="1349" xr:uid="{00000000-0005-0000-0000-0000BA020000}"/>
    <cellStyle name="40 % - Dekorfärg4 12" xfId="1363" xr:uid="{00000000-0005-0000-0000-0000BB020000}"/>
    <cellStyle name="40 % - Dekorfärg4 13" xfId="1377" xr:uid="{00000000-0005-0000-0000-0000BC020000}"/>
    <cellStyle name="40 % - Dekorfärg4 14" xfId="1391" xr:uid="{00000000-0005-0000-0000-0000BD020000}"/>
    <cellStyle name="40 % - Dekorfärg4 15" xfId="1405" xr:uid="{00000000-0005-0000-0000-0000BE020000}"/>
    <cellStyle name="40 % - Dekorfärg4 16" xfId="1419" xr:uid="{00000000-0005-0000-0000-0000BF020000}"/>
    <cellStyle name="40 % - Dekorfärg4 17" xfId="1433" xr:uid="{00000000-0005-0000-0000-0000C0020000}"/>
    <cellStyle name="40 % - Dekorfärg4 18" xfId="1447" xr:uid="{00000000-0005-0000-0000-0000C1020000}"/>
    <cellStyle name="40 % - Dekorfärg4 19" xfId="1461" xr:uid="{00000000-0005-0000-0000-0000C2020000}"/>
    <cellStyle name="40 % - Dekorfärg4 2" xfId="637" xr:uid="{00000000-0005-0000-0000-0000C3020000}"/>
    <cellStyle name="40 % - Dekorfärg4 20" xfId="1475" xr:uid="{00000000-0005-0000-0000-0000C4020000}"/>
    <cellStyle name="40 % - Dekorfärg4 21" xfId="1489" xr:uid="{00000000-0005-0000-0000-0000C5020000}"/>
    <cellStyle name="40 % - Dekorfärg4 22" xfId="1503" xr:uid="{00000000-0005-0000-0000-0000C6020000}"/>
    <cellStyle name="40 % - Dekorfärg4 23" xfId="1517" xr:uid="{00000000-0005-0000-0000-0000C7020000}"/>
    <cellStyle name="40 % - Dekorfärg4 24" xfId="1531" xr:uid="{00000000-0005-0000-0000-0000C8020000}"/>
    <cellStyle name="40 % - Dekorfärg4 3" xfId="1236" xr:uid="{00000000-0005-0000-0000-0000C9020000}"/>
    <cellStyle name="40 % - Dekorfärg4 4" xfId="1250" xr:uid="{00000000-0005-0000-0000-0000CA020000}"/>
    <cellStyle name="40 % - Dekorfärg4 5" xfId="1264" xr:uid="{00000000-0005-0000-0000-0000CB020000}"/>
    <cellStyle name="40 % - Dekorfärg4 6" xfId="1278" xr:uid="{00000000-0005-0000-0000-0000CC020000}"/>
    <cellStyle name="40 % - Dekorfärg4 7" xfId="1292" xr:uid="{00000000-0005-0000-0000-0000CD020000}"/>
    <cellStyle name="40 % - Dekorfärg4 8" xfId="1306" xr:uid="{00000000-0005-0000-0000-0000CE020000}"/>
    <cellStyle name="40 % - Dekorfärg4 9" xfId="1320" xr:uid="{00000000-0005-0000-0000-0000CF020000}"/>
    <cellStyle name="40 % - Dekorfärg5" xfId="45" builtinId="47" customBuiltin="1"/>
    <cellStyle name="40 % - Dekorfärg5 10" xfId="1337" xr:uid="{00000000-0005-0000-0000-0000D1020000}"/>
    <cellStyle name="40 % - Dekorfärg5 11" xfId="1351" xr:uid="{00000000-0005-0000-0000-0000D2020000}"/>
    <cellStyle name="40 % - Dekorfärg5 12" xfId="1365" xr:uid="{00000000-0005-0000-0000-0000D3020000}"/>
    <cellStyle name="40 % - Dekorfärg5 13" xfId="1379" xr:uid="{00000000-0005-0000-0000-0000D4020000}"/>
    <cellStyle name="40 % - Dekorfärg5 14" xfId="1393" xr:uid="{00000000-0005-0000-0000-0000D5020000}"/>
    <cellStyle name="40 % - Dekorfärg5 15" xfId="1407" xr:uid="{00000000-0005-0000-0000-0000D6020000}"/>
    <cellStyle name="40 % - Dekorfärg5 16" xfId="1421" xr:uid="{00000000-0005-0000-0000-0000D7020000}"/>
    <cellStyle name="40 % - Dekorfärg5 17" xfId="1435" xr:uid="{00000000-0005-0000-0000-0000D8020000}"/>
    <cellStyle name="40 % - Dekorfärg5 18" xfId="1449" xr:uid="{00000000-0005-0000-0000-0000D9020000}"/>
    <cellStyle name="40 % - Dekorfärg5 19" xfId="1463" xr:uid="{00000000-0005-0000-0000-0000DA020000}"/>
    <cellStyle name="40 % - Dekorfärg5 2" xfId="639" xr:uid="{00000000-0005-0000-0000-0000DB020000}"/>
    <cellStyle name="40 % - Dekorfärg5 20" xfId="1477" xr:uid="{00000000-0005-0000-0000-0000DC020000}"/>
    <cellStyle name="40 % - Dekorfärg5 21" xfId="1491" xr:uid="{00000000-0005-0000-0000-0000DD020000}"/>
    <cellStyle name="40 % - Dekorfärg5 22" xfId="1505" xr:uid="{00000000-0005-0000-0000-0000DE020000}"/>
    <cellStyle name="40 % - Dekorfärg5 23" xfId="1519" xr:uid="{00000000-0005-0000-0000-0000DF020000}"/>
    <cellStyle name="40 % - Dekorfärg5 24" xfId="1533" xr:uid="{00000000-0005-0000-0000-0000E0020000}"/>
    <cellStyle name="40 % - Dekorfärg5 3" xfId="1238" xr:uid="{00000000-0005-0000-0000-0000E1020000}"/>
    <cellStyle name="40 % - Dekorfärg5 4" xfId="1252" xr:uid="{00000000-0005-0000-0000-0000E2020000}"/>
    <cellStyle name="40 % - Dekorfärg5 5" xfId="1266" xr:uid="{00000000-0005-0000-0000-0000E3020000}"/>
    <cellStyle name="40 % - Dekorfärg5 6" xfId="1280" xr:uid="{00000000-0005-0000-0000-0000E4020000}"/>
    <cellStyle name="40 % - Dekorfärg5 7" xfId="1294" xr:uid="{00000000-0005-0000-0000-0000E5020000}"/>
    <cellStyle name="40 % - Dekorfärg5 8" xfId="1308" xr:uid="{00000000-0005-0000-0000-0000E6020000}"/>
    <cellStyle name="40 % - Dekorfärg5 9" xfId="1322" xr:uid="{00000000-0005-0000-0000-0000E7020000}"/>
    <cellStyle name="40 % - Dekorfärg6" xfId="49" builtinId="51" customBuiltin="1"/>
    <cellStyle name="40 % - Dekorfärg6 10" xfId="1339" xr:uid="{00000000-0005-0000-0000-0000E9020000}"/>
    <cellStyle name="40 % - Dekorfärg6 11" xfId="1353" xr:uid="{00000000-0005-0000-0000-0000EA020000}"/>
    <cellStyle name="40 % - Dekorfärg6 12" xfId="1367" xr:uid="{00000000-0005-0000-0000-0000EB020000}"/>
    <cellStyle name="40 % - Dekorfärg6 13" xfId="1381" xr:uid="{00000000-0005-0000-0000-0000EC020000}"/>
    <cellStyle name="40 % - Dekorfärg6 14" xfId="1395" xr:uid="{00000000-0005-0000-0000-0000ED020000}"/>
    <cellStyle name="40 % - Dekorfärg6 15" xfId="1409" xr:uid="{00000000-0005-0000-0000-0000EE020000}"/>
    <cellStyle name="40 % - Dekorfärg6 16" xfId="1423" xr:uid="{00000000-0005-0000-0000-0000EF020000}"/>
    <cellStyle name="40 % - Dekorfärg6 17" xfId="1437" xr:uid="{00000000-0005-0000-0000-0000F0020000}"/>
    <cellStyle name="40 % - Dekorfärg6 18" xfId="1451" xr:uid="{00000000-0005-0000-0000-0000F1020000}"/>
    <cellStyle name="40 % - Dekorfärg6 19" xfId="1465" xr:uid="{00000000-0005-0000-0000-0000F2020000}"/>
    <cellStyle name="40 % - Dekorfärg6 2" xfId="641" xr:uid="{00000000-0005-0000-0000-0000F3020000}"/>
    <cellStyle name="40 % - Dekorfärg6 20" xfId="1479" xr:uid="{00000000-0005-0000-0000-0000F4020000}"/>
    <cellStyle name="40 % - Dekorfärg6 21" xfId="1493" xr:uid="{00000000-0005-0000-0000-0000F5020000}"/>
    <cellStyle name="40 % - Dekorfärg6 22" xfId="1507" xr:uid="{00000000-0005-0000-0000-0000F6020000}"/>
    <cellStyle name="40 % - Dekorfärg6 23" xfId="1521" xr:uid="{00000000-0005-0000-0000-0000F7020000}"/>
    <cellStyle name="40 % - Dekorfärg6 24" xfId="1535" xr:uid="{00000000-0005-0000-0000-0000F8020000}"/>
    <cellStyle name="40 % - Dekorfärg6 3" xfId="1240" xr:uid="{00000000-0005-0000-0000-0000F9020000}"/>
    <cellStyle name="40 % - Dekorfärg6 4" xfId="1254" xr:uid="{00000000-0005-0000-0000-0000FA020000}"/>
    <cellStyle name="40 % - Dekorfärg6 5" xfId="1268" xr:uid="{00000000-0005-0000-0000-0000FB020000}"/>
    <cellStyle name="40 % - Dekorfärg6 6" xfId="1282" xr:uid="{00000000-0005-0000-0000-0000FC020000}"/>
    <cellStyle name="40 % - Dekorfärg6 7" xfId="1296" xr:uid="{00000000-0005-0000-0000-0000FD020000}"/>
    <cellStyle name="40 % - Dekorfärg6 8" xfId="1310" xr:uid="{00000000-0005-0000-0000-0000FE020000}"/>
    <cellStyle name="40 % - Dekorfärg6 9" xfId="1324" xr:uid="{00000000-0005-0000-0000-0000FF020000}"/>
    <cellStyle name="40% - Dekorfärg1 10" xfId="259" xr:uid="{00000000-0005-0000-0000-000000030000}"/>
    <cellStyle name="40% - Dekorfärg1 10 2" xfId="860" xr:uid="{00000000-0005-0000-0000-000001030000}"/>
    <cellStyle name="40% - Dekorfärg1 11" xfId="273" xr:uid="{00000000-0005-0000-0000-000002030000}"/>
    <cellStyle name="40% - Dekorfärg1 11 2" xfId="874" xr:uid="{00000000-0005-0000-0000-000003030000}"/>
    <cellStyle name="40% - Dekorfärg1 12" xfId="287" xr:uid="{00000000-0005-0000-0000-000004030000}"/>
    <cellStyle name="40% - Dekorfärg1 12 2" xfId="888" xr:uid="{00000000-0005-0000-0000-000005030000}"/>
    <cellStyle name="40% - Dekorfärg1 13" xfId="304" xr:uid="{00000000-0005-0000-0000-000006030000}"/>
    <cellStyle name="40% - Dekorfärg1 13 2" xfId="905" xr:uid="{00000000-0005-0000-0000-000007030000}"/>
    <cellStyle name="40% - Dekorfärg1 14" xfId="315" xr:uid="{00000000-0005-0000-0000-000008030000}"/>
    <cellStyle name="40% - Dekorfärg1 14 2" xfId="916" xr:uid="{00000000-0005-0000-0000-000009030000}"/>
    <cellStyle name="40% - Dekorfärg1 15" xfId="329" xr:uid="{00000000-0005-0000-0000-00000A030000}"/>
    <cellStyle name="40% - Dekorfärg1 15 2" xfId="930" xr:uid="{00000000-0005-0000-0000-00000B030000}"/>
    <cellStyle name="40% - Dekorfärg1 16" xfId="343" xr:uid="{00000000-0005-0000-0000-00000C030000}"/>
    <cellStyle name="40% - Dekorfärg1 16 2" xfId="944" xr:uid="{00000000-0005-0000-0000-00000D030000}"/>
    <cellStyle name="40% - Dekorfärg1 17" xfId="357" xr:uid="{00000000-0005-0000-0000-00000E030000}"/>
    <cellStyle name="40% - Dekorfärg1 17 2" xfId="958" xr:uid="{00000000-0005-0000-0000-00000F030000}"/>
    <cellStyle name="40% - Dekorfärg1 18" xfId="371" xr:uid="{00000000-0005-0000-0000-000010030000}"/>
    <cellStyle name="40% - Dekorfärg1 18 2" xfId="972" xr:uid="{00000000-0005-0000-0000-000011030000}"/>
    <cellStyle name="40% - Dekorfärg1 19" xfId="389" xr:uid="{00000000-0005-0000-0000-000012030000}"/>
    <cellStyle name="40% - Dekorfärg1 19 2" xfId="987" xr:uid="{00000000-0005-0000-0000-000013030000}"/>
    <cellStyle name="40% - Dekorfärg1 2" xfId="56" xr:uid="{00000000-0005-0000-0000-000014030000}"/>
    <cellStyle name="40% - Dekorfärg1 2 2" xfId="159" xr:uid="{00000000-0005-0000-0000-000015030000}"/>
    <cellStyle name="40% - Dekorfärg1 2 2 2" xfId="760" xr:uid="{00000000-0005-0000-0000-000016030000}"/>
    <cellStyle name="40% - Dekorfärg1 2 3" xfId="658" xr:uid="{00000000-0005-0000-0000-000017030000}"/>
    <cellStyle name="40% - Dekorfärg1 20" xfId="405" xr:uid="{00000000-0005-0000-0000-000018030000}"/>
    <cellStyle name="40% - Dekorfärg1 20 2" xfId="1003" xr:uid="{00000000-0005-0000-0000-000019030000}"/>
    <cellStyle name="40% - Dekorfärg1 21" xfId="419" xr:uid="{00000000-0005-0000-0000-00001A030000}"/>
    <cellStyle name="40% - Dekorfärg1 21 2" xfId="1017" xr:uid="{00000000-0005-0000-0000-00001B030000}"/>
    <cellStyle name="40% - Dekorfärg1 22" xfId="433" xr:uid="{00000000-0005-0000-0000-00001C030000}"/>
    <cellStyle name="40% - Dekorfärg1 22 2" xfId="1031" xr:uid="{00000000-0005-0000-0000-00001D030000}"/>
    <cellStyle name="40% - Dekorfärg1 23" xfId="447" xr:uid="{00000000-0005-0000-0000-00001E030000}"/>
    <cellStyle name="40% - Dekorfärg1 23 2" xfId="1045" xr:uid="{00000000-0005-0000-0000-00001F030000}"/>
    <cellStyle name="40% - Dekorfärg1 24" xfId="461" xr:uid="{00000000-0005-0000-0000-000020030000}"/>
    <cellStyle name="40% - Dekorfärg1 24 2" xfId="1059" xr:uid="{00000000-0005-0000-0000-000021030000}"/>
    <cellStyle name="40% - Dekorfärg1 25" xfId="475" xr:uid="{00000000-0005-0000-0000-000022030000}"/>
    <cellStyle name="40% - Dekorfärg1 25 2" xfId="1073" xr:uid="{00000000-0005-0000-0000-000023030000}"/>
    <cellStyle name="40% - Dekorfärg1 26" xfId="489" xr:uid="{00000000-0005-0000-0000-000024030000}"/>
    <cellStyle name="40% - Dekorfärg1 26 2" xfId="1087" xr:uid="{00000000-0005-0000-0000-000025030000}"/>
    <cellStyle name="40% - Dekorfärg1 27" xfId="503" xr:uid="{00000000-0005-0000-0000-000026030000}"/>
    <cellStyle name="40% - Dekorfärg1 27 2" xfId="1101" xr:uid="{00000000-0005-0000-0000-000027030000}"/>
    <cellStyle name="40% - Dekorfärg1 28" xfId="517" xr:uid="{00000000-0005-0000-0000-000028030000}"/>
    <cellStyle name="40% - Dekorfärg1 28 2" xfId="1115" xr:uid="{00000000-0005-0000-0000-000029030000}"/>
    <cellStyle name="40% - Dekorfärg1 29" xfId="535" xr:uid="{00000000-0005-0000-0000-00002A030000}"/>
    <cellStyle name="40% - Dekorfärg1 29 2" xfId="1132" xr:uid="{00000000-0005-0000-0000-00002B030000}"/>
    <cellStyle name="40% - Dekorfärg1 3" xfId="70" xr:uid="{00000000-0005-0000-0000-00002C030000}"/>
    <cellStyle name="40% - Dekorfärg1 3 2" xfId="173" xr:uid="{00000000-0005-0000-0000-00002D030000}"/>
    <cellStyle name="40% - Dekorfärg1 3 2 2" xfId="774" xr:uid="{00000000-0005-0000-0000-00002E030000}"/>
    <cellStyle name="40% - Dekorfärg1 3 3" xfId="672" xr:uid="{00000000-0005-0000-0000-00002F030000}"/>
    <cellStyle name="40% - Dekorfärg1 30" xfId="549" xr:uid="{00000000-0005-0000-0000-000030030000}"/>
    <cellStyle name="40% - Dekorfärg1 30 2" xfId="1146" xr:uid="{00000000-0005-0000-0000-000031030000}"/>
    <cellStyle name="40% - Dekorfärg1 31" xfId="563" xr:uid="{00000000-0005-0000-0000-000032030000}"/>
    <cellStyle name="40% - Dekorfärg1 31 2" xfId="1160" xr:uid="{00000000-0005-0000-0000-000033030000}"/>
    <cellStyle name="40% - Dekorfärg1 32" xfId="577" xr:uid="{00000000-0005-0000-0000-000034030000}"/>
    <cellStyle name="40% - Dekorfärg1 32 2" xfId="1174" xr:uid="{00000000-0005-0000-0000-000035030000}"/>
    <cellStyle name="40% - Dekorfärg1 33" xfId="591" xr:uid="{00000000-0005-0000-0000-000036030000}"/>
    <cellStyle name="40% - Dekorfärg1 33 2" xfId="1188" xr:uid="{00000000-0005-0000-0000-000037030000}"/>
    <cellStyle name="40% - Dekorfärg1 34" xfId="605" xr:uid="{00000000-0005-0000-0000-000038030000}"/>
    <cellStyle name="40% - Dekorfärg1 34 2" xfId="1202" xr:uid="{00000000-0005-0000-0000-000039030000}"/>
    <cellStyle name="40% - Dekorfärg1 35" xfId="619" xr:uid="{00000000-0005-0000-0000-00003A030000}"/>
    <cellStyle name="40% - Dekorfärg1 35 2" xfId="1216" xr:uid="{00000000-0005-0000-0000-00003B030000}"/>
    <cellStyle name="40% - Dekorfärg1 4" xfId="84" xr:uid="{00000000-0005-0000-0000-00003C030000}"/>
    <cellStyle name="40% - Dekorfärg1 4 2" xfId="187" xr:uid="{00000000-0005-0000-0000-00003D030000}"/>
    <cellStyle name="40% - Dekorfärg1 4 2 2" xfId="788" xr:uid="{00000000-0005-0000-0000-00003E030000}"/>
    <cellStyle name="40% - Dekorfärg1 4 3" xfId="686" xr:uid="{00000000-0005-0000-0000-00003F030000}"/>
    <cellStyle name="40% - Dekorfärg1 5" xfId="98" xr:uid="{00000000-0005-0000-0000-000040030000}"/>
    <cellStyle name="40% - Dekorfärg1 5 2" xfId="201" xr:uid="{00000000-0005-0000-0000-000041030000}"/>
    <cellStyle name="40% - Dekorfärg1 5 2 2" xfId="802" xr:uid="{00000000-0005-0000-0000-000042030000}"/>
    <cellStyle name="40% - Dekorfärg1 5 3" xfId="700" xr:uid="{00000000-0005-0000-0000-000043030000}"/>
    <cellStyle name="40% - Dekorfärg1 6" xfId="112" xr:uid="{00000000-0005-0000-0000-000044030000}"/>
    <cellStyle name="40% - Dekorfärg1 6 2" xfId="215" xr:uid="{00000000-0005-0000-0000-000045030000}"/>
    <cellStyle name="40% - Dekorfärg1 6 2 2" xfId="816" xr:uid="{00000000-0005-0000-0000-000046030000}"/>
    <cellStyle name="40% - Dekorfärg1 6 3" xfId="714" xr:uid="{00000000-0005-0000-0000-000047030000}"/>
    <cellStyle name="40% - Dekorfärg1 7" xfId="126" xr:uid="{00000000-0005-0000-0000-000048030000}"/>
    <cellStyle name="40% - Dekorfärg1 7 2" xfId="229" xr:uid="{00000000-0005-0000-0000-000049030000}"/>
    <cellStyle name="40% - Dekorfärg1 7 2 2" xfId="830" xr:uid="{00000000-0005-0000-0000-00004A030000}"/>
    <cellStyle name="40% - Dekorfärg1 7 3" xfId="728" xr:uid="{00000000-0005-0000-0000-00004B030000}"/>
    <cellStyle name="40% - Dekorfärg1 8" xfId="140" xr:uid="{00000000-0005-0000-0000-00004C030000}"/>
    <cellStyle name="40% - Dekorfärg1 8 2" xfId="742" xr:uid="{00000000-0005-0000-0000-00004D030000}"/>
    <cellStyle name="40% - Dekorfärg1 9" xfId="245" xr:uid="{00000000-0005-0000-0000-00004E030000}"/>
    <cellStyle name="40% - Dekorfärg1 9 2" xfId="846" xr:uid="{00000000-0005-0000-0000-00004F030000}"/>
    <cellStyle name="40% - Dekorfärg2 10" xfId="261" xr:uid="{00000000-0005-0000-0000-000050030000}"/>
    <cellStyle name="40% - Dekorfärg2 10 2" xfId="862" xr:uid="{00000000-0005-0000-0000-000051030000}"/>
    <cellStyle name="40% - Dekorfärg2 11" xfId="275" xr:uid="{00000000-0005-0000-0000-000052030000}"/>
    <cellStyle name="40% - Dekorfärg2 11 2" xfId="876" xr:uid="{00000000-0005-0000-0000-000053030000}"/>
    <cellStyle name="40% - Dekorfärg2 12" xfId="289" xr:uid="{00000000-0005-0000-0000-000054030000}"/>
    <cellStyle name="40% - Dekorfärg2 12 2" xfId="890" xr:uid="{00000000-0005-0000-0000-000055030000}"/>
    <cellStyle name="40% - Dekorfärg2 13" xfId="305" xr:uid="{00000000-0005-0000-0000-000056030000}"/>
    <cellStyle name="40% - Dekorfärg2 13 2" xfId="906" xr:uid="{00000000-0005-0000-0000-000057030000}"/>
    <cellStyle name="40% - Dekorfärg2 14" xfId="317" xr:uid="{00000000-0005-0000-0000-000058030000}"/>
    <cellStyle name="40% - Dekorfärg2 14 2" xfId="918" xr:uid="{00000000-0005-0000-0000-000059030000}"/>
    <cellStyle name="40% - Dekorfärg2 15" xfId="331" xr:uid="{00000000-0005-0000-0000-00005A030000}"/>
    <cellStyle name="40% - Dekorfärg2 15 2" xfId="932" xr:uid="{00000000-0005-0000-0000-00005B030000}"/>
    <cellStyle name="40% - Dekorfärg2 16" xfId="345" xr:uid="{00000000-0005-0000-0000-00005C030000}"/>
    <cellStyle name="40% - Dekorfärg2 16 2" xfId="946" xr:uid="{00000000-0005-0000-0000-00005D030000}"/>
    <cellStyle name="40% - Dekorfärg2 17" xfId="359" xr:uid="{00000000-0005-0000-0000-00005E030000}"/>
    <cellStyle name="40% - Dekorfärg2 17 2" xfId="960" xr:uid="{00000000-0005-0000-0000-00005F030000}"/>
    <cellStyle name="40% - Dekorfärg2 18" xfId="373" xr:uid="{00000000-0005-0000-0000-000060030000}"/>
    <cellStyle name="40% - Dekorfärg2 18 2" xfId="974" xr:uid="{00000000-0005-0000-0000-000061030000}"/>
    <cellStyle name="40% - Dekorfärg2 19" xfId="391" xr:uid="{00000000-0005-0000-0000-000062030000}"/>
    <cellStyle name="40% - Dekorfärg2 19 2" xfId="989" xr:uid="{00000000-0005-0000-0000-000063030000}"/>
    <cellStyle name="40% - Dekorfärg2 2" xfId="58" xr:uid="{00000000-0005-0000-0000-000064030000}"/>
    <cellStyle name="40% - Dekorfärg2 2 2" xfId="161" xr:uid="{00000000-0005-0000-0000-000065030000}"/>
    <cellStyle name="40% - Dekorfärg2 2 2 2" xfId="762" xr:uid="{00000000-0005-0000-0000-000066030000}"/>
    <cellStyle name="40% - Dekorfärg2 2 3" xfId="660" xr:uid="{00000000-0005-0000-0000-000067030000}"/>
    <cellStyle name="40% - Dekorfärg2 20" xfId="407" xr:uid="{00000000-0005-0000-0000-000068030000}"/>
    <cellStyle name="40% - Dekorfärg2 20 2" xfId="1005" xr:uid="{00000000-0005-0000-0000-000069030000}"/>
    <cellStyle name="40% - Dekorfärg2 21" xfId="421" xr:uid="{00000000-0005-0000-0000-00006A030000}"/>
    <cellStyle name="40% - Dekorfärg2 21 2" xfId="1019" xr:uid="{00000000-0005-0000-0000-00006B030000}"/>
    <cellStyle name="40% - Dekorfärg2 22" xfId="435" xr:uid="{00000000-0005-0000-0000-00006C030000}"/>
    <cellStyle name="40% - Dekorfärg2 22 2" xfId="1033" xr:uid="{00000000-0005-0000-0000-00006D030000}"/>
    <cellStyle name="40% - Dekorfärg2 23" xfId="449" xr:uid="{00000000-0005-0000-0000-00006E030000}"/>
    <cellStyle name="40% - Dekorfärg2 23 2" xfId="1047" xr:uid="{00000000-0005-0000-0000-00006F030000}"/>
    <cellStyle name="40% - Dekorfärg2 24" xfId="463" xr:uid="{00000000-0005-0000-0000-000070030000}"/>
    <cellStyle name="40% - Dekorfärg2 24 2" xfId="1061" xr:uid="{00000000-0005-0000-0000-000071030000}"/>
    <cellStyle name="40% - Dekorfärg2 25" xfId="477" xr:uid="{00000000-0005-0000-0000-000072030000}"/>
    <cellStyle name="40% - Dekorfärg2 25 2" xfId="1075" xr:uid="{00000000-0005-0000-0000-000073030000}"/>
    <cellStyle name="40% - Dekorfärg2 26" xfId="491" xr:uid="{00000000-0005-0000-0000-000074030000}"/>
    <cellStyle name="40% - Dekorfärg2 26 2" xfId="1089" xr:uid="{00000000-0005-0000-0000-000075030000}"/>
    <cellStyle name="40% - Dekorfärg2 27" xfId="505" xr:uid="{00000000-0005-0000-0000-000076030000}"/>
    <cellStyle name="40% - Dekorfärg2 27 2" xfId="1103" xr:uid="{00000000-0005-0000-0000-000077030000}"/>
    <cellStyle name="40% - Dekorfärg2 28" xfId="519" xr:uid="{00000000-0005-0000-0000-000078030000}"/>
    <cellStyle name="40% - Dekorfärg2 28 2" xfId="1117" xr:uid="{00000000-0005-0000-0000-000079030000}"/>
    <cellStyle name="40% - Dekorfärg2 29" xfId="537" xr:uid="{00000000-0005-0000-0000-00007A030000}"/>
    <cellStyle name="40% - Dekorfärg2 29 2" xfId="1134" xr:uid="{00000000-0005-0000-0000-00007B030000}"/>
    <cellStyle name="40% - Dekorfärg2 3" xfId="72" xr:uid="{00000000-0005-0000-0000-00007C030000}"/>
    <cellStyle name="40% - Dekorfärg2 3 2" xfId="175" xr:uid="{00000000-0005-0000-0000-00007D030000}"/>
    <cellStyle name="40% - Dekorfärg2 3 2 2" xfId="776" xr:uid="{00000000-0005-0000-0000-00007E030000}"/>
    <cellStyle name="40% - Dekorfärg2 3 3" xfId="674" xr:uid="{00000000-0005-0000-0000-00007F030000}"/>
    <cellStyle name="40% - Dekorfärg2 30" xfId="551" xr:uid="{00000000-0005-0000-0000-000080030000}"/>
    <cellStyle name="40% - Dekorfärg2 30 2" xfId="1148" xr:uid="{00000000-0005-0000-0000-000081030000}"/>
    <cellStyle name="40% - Dekorfärg2 31" xfId="565" xr:uid="{00000000-0005-0000-0000-000082030000}"/>
    <cellStyle name="40% - Dekorfärg2 31 2" xfId="1162" xr:uid="{00000000-0005-0000-0000-000083030000}"/>
    <cellStyle name="40% - Dekorfärg2 32" xfId="579" xr:uid="{00000000-0005-0000-0000-000084030000}"/>
    <cellStyle name="40% - Dekorfärg2 32 2" xfId="1176" xr:uid="{00000000-0005-0000-0000-000085030000}"/>
    <cellStyle name="40% - Dekorfärg2 33" xfId="593" xr:uid="{00000000-0005-0000-0000-000086030000}"/>
    <cellStyle name="40% - Dekorfärg2 33 2" xfId="1190" xr:uid="{00000000-0005-0000-0000-000087030000}"/>
    <cellStyle name="40% - Dekorfärg2 34" xfId="607" xr:uid="{00000000-0005-0000-0000-000088030000}"/>
    <cellStyle name="40% - Dekorfärg2 34 2" xfId="1204" xr:uid="{00000000-0005-0000-0000-000089030000}"/>
    <cellStyle name="40% - Dekorfärg2 35" xfId="621" xr:uid="{00000000-0005-0000-0000-00008A030000}"/>
    <cellStyle name="40% - Dekorfärg2 35 2" xfId="1218" xr:uid="{00000000-0005-0000-0000-00008B030000}"/>
    <cellStyle name="40% - Dekorfärg2 4" xfId="86" xr:uid="{00000000-0005-0000-0000-00008C030000}"/>
    <cellStyle name="40% - Dekorfärg2 4 2" xfId="189" xr:uid="{00000000-0005-0000-0000-00008D030000}"/>
    <cellStyle name="40% - Dekorfärg2 4 2 2" xfId="790" xr:uid="{00000000-0005-0000-0000-00008E030000}"/>
    <cellStyle name="40% - Dekorfärg2 4 3" xfId="688" xr:uid="{00000000-0005-0000-0000-00008F030000}"/>
    <cellStyle name="40% - Dekorfärg2 5" xfId="100" xr:uid="{00000000-0005-0000-0000-000090030000}"/>
    <cellStyle name="40% - Dekorfärg2 5 2" xfId="203" xr:uid="{00000000-0005-0000-0000-000091030000}"/>
    <cellStyle name="40% - Dekorfärg2 5 2 2" xfId="804" xr:uid="{00000000-0005-0000-0000-000092030000}"/>
    <cellStyle name="40% - Dekorfärg2 5 3" xfId="702" xr:uid="{00000000-0005-0000-0000-000093030000}"/>
    <cellStyle name="40% - Dekorfärg2 6" xfId="114" xr:uid="{00000000-0005-0000-0000-000094030000}"/>
    <cellStyle name="40% - Dekorfärg2 6 2" xfId="217" xr:uid="{00000000-0005-0000-0000-000095030000}"/>
    <cellStyle name="40% - Dekorfärg2 6 2 2" xfId="818" xr:uid="{00000000-0005-0000-0000-000096030000}"/>
    <cellStyle name="40% - Dekorfärg2 6 3" xfId="716" xr:uid="{00000000-0005-0000-0000-000097030000}"/>
    <cellStyle name="40% - Dekorfärg2 7" xfId="128" xr:uid="{00000000-0005-0000-0000-000098030000}"/>
    <cellStyle name="40% - Dekorfärg2 7 2" xfId="231" xr:uid="{00000000-0005-0000-0000-000099030000}"/>
    <cellStyle name="40% - Dekorfärg2 7 2 2" xfId="832" xr:uid="{00000000-0005-0000-0000-00009A030000}"/>
    <cellStyle name="40% - Dekorfärg2 7 3" xfId="730" xr:uid="{00000000-0005-0000-0000-00009B030000}"/>
    <cellStyle name="40% - Dekorfärg2 8" xfId="142" xr:uid="{00000000-0005-0000-0000-00009C030000}"/>
    <cellStyle name="40% - Dekorfärg2 8 2" xfId="744" xr:uid="{00000000-0005-0000-0000-00009D030000}"/>
    <cellStyle name="40% - Dekorfärg2 9" xfId="247" xr:uid="{00000000-0005-0000-0000-00009E030000}"/>
    <cellStyle name="40% - Dekorfärg2 9 2" xfId="848" xr:uid="{00000000-0005-0000-0000-00009F030000}"/>
    <cellStyle name="40% - Dekorfärg3 10" xfId="263" xr:uid="{00000000-0005-0000-0000-0000A0030000}"/>
    <cellStyle name="40% - Dekorfärg3 10 2" xfId="864" xr:uid="{00000000-0005-0000-0000-0000A1030000}"/>
    <cellStyle name="40% - Dekorfärg3 11" xfId="277" xr:uid="{00000000-0005-0000-0000-0000A2030000}"/>
    <cellStyle name="40% - Dekorfärg3 11 2" xfId="878" xr:uid="{00000000-0005-0000-0000-0000A3030000}"/>
    <cellStyle name="40% - Dekorfärg3 12" xfId="291" xr:uid="{00000000-0005-0000-0000-0000A4030000}"/>
    <cellStyle name="40% - Dekorfärg3 12 2" xfId="892" xr:uid="{00000000-0005-0000-0000-0000A5030000}"/>
    <cellStyle name="40% - Dekorfärg3 13" xfId="306" xr:uid="{00000000-0005-0000-0000-0000A6030000}"/>
    <cellStyle name="40% - Dekorfärg3 13 2" xfId="907" xr:uid="{00000000-0005-0000-0000-0000A7030000}"/>
    <cellStyle name="40% - Dekorfärg3 14" xfId="319" xr:uid="{00000000-0005-0000-0000-0000A8030000}"/>
    <cellStyle name="40% - Dekorfärg3 14 2" xfId="920" xr:uid="{00000000-0005-0000-0000-0000A9030000}"/>
    <cellStyle name="40% - Dekorfärg3 15" xfId="333" xr:uid="{00000000-0005-0000-0000-0000AA030000}"/>
    <cellStyle name="40% - Dekorfärg3 15 2" xfId="934" xr:uid="{00000000-0005-0000-0000-0000AB030000}"/>
    <cellStyle name="40% - Dekorfärg3 16" xfId="347" xr:uid="{00000000-0005-0000-0000-0000AC030000}"/>
    <cellStyle name="40% - Dekorfärg3 16 2" xfId="948" xr:uid="{00000000-0005-0000-0000-0000AD030000}"/>
    <cellStyle name="40% - Dekorfärg3 17" xfId="361" xr:uid="{00000000-0005-0000-0000-0000AE030000}"/>
    <cellStyle name="40% - Dekorfärg3 17 2" xfId="962" xr:uid="{00000000-0005-0000-0000-0000AF030000}"/>
    <cellStyle name="40% - Dekorfärg3 18" xfId="375" xr:uid="{00000000-0005-0000-0000-0000B0030000}"/>
    <cellStyle name="40% - Dekorfärg3 18 2" xfId="976" xr:uid="{00000000-0005-0000-0000-0000B1030000}"/>
    <cellStyle name="40% - Dekorfärg3 19" xfId="393" xr:uid="{00000000-0005-0000-0000-0000B2030000}"/>
    <cellStyle name="40% - Dekorfärg3 19 2" xfId="991" xr:uid="{00000000-0005-0000-0000-0000B3030000}"/>
    <cellStyle name="40% - Dekorfärg3 2" xfId="60" xr:uid="{00000000-0005-0000-0000-0000B4030000}"/>
    <cellStyle name="40% - Dekorfärg3 2 2" xfId="163" xr:uid="{00000000-0005-0000-0000-0000B5030000}"/>
    <cellStyle name="40% - Dekorfärg3 2 2 2" xfId="764" xr:uid="{00000000-0005-0000-0000-0000B6030000}"/>
    <cellStyle name="40% - Dekorfärg3 2 3" xfId="662" xr:uid="{00000000-0005-0000-0000-0000B7030000}"/>
    <cellStyle name="40% - Dekorfärg3 20" xfId="409" xr:uid="{00000000-0005-0000-0000-0000B8030000}"/>
    <cellStyle name="40% - Dekorfärg3 20 2" xfId="1007" xr:uid="{00000000-0005-0000-0000-0000B9030000}"/>
    <cellStyle name="40% - Dekorfärg3 21" xfId="423" xr:uid="{00000000-0005-0000-0000-0000BA030000}"/>
    <cellStyle name="40% - Dekorfärg3 21 2" xfId="1021" xr:uid="{00000000-0005-0000-0000-0000BB030000}"/>
    <cellStyle name="40% - Dekorfärg3 22" xfId="437" xr:uid="{00000000-0005-0000-0000-0000BC030000}"/>
    <cellStyle name="40% - Dekorfärg3 22 2" xfId="1035" xr:uid="{00000000-0005-0000-0000-0000BD030000}"/>
    <cellStyle name="40% - Dekorfärg3 23" xfId="451" xr:uid="{00000000-0005-0000-0000-0000BE030000}"/>
    <cellStyle name="40% - Dekorfärg3 23 2" xfId="1049" xr:uid="{00000000-0005-0000-0000-0000BF030000}"/>
    <cellStyle name="40% - Dekorfärg3 24" xfId="465" xr:uid="{00000000-0005-0000-0000-0000C0030000}"/>
    <cellStyle name="40% - Dekorfärg3 24 2" xfId="1063" xr:uid="{00000000-0005-0000-0000-0000C1030000}"/>
    <cellStyle name="40% - Dekorfärg3 25" xfId="479" xr:uid="{00000000-0005-0000-0000-0000C2030000}"/>
    <cellStyle name="40% - Dekorfärg3 25 2" xfId="1077" xr:uid="{00000000-0005-0000-0000-0000C3030000}"/>
    <cellStyle name="40% - Dekorfärg3 26" xfId="493" xr:uid="{00000000-0005-0000-0000-0000C4030000}"/>
    <cellStyle name="40% - Dekorfärg3 26 2" xfId="1091" xr:uid="{00000000-0005-0000-0000-0000C5030000}"/>
    <cellStyle name="40% - Dekorfärg3 27" xfId="507" xr:uid="{00000000-0005-0000-0000-0000C6030000}"/>
    <cellStyle name="40% - Dekorfärg3 27 2" xfId="1105" xr:uid="{00000000-0005-0000-0000-0000C7030000}"/>
    <cellStyle name="40% - Dekorfärg3 28" xfId="521" xr:uid="{00000000-0005-0000-0000-0000C8030000}"/>
    <cellStyle name="40% - Dekorfärg3 28 2" xfId="1119" xr:uid="{00000000-0005-0000-0000-0000C9030000}"/>
    <cellStyle name="40% - Dekorfärg3 29" xfId="539" xr:uid="{00000000-0005-0000-0000-0000CA030000}"/>
    <cellStyle name="40% - Dekorfärg3 29 2" xfId="1136" xr:uid="{00000000-0005-0000-0000-0000CB030000}"/>
    <cellStyle name="40% - Dekorfärg3 3" xfId="74" xr:uid="{00000000-0005-0000-0000-0000CC030000}"/>
    <cellStyle name="40% - Dekorfärg3 3 2" xfId="177" xr:uid="{00000000-0005-0000-0000-0000CD030000}"/>
    <cellStyle name="40% - Dekorfärg3 3 2 2" xfId="778" xr:uid="{00000000-0005-0000-0000-0000CE030000}"/>
    <cellStyle name="40% - Dekorfärg3 3 3" xfId="676" xr:uid="{00000000-0005-0000-0000-0000CF030000}"/>
    <cellStyle name="40% - Dekorfärg3 30" xfId="553" xr:uid="{00000000-0005-0000-0000-0000D0030000}"/>
    <cellStyle name="40% - Dekorfärg3 30 2" xfId="1150" xr:uid="{00000000-0005-0000-0000-0000D1030000}"/>
    <cellStyle name="40% - Dekorfärg3 31" xfId="567" xr:uid="{00000000-0005-0000-0000-0000D2030000}"/>
    <cellStyle name="40% - Dekorfärg3 31 2" xfId="1164" xr:uid="{00000000-0005-0000-0000-0000D3030000}"/>
    <cellStyle name="40% - Dekorfärg3 32" xfId="581" xr:uid="{00000000-0005-0000-0000-0000D4030000}"/>
    <cellStyle name="40% - Dekorfärg3 32 2" xfId="1178" xr:uid="{00000000-0005-0000-0000-0000D5030000}"/>
    <cellStyle name="40% - Dekorfärg3 33" xfId="595" xr:uid="{00000000-0005-0000-0000-0000D6030000}"/>
    <cellStyle name="40% - Dekorfärg3 33 2" xfId="1192" xr:uid="{00000000-0005-0000-0000-0000D7030000}"/>
    <cellStyle name="40% - Dekorfärg3 34" xfId="609" xr:uid="{00000000-0005-0000-0000-0000D8030000}"/>
    <cellStyle name="40% - Dekorfärg3 34 2" xfId="1206" xr:uid="{00000000-0005-0000-0000-0000D9030000}"/>
    <cellStyle name="40% - Dekorfärg3 35" xfId="623" xr:uid="{00000000-0005-0000-0000-0000DA030000}"/>
    <cellStyle name="40% - Dekorfärg3 35 2" xfId="1220" xr:uid="{00000000-0005-0000-0000-0000DB030000}"/>
    <cellStyle name="40% - Dekorfärg3 4" xfId="88" xr:uid="{00000000-0005-0000-0000-0000DC030000}"/>
    <cellStyle name="40% - Dekorfärg3 4 2" xfId="191" xr:uid="{00000000-0005-0000-0000-0000DD030000}"/>
    <cellStyle name="40% - Dekorfärg3 4 2 2" xfId="792" xr:uid="{00000000-0005-0000-0000-0000DE030000}"/>
    <cellStyle name="40% - Dekorfärg3 4 3" xfId="690" xr:uid="{00000000-0005-0000-0000-0000DF030000}"/>
    <cellStyle name="40% - Dekorfärg3 5" xfId="102" xr:uid="{00000000-0005-0000-0000-0000E0030000}"/>
    <cellStyle name="40% - Dekorfärg3 5 2" xfId="205" xr:uid="{00000000-0005-0000-0000-0000E1030000}"/>
    <cellStyle name="40% - Dekorfärg3 5 2 2" xfId="806" xr:uid="{00000000-0005-0000-0000-0000E2030000}"/>
    <cellStyle name="40% - Dekorfärg3 5 3" xfId="704" xr:uid="{00000000-0005-0000-0000-0000E3030000}"/>
    <cellStyle name="40% - Dekorfärg3 6" xfId="116" xr:uid="{00000000-0005-0000-0000-0000E4030000}"/>
    <cellStyle name="40% - Dekorfärg3 6 2" xfId="219" xr:uid="{00000000-0005-0000-0000-0000E5030000}"/>
    <cellStyle name="40% - Dekorfärg3 6 2 2" xfId="820" xr:uid="{00000000-0005-0000-0000-0000E6030000}"/>
    <cellStyle name="40% - Dekorfärg3 6 3" xfId="718" xr:uid="{00000000-0005-0000-0000-0000E7030000}"/>
    <cellStyle name="40% - Dekorfärg3 7" xfId="130" xr:uid="{00000000-0005-0000-0000-0000E8030000}"/>
    <cellStyle name="40% - Dekorfärg3 7 2" xfId="233" xr:uid="{00000000-0005-0000-0000-0000E9030000}"/>
    <cellStyle name="40% - Dekorfärg3 7 2 2" xfId="834" xr:uid="{00000000-0005-0000-0000-0000EA030000}"/>
    <cellStyle name="40% - Dekorfärg3 7 3" xfId="732" xr:uid="{00000000-0005-0000-0000-0000EB030000}"/>
    <cellStyle name="40% - Dekorfärg3 8" xfId="144" xr:uid="{00000000-0005-0000-0000-0000EC030000}"/>
    <cellStyle name="40% - Dekorfärg3 8 2" xfId="746" xr:uid="{00000000-0005-0000-0000-0000ED030000}"/>
    <cellStyle name="40% - Dekorfärg3 9" xfId="249" xr:uid="{00000000-0005-0000-0000-0000EE030000}"/>
    <cellStyle name="40% - Dekorfärg3 9 2" xfId="850" xr:uid="{00000000-0005-0000-0000-0000EF030000}"/>
    <cellStyle name="40% - Dekorfärg4 10" xfId="265" xr:uid="{00000000-0005-0000-0000-0000F0030000}"/>
    <cellStyle name="40% - Dekorfärg4 10 2" xfId="866" xr:uid="{00000000-0005-0000-0000-0000F1030000}"/>
    <cellStyle name="40% - Dekorfärg4 11" xfId="279" xr:uid="{00000000-0005-0000-0000-0000F2030000}"/>
    <cellStyle name="40% - Dekorfärg4 11 2" xfId="880" xr:uid="{00000000-0005-0000-0000-0000F3030000}"/>
    <cellStyle name="40% - Dekorfärg4 12" xfId="293" xr:uid="{00000000-0005-0000-0000-0000F4030000}"/>
    <cellStyle name="40% - Dekorfärg4 12 2" xfId="894" xr:uid="{00000000-0005-0000-0000-0000F5030000}"/>
    <cellStyle name="40% - Dekorfärg4 13" xfId="307" xr:uid="{00000000-0005-0000-0000-0000F6030000}"/>
    <cellStyle name="40% - Dekorfärg4 13 2" xfId="908" xr:uid="{00000000-0005-0000-0000-0000F7030000}"/>
    <cellStyle name="40% - Dekorfärg4 14" xfId="321" xr:uid="{00000000-0005-0000-0000-0000F8030000}"/>
    <cellStyle name="40% - Dekorfärg4 14 2" xfId="922" xr:uid="{00000000-0005-0000-0000-0000F9030000}"/>
    <cellStyle name="40% - Dekorfärg4 15" xfId="335" xr:uid="{00000000-0005-0000-0000-0000FA030000}"/>
    <cellStyle name="40% - Dekorfärg4 15 2" xfId="936" xr:uid="{00000000-0005-0000-0000-0000FB030000}"/>
    <cellStyle name="40% - Dekorfärg4 16" xfId="349" xr:uid="{00000000-0005-0000-0000-0000FC030000}"/>
    <cellStyle name="40% - Dekorfärg4 16 2" xfId="950" xr:uid="{00000000-0005-0000-0000-0000FD030000}"/>
    <cellStyle name="40% - Dekorfärg4 17" xfId="363" xr:uid="{00000000-0005-0000-0000-0000FE030000}"/>
    <cellStyle name="40% - Dekorfärg4 17 2" xfId="964" xr:uid="{00000000-0005-0000-0000-0000FF030000}"/>
    <cellStyle name="40% - Dekorfärg4 18" xfId="377" xr:uid="{00000000-0005-0000-0000-000000040000}"/>
    <cellStyle name="40% - Dekorfärg4 18 2" xfId="978" xr:uid="{00000000-0005-0000-0000-000001040000}"/>
    <cellStyle name="40% - Dekorfärg4 19" xfId="395" xr:uid="{00000000-0005-0000-0000-000002040000}"/>
    <cellStyle name="40% - Dekorfärg4 19 2" xfId="993" xr:uid="{00000000-0005-0000-0000-000003040000}"/>
    <cellStyle name="40% - Dekorfärg4 2" xfId="62" xr:uid="{00000000-0005-0000-0000-000004040000}"/>
    <cellStyle name="40% - Dekorfärg4 2 2" xfId="165" xr:uid="{00000000-0005-0000-0000-000005040000}"/>
    <cellStyle name="40% - Dekorfärg4 2 2 2" xfId="766" xr:uid="{00000000-0005-0000-0000-000006040000}"/>
    <cellStyle name="40% - Dekorfärg4 2 3" xfId="664" xr:uid="{00000000-0005-0000-0000-000007040000}"/>
    <cellStyle name="40% - Dekorfärg4 20" xfId="411" xr:uid="{00000000-0005-0000-0000-000008040000}"/>
    <cellStyle name="40% - Dekorfärg4 20 2" xfId="1009" xr:uid="{00000000-0005-0000-0000-000009040000}"/>
    <cellStyle name="40% - Dekorfärg4 21" xfId="425" xr:uid="{00000000-0005-0000-0000-00000A040000}"/>
    <cellStyle name="40% - Dekorfärg4 21 2" xfId="1023" xr:uid="{00000000-0005-0000-0000-00000B040000}"/>
    <cellStyle name="40% - Dekorfärg4 22" xfId="439" xr:uid="{00000000-0005-0000-0000-00000C040000}"/>
    <cellStyle name="40% - Dekorfärg4 22 2" xfId="1037" xr:uid="{00000000-0005-0000-0000-00000D040000}"/>
    <cellStyle name="40% - Dekorfärg4 23" xfId="453" xr:uid="{00000000-0005-0000-0000-00000E040000}"/>
    <cellStyle name="40% - Dekorfärg4 23 2" xfId="1051" xr:uid="{00000000-0005-0000-0000-00000F040000}"/>
    <cellStyle name="40% - Dekorfärg4 24" xfId="467" xr:uid="{00000000-0005-0000-0000-000010040000}"/>
    <cellStyle name="40% - Dekorfärg4 24 2" xfId="1065" xr:uid="{00000000-0005-0000-0000-000011040000}"/>
    <cellStyle name="40% - Dekorfärg4 25" xfId="481" xr:uid="{00000000-0005-0000-0000-000012040000}"/>
    <cellStyle name="40% - Dekorfärg4 25 2" xfId="1079" xr:uid="{00000000-0005-0000-0000-000013040000}"/>
    <cellStyle name="40% - Dekorfärg4 26" xfId="495" xr:uid="{00000000-0005-0000-0000-000014040000}"/>
    <cellStyle name="40% - Dekorfärg4 26 2" xfId="1093" xr:uid="{00000000-0005-0000-0000-000015040000}"/>
    <cellStyle name="40% - Dekorfärg4 27" xfId="509" xr:uid="{00000000-0005-0000-0000-000016040000}"/>
    <cellStyle name="40% - Dekorfärg4 27 2" xfId="1107" xr:uid="{00000000-0005-0000-0000-000017040000}"/>
    <cellStyle name="40% - Dekorfärg4 28" xfId="523" xr:uid="{00000000-0005-0000-0000-000018040000}"/>
    <cellStyle name="40% - Dekorfärg4 28 2" xfId="1121" xr:uid="{00000000-0005-0000-0000-000019040000}"/>
    <cellStyle name="40% - Dekorfärg4 29" xfId="541" xr:uid="{00000000-0005-0000-0000-00001A040000}"/>
    <cellStyle name="40% - Dekorfärg4 29 2" xfId="1138" xr:uid="{00000000-0005-0000-0000-00001B040000}"/>
    <cellStyle name="40% - Dekorfärg4 3" xfId="76" xr:uid="{00000000-0005-0000-0000-00001C040000}"/>
    <cellStyle name="40% - Dekorfärg4 3 2" xfId="179" xr:uid="{00000000-0005-0000-0000-00001D040000}"/>
    <cellStyle name="40% - Dekorfärg4 3 2 2" xfId="780" xr:uid="{00000000-0005-0000-0000-00001E040000}"/>
    <cellStyle name="40% - Dekorfärg4 3 3" xfId="678" xr:uid="{00000000-0005-0000-0000-00001F040000}"/>
    <cellStyle name="40% - Dekorfärg4 30" xfId="555" xr:uid="{00000000-0005-0000-0000-000020040000}"/>
    <cellStyle name="40% - Dekorfärg4 30 2" xfId="1152" xr:uid="{00000000-0005-0000-0000-000021040000}"/>
    <cellStyle name="40% - Dekorfärg4 31" xfId="569" xr:uid="{00000000-0005-0000-0000-000022040000}"/>
    <cellStyle name="40% - Dekorfärg4 31 2" xfId="1166" xr:uid="{00000000-0005-0000-0000-000023040000}"/>
    <cellStyle name="40% - Dekorfärg4 32" xfId="583" xr:uid="{00000000-0005-0000-0000-000024040000}"/>
    <cellStyle name="40% - Dekorfärg4 32 2" xfId="1180" xr:uid="{00000000-0005-0000-0000-000025040000}"/>
    <cellStyle name="40% - Dekorfärg4 33" xfId="597" xr:uid="{00000000-0005-0000-0000-000026040000}"/>
    <cellStyle name="40% - Dekorfärg4 33 2" xfId="1194" xr:uid="{00000000-0005-0000-0000-000027040000}"/>
    <cellStyle name="40% - Dekorfärg4 34" xfId="611" xr:uid="{00000000-0005-0000-0000-000028040000}"/>
    <cellStyle name="40% - Dekorfärg4 34 2" xfId="1208" xr:uid="{00000000-0005-0000-0000-000029040000}"/>
    <cellStyle name="40% - Dekorfärg4 35" xfId="625" xr:uid="{00000000-0005-0000-0000-00002A040000}"/>
    <cellStyle name="40% - Dekorfärg4 35 2" xfId="1222" xr:uid="{00000000-0005-0000-0000-00002B040000}"/>
    <cellStyle name="40% - Dekorfärg4 4" xfId="90" xr:uid="{00000000-0005-0000-0000-00002C040000}"/>
    <cellStyle name="40% - Dekorfärg4 4 2" xfId="193" xr:uid="{00000000-0005-0000-0000-00002D040000}"/>
    <cellStyle name="40% - Dekorfärg4 4 2 2" xfId="794" xr:uid="{00000000-0005-0000-0000-00002E040000}"/>
    <cellStyle name="40% - Dekorfärg4 4 3" xfId="692" xr:uid="{00000000-0005-0000-0000-00002F040000}"/>
    <cellStyle name="40% - Dekorfärg4 5" xfId="104" xr:uid="{00000000-0005-0000-0000-000030040000}"/>
    <cellStyle name="40% - Dekorfärg4 5 2" xfId="207" xr:uid="{00000000-0005-0000-0000-000031040000}"/>
    <cellStyle name="40% - Dekorfärg4 5 2 2" xfId="808" xr:uid="{00000000-0005-0000-0000-000032040000}"/>
    <cellStyle name="40% - Dekorfärg4 5 3" xfId="706" xr:uid="{00000000-0005-0000-0000-000033040000}"/>
    <cellStyle name="40% - Dekorfärg4 6" xfId="118" xr:uid="{00000000-0005-0000-0000-000034040000}"/>
    <cellStyle name="40% - Dekorfärg4 6 2" xfId="221" xr:uid="{00000000-0005-0000-0000-000035040000}"/>
    <cellStyle name="40% - Dekorfärg4 6 2 2" xfId="822" xr:uid="{00000000-0005-0000-0000-000036040000}"/>
    <cellStyle name="40% - Dekorfärg4 6 3" xfId="720" xr:uid="{00000000-0005-0000-0000-000037040000}"/>
    <cellStyle name="40% - Dekorfärg4 7" xfId="132" xr:uid="{00000000-0005-0000-0000-000038040000}"/>
    <cellStyle name="40% - Dekorfärg4 7 2" xfId="235" xr:uid="{00000000-0005-0000-0000-000039040000}"/>
    <cellStyle name="40% - Dekorfärg4 7 2 2" xfId="836" xr:uid="{00000000-0005-0000-0000-00003A040000}"/>
    <cellStyle name="40% - Dekorfärg4 7 3" xfId="734" xr:uid="{00000000-0005-0000-0000-00003B040000}"/>
    <cellStyle name="40% - Dekorfärg4 8" xfId="146" xr:uid="{00000000-0005-0000-0000-00003C040000}"/>
    <cellStyle name="40% - Dekorfärg4 8 2" xfId="748" xr:uid="{00000000-0005-0000-0000-00003D040000}"/>
    <cellStyle name="40% - Dekorfärg4 9" xfId="251" xr:uid="{00000000-0005-0000-0000-00003E040000}"/>
    <cellStyle name="40% - Dekorfärg4 9 2" xfId="852" xr:uid="{00000000-0005-0000-0000-00003F040000}"/>
    <cellStyle name="40% - Dekorfärg5 10" xfId="267" xr:uid="{00000000-0005-0000-0000-000040040000}"/>
    <cellStyle name="40% - Dekorfärg5 10 2" xfId="868" xr:uid="{00000000-0005-0000-0000-000041040000}"/>
    <cellStyle name="40% - Dekorfärg5 11" xfId="281" xr:uid="{00000000-0005-0000-0000-000042040000}"/>
    <cellStyle name="40% - Dekorfärg5 11 2" xfId="882" xr:uid="{00000000-0005-0000-0000-000043040000}"/>
    <cellStyle name="40% - Dekorfärg5 12" xfId="295" xr:uid="{00000000-0005-0000-0000-000044040000}"/>
    <cellStyle name="40% - Dekorfärg5 12 2" xfId="896" xr:uid="{00000000-0005-0000-0000-000045040000}"/>
    <cellStyle name="40% - Dekorfärg5 13" xfId="308" xr:uid="{00000000-0005-0000-0000-000046040000}"/>
    <cellStyle name="40% - Dekorfärg5 13 2" xfId="909" xr:uid="{00000000-0005-0000-0000-000047040000}"/>
    <cellStyle name="40% - Dekorfärg5 14" xfId="323" xr:uid="{00000000-0005-0000-0000-000048040000}"/>
    <cellStyle name="40% - Dekorfärg5 14 2" xfId="924" xr:uid="{00000000-0005-0000-0000-000049040000}"/>
    <cellStyle name="40% - Dekorfärg5 15" xfId="337" xr:uid="{00000000-0005-0000-0000-00004A040000}"/>
    <cellStyle name="40% - Dekorfärg5 15 2" xfId="938" xr:uid="{00000000-0005-0000-0000-00004B040000}"/>
    <cellStyle name="40% - Dekorfärg5 16" xfId="351" xr:uid="{00000000-0005-0000-0000-00004C040000}"/>
    <cellStyle name="40% - Dekorfärg5 16 2" xfId="952" xr:uid="{00000000-0005-0000-0000-00004D040000}"/>
    <cellStyle name="40% - Dekorfärg5 17" xfId="365" xr:uid="{00000000-0005-0000-0000-00004E040000}"/>
    <cellStyle name="40% - Dekorfärg5 17 2" xfId="966" xr:uid="{00000000-0005-0000-0000-00004F040000}"/>
    <cellStyle name="40% - Dekorfärg5 18" xfId="379" xr:uid="{00000000-0005-0000-0000-000050040000}"/>
    <cellStyle name="40% - Dekorfärg5 18 2" xfId="980" xr:uid="{00000000-0005-0000-0000-000051040000}"/>
    <cellStyle name="40% - Dekorfärg5 19" xfId="397" xr:uid="{00000000-0005-0000-0000-000052040000}"/>
    <cellStyle name="40% - Dekorfärg5 19 2" xfId="995" xr:uid="{00000000-0005-0000-0000-000053040000}"/>
    <cellStyle name="40% - Dekorfärg5 2" xfId="64" xr:uid="{00000000-0005-0000-0000-000054040000}"/>
    <cellStyle name="40% - Dekorfärg5 2 2" xfId="167" xr:uid="{00000000-0005-0000-0000-000055040000}"/>
    <cellStyle name="40% - Dekorfärg5 2 2 2" xfId="768" xr:uid="{00000000-0005-0000-0000-000056040000}"/>
    <cellStyle name="40% - Dekorfärg5 2 3" xfId="666" xr:uid="{00000000-0005-0000-0000-000057040000}"/>
    <cellStyle name="40% - Dekorfärg5 20" xfId="413" xr:uid="{00000000-0005-0000-0000-000058040000}"/>
    <cellStyle name="40% - Dekorfärg5 20 2" xfId="1011" xr:uid="{00000000-0005-0000-0000-000059040000}"/>
    <cellStyle name="40% - Dekorfärg5 21" xfId="427" xr:uid="{00000000-0005-0000-0000-00005A040000}"/>
    <cellStyle name="40% - Dekorfärg5 21 2" xfId="1025" xr:uid="{00000000-0005-0000-0000-00005B040000}"/>
    <cellStyle name="40% - Dekorfärg5 22" xfId="441" xr:uid="{00000000-0005-0000-0000-00005C040000}"/>
    <cellStyle name="40% - Dekorfärg5 22 2" xfId="1039" xr:uid="{00000000-0005-0000-0000-00005D040000}"/>
    <cellStyle name="40% - Dekorfärg5 23" xfId="455" xr:uid="{00000000-0005-0000-0000-00005E040000}"/>
    <cellStyle name="40% - Dekorfärg5 23 2" xfId="1053" xr:uid="{00000000-0005-0000-0000-00005F040000}"/>
    <cellStyle name="40% - Dekorfärg5 24" xfId="469" xr:uid="{00000000-0005-0000-0000-000060040000}"/>
    <cellStyle name="40% - Dekorfärg5 24 2" xfId="1067" xr:uid="{00000000-0005-0000-0000-000061040000}"/>
    <cellStyle name="40% - Dekorfärg5 25" xfId="483" xr:uid="{00000000-0005-0000-0000-000062040000}"/>
    <cellStyle name="40% - Dekorfärg5 25 2" xfId="1081" xr:uid="{00000000-0005-0000-0000-000063040000}"/>
    <cellStyle name="40% - Dekorfärg5 26" xfId="497" xr:uid="{00000000-0005-0000-0000-000064040000}"/>
    <cellStyle name="40% - Dekorfärg5 26 2" xfId="1095" xr:uid="{00000000-0005-0000-0000-000065040000}"/>
    <cellStyle name="40% - Dekorfärg5 27" xfId="511" xr:uid="{00000000-0005-0000-0000-000066040000}"/>
    <cellStyle name="40% - Dekorfärg5 27 2" xfId="1109" xr:uid="{00000000-0005-0000-0000-000067040000}"/>
    <cellStyle name="40% - Dekorfärg5 28" xfId="525" xr:uid="{00000000-0005-0000-0000-000068040000}"/>
    <cellStyle name="40% - Dekorfärg5 28 2" xfId="1123" xr:uid="{00000000-0005-0000-0000-000069040000}"/>
    <cellStyle name="40% - Dekorfärg5 29" xfId="543" xr:uid="{00000000-0005-0000-0000-00006A040000}"/>
    <cellStyle name="40% - Dekorfärg5 29 2" xfId="1140" xr:uid="{00000000-0005-0000-0000-00006B040000}"/>
    <cellStyle name="40% - Dekorfärg5 3" xfId="78" xr:uid="{00000000-0005-0000-0000-00006C040000}"/>
    <cellStyle name="40% - Dekorfärg5 3 2" xfId="181" xr:uid="{00000000-0005-0000-0000-00006D040000}"/>
    <cellStyle name="40% - Dekorfärg5 3 2 2" xfId="782" xr:uid="{00000000-0005-0000-0000-00006E040000}"/>
    <cellStyle name="40% - Dekorfärg5 3 3" xfId="680" xr:uid="{00000000-0005-0000-0000-00006F040000}"/>
    <cellStyle name="40% - Dekorfärg5 30" xfId="557" xr:uid="{00000000-0005-0000-0000-000070040000}"/>
    <cellStyle name="40% - Dekorfärg5 30 2" xfId="1154" xr:uid="{00000000-0005-0000-0000-000071040000}"/>
    <cellStyle name="40% - Dekorfärg5 31" xfId="571" xr:uid="{00000000-0005-0000-0000-000072040000}"/>
    <cellStyle name="40% - Dekorfärg5 31 2" xfId="1168" xr:uid="{00000000-0005-0000-0000-000073040000}"/>
    <cellStyle name="40% - Dekorfärg5 32" xfId="585" xr:uid="{00000000-0005-0000-0000-000074040000}"/>
    <cellStyle name="40% - Dekorfärg5 32 2" xfId="1182" xr:uid="{00000000-0005-0000-0000-000075040000}"/>
    <cellStyle name="40% - Dekorfärg5 33" xfId="599" xr:uid="{00000000-0005-0000-0000-000076040000}"/>
    <cellStyle name="40% - Dekorfärg5 33 2" xfId="1196" xr:uid="{00000000-0005-0000-0000-000077040000}"/>
    <cellStyle name="40% - Dekorfärg5 34" xfId="613" xr:uid="{00000000-0005-0000-0000-000078040000}"/>
    <cellStyle name="40% - Dekorfärg5 34 2" xfId="1210" xr:uid="{00000000-0005-0000-0000-000079040000}"/>
    <cellStyle name="40% - Dekorfärg5 35" xfId="627" xr:uid="{00000000-0005-0000-0000-00007A040000}"/>
    <cellStyle name="40% - Dekorfärg5 35 2" xfId="1224" xr:uid="{00000000-0005-0000-0000-00007B040000}"/>
    <cellStyle name="40% - Dekorfärg5 4" xfId="92" xr:uid="{00000000-0005-0000-0000-00007C040000}"/>
    <cellStyle name="40% - Dekorfärg5 4 2" xfId="195" xr:uid="{00000000-0005-0000-0000-00007D040000}"/>
    <cellStyle name="40% - Dekorfärg5 4 2 2" xfId="796" xr:uid="{00000000-0005-0000-0000-00007E040000}"/>
    <cellStyle name="40% - Dekorfärg5 4 3" xfId="694" xr:uid="{00000000-0005-0000-0000-00007F040000}"/>
    <cellStyle name="40% - Dekorfärg5 5" xfId="106" xr:uid="{00000000-0005-0000-0000-000080040000}"/>
    <cellStyle name="40% - Dekorfärg5 5 2" xfId="209" xr:uid="{00000000-0005-0000-0000-000081040000}"/>
    <cellStyle name="40% - Dekorfärg5 5 2 2" xfId="810" xr:uid="{00000000-0005-0000-0000-000082040000}"/>
    <cellStyle name="40% - Dekorfärg5 5 3" xfId="708" xr:uid="{00000000-0005-0000-0000-000083040000}"/>
    <cellStyle name="40% - Dekorfärg5 6" xfId="120" xr:uid="{00000000-0005-0000-0000-000084040000}"/>
    <cellStyle name="40% - Dekorfärg5 6 2" xfId="223" xr:uid="{00000000-0005-0000-0000-000085040000}"/>
    <cellStyle name="40% - Dekorfärg5 6 2 2" xfId="824" xr:uid="{00000000-0005-0000-0000-000086040000}"/>
    <cellStyle name="40% - Dekorfärg5 6 3" xfId="722" xr:uid="{00000000-0005-0000-0000-000087040000}"/>
    <cellStyle name="40% - Dekorfärg5 7" xfId="134" xr:uid="{00000000-0005-0000-0000-000088040000}"/>
    <cellStyle name="40% - Dekorfärg5 7 2" xfId="237" xr:uid="{00000000-0005-0000-0000-000089040000}"/>
    <cellStyle name="40% - Dekorfärg5 7 2 2" xfId="838" xr:uid="{00000000-0005-0000-0000-00008A040000}"/>
    <cellStyle name="40% - Dekorfärg5 7 3" xfId="736" xr:uid="{00000000-0005-0000-0000-00008B040000}"/>
    <cellStyle name="40% - Dekorfärg5 8" xfId="148" xr:uid="{00000000-0005-0000-0000-00008C040000}"/>
    <cellStyle name="40% - Dekorfärg5 8 2" xfId="750" xr:uid="{00000000-0005-0000-0000-00008D040000}"/>
    <cellStyle name="40% - Dekorfärg5 9" xfId="253" xr:uid="{00000000-0005-0000-0000-00008E040000}"/>
    <cellStyle name="40% - Dekorfärg5 9 2" xfId="854" xr:uid="{00000000-0005-0000-0000-00008F040000}"/>
    <cellStyle name="40% - Dekorfärg6 10" xfId="269" xr:uid="{00000000-0005-0000-0000-000090040000}"/>
    <cellStyle name="40% - Dekorfärg6 10 2" xfId="870" xr:uid="{00000000-0005-0000-0000-000091040000}"/>
    <cellStyle name="40% - Dekorfärg6 11" xfId="283" xr:uid="{00000000-0005-0000-0000-000092040000}"/>
    <cellStyle name="40% - Dekorfärg6 11 2" xfId="884" xr:uid="{00000000-0005-0000-0000-000093040000}"/>
    <cellStyle name="40% - Dekorfärg6 12" xfId="297" xr:uid="{00000000-0005-0000-0000-000094040000}"/>
    <cellStyle name="40% - Dekorfärg6 12 2" xfId="898" xr:uid="{00000000-0005-0000-0000-000095040000}"/>
    <cellStyle name="40% - Dekorfärg6 13" xfId="309" xr:uid="{00000000-0005-0000-0000-000096040000}"/>
    <cellStyle name="40% - Dekorfärg6 13 2" xfId="910" xr:uid="{00000000-0005-0000-0000-000097040000}"/>
    <cellStyle name="40% - Dekorfärg6 14" xfId="325" xr:uid="{00000000-0005-0000-0000-000098040000}"/>
    <cellStyle name="40% - Dekorfärg6 14 2" xfId="926" xr:uid="{00000000-0005-0000-0000-000099040000}"/>
    <cellStyle name="40% - Dekorfärg6 15" xfId="339" xr:uid="{00000000-0005-0000-0000-00009A040000}"/>
    <cellStyle name="40% - Dekorfärg6 15 2" xfId="940" xr:uid="{00000000-0005-0000-0000-00009B040000}"/>
    <cellStyle name="40% - Dekorfärg6 16" xfId="353" xr:uid="{00000000-0005-0000-0000-00009C040000}"/>
    <cellStyle name="40% - Dekorfärg6 16 2" xfId="954" xr:uid="{00000000-0005-0000-0000-00009D040000}"/>
    <cellStyle name="40% - Dekorfärg6 17" xfId="367" xr:uid="{00000000-0005-0000-0000-00009E040000}"/>
    <cellStyle name="40% - Dekorfärg6 17 2" xfId="968" xr:uid="{00000000-0005-0000-0000-00009F040000}"/>
    <cellStyle name="40% - Dekorfärg6 18" xfId="381" xr:uid="{00000000-0005-0000-0000-0000A0040000}"/>
    <cellStyle name="40% - Dekorfärg6 18 2" xfId="982" xr:uid="{00000000-0005-0000-0000-0000A1040000}"/>
    <cellStyle name="40% - Dekorfärg6 19" xfId="399" xr:uid="{00000000-0005-0000-0000-0000A2040000}"/>
    <cellStyle name="40% - Dekorfärg6 19 2" xfId="997" xr:uid="{00000000-0005-0000-0000-0000A3040000}"/>
    <cellStyle name="40% - Dekorfärg6 2" xfId="66" xr:uid="{00000000-0005-0000-0000-0000A4040000}"/>
    <cellStyle name="40% - Dekorfärg6 2 2" xfId="169" xr:uid="{00000000-0005-0000-0000-0000A5040000}"/>
    <cellStyle name="40% - Dekorfärg6 2 2 2" xfId="770" xr:uid="{00000000-0005-0000-0000-0000A6040000}"/>
    <cellStyle name="40% - Dekorfärg6 2 3" xfId="668" xr:uid="{00000000-0005-0000-0000-0000A7040000}"/>
    <cellStyle name="40% - Dekorfärg6 20" xfId="415" xr:uid="{00000000-0005-0000-0000-0000A8040000}"/>
    <cellStyle name="40% - Dekorfärg6 20 2" xfId="1013" xr:uid="{00000000-0005-0000-0000-0000A9040000}"/>
    <cellStyle name="40% - Dekorfärg6 21" xfId="429" xr:uid="{00000000-0005-0000-0000-0000AA040000}"/>
    <cellStyle name="40% - Dekorfärg6 21 2" xfId="1027" xr:uid="{00000000-0005-0000-0000-0000AB040000}"/>
    <cellStyle name="40% - Dekorfärg6 22" xfId="443" xr:uid="{00000000-0005-0000-0000-0000AC040000}"/>
    <cellStyle name="40% - Dekorfärg6 22 2" xfId="1041" xr:uid="{00000000-0005-0000-0000-0000AD040000}"/>
    <cellStyle name="40% - Dekorfärg6 23" xfId="457" xr:uid="{00000000-0005-0000-0000-0000AE040000}"/>
    <cellStyle name="40% - Dekorfärg6 23 2" xfId="1055" xr:uid="{00000000-0005-0000-0000-0000AF040000}"/>
    <cellStyle name="40% - Dekorfärg6 24" xfId="471" xr:uid="{00000000-0005-0000-0000-0000B0040000}"/>
    <cellStyle name="40% - Dekorfärg6 24 2" xfId="1069" xr:uid="{00000000-0005-0000-0000-0000B1040000}"/>
    <cellStyle name="40% - Dekorfärg6 25" xfId="485" xr:uid="{00000000-0005-0000-0000-0000B2040000}"/>
    <cellStyle name="40% - Dekorfärg6 25 2" xfId="1083" xr:uid="{00000000-0005-0000-0000-0000B3040000}"/>
    <cellStyle name="40% - Dekorfärg6 26" xfId="499" xr:uid="{00000000-0005-0000-0000-0000B4040000}"/>
    <cellStyle name="40% - Dekorfärg6 26 2" xfId="1097" xr:uid="{00000000-0005-0000-0000-0000B5040000}"/>
    <cellStyle name="40% - Dekorfärg6 27" xfId="513" xr:uid="{00000000-0005-0000-0000-0000B6040000}"/>
    <cellStyle name="40% - Dekorfärg6 27 2" xfId="1111" xr:uid="{00000000-0005-0000-0000-0000B7040000}"/>
    <cellStyle name="40% - Dekorfärg6 28" xfId="527" xr:uid="{00000000-0005-0000-0000-0000B8040000}"/>
    <cellStyle name="40% - Dekorfärg6 28 2" xfId="1125" xr:uid="{00000000-0005-0000-0000-0000B9040000}"/>
    <cellStyle name="40% - Dekorfärg6 29" xfId="545" xr:uid="{00000000-0005-0000-0000-0000BA040000}"/>
    <cellStyle name="40% - Dekorfärg6 29 2" xfId="1142" xr:uid="{00000000-0005-0000-0000-0000BB040000}"/>
    <cellStyle name="40% - Dekorfärg6 3" xfId="80" xr:uid="{00000000-0005-0000-0000-0000BC040000}"/>
    <cellStyle name="40% - Dekorfärg6 3 2" xfId="183" xr:uid="{00000000-0005-0000-0000-0000BD040000}"/>
    <cellStyle name="40% - Dekorfärg6 3 2 2" xfId="784" xr:uid="{00000000-0005-0000-0000-0000BE040000}"/>
    <cellStyle name="40% - Dekorfärg6 3 3" xfId="682" xr:uid="{00000000-0005-0000-0000-0000BF040000}"/>
    <cellStyle name="40% - Dekorfärg6 30" xfId="559" xr:uid="{00000000-0005-0000-0000-0000C0040000}"/>
    <cellStyle name="40% - Dekorfärg6 30 2" xfId="1156" xr:uid="{00000000-0005-0000-0000-0000C1040000}"/>
    <cellStyle name="40% - Dekorfärg6 31" xfId="573" xr:uid="{00000000-0005-0000-0000-0000C2040000}"/>
    <cellStyle name="40% - Dekorfärg6 31 2" xfId="1170" xr:uid="{00000000-0005-0000-0000-0000C3040000}"/>
    <cellStyle name="40% - Dekorfärg6 32" xfId="587" xr:uid="{00000000-0005-0000-0000-0000C4040000}"/>
    <cellStyle name="40% - Dekorfärg6 32 2" xfId="1184" xr:uid="{00000000-0005-0000-0000-0000C5040000}"/>
    <cellStyle name="40% - Dekorfärg6 33" xfId="601" xr:uid="{00000000-0005-0000-0000-0000C6040000}"/>
    <cellStyle name="40% - Dekorfärg6 33 2" xfId="1198" xr:uid="{00000000-0005-0000-0000-0000C7040000}"/>
    <cellStyle name="40% - Dekorfärg6 34" xfId="615" xr:uid="{00000000-0005-0000-0000-0000C8040000}"/>
    <cellStyle name="40% - Dekorfärg6 34 2" xfId="1212" xr:uid="{00000000-0005-0000-0000-0000C9040000}"/>
    <cellStyle name="40% - Dekorfärg6 35" xfId="629" xr:uid="{00000000-0005-0000-0000-0000CA040000}"/>
    <cellStyle name="40% - Dekorfärg6 35 2" xfId="1226" xr:uid="{00000000-0005-0000-0000-0000CB040000}"/>
    <cellStyle name="40% - Dekorfärg6 4" xfId="94" xr:uid="{00000000-0005-0000-0000-0000CC040000}"/>
    <cellStyle name="40% - Dekorfärg6 4 2" xfId="197" xr:uid="{00000000-0005-0000-0000-0000CD040000}"/>
    <cellStyle name="40% - Dekorfärg6 4 2 2" xfId="798" xr:uid="{00000000-0005-0000-0000-0000CE040000}"/>
    <cellStyle name="40% - Dekorfärg6 4 3" xfId="696" xr:uid="{00000000-0005-0000-0000-0000CF040000}"/>
    <cellStyle name="40% - Dekorfärg6 5" xfId="108" xr:uid="{00000000-0005-0000-0000-0000D0040000}"/>
    <cellStyle name="40% - Dekorfärg6 5 2" xfId="211" xr:uid="{00000000-0005-0000-0000-0000D1040000}"/>
    <cellStyle name="40% - Dekorfärg6 5 2 2" xfId="812" xr:uid="{00000000-0005-0000-0000-0000D2040000}"/>
    <cellStyle name="40% - Dekorfärg6 5 3" xfId="710" xr:uid="{00000000-0005-0000-0000-0000D3040000}"/>
    <cellStyle name="40% - Dekorfärg6 6" xfId="122" xr:uid="{00000000-0005-0000-0000-0000D4040000}"/>
    <cellStyle name="40% - Dekorfärg6 6 2" xfId="225" xr:uid="{00000000-0005-0000-0000-0000D5040000}"/>
    <cellStyle name="40% - Dekorfärg6 6 2 2" xfId="826" xr:uid="{00000000-0005-0000-0000-0000D6040000}"/>
    <cellStyle name="40% - Dekorfärg6 6 3" xfId="724" xr:uid="{00000000-0005-0000-0000-0000D7040000}"/>
    <cellStyle name="40% - Dekorfärg6 7" xfId="136" xr:uid="{00000000-0005-0000-0000-0000D8040000}"/>
    <cellStyle name="40% - Dekorfärg6 7 2" xfId="239" xr:uid="{00000000-0005-0000-0000-0000D9040000}"/>
    <cellStyle name="40% - Dekorfärg6 7 2 2" xfId="840" xr:uid="{00000000-0005-0000-0000-0000DA040000}"/>
    <cellStyle name="40% - Dekorfärg6 7 3" xfId="738" xr:uid="{00000000-0005-0000-0000-0000DB040000}"/>
    <cellStyle name="40% - Dekorfärg6 8" xfId="150" xr:uid="{00000000-0005-0000-0000-0000DC040000}"/>
    <cellStyle name="40% - Dekorfärg6 8 2" xfId="752" xr:uid="{00000000-0005-0000-0000-0000DD040000}"/>
    <cellStyle name="40% - Dekorfärg6 9" xfId="255" xr:uid="{00000000-0005-0000-0000-0000DE040000}"/>
    <cellStyle name="40% - Dekorfärg6 9 2" xfId="856" xr:uid="{00000000-0005-0000-0000-0000DF040000}"/>
    <cellStyle name="60 % - Dekorfärg1" xfId="30" builtinId="32" customBuiltin="1"/>
    <cellStyle name="60 % - Dekorfärg1 2" xfId="647" xr:uid="{00000000-0005-0000-0000-0000E1040000}"/>
    <cellStyle name="60 % - Dekorfärg2" xfId="34" builtinId="36" customBuiltin="1"/>
    <cellStyle name="60 % - Dekorfärg2 2" xfId="648" xr:uid="{00000000-0005-0000-0000-0000E3040000}"/>
    <cellStyle name="60 % - Dekorfärg3" xfId="38" builtinId="40" customBuiltin="1"/>
    <cellStyle name="60 % - Dekorfärg3 2" xfId="649" xr:uid="{00000000-0005-0000-0000-0000E5040000}"/>
    <cellStyle name="60 % - Dekorfärg4" xfId="42" builtinId="44" customBuiltin="1"/>
    <cellStyle name="60 % - Dekorfärg4 2" xfId="650" xr:uid="{00000000-0005-0000-0000-0000E7040000}"/>
    <cellStyle name="60 % - Dekorfärg5" xfId="46" builtinId="48" customBuiltin="1"/>
    <cellStyle name="60 % - Dekorfärg5 2" xfId="651" xr:uid="{00000000-0005-0000-0000-0000E9040000}"/>
    <cellStyle name="60 % - Dekorfärg6" xfId="50" builtinId="52" customBuiltin="1"/>
    <cellStyle name="60 % - Dekorfärg6 2" xfId="652" xr:uid="{00000000-0005-0000-0000-0000EB040000}"/>
    <cellStyle name="Anteckning 10" xfId="243" xr:uid="{00000000-0005-0000-0000-0000EC040000}"/>
    <cellStyle name="Anteckning 10 2" xfId="844" xr:uid="{00000000-0005-0000-0000-0000ED040000}"/>
    <cellStyle name="Anteckning 11" xfId="257" xr:uid="{00000000-0005-0000-0000-0000EE040000}"/>
    <cellStyle name="Anteckning 11 2" xfId="858" xr:uid="{00000000-0005-0000-0000-0000EF040000}"/>
    <cellStyle name="Anteckning 12" xfId="271" xr:uid="{00000000-0005-0000-0000-0000F0040000}"/>
    <cellStyle name="Anteckning 12 2" xfId="872" xr:uid="{00000000-0005-0000-0000-0000F1040000}"/>
    <cellStyle name="Anteckning 13" xfId="285" xr:uid="{00000000-0005-0000-0000-0000F2040000}"/>
    <cellStyle name="Anteckning 13 2" xfId="886" xr:uid="{00000000-0005-0000-0000-0000F3040000}"/>
    <cellStyle name="Anteckning 14" xfId="310" xr:uid="{00000000-0005-0000-0000-0000F4040000}"/>
    <cellStyle name="Anteckning 14 2" xfId="911" xr:uid="{00000000-0005-0000-0000-0000F5040000}"/>
    <cellStyle name="Anteckning 15" xfId="313" xr:uid="{00000000-0005-0000-0000-0000F6040000}"/>
    <cellStyle name="Anteckning 15 2" xfId="914" xr:uid="{00000000-0005-0000-0000-0000F7040000}"/>
    <cellStyle name="Anteckning 16" xfId="327" xr:uid="{00000000-0005-0000-0000-0000F8040000}"/>
    <cellStyle name="Anteckning 16 2" xfId="928" xr:uid="{00000000-0005-0000-0000-0000F9040000}"/>
    <cellStyle name="Anteckning 17" xfId="341" xr:uid="{00000000-0005-0000-0000-0000FA040000}"/>
    <cellStyle name="Anteckning 17 2" xfId="942" xr:uid="{00000000-0005-0000-0000-0000FB040000}"/>
    <cellStyle name="Anteckning 18" xfId="355" xr:uid="{00000000-0005-0000-0000-0000FC040000}"/>
    <cellStyle name="Anteckning 18 2" xfId="956" xr:uid="{00000000-0005-0000-0000-0000FD040000}"/>
    <cellStyle name="Anteckning 19" xfId="369" xr:uid="{00000000-0005-0000-0000-0000FE040000}"/>
    <cellStyle name="Anteckning 19 2" xfId="970" xr:uid="{00000000-0005-0000-0000-0000FF040000}"/>
    <cellStyle name="Anteckning 2" xfId="52" xr:uid="{00000000-0005-0000-0000-000000050000}"/>
    <cellStyle name="Anteckning 2 2" xfId="155" xr:uid="{00000000-0005-0000-0000-000001050000}"/>
    <cellStyle name="Anteckning 2 2 2" xfId="756" xr:uid="{00000000-0005-0000-0000-000002050000}"/>
    <cellStyle name="Anteckning 2 3" xfId="654" xr:uid="{00000000-0005-0000-0000-000003050000}"/>
    <cellStyle name="Anteckning 20" xfId="387" xr:uid="{00000000-0005-0000-0000-000004050000}"/>
    <cellStyle name="Anteckning 20 2" xfId="985" xr:uid="{00000000-0005-0000-0000-000005050000}"/>
    <cellStyle name="Anteckning 21" xfId="403" xr:uid="{00000000-0005-0000-0000-000006050000}"/>
    <cellStyle name="Anteckning 21 2" xfId="1001" xr:uid="{00000000-0005-0000-0000-000007050000}"/>
    <cellStyle name="Anteckning 22" xfId="417" xr:uid="{00000000-0005-0000-0000-000008050000}"/>
    <cellStyle name="Anteckning 22 2" xfId="1015" xr:uid="{00000000-0005-0000-0000-000009050000}"/>
    <cellStyle name="Anteckning 23" xfId="431" xr:uid="{00000000-0005-0000-0000-00000A050000}"/>
    <cellStyle name="Anteckning 23 2" xfId="1029" xr:uid="{00000000-0005-0000-0000-00000B050000}"/>
    <cellStyle name="Anteckning 24" xfId="445" xr:uid="{00000000-0005-0000-0000-00000C050000}"/>
    <cellStyle name="Anteckning 24 2" xfId="1043" xr:uid="{00000000-0005-0000-0000-00000D050000}"/>
    <cellStyle name="Anteckning 25" xfId="459" xr:uid="{00000000-0005-0000-0000-00000E050000}"/>
    <cellStyle name="Anteckning 25 2" xfId="1057" xr:uid="{00000000-0005-0000-0000-00000F050000}"/>
    <cellStyle name="Anteckning 26" xfId="473" xr:uid="{00000000-0005-0000-0000-000010050000}"/>
    <cellStyle name="Anteckning 26 2" xfId="1071" xr:uid="{00000000-0005-0000-0000-000011050000}"/>
    <cellStyle name="Anteckning 27" xfId="487" xr:uid="{00000000-0005-0000-0000-000012050000}"/>
    <cellStyle name="Anteckning 27 2" xfId="1085" xr:uid="{00000000-0005-0000-0000-000013050000}"/>
    <cellStyle name="Anteckning 28" xfId="501" xr:uid="{00000000-0005-0000-0000-000014050000}"/>
    <cellStyle name="Anteckning 28 2" xfId="1099" xr:uid="{00000000-0005-0000-0000-000015050000}"/>
    <cellStyle name="Anteckning 29" xfId="515" xr:uid="{00000000-0005-0000-0000-000016050000}"/>
    <cellStyle name="Anteckning 29 2" xfId="1113" xr:uid="{00000000-0005-0000-0000-000017050000}"/>
    <cellStyle name="Anteckning 3" xfId="54" xr:uid="{00000000-0005-0000-0000-000018050000}"/>
    <cellStyle name="Anteckning 3 2" xfId="157" xr:uid="{00000000-0005-0000-0000-000019050000}"/>
    <cellStyle name="Anteckning 3 2 2" xfId="758" xr:uid="{00000000-0005-0000-0000-00001A050000}"/>
    <cellStyle name="Anteckning 3 3" xfId="656" xr:uid="{00000000-0005-0000-0000-00001B050000}"/>
    <cellStyle name="Anteckning 30" xfId="533" xr:uid="{00000000-0005-0000-0000-00001C050000}"/>
    <cellStyle name="Anteckning 30 2" xfId="1130" xr:uid="{00000000-0005-0000-0000-00001D050000}"/>
    <cellStyle name="Anteckning 31" xfId="547" xr:uid="{00000000-0005-0000-0000-00001E050000}"/>
    <cellStyle name="Anteckning 31 2" xfId="1144" xr:uid="{00000000-0005-0000-0000-00001F050000}"/>
    <cellStyle name="Anteckning 32" xfId="561" xr:uid="{00000000-0005-0000-0000-000020050000}"/>
    <cellStyle name="Anteckning 32 2" xfId="1158" xr:uid="{00000000-0005-0000-0000-000021050000}"/>
    <cellStyle name="Anteckning 33" xfId="575" xr:uid="{00000000-0005-0000-0000-000022050000}"/>
    <cellStyle name="Anteckning 33 2" xfId="1172" xr:uid="{00000000-0005-0000-0000-000023050000}"/>
    <cellStyle name="Anteckning 34" xfId="589" xr:uid="{00000000-0005-0000-0000-000024050000}"/>
    <cellStyle name="Anteckning 34 2" xfId="1186" xr:uid="{00000000-0005-0000-0000-000025050000}"/>
    <cellStyle name="Anteckning 35" xfId="603" xr:uid="{00000000-0005-0000-0000-000026050000}"/>
    <cellStyle name="Anteckning 35 2" xfId="1200" xr:uid="{00000000-0005-0000-0000-000027050000}"/>
    <cellStyle name="Anteckning 36" xfId="617" xr:uid="{00000000-0005-0000-0000-000028050000}"/>
    <cellStyle name="Anteckning 36 2" xfId="1214" xr:uid="{00000000-0005-0000-0000-000029050000}"/>
    <cellStyle name="Anteckning 37" xfId="1228" xr:uid="{00000000-0005-0000-0000-00002A050000}"/>
    <cellStyle name="Anteckning 38" xfId="1242" xr:uid="{00000000-0005-0000-0000-00002B050000}"/>
    <cellStyle name="Anteckning 39" xfId="1256" xr:uid="{00000000-0005-0000-0000-00002C050000}"/>
    <cellStyle name="Anteckning 4" xfId="68" xr:uid="{00000000-0005-0000-0000-00002D050000}"/>
    <cellStyle name="Anteckning 4 2" xfId="171" xr:uid="{00000000-0005-0000-0000-00002E050000}"/>
    <cellStyle name="Anteckning 4 2 2" xfId="772" xr:uid="{00000000-0005-0000-0000-00002F050000}"/>
    <cellStyle name="Anteckning 4 3" xfId="670" xr:uid="{00000000-0005-0000-0000-000030050000}"/>
    <cellStyle name="Anteckning 40" xfId="1270" xr:uid="{00000000-0005-0000-0000-000031050000}"/>
    <cellStyle name="Anteckning 41" xfId="1284" xr:uid="{00000000-0005-0000-0000-000032050000}"/>
    <cellStyle name="Anteckning 42" xfId="1298" xr:uid="{00000000-0005-0000-0000-000033050000}"/>
    <cellStyle name="Anteckning 43" xfId="1312" xr:uid="{00000000-0005-0000-0000-000034050000}"/>
    <cellStyle name="Anteckning 44" xfId="1327" xr:uid="{00000000-0005-0000-0000-000035050000}"/>
    <cellStyle name="Anteckning 45" xfId="1341" xr:uid="{00000000-0005-0000-0000-000036050000}"/>
    <cellStyle name="Anteckning 46" xfId="1355" xr:uid="{00000000-0005-0000-0000-000037050000}"/>
    <cellStyle name="Anteckning 47" xfId="1369" xr:uid="{00000000-0005-0000-0000-000038050000}"/>
    <cellStyle name="Anteckning 48" xfId="1383" xr:uid="{00000000-0005-0000-0000-000039050000}"/>
    <cellStyle name="Anteckning 49" xfId="1397" xr:uid="{00000000-0005-0000-0000-00003A050000}"/>
    <cellStyle name="Anteckning 5" xfId="82" xr:uid="{00000000-0005-0000-0000-00003B050000}"/>
    <cellStyle name="Anteckning 5 2" xfId="185" xr:uid="{00000000-0005-0000-0000-00003C050000}"/>
    <cellStyle name="Anteckning 5 2 2" xfId="786" xr:uid="{00000000-0005-0000-0000-00003D050000}"/>
    <cellStyle name="Anteckning 5 3" xfId="684" xr:uid="{00000000-0005-0000-0000-00003E050000}"/>
    <cellStyle name="Anteckning 50" xfId="1411" xr:uid="{00000000-0005-0000-0000-00003F050000}"/>
    <cellStyle name="Anteckning 51" xfId="1425" xr:uid="{00000000-0005-0000-0000-000040050000}"/>
    <cellStyle name="Anteckning 52" xfId="1439" xr:uid="{00000000-0005-0000-0000-000041050000}"/>
    <cellStyle name="Anteckning 53" xfId="1453" xr:uid="{00000000-0005-0000-0000-000042050000}"/>
    <cellStyle name="Anteckning 54" xfId="1467" xr:uid="{00000000-0005-0000-0000-000043050000}"/>
    <cellStyle name="Anteckning 55" xfId="1481" xr:uid="{00000000-0005-0000-0000-000044050000}"/>
    <cellStyle name="Anteckning 56" xfId="1495" xr:uid="{00000000-0005-0000-0000-000045050000}"/>
    <cellStyle name="Anteckning 57" xfId="1509" xr:uid="{00000000-0005-0000-0000-000046050000}"/>
    <cellStyle name="Anteckning 58" xfId="1523" xr:uid="{00000000-0005-0000-0000-000047050000}"/>
    <cellStyle name="Anteckning 6" xfId="96" xr:uid="{00000000-0005-0000-0000-000048050000}"/>
    <cellStyle name="Anteckning 6 2" xfId="199" xr:uid="{00000000-0005-0000-0000-000049050000}"/>
    <cellStyle name="Anteckning 6 2 2" xfId="800" xr:uid="{00000000-0005-0000-0000-00004A050000}"/>
    <cellStyle name="Anteckning 6 3" xfId="698" xr:uid="{00000000-0005-0000-0000-00004B050000}"/>
    <cellStyle name="Anteckning 7" xfId="110" xr:uid="{00000000-0005-0000-0000-00004C050000}"/>
    <cellStyle name="Anteckning 7 2" xfId="213" xr:uid="{00000000-0005-0000-0000-00004D050000}"/>
    <cellStyle name="Anteckning 7 2 2" xfId="814" xr:uid="{00000000-0005-0000-0000-00004E050000}"/>
    <cellStyle name="Anteckning 7 3" xfId="712" xr:uid="{00000000-0005-0000-0000-00004F050000}"/>
    <cellStyle name="Anteckning 8" xfId="124" xr:uid="{00000000-0005-0000-0000-000050050000}"/>
    <cellStyle name="Anteckning 8 2" xfId="227" xr:uid="{00000000-0005-0000-0000-000051050000}"/>
    <cellStyle name="Anteckning 8 2 2" xfId="828" xr:uid="{00000000-0005-0000-0000-000052050000}"/>
    <cellStyle name="Anteckning 8 3" xfId="726" xr:uid="{00000000-0005-0000-0000-000053050000}"/>
    <cellStyle name="Anteckning 9" xfId="138" xr:uid="{00000000-0005-0000-0000-000054050000}"/>
    <cellStyle name="Anteckning 9 2" xfId="740" xr:uid="{00000000-0005-0000-0000-0000550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610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66050000}"/>
    <cellStyle name="Normal" xfId="0" builtinId="0"/>
    <cellStyle name="Normal 10" xfId="123" xr:uid="{00000000-0005-0000-0000-000068050000}"/>
    <cellStyle name="Normal 10 2" xfId="226" xr:uid="{00000000-0005-0000-0000-000069050000}"/>
    <cellStyle name="Normal 10 2 2" xfId="827" xr:uid="{00000000-0005-0000-0000-00006A050000}"/>
    <cellStyle name="Normal 10 3" xfId="725" xr:uid="{00000000-0005-0000-0000-00006B050000}"/>
    <cellStyle name="Normal 11" xfId="151" xr:uid="{00000000-0005-0000-0000-00006C050000}"/>
    <cellStyle name="Normal 12" xfId="137" xr:uid="{00000000-0005-0000-0000-00006D050000}"/>
    <cellStyle name="Normal 12 2" xfId="739" xr:uid="{00000000-0005-0000-0000-00006E050000}"/>
    <cellStyle name="Normal 13" xfId="242" xr:uid="{00000000-0005-0000-0000-00006F050000}"/>
    <cellStyle name="Normal 13 2" xfId="843" xr:uid="{00000000-0005-0000-0000-000070050000}"/>
    <cellStyle name="Normal 14" xfId="256" xr:uid="{00000000-0005-0000-0000-000071050000}"/>
    <cellStyle name="Normal 14 2" xfId="857" xr:uid="{00000000-0005-0000-0000-000072050000}"/>
    <cellStyle name="Normal 15" xfId="270" xr:uid="{00000000-0005-0000-0000-000073050000}"/>
    <cellStyle name="Normal 15 2" xfId="871" xr:uid="{00000000-0005-0000-0000-000074050000}"/>
    <cellStyle name="Normal 16" xfId="284" xr:uid="{00000000-0005-0000-0000-000075050000}"/>
    <cellStyle name="Normal 16 2" xfId="885" xr:uid="{00000000-0005-0000-0000-000076050000}"/>
    <cellStyle name="Normal 17" xfId="311" xr:uid="{00000000-0005-0000-0000-000077050000}"/>
    <cellStyle name="Normal 17 2" xfId="912" xr:uid="{00000000-0005-0000-0000-000078050000}"/>
    <cellStyle name="Normal 18" xfId="312" xr:uid="{00000000-0005-0000-0000-000079050000}"/>
    <cellStyle name="Normal 18 2" xfId="913" xr:uid="{00000000-0005-0000-0000-00007A050000}"/>
    <cellStyle name="Normal 19" xfId="326" xr:uid="{00000000-0005-0000-0000-00007B050000}"/>
    <cellStyle name="Normal 19 2" xfId="927" xr:uid="{00000000-0005-0000-0000-00007C050000}"/>
    <cellStyle name="Normal 2" xfId="8" xr:uid="{00000000-0005-0000-0000-00007D050000}"/>
    <cellStyle name="Normal 2 2" xfId="2" xr:uid="{00000000-0005-0000-0000-00007E050000}"/>
    <cellStyle name="Normal 2 3" xfId="3" xr:uid="{00000000-0005-0000-0000-00007F050000}"/>
    <cellStyle name="Normal 2 4" xfId="4" xr:uid="{00000000-0005-0000-0000-000080050000}"/>
    <cellStyle name="Normal 2 5" xfId="5" xr:uid="{00000000-0005-0000-0000-000081050000}"/>
    <cellStyle name="Normal 2 6" xfId="153" xr:uid="{00000000-0005-0000-0000-000082050000}"/>
    <cellStyle name="Normal 2 6 2" xfId="754" xr:uid="{00000000-0005-0000-0000-000083050000}"/>
    <cellStyle name="Normal 2 7" xfId="644" xr:uid="{00000000-0005-0000-0000-000084050000}"/>
    <cellStyle name="Normal 20" xfId="340" xr:uid="{00000000-0005-0000-0000-000085050000}"/>
    <cellStyle name="Normal 20 2" xfId="941" xr:uid="{00000000-0005-0000-0000-000086050000}"/>
    <cellStyle name="Normal 21" xfId="354" xr:uid="{00000000-0005-0000-0000-000087050000}"/>
    <cellStyle name="Normal 21 2" xfId="955" xr:uid="{00000000-0005-0000-0000-000088050000}"/>
    <cellStyle name="Normal 22" xfId="368" xr:uid="{00000000-0005-0000-0000-000089050000}"/>
    <cellStyle name="Normal 22 2" xfId="969" xr:uid="{00000000-0005-0000-0000-00008A050000}"/>
    <cellStyle name="Normal 23" xfId="385" xr:uid="{00000000-0005-0000-0000-00008B050000}"/>
    <cellStyle name="Normal 24" xfId="386" xr:uid="{00000000-0005-0000-0000-00008C050000}"/>
    <cellStyle name="Normal 24 2" xfId="984" xr:uid="{00000000-0005-0000-0000-00008D050000}"/>
    <cellStyle name="Normal 25" xfId="401" xr:uid="{00000000-0005-0000-0000-00008E050000}"/>
    <cellStyle name="Normal 25 2" xfId="528" xr:uid="{00000000-0005-0000-0000-00008F050000}"/>
    <cellStyle name="Normal 25 2 2" xfId="1126" xr:uid="{00000000-0005-0000-0000-000090050000}"/>
    <cellStyle name="Normal 25 3" xfId="999" xr:uid="{00000000-0005-0000-0000-000091050000}"/>
    <cellStyle name="Normal 26" xfId="402" xr:uid="{00000000-0005-0000-0000-000092050000}"/>
    <cellStyle name="Normal 26 2" xfId="1000" xr:uid="{00000000-0005-0000-0000-000093050000}"/>
    <cellStyle name="Normal 27" xfId="416" xr:uid="{00000000-0005-0000-0000-000094050000}"/>
    <cellStyle name="Normal 27 2" xfId="1014" xr:uid="{00000000-0005-0000-0000-000095050000}"/>
    <cellStyle name="Normal 28" xfId="430" xr:uid="{00000000-0005-0000-0000-000096050000}"/>
    <cellStyle name="Normal 28 2" xfId="1028" xr:uid="{00000000-0005-0000-0000-000097050000}"/>
    <cellStyle name="Normal 29" xfId="444" xr:uid="{00000000-0005-0000-0000-000098050000}"/>
    <cellStyle name="Normal 29 2" xfId="1042" xr:uid="{00000000-0005-0000-0000-000099050000}"/>
    <cellStyle name="Normal 3" xfId="7" xr:uid="{00000000-0005-0000-0000-00009A050000}"/>
    <cellStyle name="Normal 30" xfId="458" xr:uid="{00000000-0005-0000-0000-00009B050000}"/>
    <cellStyle name="Normal 30 2" xfId="1056" xr:uid="{00000000-0005-0000-0000-00009C050000}"/>
    <cellStyle name="Normal 31" xfId="472" xr:uid="{00000000-0005-0000-0000-00009D050000}"/>
    <cellStyle name="Normal 31 2" xfId="1070" xr:uid="{00000000-0005-0000-0000-00009E050000}"/>
    <cellStyle name="Normal 32" xfId="486" xr:uid="{00000000-0005-0000-0000-00009F050000}"/>
    <cellStyle name="Normal 32 2" xfId="1084" xr:uid="{00000000-0005-0000-0000-0000A0050000}"/>
    <cellStyle name="Normal 33" xfId="500" xr:uid="{00000000-0005-0000-0000-0000A1050000}"/>
    <cellStyle name="Normal 33 2" xfId="1098" xr:uid="{00000000-0005-0000-0000-0000A2050000}"/>
    <cellStyle name="Normal 34" xfId="514" xr:uid="{00000000-0005-0000-0000-0000A3050000}"/>
    <cellStyle name="Normal 34 2" xfId="1112" xr:uid="{00000000-0005-0000-0000-0000A4050000}"/>
    <cellStyle name="Normal 35" xfId="530" xr:uid="{00000000-0005-0000-0000-0000A5050000}"/>
    <cellStyle name="Normal 35 2" xfId="1128" xr:uid="{00000000-0005-0000-0000-0000A6050000}"/>
    <cellStyle name="Normal 36" xfId="532" xr:uid="{00000000-0005-0000-0000-0000A7050000}"/>
    <cellStyle name="Normal 36 2" xfId="1129" xr:uid="{00000000-0005-0000-0000-0000A8050000}"/>
    <cellStyle name="Normal 37" xfId="546" xr:uid="{00000000-0005-0000-0000-0000A9050000}"/>
    <cellStyle name="Normal 37 2" xfId="1143" xr:uid="{00000000-0005-0000-0000-0000AA050000}"/>
    <cellStyle name="Normal 38" xfId="560" xr:uid="{00000000-0005-0000-0000-0000AB050000}"/>
    <cellStyle name="Normal 38 2" xfId="1157" xr:uid="{00000000-0005-0000-0000-0000AC050000}"/>
    <cellStyle name="Normal 39" xfId="574" xr:uid="{00000000-0005-0000-0000-0000AD050000}"/>
    <cellStyle name="Normal 39 2" xfId="1171" xr:uid="{00000000-0005-0000-0000-0000AE050000}"/>
    <cellStyle name="Normal 4" xfId="51" xr:uid="{00000000-0005-0000-0000-0000AF050000}"/>
    <cellStyle name="Normal 4 2" xfId="154" xr:uid="{00000000-0005-0000-0000-0000B0050000}"/>
    <cellStyle name="Normal 4 2 2" xfId="755" xr:uid="{00000000-0005-0000-0000-0000B1050000}"/>
    <cellStyle name="Normal 4 3" xfId="529" xr:uid="{00000000-0005-0000-0000-0000B2050000}"/>
    <cellStyle name="Normal 4 3 2" xfId="1127" xr:uid="{00000000-0005-0000-0000-0000B3050000}"/>
    <cellStyle name="Normal 4 4" xfId="653" xr:uid="{00000000-0005-0000-0000-0000B4050000}"/>
    <cellStyle name="Normal 40" xfId="588" xr:uid="{00000000-0005-0000-0000-0000B5050000}"/>
    <cellStyle name="Normal 40 2" xfId="1185" xr:uid="{00000000-0005-0000-0000-0000B6050000}"/>
    <cellStyle name="Normal 41" xfId="602" xr:uid="{00000000-0005-0000-0000-0000B7050000}"/>
    <cellStyle name="Normal 41 2" xfId="1199" xr:uid="{00000000-0005-0000-0000-0000B8050000}"/>
    <cellStyle name="Normal 42" xfId="616" xr:uid="{00000000-0005-0000-0000-0000B9050000}"/>
    <cellStyle name="Normal 42 2" xfId="1213" xr:uid="{00000000-0005-0000-0000-0000BA050000}"/>
    <cellStyle name="Normal 43" xfId="642" xr:uid="{00000000-0005-0000-0000-0000BB050000}"/>
    <cellStyle name="Normal 44" xfId="1227" xr:uid="{00000000-0005-0000-0000-0000BC050000}"/>
    <cellStyle name="Normal 45" xfId="1241" xr:uid="{00000000-0005-0000-0000-0000BD050000}"/>
    <cellStyle name="Normal 46" xfId="1255" xr:uid="{00000000-0005-0000-0000-0000BE050000}"/>
    <cellStyle name="Normal 47" xfId="1269" xr:uid="{00000000-0005-0000-0000-0000BF050000}"/>
    <cellStyle name="Normal 48" xfId="1283" xr:uid="{00000000-0005-0000-0000-0000C0050000}"/>
    <cellStyle name="Normal 49" xfId="1297" xr:uid="{00000000-0005-0000-0000-0000C1050000}"/>
    <cellStyle name="Normal 5" xfId="53" xr:uid="{00000000-0005-0000-0000-0000C2050000}"/>
    <cellStyle name="Normal 5 2" xfId="156" xr:uid="{00000000-0005-0000-0000-0000C3050000}"/>
    <cellStyle name="Normal 5 2 2" xfId="757" xr:uid="{00000000-0005-0000-0000-0000C4050000}"/>
    <cellStyle name="Normal 5 3" xfId="655" xr:uid="{00000000-0005-0000-0000-0000C5050000}"/>
    <cellStyle name="Normal 5 4" xfId="1538" xr:uid="{C1307173-0081-4C22-A3BF-8F86B48C7676}"/>
    <cellStyle name="Normal 50" xfId="1311" xr:uid="{00000000-0005-0000-0000-0000C6050000}"/>
    <cellStyle name="Normal 51" xfId="1325" xr:uid="{00000000-0005-0000-0000-0000C7050000}"/>
    <cellStyle name="Normal 52" xfId="1326" xr:uid="{00000000-0005-0000-0000-0000C8050000}"/>
    <cellStyle name="Normal 53" xfId="1340" xr:uid="{00000000-0005-0000-0000-0000C9050000}"/>
    <cellStyle name="Normal 54" xfId="1354" xr:uid="{00000000-0005-0000-0000-0000CA050000}"/>
    <cellStyle name="Normal 55" xfId="1368" xr:uid="{00000000-0005-0000-0000-0000CB050000}"/>
    <cellStyle name="Normal 56" xfId="1382" xr:uid="{00000000-0005-0000-0000-0000CC050000}"/>
    <cellStyle name="Normal 57" xfId="1396" xr:uid="{00000000-0005-0000-0000-0000CD050000}"/>
    <cellStyle name="Normal 58" xfId="1410" xr:uid="{00000000-0005-0000-0000-0000CE050000}"/>
    <cellStyle name="Normal 59" xfId="1424" xr:uid="{00000000-0005-0000-0000-0000CF050000}"/>
    <cellStyle name="Normal 6" xfId="67" xr:uid="{00000000-0005-0000-0000-0000D0050000}"/>
    <cellStyle name="Normal 6 2" xfId="170" xr:uid="{00000000-0005-0000-0000-0000D1050000}"/>
    <cellStyle name="Normal 6 2 2" xfId="771" xr:uid="{00000000-0005-0000-0000-0000D2050000}"/>
    <cellStyle name="Normal 6 3" xfId="669" xr:uid="{00000000-0005-0000-0000-0000D3050000}"/>
    <cellStyle name="Normal 6 4" xfId="1539" xr:uid="{8C87FE3A-2689-4D54-9B39-6F6C2D590C90}"/>
    <cellStyle name="Normal 60" xfId="1438" xr:uid="{00000000-0005-0000-0000-0000D4050000}"/>
    <cellStyle name="Normal 61" xfId="1452" xr:uid="{00000000-0005-0000-0000-0000D5050000}"/>
    <cellStyle name="Normal 62" xfId="1466" xr:uid="{00000000-0005-0000-0000-0000D6050000}"/>
    <cellStyle name="Normal 62 2" xfId="1494" xr:uid="{00000000-0005-0000-0000-0000D7050000}"/>
    <cellStyle name="Normal 63" xfId="1480" xr:uid="{00000000-0005-0000-0000-0000D8050000}"/>
    <cellStyle name="Normal 64" xfId="1508" xr:uid="{00000000-0005-0000-0000-0000D9050000}"/>
    <cellStyle name="Normal 65" xfId="1522" xr:uid="{00000000-0005-0000-0000-0000DA050000}"/>
    <cellStyle name="Normal 66" xfId="1537" xr:uid="{0C655A35-E37F-4344-AFC5-9765014A28C4}"/>
    <cellStyle name="Normal 7" xfId="81" xr:uid="{00000000-0005-0000-0000-0000DB050000}"/>
    <cellStyle name="Normal 7 2" xfId="184" xr:uid="{00000000-0005-0000-0000-0000DC050000}"/>
    <cellStyle name="Normal 7 2 2" xfId="785" xr:uid="{00000000-0005-0000-0000-0000DD050000}"/>
    <cellStyle name="Normal 7 3" xfId="683" xr:uid="{00000000-0005-0000-0000-0000DE050000}"/>
    <cellStyle name="Normal 8" xfId="95" xr:uid="{00000000-0005-0000-0000-0000DF050000}"/>
    <cellStyle name="Normal 8 2" xfId="198" xr:uid="{00000000-0005-0000-0000-0000E0050000}"/>
    <cellStyle name="Normal 8 2 2" xfId="799" xr:uid="{00000000-0005-0000-0000-0000E1050000}"/>
    <cellStyle name="Normal 8 3" xfId="697" xr:uid="{00000000-0005-0000-0000-0000E2050000}"/>
    <cellStyle name="Normal 9" xfId="109" xr:uid="{00000000-0005-0000-0000-0000E3050000}"/>
    <cellStyle name="Normal 9 2" xfId="212" xr:uid="{00000000-0005-0000-0000-0000E4050000}"/>
    <cellStyle name="Normal 9 2 2" xfId="813" xr:uid="{00000000-0005-0000-0000-0000E5050000}"/>
    <cellStyle name="Normal 9 3" xfId="240" xr:uid="{00000000-0005-0000-0000-0000E6050000}"/>
    <cellStyle name="Normal 9 3 2" xfId="384" xr:uid="{00000000-0005-0000-0000-0000E7050000}"/>
    <cellStyle name="Normal 9 3 2 2" xfId="400" xr:uid="{00000000-0005-0000-0000-0000E8050000}"/>
    <cellStyle name="Normal 9 3 2 2 2" xfId="998" xr:uid="{00000000-0005-0000-0000-0000E9050000}"/>
    <cellStyle name="Normal 9 3 2 3" xfId="983" xr:uid="{00000000-0005-0000-0000-0000EA050000}"/>
    <cellStyle name="Normal 9 3 3" xfId="841" xr:uid="{00000000-0005-0000-0000-0000EB050000}"/>
    <cellStyle name="Normal 9 4" xfId="711" xr:uid="{00000000-0005-0000-0000-0000EC050000}"/>
    <cellStyle name="Normal_0.0" xfId="531" xr:uid="{00000000-0005-0000-0000-0000ED050000}"/>
    <cellStyle name="Normal_ADP_0.3_Tabellmall" xfId="9" xr:uid="{00000000-0005-0000-0000-0000EE050000}"/>
    <cellStyle name="Procent" xfId="1536" builtinId="5"/>
    <cellStyle name="Procent 2" xfId="382" xr:uid="{00000000-0005-0000-0000-0000EF050000}"/>
    <cellStyle name="Resultat" xfId="383" xr:uid="{00000000-0005-0000-0000-0000F005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F6050000}"/>
    <cellStyle name="Summa" xfId="26" builtinId="25" customBuiltin="1"/>
    <cellStyle name="Tusental" xfId="1" builtinId="3"/>
    <cellStyle name="Tusental 2" xfId="152" xr:uid="{00000000-0005-0000-0000-0000F9050000}"/>
    <cellStyle name="Tusental 2 2" xfId="753" xr:uid="{00000000-0005-0000-0000-0000FA050000}"/>
    <cellStyle name="Tusental 3" xfId="241" xr:uid="{00000000-0005-0000-0000-0000FB050000}"/>
    <cellStyle name="Tusental 3 2" xfId="842" xr:uid="{00000000-0005-0000-0000-0000FC050000}"/>
    <cellStyle name="Tusental 4" xfId="643" xr:uid="{00000000-0005-0000-0000-0000FD050000}"/>
    <cellStyle name="Utdata" xfId="20" builtinId="21" customBuiltin="1"/>
    <cellStyle name="Varningstext" xfId="24" builtinId="11" customBuiltin="1"/>
  </cellStyles>
  <dxfs count="0"/>
  <tableStyles count="0" defaultTableStyle="TableStyleMedium9" defaultPivotStyle="PivotStyleLight16"/>
  <colors>
    <mruColors>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57150</xdr:colOff>
      <xdr:row>9</xdr:row>
      <xdr:rowOff>9525</xdr:rowOff>
    </xdr:from>
    <xdr:to>
      <xdr:col>10</xdr:col>
      <xdr:colOff>41631</xdr:colOff>
      <xdr:row>10</xdr:row>
      <xdr:rowOff>200227</xdr:rowOff>
    </xdr:to>
    <xdr:pic>
      <xdr:nvPicPr>
        <xdr:cNvPr id="3" name="Bildobjekt 2"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3714750" y="1714500"/>
          <a:ext cx="2422881" cy="352627"/>
        </a:xfrm>
        <a:prstGeom prst="rect">
          <a:avLst/>
        </a:prstGeom>
      </xdr:spPr>
    </xdr:pic>
    <xdr:clientData/>
  </xdr:twoCellAnchor>
  <xdr:twoCellAnchor editAs="oneCell">
    <xdr:from>
      <xdr:col>1</xdr:col>
      <xdr:colOff>114300</xdr:colOff>
      <xdr:row>7</xdr:row>
      <xdr:rowOff>19051</xdr:rowOff>
    </xdr:from>
    <xdr:to>
      <xdr:col>5</xdr:col>
      <xdr:colOff>66675</xdr:colOff>
      <xdr:row>10</xdr:row>
      <xdr:rowOff>197640</xdr:rowOff>
    </xdr:to>
    <xdr:pic>
      <xdr:nvPicPr>
        <xdr:cNvPr id="5" name="Bildobjekt 4">
          <a:extLst>
            <a:ext uri="{FF2B5EF4-FFF2-40B4-BE49-F238E27FC236}">
              <a16:creationId xmlns:a16="http://schemas.microsoft.com/office/drawing/2014/main" id="{5481EF0E-F4F8-44D7-AB43-C9A2C0DE7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77</xdr:row>
      <xdr:rowOff>123825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1252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26</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533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42</xdr:row>
      <xdr:rowOff>76200</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816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56</xdr:row>
      <xdr:rowOff>123825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8390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3" name="Picture 1" descr="&#10;Ingår i Sveriges officiella statistik">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5200" y="0"/>
          <a:ext cx="0" cy="152400"/>
        </a:xfrm>
        <a:prstGeom prst="rect">
          <a:avLst/>
        </a:prstGeom>
        <a:noFill/>
      </xdr:spPr>
    </xdr:pic>
    <xdr:clientData/>
  </xdr:twoCellAnchor>
  <xdr:oneCellAnchor>
    <xdr:from>
      <xdr:col>0</xdr:col>
      <xdr:colOff>47625</xdr:colOff>
      <xdr:row>74</xdr:row>
      <xdr:rowOff>133350</xdr:rowOff>
    </xdr:from>
    <xdr:ext cx="1423988" cy="219075"/>
    <xdr:pic>
      <xdr:nvPicPr>
        <xdr:cNvPr id="4" name="Bildobjekt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0563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76200</xdr:colOff>
      <xdr:row>134</xdr:row>
      <xdr:rowOff>9525</xdr:rowOff>
    </xdr:from>
    <xdr:ext cx="1423988" cy="219075"/>
    <xdr:pic>
      <xdr:nvPicPr>
        <xdr:cNvPr id="3" name="Bildobjekt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88690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oneCellAnchor>
    <xdr:from>
      <xdr:col>0</xdr:col>
      <xdr:colOff>142875</xdr:colOff>
      <xdr:row>160</xdr:row>
      <xdr:rowOff>38100</xdr:rowOff>
    </xdr:from>
    <xdr:ext cx="1423988" cy="219075"/>
    <xdr:pic>
      <xdr:nvPicPr>
        <xdr:cNvPr id="4" name="Bildobjekt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3647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864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123825</xdr:colOff>
      <xdr:row>45</xdr:row>
      <xdr:rowOff>104775</xdr:rowOff>
    </xdr:from>
    <xdr:ext cx="1423988" cy="219075"/>
    <xdr:pic>
      <xdr:nvPicPr>
        <xdr:cNvPr id="3" name="Bildobjekt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5341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169862</xdr:colOff>
      <xdr:row>37</xdr:row>
      <xdr:rowOff>120650</xdr:rowOff>
    </xdr:from>
    <xdr:ext cx="1423988" cy="219075"/>
    <xdr:pic>
      <xdr:nvPicPr>
        <xdr:cNvPr id="2" name="Bildobjekt 1">
          <a:extLst>
            <a:ext uri="{FF2B5EF4-FFF2-40B4-BE49-F238E27FC236}">
              <a16:creationId xmlns:a16="http://schemas.microsoft.com/office/drawing/2014/main" id="{EE1B5EFE-A6FC-466D-B82B-628CB07B8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62" y="5626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71</xdr:row>
      <xdr:rowOff>66675</xdr:rowOff>
    </xdr:from>
    <xdr:ext cx="1423988" cy="219075"/>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3" name="Picture 1" descr="&#10;Ingår i Sveriges officiella statistik">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oneCellAnchor>
    <xdr:from>
      <xdr:col>0</xdr:col>
      <xdr:colOff>161925</xdr:colOff>
      <xdr:row>238</xdr:row>
      <xdr:rowOff>76200</xdr:rowOff>
    </xdr:from>
    <xdr:ext cx="1423988" cy="219075"/>
    <xdr:pic>
      <xdr:nvPicPr>
        <xdr:cNvPr id="4" name="Bildobjekt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329184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123825</xdr:colOff>
      <xdr:row>73</xdr:row>
      <xdr:rowOff>95250</xdr:rowOff>
    </xdr:from>
    <xdr:ext cx="1423988" cy="219075"/>
    <xdr:pic>
      <xdr:nvPicPr>
        <xdr:cNvPr id="3" name="Bildobjekt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8107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200</xdr:row>
      <xdr:rowOff>76200</xdr:rowOff>
    </xdr:from>
    <xdr:ext cx="1423988" cy="219075"/>
    <xdr:pic>
      <xdr:nvPicPr>
        <xdr:cNvPr id="3" name="Bildobjekt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6650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123825</xdr:colOff>
      <xdr:row>38</xdr:row>
      <xdr:rowOff>95250</xdr:rowOff>
    </xdr:from>
    <xdr:ext cx="1423988" cy="219075"/>
    <xdr:pic>
      <xdr:nvPicPr>
        <xdr:cNvPr id="4" name="Bildobjekt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381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41</xdr:row>
      <xdr:rowOff>76200</xdr:rowOff>
    </xdr:from>
    <xdr:ext cx="1423988" cy="219075"/>
    <xdr:pic>
      <xdr:nvPicPr>
        <xdr:cNvPr id="5" name="Bildobjekt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200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104775</xdr:colOff>
      <xdr:row>51</xdr:row>
      <xdr:rowOff>95250</xdr:rowOff>
    </xdr:from>
    <xdr:ext cx="1423988" cy="219075"/>
    <xdr:pic>
      <xdr:nvPicPr>
        <xdr:cNvPr id="4" name="Bildobjekt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75142</xdr:colOff>
      <xdr:row>50</xdr:row>
      <xdr:rowOff>22763</xdr:rowOff>
    </xdr:from>
    <xdr:ext cx="1423988" cy="219075"/>
    <xdr:pic>
      <xdr:nvPicPr>
        <xdr:cNvPr id="3" name="Bildobjekt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2" y="6290213"/>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44</xdr:row>
      <xdr:rowOff>85725</xdr:rowOff>
    </xdr:from>
    <xdr:ext cx="1423988" cy="219075"/>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58</xdr:row>
      <xdr:rowOff>133350</xdr:rowOff>
    </xdr:from>
    <xdr:ext cx="1423988" cy="219075"/>
    <xdr:pic>
      <xdr:nvPicPr>
        <xdr:cNvPr id="2" name="Bildobjekt 1">
          <a:extLst>
            <a:ext uri="{FF2B5EF4-FFF2-40B4-BE49-F238E27FC236}">
              <a16:creationId xmlns:a16="http://schemas.microsoft.com/office/drawing/2014/main" id="{02D80758-7AF8-41BF-8B70-E086C28984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42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83993</xdr:colOff>
      <xdr:row>78</xdr:row>
      <xdr:rowOff>62346</xdr:rowOff>
    </xdr:from>
    <xdr:ext cx="1423988" cy="219075"/>
    <xdr:pic>
      <xdr:nvPicPr>
        <xdr:cNvPr id="2" name="Bildobjekt 1">
          <a:extLst>
            <a:ext uri="{FF2B5EF4-FFF2-40B4-BE49-F238E27FC236}">
              <a16:creationId xmlns:a16="http://schemas.microsoft.com/office/drawing/2014/main" id="{71488536-8F70-4594-9266-57EF2E5DA0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93" y="11063721"/>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85</xdr:row>
      <xdr:rowOff>85725</xdr:rowOff>
    </xdr:from>
    <xdr:ext cx="1423988" cy="219075"/>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23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76200</xdr:colOff>
      <xdr:row>142</xdr:row>
      <xdr:rowOff>0</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0278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76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58</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105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0.bin"/><Relationship Id="rId1" Type="http://schemas.openxmlformats.org/officeDocument/2006/relationships/hyperlink" Target="https://ec.europa.eu/eurostat/databrowser/view/sdg_11_40/default/table?lang=en" TargetMode="External"/><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L26"/>
  <sheetViews>
    <sheetView showGridLines="0" tabSelected="1" zoomScaleNormal="100" workbookViewId="0">
      <selection sqref="A1:L1"/>
    </sheetView>
  </sheetViews>
  <sheetFormatPr defaultColWidth="9.140625" defaultRowHeight="12.75" x14ac:dyDescent="0.2"/>
  <cols>
    <col min="1" max="16384" width="9.140625" style="65"/>
  </cols>
  <sheetData>
    <row r="1" spans="1:12" ht="32.25" customHeight="1" x14ac:dyDescent="0.2">
      <c r="A1" s="539" t="s">
        <v>722</v>
      </c>
      <c r="B1" s="540"/>
      <c r="C1" s="540"/>
      <c r="D1" s="540"/>
      <c r="E1" s="540"/>
      <c r="F1" s="540"/>
      <c r="G1" s="540"/>
      <c r="H1" s="540"/>
      <c r="I1" s="540"/>
      <c r="J1" s="540"/>
      <c r="K1" s="540"/>
      <c r="L1" s="540"/>
    </row>
    <row r="11" spans="1:12" ht="65.25" customHeight="1" x14ac:dyDescent="0.4">
      <c r="B11" s="151" t="s">
        <v>667</v>
      </c>
    </row>
    <row r="12" spans="1:12" ht="20.25" x14ac:dyDescent="0.3">
      <c r="B12" s="152" t="s">
        <v>668</v>
      </c>
    </row>
    <row r="13" spans="1:12" ht="18.75" x14ac:dyDescent="0.3">
      <c r="B13" s="209"/>
    </row>
    <row r="14" spans="1:12" ht="14.25" customHeight="1" x14ac:dyDescent="0.2">
      <c r="B14" s="153" t="s">
        <v>715</v>
      </c>
    </row>
    <row r="15" spans="1:12" s="435" customFormat="1" ht="16.5" customHeight="1" x14ac:dyDescent="0.2">
      <c r="B15" s="469" t="s">
        <v>716</v>
      </c>
    </row>
    <row r="16" spans="1:12" s="435" customFormat="1" ht="16.5" customHeight="1" x14ac:dyDescent="0.2">
      <c r="B16" s="469"/>
    </row>
    <row r="17" spans="2:2" s="224" customFormat="1" ht="16.5" customHeight="1" x14ac:dyDescent="0.2">
      <c r="B17" s="225"/>
    </row>
    <row r="18" spans="2:2" x14ac:dyDescent="0.2">
      <c r="B18" s="153" t="s">
        <v>714</v>
      </c>
    </row>
    <row r="19" spans="2:2" x14ac:dyDescent="0.2">
      <c r="B19" s="65" t="s">
        <v>559</v>
      </c>
    </row>
    <row r="20" spans="2:2" x14ac:dyDescent="0.2">
      <c r="B20" s="65" t="s">
        <v>560</v>
      </c>
    </row>
    <row r="26" spans="2:2" x14ac:dyDescent="0.2">
      <c r="B26" s="397"/>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9"/>
  <dimension ref="A1:K141"/>
  <sheetViews>
    <sheetView zoomScaleNormal="100" zoomScaleSheetLayoutView="100" workbookViewId="0">
      <pane ySplit="14" topLeftCell="A15" activePane="bottomLeft" state="frozen"/>
      <selection activeCell="A16" sqref="A16:XFD16"/>
      <selection pane="bottomLeft"/>
    </sheetView>
  </sheetViews>
  <sheetFormatPr defaultColWidth="9.140625" defaultRowHeight="11.25" x14ac:dyDescent="0.2"/>
  <cols>
    <col min="1" max="1" width="24.140625" style="37" customWidth="1"/>
    <col min="2" max="2" width="9.7109375" style="54" customWidth="1"/>
    <col min="3" max="3" width="8.85546875" style="54" customWidth="1"/>
    <col min="4" max="4" width="15.140625" style="54" customWidth="1"/>
    <col min="5" max="6" width="8.85546875" style="54" customWidth="1"/>
    <col min="7" max="7" width="10.140625" style="54" customWidth="1"/>
    <col min="8" max="8" width="12.7109375" style="37" customWidth="1"/>
    <col min="9" max="9" width="13.5703125" style="37" customWidth="1"/>
    <col min="10" max="16384" width="9.140625" style="37"/>
  </cols>
  <sheetData>
    <row r="1" spans="1:11" s="255" customFormat="1" x14ac:dyDescent="0.2">
      <c r="A1" s="255" t="s">
        <v>590</v>
      </c>
      <c r="B1" s="269"/>
      <c r="C1" s="269"/>
      <c r="D1" s="269"/>
      <c r="E1" s="269"/>
      <c r="F1" s="269"/>
      <c r="G1" s="269"/>
    </row>
    <row r="2" spans="1:11" s="255" customFormat="1" x14ac:dyDescent="0.2">
      <c r="A2" s="255" t="s">
        <v>724</v>
      </c>
      <c r="B2" s="269"/>
      <c r="C2" s="269"/>
      <c r="D2" s="269"/>
      <c r="E2" s="269"/>
      <c r="F2" s="269"/>
      <c r="G2" s="269"/>
    </row>
    <row r="3" spans="1:11" s="255" customFormat="1" x14ac:dyDescent="0.2">
      <c r="A3" s="254" t="s">
        <v>591</v>
      </c>
      <c r="B3" s="269"/>
      <c r="C3" s="269"/>
      <c r="D3" s="269"/>
      <c r="E3" s="269"/>
      <c r="F3" s="269"/>
      <c r="G3" s="269"/>
    </row>
    <row r="4" spans="1:11" s="255" customFormat="1" x14ac:dyDescent="0.2">
      <c r="A4" s="254" t="s">
        <v>725</v>
      </c>
      <c r="B4" s="269"/>
      <c r="C4" s="269"/>
      <c r="D4" s="269"/>
      <c r="E4" s="269"/>
      <c r="F4" s="269"/>
      <c r="G4" s="269"/>
    </row>
    <row r="5" spans="1:11" s="255" customFormat="1" x14ac:dyDescent="0.2">
      <c r="A5" s="258"/>
      <c r="B5" s="302"/>
      <c r="C5" s="302"/>
      <c r="D5" s="302"/>
      <c r="E5" s="302"/>
      <c r="F5" s="302"/>
      <c r="G5" s="302"/>
      <c r="H5" s="258"/>
      <c r="I5" s="258"/>
    </row>
    <row r="6" spans="1:11" s="255" customFormat="1" x14ac:dyDescent="0.2">
      <c r="A6" s="255" t="s">
        <v>316</v>
      </c>
      <c r="B6" s="269" t="s">
        <v>114</v>
      </c>
      <c r="C6" s="269"/>
      <c r="D6" s="269"/>
      <c r="E6" s="303"/>
      <c r="F6" s="269" t="s">
        <v>195</v>
      </c>
      <c r="G6" s="269"/>
      <c r="H6" s="255" t="s">
        <v>317</v>
      </c>
    </row>
    <row r="7" spans="1:11" s="255" customFormat="1" x14ac:dyDescent="0.2">
      <c r="A7" s="254" t="s">
        <v>318</v>
      </c>
      <c r="B7" s="304" t="s">
        <v>115</v>
      </c>
      <c r="C7" s="304"/>
      <c r="D7" s="304"/>
      <c r="E7" s="305"/>
      <c r="F7" s="304" t="s">
        <v>196</v>
      </c>
      <c r="G7" s="304"/>
      <c r="H7" s="254" t="s">
        <v>344</v>
      </c>
      <c r="I7" s="254"/>
    </row>
    <row r="8" spans="1:11" s="255" customFormat="1" x14ac:dyDescent="0.2">
      <c r="A8" s="255" t="s">
        <v>23</v>
      </c>
      <c r="B8" s="302"/>
      <c r="C8" s="302"/>
      <c r="D8" s="302"/>
      <c r="E8" s="302"/>
      <c r="F8" s="302"/>
      <c r="G8" s="302"/>
      <c r="H8" s="258"/>
      <c r="I8" s="258"/>
    </row>
    <row r="9" spans="1:11" s="255" customFormat="1" x14ac:dyDescent="0.2">
      <c r="A9" s="254" t="s">
        <v>319</v>
      </c>
      <c r="B9" s="269" t="s">
        <v>145</v>
      </c>
      <c r="C9" s="269" t="s">
        <v>320</v>
      </c>
      <c r="D9" s="269"/>
      <c r="E9" s="269" t="s">
        <v>145</v>
      </c>
      <c r="F9" s="269" t="s">
        <v>225</v>
      </c>
      <c r="G9" s="269"/>
      <c r="H9" s="255" t="s">
        <v>550</v>
      </c>
      <c r="I9" s="255" t="s">
        <v>321</v>
      </c>
    </row>
    <row r="10" spans="1:11" s="255" customFormat="1" x14ac:dyDescent="0.2">
      <c r="B10" s="304" t="s">
        <v>94</v>
      </c>
      <c r="C10" s="306" t="s">
        <v>197</v>
      </c>
      <c r="D10" s="306"/>
      <c r="E10" s="304" t="s">
        <v>94</v>
      </c>
      <c r="F10" s="306" t="s">
        <v>322</v>
      </c>
      <c r="G10" s="306"/>
      <c r="H10" s="255" t="s">
        <v>12</v>
      </c>
      <c r="I10" s="254" t="s">
        <v>68</v>
      </c>
    </row>
    <row r="11" spans="1:11" s="265" customFormat="1" x14ac:dyDescent="0.2">
      <c r="A11" s="255"/>
      <c r="B11" s="269"/>
      <c r="C11" s="269" t="s">
        <v>323</v>
      </c>
      <c r="D11" s="269" t="s">
        <v>199</v>
      </c>
      <c r="E11" s="269"/>
      <c r="F11" s="269" t="s">
        <v>11</v>
      </c>
      <c r="G11" s="269" t="s">
        <v>12</v>
      </c>
      <c r="H11" s="254" t="s">
        <v>324</v>
      </c>
      <c r="I11" s="255"/>
    </row>
    <row r="12" spans="1:11" s="265" customFormat="1" x14ac:dyDescent="0.2">
      <c r="B12" s="260"/>
      <c r="C12" s="269" t="s">
        <v>200</v>
      </c>
      <c r="D12" s="306" t="s">
        <v>201</v>
      </c>
      <c r="E12" s="260"/>
      <c r="F12" s="304" t="s">
        <v>202</v>
      </c>
      <c r="G12" s="306" t="s">
        <v>203</v>
      </c>
      <c r="H12" s="254" t="s">
        <v>203</v>
      </c>
    </row>
    <row r="13" spans="1:11" s="265" customFormat="1" x14ac:dyDescent="0.2">
      <c r="A13" s="255"/>
      <c r="B13" s="269"/>
      <c r="C13" s="304" t="s">
        <v>204</v>
      </c>
      <c r="D13" s="269" t="s">
        <v>205</v>
      </c>
      <c r="E13" s="269"/>
      <c r="F13" s="269"/>
      <c r="G13" s="269" t="s">
        <v>325</v>
      </c>
      <c r="I13" s="255"/>
    </row>
    <row r="14" spans="1:11" s="265" customFormat="1" x14ac:dyDescent="0.2">
      <c r="A14" s="258"/>
      <c r="B14" s="302"/>
      <c r="C14" s="302"/>
      <c r="D14" s="306" t="s">
        <v>136</v>
      </c>
      <c r="E14" s="302"/>
      <c r="F14" s="302"/>
      <c r="G14" s="306" t="s">
        <v>137</v>
      </c>
      <c r="H14" s="258"/>
      <c r="I14" s="258"/>
    </row>
    <row r="15" spans="1:11" s="286" customFormat="1" ht="11.25" customHeight="1" x14ac:dyDescent="0.2">
      <c r="B15" s="251"/>
      <c r="C15" s="251"/>
      <c r="D15" s="251"/>
      <c r="E15" s="251"/>
      <c r="F15" s="251"/>
      <c r="G15" s="251"/>
      <c r="H15" s="251"/>
      <c r="I15" s="251"/>
    </row>
    <row r="16" spans="1:11" s="255" customFormat="1" x14ac:dyDescent="0.2">
      <c r="A16" s="286" t="s">
        <v>679</v>
      </c>
      <c r="B16" s="251">
        <v>1642</v>
      </c>
      <c r="C16" s="251">
        <v>195</v>
      </c>
      <c r="D16" s="251">
        <v>1447</v>
      </c>
      <c r="E16" s="251">
        <v>1884</v>
      </c>
      <c r="F16" s="251">
        <v>210</v>
      </c>
      <c r="G16" s="251">
        <v>1674</v>
      </c>
      <c r="H16" s="307">
        <f t="shared" ref="H16:H54" si="0">IF($B16&gt;9,100*E16/$B16,"–")</f>
        <v>114.73812423873325</v>
      </c>
      <c r="I16" s="307">
        <f t="shared" ref="I16:I54" si="1">IF($B16&gt;9,100*F16/$B16,"–")</f>
        <v>12.789281364190012</v>
      </c>
      <c r="K16" s="265"/>
    </row>
    <row r="17" spans="1:11" s="265" customFormat="1" x14ac:dyDescent="0.2">
      <c r="A17" s="265" t="s">
        <v>327</v>
      </c>
      <c r="B17" s="308">
        <v>95</v>
      </c>
      <c r="C17" s="308">
        <v>15</v>
      </c>
      <c r="D17" s="308">
        <v>80</v>
      </c>
      <c r="E17" s="308">
        <v>116</v>
      </c>
      <c r="F17" s="308">
        <v>18</v>
      </c>
      <c r="G17" s="308">
        <v>98</v>
      </c>
      <c r="H17" s="308">
        <f t="shared" si="0"/>
        <v>122.10526315789474</v>
      </c>
      <c r="I17" s="308">
        <f t="shared" si="1"/>
        <v>18.94736842105263</v>
      </c>
    </row>
    <row r="18" spans="1:11" s="265" customFormat="1" x14ac:dyDescent="0.2">
      <c r="A18" s="265" t="s">
        <v>650</v>
      </c>
      <c r="B18" s="308">
        <v>13</v>
      </c>
      <c r="C18" s="308">
        <v>1</v>
      </c>
      <c r="D18" s="308">
        <v>12</v>
      </c>
      <c r="E18" s="308">
        <v>16</v>
      </c>
      <c r="F18" s="308">
        <v>1</v>
      </c>
      <c r="G18" s="308">
        <v>15</v>
      </c>
      <c r="H18" s="308">
        <f t="shared" si="0"/>
        <v>123.07692307692308</v>
      </c>
      <c r="I18" s="308">
        <f t="shared" si="1"/>
        <v>7.6923076923076925</v>
      </c>
    </row>
    <row r="19" spans="1:11" s="265" customFormat="1" x14ac:dyDescent="0.2">
      <c r="A19" s="265" t="s">
        <v>328</v>
      </c>
      <c r="B19" s="308">
        <v>2</v>
      </c>
      <c r="C19" s="308" t="s">
        <v>607</v>
      </c>
      <c r="D19" s="308">
        <v>2</v>
      </c>
      <c r="E19" s="308">
        <v>3</v>
      </c>
      <c r="F19" s="308" t="s">
        <v>607</v>
      </c>
      <c r="G19" s="308">
        <v>3</v>
      </c>
      <c r="H19" s="308" t="str">
        <f t="shared" si="0"/>
        <v>–</v>
      </c>
      <c r="I19" s="308" t="str">
        <f t="shared" si="1"/>
        <v>–</v>
      </c>
    </row>
    <row r="20" spans="1:11" s="265" customFormat="1" x14ac:dyDescent="0.2">
      <c r="A20" s="265" t="s">
        <v>651</v>
      </c>
      <c r="B20" s="308">
        <v>65</v>
      </c>
      <c r="C20" s="308">
        <v>14</v>
      </c>
      <c r="D20" s="308">
        <v>51</v>
      </c>
      <c r="E20" s="308">
        <v>76</v>
      </c>
      <c r="F20" s="308">
        <v>14</v>
      </c>
      <c r="G20" s="308">
        <v>62</v>
      </c>
      <c r="H20" s="308">
        <f t="shared" si="0"/>
        <v>116.92307692307692</v>
      </c>
      <c r="I20" s="308">
        <f t="shared" si="1"/>
        <v>21.53846153846154</v>
      </c>
    </row>
    <row r="21" spans="1:11" s="265" customFormat="1" x14ac:dyDescent="0.2">
      <c r="A21" s="265" t="s">
        <v>628</v>
      </c>
      <c r="B21" s="308">
        <v>686</v>
      </c>
      <c r="C21" s="308">
        <v>98</v>
      </c>
      <c r="D21" s="308">
        <v>588</v>
      </c>
      <c r="E21" s="308">
        <v>833</v>
      </c>
      <c r="F21" s="308">
        <v>109</v>
      </c>
      <c r="G21" s="308">
        <v>724</v>
      </c>
      <c r="H21" s="308">
        <f t="shared" si="0"/>
        <v>121.42857142857143</v>
      </c>
      <c r="I21" s="308">
        <f t="shared" si="1"/>
        <v>15.889212827988338</v>
      </c>
    </row>
    <row r="22" spans="1:11" s="265" customFormat="1" x14ac:dyDescent="0.2">
      <c r="A22" s="265" t="s">
        <v>627</v>
      </c>
      <c r="B22" s="308">
        <v>13</v>
      </c>
      <c r="C22" s="308">
        <v>2</v>
      </c>
      <c r="D22" s="308">
        <v>11</v>
      </c>
      <c r="E22" s="308">
        <v>15</v>
      </c>
      <c r="F22" s="308">
        <v>2</v>
      </c>
      <c r="G22" s="308">
        <v>13</v>
      </c>
      <c r="H22" s="308">
        <f t="shared" si="0"/>
        <v>115.38461538461539</v>
      </c>
      <c r="I22" s="308">
        <f t="shared" si="1"/>
        <v>15.384615384615385</v>
      </c>
    </row>
    <row r="23" spans="1:11" s="265" customFormat="1" x14ac:dyDescent="0.2">
      <c r="A23" s="253" t="s">
        <v>329</v>
      </c>
      <c r="B23" s="313">
        <v>768</v>
      </c>
      <c r="C23" s="313">
        <v>65</v>
      </c>
      <c r="D23" s="313">
        <v>703</v>
      </c>
      <c r="E23" s="313">
        <v>825</v>
      </c>
      <c r="F23" s="313">
        <v>66</v>
      </c>
      <c r="G23" s="313">
        <v>759</v>
      </c>
      <c r="H23" s="313">
        <f t="shared" si="0"/>
        <v>107.421875</v>
      </c>
      <c r="I23" s="313">
        <f t="shared" si="1"/>
        <v>8.59375</v>
      </c>
    </row>
    <row r="24" spans="1:11" s="309" customFormat="1" x14ac:dyDescent="0.2">
      <c r="B24" s="251"/>
      <c r="C24" s="251"/>
      <c r="D24" s="251"/>
      <c r="E24" s="251"/>
      <c r="F24" s="251"/>
      <c r="G24" s="251"/>
      <c r="H24" s="308"/>
      <c r="I24" s="308"/>
      <c r="K24" s="265"/>
    </row>
    <row r="25" spans="1:11" s="255" customFormat="1" x14ac:dyDescent="0.2">
      <c r="A25" s="286" t="s">
        <v>680</v>
      </c>
      <c r="B25" s="251">
        <v>1615</v>
      </c>
      <c r="C25" s="251">
        <v>189</v>
      </c>
      <c r="D25" s="251">
        <v>1426</v>
      </c>
      <c r="E25" s="251">
        <v>1849</v>
      </c>
      <c r="F25" s="251">
        <v>204</v>
      </c>
      <c r="G25" s="251">
        <v>1645</v>
      </c>
      <c r="H25" s="307">
        <f t="shared" si="0"/>
        <v>114.48916408668731</v>
      </c>
      <c r="I25" s="307">
        <f t="shared" si="1"/>
        <v>12.631578947368421</v>
      </c>
      <c r="K25" s="265"/>
    </row>
    <row r="26" spans="1:11" s="265" customFormat="1" x14ac:dyDescent="0.2">
      <c r="A26" s="265" t="str">
        <f>A38</f>
        <v>120 km/h</v>
      </c>
      <c r="B26" s="308">
        <v>11</v>
      </c>
      <c r="C26" s="310">
        <v>3</v>
      </c>
      <c r="D26" s="308">
        <v>8</v>
      </c>
      <c r="E26" s="275">
        <v>16</v>
      </c>
      <c r="F26" s="310">
        <v>3</v>
      </c>
      <c r="G26" s="308">
        <v>13</v>
      </c>
      <c r="H26" s="308">
        <f t="shared" si="0"/>
        <v>145.45454545454547</v>
      </c>
      <c r="I26" s="308">
        <f t="shared" si="1"/>
        <v>27.272727272727273</v>
      </c>
    </row>
    <row r="27" spans="1:11" s="265" customFormat="1" x14ac:dyDescent="0.2">
      <c r="A27" s="265" t="str">
        <f>A47</f>
        <v>110 km/h</v>
      </c>
      <c r="B27" s="308">
        <v>46</v>
      </c>
      <c r="C27" s="308">
        <v>7</v>
      </c>
      <c r="D27" s="308">
        <v>39</v>
      </c>
      <c r="E27" s="275">
        <v>54</v>
      </c>
      <c r="F27" s="308">
        <v>7</v>
      </c>
      <c r="G27" s="308">
        <v>47</v>
      </c>
      <c r="H27" s="308">
        <f t="shared" si="0"/>
        <v>117.39130434782609</v>
      </c>
      <c r="I27" s="308">
        <f t="shared" si="1"/>
        <v>15.217391304347826</v>
      </c>
    </row>
    <row r="28" spans="1:11" s="265" customFormat="1" x14ac:dyDescent="0.2">
      <c r="A28" s="265" t="str">
        <f>A56</f>
        <v>100 km/h</v>
      </c>
      <c r="B28" s="308">
        <v>69</v>
      </c>
      <c r="C28" s="308">
        <v>16</v>
      </c>
      <c r="D28" s="308">
        <v>53</v>
      </c>
      <c r="E28" s="275">
        <v>85</v>
      </c>
      <c r="F28" s="308">
        <v>16</v>
      </c>
      <c r="G28" s="308">
        <v>69</v>
      </c>
      <c r="H28" s="308">
        <f t="shared" si="0"/>
        <v>123.18840579710145</v>
      </c>
      <c r="I28" s="308">
        <f t="shared" si="1"/>
        <v>23.188405797101449</v>
      </c>
    </row>
    <row r="29" spans="1:11" s="265" customFormat="1" x14ac:dyDescent="0.2">
      <c r="A29" s="265" t="str">
        <f>A65</f>
        <v>90 km/h</v>
      </c>
      <c r="B29" s="308">
        <v>77</v>
      </c>
      <c r="C29" s="308">
        <v>13</v>
      </c>
      <c r="D29" s="308">
        <v>64</v>
      </c>
      <c r="E29" s="275">
        <v>97</v>
      </c>
      <c r="F29" s="308">
        <v>13</v>
      </c>
      <c r="G29" s="308">
        <v>84</v>
      </c>
      <c r="H29" s="308">
        <f t="shared" si="0"/>
        <v>125.97402597402598</v>
      </c>
      <c r="I29" s="308">
        <f t="shared" si="1"/>
        <v>16.883116883116884</v>
      </c>
    </row>
    <row r="30" spans="1:11" s="265" customFormat="1" x14ac:dyDescent="0.2">
      <c r="A30" s="265" t="str">
        <f>A74</f>
        <v>80 km/h</v>
      </c>
      <c r="B30" s="308">
        <v>149</v>
      </c>
      <c r="C30" s="308">
        <v>23</v>
      </c>
      <c r="D30" s="308">
        <v>126</v>
      </c>
      <c r="E30" s="275">
        <v>187</v>
      </c>
      <c r="F30" s="308">
        <v>25</v>
      </c>
      <c r="G30" s="308">
        <v>162</v>
      </c>
      <c r="H30" s="308">
        <f t="shared" si="0"/>
        <v>125.50335570469798</v>
      </c>
      <c r="I30" s="308">
        <f t="shared" si="1"/>
        <v>16.778523489932887</v>
      </c>
    </row>
    <row r="31" spans="1:11" s="265" customFormat="1" x14ac:dyDescent="0.2">
      <c r="A31" s="265" t="str">
        <f>A83</f>
        <v>70 km/h</v>
      </c>
      <c r="B31" s="308">
        <v>354</v>
      </c>
      <c r="C31" s="308">
        <v>60</v>
      </c>
      <c r="D31" s="308">
        <v>294</v>
      </c>
      <c r="E31" s="275">
        <v>431</v>
      </c>
      <c r="F31" s="308">
        <v>72</v>
      </c>
      <c r="G31" s="308">
        <v>359</v>
      </c>
      <c r="H31" s="308">
        <f t="shared" si="0"/>
        <v>121.75141242937853</v>
      </c>
      <c r="I31" s="308">
        <f t="shared" si="1"/>
        <v>20.338983050847457</v>
      </c>
    </row>
    <row r="32" spans="1:11" s="265" customFormat="1" x14ac:dyDescent="0.2">
      <c r="A32" s="265" t="str">
        <f>A92</f>
        <v>60 km/h</v>
      </c>
      <c r="B32" s="308">
        <v>63</v>
      </c>
      <c r="C32" s="308">
        <v>7</v>
      </c>
      <c r="D32" s="308">
        <v>56</v>
      </c>
      <c r="E32" s="275">
        <v>69</v>
      </c>
      <c r="F32" s="308">
        <v>7</v>
      </c>
      <c r="G32" s="308">
        <v>62</v>
      </c>
      <c r="H32" s="308">
        <f t="shared" si="0"/>
        <v>109.52380952380952</v>
      </c>
      <c r="I32" s="308">
        <f t="shared" si="1"/>
        <v>11.111111111111111</v>
      </c>
    </row>
    <row r="33" spans="1:11" s="265" customFormat="1" x14ac:dyDescent="0.2">
      <c r="A33" s="265" t="str">
        <f>A101</f>
        <v>50 km/h</v>
      </c>
      <c r="B33" s="308">
        <v>223</v>
      </c>
      <c r="C33" s="308">
        <v>22</v>
      </c>
      <c r="D33" s="308">
        <v>201</v>
      </c>
      <c r="E33" s="275">
        <v>248</v>
      </c>
      <c r="F33" s="308">
        <v>22</v>
      </c>
      <c r="G33" s="308">
        <v>226</v>
      </c>
      <c r="H33" s="308">
        <f t="shared" si="0"/>
        <v>111.21076233183857</v>
      </c>
      <c r="I33" s="308">
        <f t="shared" si="1"/>
        <v>9.8654708520179373</v>
      </c>
    </row>
    <row r="34" spans="1:11" s="265" customFormat="1" x14ac:dyDescent="0.2">
      <c r="A34" s="265" t="str">
        <f>A110</f>
        <v>40 km/h</v>
      </c>
      <c r="B34" s="308">
        <v>206</v>
      </c>
      <c r="C34" s="308">
        <v>19</v>
      </c>
      <c r="D34" s="308">
        <v>187</v>
      </c>
      <c r="E34" s="275">
        <v>216</v>
      </c>
      <c r="F34" s="308">
        <v>19</v>
      </c>
      <c r="G34" s="308">
        <v>197</v>
      </c>
      <c r="H34" s="308">
        <f t="shared" si="0"/>
        <v>104.85436893203884</v>
      </c>
      <c r="I34" s="308">
        <f t="shared" si="1"/>
        <v>9.2233009708737868</v>
      </c>
    </row>
    <row r="35" spans="1:11" s="265" customFormat="1" x14ac:dyDescent="0.2">
      <c r="A35" s="265" t="str">
        <f>A119</f>
        <v>30 km/h</v>
      </c>
      <c r="B35" s="308">
        <v>82</v>
      </c>
      <c r="C35" s="308">
        <v>7</v>
      </c>
      <c r="D35" s="308">
        <v>75</v>
      </c>
      <c r="E35" s="275">
        <v>85</v>
      </c>
      <c r="F35" s="308">
        <v>8</v>
      </c>
      <c r="G35" s="308">
        <v>77</v>
      </c>
      <c r="H35" s="308">
        <f t="shared" si="0"/>
        <v>103.65853658536585</v>
      </c>
      <c r="I35" s="308">
        <f t="shared" si="1"/>
        <v>9.7560975609756095</v>
      </c>
    </row>
    <row r="36" spans="1:11" s="265" customFormat="1" x14ac:dyDescent="0.2">
      <c r="A36" s="272" t="s">
        <v>646</v>
      </c>
      <c r="B36" s="313">
        <v>335</v>
      </c>
      <c r="C36" s="313">
        <v>12</v>
      </c>
      <c r="D36" s="313">
        <v>323</v>
      </c>
      <c r="E36" s="281">
        <v>361</v>
      </c>
      <c r="F36" s="313">
        <v>12</v>
      </c>
      <c r="G36" s="313">
        <v>349</v>
      </c>
      <c r="H36" s="313">
        <f t="shared" si="0"/>
        <v>107.76119402985074</v>
      </c>
      <c r="I36" s="313">
        <f t="shared" si="1"/>
        <v>3.5820895522388061</v>
      </c>
    </row>
    <row r="37" spans="1:11" s="265" customFormat="1" x14ac:dyDescent="0.2">
      <c r="B37" s="251"/>
      <c r="C37" s="251"/>
      <c r="D37" s="251"/>
      <c r="E37" s="251"/>
      <c r="F37" s="251"/>
      <c r="G37" s="251"/>
      <c r="H37" s="308"/>
      <c r="I37" s="308"/>
    </row>
    <row r="38" spans="1:11" s="255" customFormat="1" x14ac:dyDescent="0.2">
      <c r="A38" s="255" t="s">
        <v>326</v>
      </c>
      <c r="B38" s="307">
        <v>11</v>
      </c>
      <c r="C38" s="307">
        <v>3</v>
      </c>
      <c r="D38" s="307">
        <v>8</v>
      </c>
      <c r="E38" s="307">
        <v>16</v>
      </c>
      <c r="F38" s="307">
        <v>3</v>
      </c>
      <c r="G38" s="307">
        <v>13</v>
      </c>
      <c r="H38" s="307">
        <v>150</v>
      </c>
      <c r="I38" s="307">
        <f>IF($B38&gt;9,100*F38/$B38,"–")</f>
        <v>27.272727272727273</v>
      </c>
      <c r="K38" s="265"/>
    </row>
    <row r="39" spans="1:11" s="265" customFormat="1" x14ac:dyDescent="0.2">
      <c r="A39" s="265" t="s">
        <v>327</v>
      </c>
      <c r="B39" s="310">
        <v>10</v>
      </c>
      <c r="C39" s="308">
        <v>3</v>
      </c>
      <c r="D39" s="310">
        <v>7</v>
      </c>
      <c r="E39" s="308">
        <v>15</v>
      </c>
      <c r="F39" s="310">
        <v>3</v>
      </c>
      <c r="G39" s="310">
        <v>12</v>
      </c>
      <c r="H39" s="308">
        <f>IF($B39&gt;9,100*E39/$B39,"–")</f>
        <v>150</v>
      </c>
      <c r="I39" s="308">
        <f>IF($B39&gt;9,100*F39/$B39,"–")</f>
        <v>30</v>
      </c>
    </row>
    <row r="40" spans="1:11" s="265" customFormat="1" x14ac:dyDescent="0.2">
      <c r="A40" s="265" t="s">
        <v>650</v>
      </c>
      <c r="B40" s="310" t="s">
        <v>607</v>
      </c>
      <c r="C40" s="310" t="s">
        <v>607</v>
      </c>
      <c r="D40" s="310" t="s">
        <v>607</v>
      </c>
      <c r="E40" s="310" t="s">
        <v>607</v>
      </c>
      <c r="F40" s="310" t="s">
        <v>607</v>
      </c>
      <c r="G40" s="310" t="s">
        <v>607</v>
      </c>
      <c r="H40" s="310" t="s">
        <v>607</v>
      </c>
      <c r="I40" s="310" t="s">
        <v>607</v>
      </c>
    </row>
    <row r="41" spans="1:11" s="265" customFormat="1" x14ac:dyDescent="0.2">
      <c r="A41" s="265" t="s">
        <v>328</v>
      </c>
      <c r="B41" s="310" t="s">
        <v>607</v>
      </c>
      <c r="C41" s="310" t="s">
        <v>607</v>
      </c>
      <c r="D41" s="310" t="s">
        <v>607</v>
      </c>
      <c r="E41" s="310" t="s">
        <v>607</v>
      </c>
      <c r="F41" s="310" t="s">
        <v>607</v>
      </c>
      <c r="G41" s="310" t="s">
        <v>607</v>
      </c>
      <c r="H41" s="310" t="s">
        <v>607</v>
      </c>
      <c r="I41" s="310" t="s">
        <v>607</v>
      </c>
    </row>
    <row r="42" spans="1:11" s="265" customFormat="1" x14ac:dyDescent="0.2">
      <c r="A42" s="265" t="s">
        <v>651</v>
      </c>
      <c r="B42" s="310">
        <v>1</v>
      </c>
      <c r="C42" s="310" t="s">
        <v>607</v>
      </c>
      <c r="D42" s="310">
        <v>1</v>
      </c>
      <c r="E42" s="310">
        <v>1</v>
      </c>
      <c r="F42" s="310" t="s">
        <v>607</v>
      </c>
      <c r="G42" s="310">
        <v>1</v>
      </c>
      <c r="H42" s="310" t="s">
        <v>607</v>
      </c>
      <c r="I42" s="310" t="s">
        <v>607</v>
      </c>
    </row>
    <row r="43" spans="1:11" s="265" customFormat="1" x14ac:dyDescent="0.2">
      <c r="A43" s="265" t="s">
        <v>628</v>
      </c>
      <c r="B43" s="310" t="s">
        <v>607</v>
      </c>
      <c r="C43" s="310" t="s">
        <v>607</v>
      </c>
      <c r="D43" s="310" t="s">
        <v>607</v>
      </c>
      <c r="E43" s="310" t="s">
        <v>607</v>
      </c>
      <c r="F43" s="310" t="s">
        <v>607</v>
      </c>
      <c r="G43" s="310" t="s">
        <v>607</v>
      </c>
      <c r="H43" s="310" t="s">
        <v>607</v>
      </c>
      <c r="I43" s="310" t="s">
        <v>607</v>
      </c>
    </row>
    <row r="44" spans="1:11" s="265" customFormat="1" x14ac:dyDescent="0.2">
      <c r="A44" s="265" t="s">
        <v>627</v>
      </c>
      <c r="B44" s="310" t="s">
        <v>607</v>
      </c>
      <c r="C44" s="310" t="s">
        <v>607</v>
      </c>
      <c r="D44" s="310" t="s">
        <v>607</v>
      </c>
      <c r="E44" s="310" t="s">
        <v>607</v>
      </c>
      <c r="F44" s="310" t="s">
        <v>607</v>
      </c>
      <c r="G44" s="310" t="s">
        <v>607</v>
      </c>
      <c r="H44" s="310" t="s">
        <v>607</v>
      </c>
      <c r="I44" s="310" t="s">
        <v>607</v>
      </c>
    </row>
    <row r="45" spans="1:11" s="265" customFormat="1" x14ac:dyDescent="0.2">
      <c r="A45" s="265" t="s">
        <v>329</v>
      </c>
      <c r="B45" s="310" t="s">
        <v>607</v>
      </c>
      <c r="C45" s="310" t="s">
        <v>607</v>
      </c>
      <c r="D45" s="310" t="s">
        <v>607</v>
      </c>
      <c r="E45" s="310" t="s">
        <v>607</v>
      </c>
      <c r="F45" s="310" t="s">
        <v>607</v>
      </c>
      <c r="G45" s="310" t="s">
        <v>607</v>
      </c>
      <c r="H45" s="310" t="s">
        <v>607</v>
      </c>
      <c r="I45" s="310" t="s">
        <v>607</v>
      </c>
    </row>
    <row r="46" spans="1:11" s="265" customFormat="1" x14ac:dyDescent="0.2">
      <c r="B46" s="251"/>
      <c r="C46" s="251"/>
      <c r="D46" s="251"/>
      <c r="E46" s="251"/>
      <c r="F46" s="251"/>
      <c r="G46" s="251"/>
      <c r="H46" s="310"/>
      <c r="I46" s="310"/>
    </row>
    <row r="47" spans="1:11" s="255" customFormat="1" x14ac:dyDescent="0.2">
      <c r="A47" s="255" t="s">
        <v>330</v>
      </c>
      <c r="B47" s="307">
        <v>46</v>
      </c>
      <c r="C47" s="307">
        <v>7</v>
      </c>
      <c r="D47" s="307">
        <v>39</v>
      </c>
      <c r="E47" s="307">
        <v>54</v>
      </c>
      <c r="F47" s="307">
        <v>7</v>
      </c>
      <c r="G47" s="307">
        <v>47</v>
      </c>
      <c r="H47" s="307">
        <f>IF($B47&gt;9,100*E47/$B47,"–")</f>
        <v>117.39130434782609</v>
      </c>
      <c r="I47" s="307">
        <f t="shared" si="1"/>
        <v>15.217391304347826</v>
      </c>
    </row>
    <row r="48" spans="1:11" s="265" customFormat="1" x14ac:dyDescent="0.2">
      <c r="A48" s="265" t="s">
        <v>327</v>
      </c>
      <c r="B48" s="308">
        <v>34</v>
      </c>
      <c r="C48" s="308">
        <v>7</v>
      </c>
      <c r="D48" s="308">
        <v>27</v>
      </c>
      <c r="E48" s="308">
        <v>42</v>
      </c>
      <c r="F48" s="310">
        <v>7</v>
      </c>
      <c r="G48" s="310">
        <v>35</v>
      </c>
      <c r="H48" s="308">
        <f t="shared" si="0"/>
        <v>123.52941176470588</v>
      </c>
      <c r="I48" s="308">
        <f t="shared" si="1"/>
        <v>20.588235294117649</v>
      </c>
    </row>
    <row r="49" spans="1:9" s="265" customFormat="1" x14ac:dyDescent="0.2">
      <c r="A49" s="265" t="s">
        <v>650</v>
      </c>
      <c r="B49" s="310">
        <v>5</v>
      </c>
      <c r="C49" s="308" t="s">
        <v>607</v>
      </c>
      <c r="D49" s="310">
        <v>5</v>
      </c>
      <c r="E49" s="308">
        <v>5</v>
      </c>
      <c r="F49" s="310" t="s">
        <v>607</v>
      </c>
      <c r="G49" s="310">
        <v>5</v>
      </c>
      <c r="H49" s="308" t="str">
        <f t="shared" si="0"/>
        <v>–</v>
      </c>
      <c r="I49" s="308" t="str">
        <f t="shared" si="1"/>
        <v>–</v>
      </c>
    </row>
    <row r="50" spans="1:9" s="265" customFormat="1" x14ac:dyDescent="0.2">
      <c r="A50" s="265" t="s">
        <v>328</v>
      </c>
      <c r="B50" s="310" t="s">
        <v>607</v>
      </c>
      <c r="C50" s="308" t="s">
        <v>607</v>
      </c>
      <c r="D50" s="310" t="s">
        <v>607</v>
      </c>
      <c r="E50" s="308" t="s">
        <v>607</v>
      </c>
      <c r="F50" s="310" t="s">
        <v>607</v>
      </c>
      <c r="G50" s="310" t="s">
        <v>607</v>
      </c>
      <c r="H50" s="308" t="s">
        <v>607</v>
      </c>
      <c r="I50" s="308" t="s">
        <v>607</v>
      </c>
    </row>
    <row r="51" spans="1:9" s="265" customFormat="1" x14ac:dyDescent="0.2">
      <c r="A51" s="265" t="s">
        <v>651</v>
      </c>
      <c r="B51" s="310">
        <v>4</v>
      </c>
      <c r="C51" s="310" t="s">
        <v>607</v>
      </c>
      <c r="D51" s="310">
        <v>4</v>
      </c>
      <c r="E51" s="310">
        <v>4</v>
      </c>
      <c r="F51" s="310" t="s">
        <v>607</v>
      </c>
      <c r="G51" s="310">
        <v>4</v>
      </c>
      <c r="H51" s="308" t="str">
        <f t="shared" si="0"/>
        <v>–</v>
      </c>
      <c r="I51" s="308" t="str">
        <f t="shared" si="1"/>
        <v>–</v>
      </c>
    </row>
    <row r="52" spans="1:9" s="265" customFormat="1" x14ac:dyDescent="0.2">
      <c r="A52" s="265" t="s">
        <v>628</v>
      </c>
      <c r="B52" s="310">
        <v>1</v>
      </c>
      <c r="C52" s="310" t="s">
        <v>607</v>
      </c>
      <c r="D52" s="310">
        <v>1</v>
      </c>
      <c r="E52" s="310">
        <v>1</v>
      </c>
      <c r="F52" s="310" t="s">
        <v>607</v>
      </c>
      <c r="G52" s="310">
        <v>1</v>
      </c>
      <c r="H52" s="308" t="str">
        <f t="shared" si="0"/>
        <v>–</v>
      </c>
      <c r="I52" s="308" t="str">
        <f t="shared" si="1"/>
        <v>–</v>
      </c>
    </row>
    <row r="53" spans="1:9" s="265" customFormat="1" x14ac:dyDescent="0.2">
      <c r="A53" s="265" t="s">
        <v>627</v>
      </c>
      <c r="B53" s="310" t="s">
        <v>607</v>
      </c>
      <c r="C53" s="310" t="s">
        <v>607</v>
      </c>
      <c r="D53" s="310" t="s">
        <v>607</v>
      </c>
      <c r="E53" s="310" t="s">
        <v>607</v>
      </c>
      <c r="F53" s="310" t="s">
        <v>607</v>
      </c>
      <c r="G53" s="310" t="s">
        <v>607</v>
      </c>
      <c r="H53" s="308" t="s">
        <v>607</v>
      </c>
      <c r="I53" s="308" t="s">
        <v>607</v>
      </c>
    </row>
    <row r="54" spans="1:9" s="265" customFormat="1" x14ac:dyDescent="0.2">
      <c r="A54" s="265" t="s">
        <v>329</v>
      </c>
      <c r="B54" s="310">
        <v>2</v>
      </c>
      <c r="C54" s="310" t="s">
        <v>607</v>
      </c>
      <c r="D54" s="310">
        <v>2</v>
      </c>
      <c r="E54" s="310">
        <v>2</v>
      </c>
      <c r="F54" s="310" t="s">
        <v>607</v>
      </c>
      <c r="G54" s="310">
        <v>2</v>
      </c>
      <c r="H54" s="308" t="str">
        <f t="shared" si="0"/>
        <v>–</v>
      </c>
      <c r="I54" s="308" t="str">
        <f t="shared" si="1"/>
        <v>–</v>
      </c>
    </row>
    <row r="55" spans="1:9" s="265" customFormat="1" x14ac:dyDescent="0.2">
      <c r="B55" s="251"/>
      <c r="C55" s="251"/>
      <c r="D55" s="251"/>
      <c r="E55" s="251"/>
      <c r="F55" s="251"/>
      <c r="G55" s="251"/>
      <c r="H55" s="308"/>
      <c r="I55" s="308"/>
    </row>
    <row r="56" spans="1:9" s="255" customFormat="1" x14ac:dyDescent="0.2">
      <c r="A56" s="255" t="s">
        <v>331</v>
      </c>
      <c r="B56" s="307">
        <v>77</v>
      </c>
      <c r="C56" s="307">
        <v>20</v>
      </c>
      <c r="D56" s="307">
        <v>57</v>
      </c>
      <c r="E56" s="307">
        <v>95</v>
      </c>
      <c r="F56" s="307">
        <v>20</v>
      </c>
      <c r="G56" s="307">
        <v>75</v>
      </c>
      <c r="H56" s="307">
        <f t="shared" ref="H56:H117" si="2">IF($B56&gt;9,100*E56/$B56,"–")</f>
        <v>123.37662337662337</v>
      </c>
      <c r="I56" s="307">
        <f t="shared" ref="I56:I117" si="3">IF($B56&gt;9,100*F56/$B56,"–")</f>
        <v>25.974025974025974</v>
      </c>
    </row>
    <row r="57" spans="1:9" s="265" customFormat="1" x14ac:dyDescent="0.2">
      <c r="A57" s="265" t="s">
        <v>327</v>
      </c>
      <c r="B57" s="308">
        <v>11</v>
      </c>
      <c r="C57" s="308">
        <v>1</v>
      </c>
      <c r="D57" s="308">
        <v>10</v>
      </c>
      <c r="E57" s="308">
        <v>14</v>
      </c>
      <c r="F57" s="310">
        <v>1</v>
      </c>
      <c r="G57" s="310">
        <v>13</v>
      </c>
      <c r="H57" s="308">
        <f t="shared" si="2"/>
        <v>127.27272727272727</v>
      </c>
      <c r="I57" s="308">
        <f t="shared" si="3"/>
        <v>9.0909090909090917</v>
      </c>
    </row>
    <row r="58" spans="1:9" s="265" customFormat="1" x14ac:dyDescent="0.2">
      <c r="A58" s="265" t="s">
        <v>650</v>
      </c>
      <c r="B58" s="310">
        <v>6</v>
      </c>
      <c r="C58" s="308">
        <v>1</v>
      </c>
      <c r="D58" s="310">
        <v>5</v>
      </c>
      <c r="E58" s="308">
        <v>7</v>
      </c>
      <c r="F58" s="310">
        <v>1</v>
      </c>
      <c r="G58" s="310">
        <v>6</v>
      </c>
      <c r="H58" s="308" t="str">
        <f t="shared" si="2"/>
        <v>–</v>
      </c>
      <c r="I58" s="308" t="str">
        <f t="shared" si="3"/>
        <v>–</v>
      </c>
    </row>
    <row r="59" spans="1:9" s="265" customFormat="1" x14ac:dyDescent="0.2">
      <c r="A59" s="265" t="s">
        <v>328</v>
      </c>
      <c r="B59" s="310">
        <v>1</v>
      </c>
      <c r="C59" s="308" t="s">
        <v>607</v>
      </c>
      <c r="D59" s="310">
        <v>1</v>
      </c>
      <c r="E59" s="308">
        <v>2</v>
      </c>
      <c r="F59" s="310" t="s">
        <v>607</v>
      </c>
      <c r="G59" s="310">
        <v>2</v>
      </c>
      <c r="H59" s="308" t="str">
        <f t="shared" si="2"/>
        <v>–</v>
      </c>
      <c r="I59" s="308" t="str">
        <f t="shared" si="3"/>
        <v>–</v>
      </c>
    </row>
    <row r="60" spans="1:9" s="265" customFormat="1" x14ac:dyDescent="0.2">
      <c r="A60" s="265" t="s">
        <v>651</v>
      </c>
      <c r="B60" s="310">
        <v>36</v>
      </c>
      <c r="C60" s="310">
        <v>13</v>
      </c>
      <c r="D60" s="310">
        <v>23</v>
      </c>
      <c r="E60" s="310">
        <v>39</v>
      </c>
      <c r="F60" s="310">
        <v>13</v>
      </c>
      <c r="G60" s="310">
        <v>26</v>
      </c>
      <c r="H60" s="308">
        <f t="shared" si="2"/>
        <v>108.33333333333333</v>
      </c>
      <c r="I60" s="308">
        <f t="shared" si="3"/>
        <v>36.111111111111114</v>
      </c>
    </row>
    <row r="61" spans="1:9" s="265" customFormat="1" x14ac:dyDescent="0.2">
      <c r="A61" s="265" t="s">
        <v>628</v>
      </c>
      <c r="B61" s="310">
        <v>20</v>
      </c>
      <c r="C61" s="310">
        <v>5</v>
      </c>
      <c r="D61" s="310">
        <v>15</v>
      </c>
      <c r="E61" s="310">
        <v>27</v>
      </c>
      <c r="F61" s="310">
        <v>5</v>
      </c>
      <c r="G61" s="310">
        <v>22</v>
      </c>
      <c r="H61" s="308">
        <f t="shared" si="2"/>
        <v>135</v>
      </c>
      <c r="I61" s="308">
        <f t="shared" si="3"/>
        <v>25</v>
      </c>
    </row>
    <row r="62" spans="1:9" s="265" customFormat="1" x14ac:dyDescent="0.2">
      <c r="A62" s="265" t="s">
        <v>627</v>
      </c>
      <c r="B62" s="310" t="s">
        <v>607</v>
      </c>
      <c r="C62" s="310" t="s">
        <v>607</v>
      </c>
      <c r="D62" s="310" t="s">
        <v>607</v>
      </c>
      <c r="E62" s="310" t="s">
        <v>607</v>
      </c>
      <c r="F62" s="310" t="s">
        <v>607</v>
      </c>
      <c r="G62" s="310" t="s">
        <v>607</v>
      </c>
      <c r="H62" s="308" t="s">
        <v>607</v>
      </c>
      <c r="I62" s="308" t="s">
        <v>607</v>
      </c>
    </row>
    <row r="63" spans="1:9" s="265" customFormat="1" x14ac:dyDescent="0.2">
      <c r="A63" s="265" t="s">
        <v>329</v>
      </c>
      <c r="B63" s="310">
        <v>3</v>
      </c>
      <c r="C63" s="310" t="s">
        <v>607</v>
      </c>
      <c r="D63" s="310">
        <v>3</v>
      </c>
      <c r="E63" s="310">
        <v>6</v>
      </c>
      <c r="F63" s="310" t="s">
        <v>607</v>
      </c>
      <c r="G63" s="310">
        <v>6</v>
      </c>
      <c r="H63" s="308" t="str">
        <f t="shared" si="2"/>
        <v>–</v>
      </c>
      <c r="I63" s="308" t="str">
        <f t="shared" si="3"/>
        <v>–</v>
      </c>
    </row>
    <row r="64" spans="1:9" s="265" customFormat="1" x14ac:dyDescent="0.2">
      <c r="B64" s="251"/>
      <c r="C64" s="251"/>
      <c r="D64" s="251"/>
      <c r="E64" s="251"/>
      <c r="F64" s="251"/>
      <c r="G64" s="251"/>
      <c r="H64" s="308"/>
      <c r="I64" s="308"/>
    </row>
    <row r="65" spans="1:9" s="255" customFormat="1" x14ac:dyDescent="0.2">
      <c r="A65" s="255" t="s">
        <v>332</v>
      </c>
      <c r="B65" s="307">
        <v>79</v>
      </c>
      <c r="C65" s="307">
        <v>13</v>
      </c>
      <c r="D65" s="307">
        <v>66</v>
      </c>
      <c r="E65" s="307">
        <v>100</v>
      </c>
      <c r="F65" s="307">
        <v>13</v>
      </c>
      <c r="G65" s="307">
        <v>87</v>
      </c>
      <c r="H65" s="307">
        <f>IF($B65&gt;9,100*E65/$B65,"–")</f>
        <v>126.58227848101266</v>
      </c>
      <c r="I65" s="307">
        <f t="shared" si="3"/>
        <v>16.455696202531644</v>
      </c>
    </row>
    <row r="66" spans="1:9" s="265" customFormat="1" x14ac:dyDescent="0.2">
      <c r="A66" s="265" t="s">
        <v>327</v>
      </c>
      <c r="B66" s="308">
        <v>5</v>
      </c>
      <c r="C66" s="308" t="s">
        <v>607</v>
      </c>
      <c r="D66" s="308">
        <v>5</v>
      </c>
      <c r="E66" s="308">
        <v>6</v>
      </c>
      <c r="F66" s="310" t="s">
        <v>607</v>
      </c>
      <c r="G66" s="310">
        <v>6</v>
      </c>
      <c r="H66" s="308" t="str">
        <f t="shared" si="2"/>
        <v>–</v>
      </c>
      <c r="I66" s="308" t="str">
        <f t="shared" si="3"/>
        <v>–</v>
      </c>
    </row>
    <row r="67" spans="1:9" s="265" customFormat="1" x14ac:dyDescent="0.2">
      <c r="A67" s="265" t="s">
        <v>650</v>
      </c>
      <c r="B67" s="310">
        <v>1</v>
      </c>
      <c r="C67" s="308" t="s">
        <v>607</v>
      </c>
      <c r="D67" s="310">
        <v>1</v>
      </c>
      <c r="E67" s="308">
        <v>3</v>
      </c>
      <c r="F67" s="310" t="s">
        <v>607</v>
      </c>
      <c r="G67" s="310">
        <v>3</v>
      </c>
      <c r="H67" s="308" t="str">
        <f t="shared" si="2"/>
        <v>–</v>
      </c>
      <c r="I67" s="308" t="str">
        <f t="shared" si="3"/>
        <v>–</v>
      </c>
    </row>
    <row r="68" spans="1:9" s="265" customFormat="1" x14ac:dyDescent="0.2">
      <c r="A68" s="265" t="s">
        <v>328</v>
      </c>
      <c r="B68" s="310" t="s">
        <v>607</v>
      </c>
      <c r="C68" s="308" t="s">
        <v>607</v>
      </c>
      <c r="D68" s="310" t="s">
        <v>607</v>
      </c>
      <c r="E68" s="308" t="s">
        <v>607</v>
      </c>
      <c r="F68" s="310" t="s">
        <v>607</v>
      </c>
      <c r="G68" s="310" t="s">
        <v>607</v>
      </c>
      <c r="H68" s="308" t="s">
        <v>607</v>
      </c>
      <c r="I68" s="308" t="s">
        <v>607</v>
      </c>
    </row>
    <row r="69" spans="1:9" s="265" customFormat="1" x14ac:dyDescent="0.2">
      <c r="A69" s="265" t="s">
        <v>651</v>
      </c>
      <c r="B69" s="310">
        <v>6</v>
      </c>
      <c r="C69" s="308" t="s">
        <v>607</v>
      </c>
      <c r="D69" s="310">
        <v>6</v>
      </c>
      <c r="E69" s="310">
        <v>8</v>
      </c>
      <c r="F69" s="310" t="s">
        <v>607</v>
      </c>
      <c r="G69" s="310">
        <v>8</v>
      </c>
      <c r="H69" s="308" t="str">
        <f t="shared" si="2"/>
        <v>–</v>
      </c>
      <c r="I69" s="308" t="str">
        <f t="shared" si="3"/>
        <v>–</v>
      </c>
    </row>
    <row r="70" spans="1:9" s="265" customFormat="1" x14ac:dyDescent="0.2">
      <c r="A70" s="265" t="s">
        <v>628</v>
      </c>
      <c r="B70" s="310">
        <v>64</v>
      </c>
      <c r="C70" s="310">
        <v>13</v>
      </c>
      <c r="D70" s="310">
        <v>51</v>
      </c>
      <c r="E70" s="310">
        <v>80</v>
      </c>
      <c r="F70" s="310">
        <v>13</v>
      </c>
      <c r="G70" s="310">
        <v>67</v>
      </c>
      <c r="H70" s="308">
        <f t="shared" si="2"/>
        <v>125</v>
      </c>
      <c r="I70" s="308">
        <f t="shared" si="3"/>
        <v>20.3125</v>
      </c>
    </row>
    <row r="71" spans="1:9" s="265" customFormat="1" x14ac:dyDescent="0.2">
      <c r="A71" s="265" t="s">
        <v>627</v>
      </c>
      <c r="B71" s="310" t="s">
        <v>607</v>
      </c>
      <c r="C71" s="310" t="s">
        <v>607</v>
      </c>
      <c r="D71" s="310" t="s">
        <v>607</v>
      </c>
      <c r="E71" s="308" t="s">
        <v>607</v>
      </c>
      <c r="F71" s="308" t="s">
        <v>607</v>
      </c>
      <c r="G71" s="308" t="s">
        <v>607</v>
      </c>
      <c r="H71" s="308" t="s">
        <v>607</v>
      </c>
      <c r="I71" s="308" t="s">
        <v>607</v>
      </c>
    </row>
    <row r="72" spans="1:9" s="265" customFormat="1" x14ac:dyDescent="0.2">
      <c r="A72" s="265" t="s">
        <v>329</v>
      </c>
      <c r="B72" s="310">
        <v>3</v>
      </c>
      <c r="C72" s="308" t="s">
        <v>607</v>
      </c>
      <c r="D72" s="310">
        <v>3</v>
      </c>
      <c r="E72" s="308">
        <v>3</v>
      </c>
      <c r="F72" s="310" t="s">
        <v>607</v>
      </c>
      <c r="G72" s="310">
        <v>3</v>
      </c>
      <c r="H72" s="308" t="str">
        <f t="shared" si="2"/>
        <v>–</v>
      </c>
      <c r="I72" s="308" t="str">
        <f t="shared" si="3"/>
        <v>–</v>
      </c>
    </row>
    <row r="73" spans="1:9" s="265" customFormat="1" x14ac:dyDescent="0.2">
      <c r="B73" s="251"/>
      <c r="C73" s="251"/>
      <c r="D73" s="251"/>
      <c r="E73" s="251"/>
      <c r="F73" s="251"/>
      <c r="G73" s="251"/>
      <c r="H73" s="308"/>
      <c r="I73" s="308"/>
    </row>
    <row r="74" spans="1:9" s="255" customFormat="1" x14ac:dyDescent="0.2">
      <c r="A74" s="255" t="s">
        <v>333</v>
      </c>
      <c r="B74" s="307">
        <v>150</v>
      </c>
      <c r="C74" s="307">
        <v>23</v>
      </c>
      <c r="D74" s="307">
        <v>127</v>
      </c>
      <c r="E74" s="307">
        <v>190</v>
      </c>
      <c r="F74" s="307">
        <v>25</v>
      </c>
      <c r="G74" s="307">
        <v>165</v>
      </c>
      <c r="H74" s="307">
        <f t="shared" si="2"/>
        <v>126.66666666666667</v>
      </c>
      <c r="I74" s="307">
        <f t="shared" si="3"/>
        <v>16.666666666666668</v>
      </c>
    </row>
    <row r="75" spans="1:9" s="265" customFormat="1" x14ac:dyDescent="0.2">
      <c r="A75" s="265" t="s">
        <v>327</v>
      </c>
      <c r="B75" s="308">
        <v>3</v>
      </c>
      <c r="C75" s="308" t="s">
        <v>607</v>
      </c>
      <c r="D75" s="308">
        <v>3</v>
      </c>
      <c r="E75" s="308">
        <v>3</v>
      </c>
      <c r="F75" s="310" t="s">
        <v>607</v>
      </c>
      <c r="G75" s="310">
        <v>3</v>
      </c>
      <c r="H75" s="308" t="str">
        <f t="shared" si="2"/>
        <v>–</v>
      </c>
      <c r="I75" s="308" t="str">
        <f t="shared" si="3"/>
        <v>–</v>
      </c>
    </row>
    <row r="76" spans="1:9" s="265" customFormat="1" x14ac:dyDescent="0.2">
      <c r="A76" s="265" t="s">
        <v>650</v>
      </c>
      <c r="B76" s="310" t="s">
        <v>607</v>
      </c>
      <c r="C76" s="308" t="s">
        <v>607</v>
      </c>
      <c r="D76" s="310" t="s">
        <v>607</v>
      </c>
      <c r="E76" s="308" t="s">
        <v>607</v>
      </c>
      <c r="F76" s="310" t="s">
        <v>607</v>
      </c>
      <c r="G76" s="310" t="s">
        <v>607</v>
      </c>
      <c r="H76" s="308" t="s">
        <v>607</v>
      </c>
      <c r="I76" s="308" t="s">
        <v>607</v>
      </c>
    </row>
    <row r="77" spans="1:9" s="265" customFormat="1" x14ac:dyDescent="0.2">
      <c r="A77" s="265" t="s">
        <v>328</v>
      </c>
      <c r="B77" s="310" t="s">
        <v>607</v>
      </c>
      <c r="C77" s="308" t="s">
        <v>607</v>
      </c>
      <c r="D77" s="310" t="s">
        <v>607</v>
      </c>
      <c r="E77" s="308" t="s">
        <v>607</v>
      </c>
      <c r="F77" s="310" t="s">
        <v>607</v>
      </c>
      <c r="G77" s="310" t="s">
        <v>607</v>
      </c>
      <c r="H77" s="308" t="s">
        <v>607</v>
      </c>
      <c r="I77" s="308" t="s">
        <v>607</v>
      </c>
    </row>
    <row r="78" spans="1:9" s="265" customFormat="1" x14ac:dyDescent="0.2">
      <c r="A78" s="265" t="s">
        <v>651</v>
      </c>
      <c r="B78" s="310">
        <v>2</v>
      </c>
      <c r="C78" s="308" t="s">
        <v>607</v>
      </c>
      <c r="D78" s="310">
        <v>2</v>
      </c>
      <c r="E78" s="308">
        <v>5</v>
      </c>
      <c r="F78" s="310" t="s">
        <v>607</v>
      </c>
      <c r="G78" s="310">
        <v>5</v>
      </c>
      <c r="H78" s="308" t="str">
        <f t="shared" si="2"/>
        <v>–</v>
      </c>
      <c r="I78" s="308" t="str">
        <f t="shared" si="3"/>
        <v>–</v>
      </c>
    </row>
    <row r="79" spans="1:9" s="265" customFormat="1" x14ac:dyDescent="0.2">
      <c r="A79" s="265" t="s">
        <v>628</v>
      </c>
      <c r="B79" s="310">
        <v>144</v>
      </c>
      <c r="C79" s="310">
        <v>23</v>
      </c>
      <c r="D79" s="310">
        <v>121</v>
      </c>
      <c r="E79" s="310">
        <v>180</v>
      </c>
      <c r="F79" s="310">
        <v>25</v>
      </c>
      <c r="G79" s="310">
        <v>155</v>
      </c>
      <c r="H79" s="308">
        <f t="shared" si="2"/>
        <v>125</v>
      </c>
      <c r="I79" s="310" t="s">
        <v>607</v>
      </c>
    </row>
    <row r="80" spans="1:9" s="265" customFormat="1" x14ac:dyDescent="0.2">
      <c r="A80" s="265" t="s">
        <v>627</v>
      </c>
      <c r="B80" s="310">
        <v>1</v>
      </c>
      <c r="C80" s="310" t="s">
        <v>607</v>
      </c>
      <c r="D80" s="310">
        <v>1</v>
      </c>
      <c r="E80" s="310">
        <v>2</v>
      </c>
      <c r="F80" s="310" t="s">
        <v>607</v>
      </c>
      <c r="G80" s="310">
        <v>2</v>
      </c>
      <c r="H80" s="310" t="s">
        <v>607</v>
      </c>
      <c r="I80" s="310" t="s">
        <v>607</v>
      </c>
    </row>
    <row r="81" spans="1:9" s="265" customFormat="1" x14ac:dyDescent="0.2">
      <c r="A81" s="265" t="s">
        <v>329</v>
      </c>
      <c r="B81" s="310" t="s">
        <v>607</v>
      </c>
      <c r="C81" s="308" t="s">
        <v>607</v>
      </c>
      <c r="D81" s="310" t="s">
        <v>607</v>
      </c>
      <c r="E81" s="308" t="s">
        <v>607</v>
      </c>
      <c r="F81" s="310" t="s">
        <v>607</v>
      </c>
      <c r="G81" s="310" t="s">
        <v>607</v>
      </c>
      <c r="H81" s="308" t="s">
        <v>607</v>
      </c>
      <c r="I81" s="308" t="s">
        <v>607</v>
      </c>
    </row>
    <row r="82" spans="1:9" s="265" customFormat="1" x14ac:dyDescent="0.2">
      <c r="B82" s="251"/>
      <c r="C82" s="251"/>
      <c r="D82" s="251"/>
      <c r="E82" s="251"/>
      <c r="F82" s="251"/>
      <c r="G82" s="251"/>
      <c r="H82" s="308"/>
      <c r="I82" s="308"/>
    </row>
    <row r="83" spans="1:9" s="255" customFormat="1" x14ac:dyDescent="0.2">
      <c r="A83" s="255" t="s">
        <v>334</v>
      </c>
      <c r="B83" s="307">
        <v>360</v>
      </c>
      <c r="C83" s="307">
        <v>60</v>
      </c>
      <c r="D83" s="307">
        <v>300</v>
      </c>
      <c r="E83" s="307">
        <v>439</v>
      </c>
      <c r="F83" s="307">
        <v>72</v>
      </c>
      <c r="G83" s="307">
        <v>367</v>
      </c>
      <c r="H83" s="307">
        <f t="shared" si="2"/>
        <v>121.94444444444444</v>
      </c>
      <c r="I83" s="307">
        <f>IF($B83&gt;9,100*F83/$B83,"–")</f>
        <v>20</v>
      </c>
    </row>
    <row r="84" spans="1:9" s="265" customFormat="1" x14ac:dyDescent="0.2">
      <c r="A84" s="265" t="s">
        <v>327</v>
      </c>
      <c r="B84" s="308">
        <v>15</v>
      </c>
      <c r="C84" s="308">
        <v>2</v>
      </c>
      <c r="D84" s="308">
        <v>13</v>
      </c>
      <c r="E84" s="308">
        <v>18</v>
      </c>
      <c r="F84" s="310">
        <v>5</v>
      </c>
      <c r="G84" s="310">
        <v>13</v>
      </c>
      <c r="H84" s="308">
        <f>IF($B84&gt;9,100*E84/$B84,"–")</f>
        <v>120</v>
      </c>
      <c r="I84" s="308">
        <f>IF($B84&gt;9,100*F84/$B84,"–")</f>
        <v>33.333333333333336</v>
      </c>
    </row>
    <row r="85" spans="1:9" s="265" customFormat="1" x14ac:dyDescent="0.2">
      <c r="A85" s="265" t="s">
        <v>650</v>
      </c>
      <c r="B85" s="310" t="s">
        <v>607</v>
      </c>
      <c r="C85" s="308" t="s">
        <v>607</v>
      </c>
      <c r="D85" s="310" t="s">
        <v>607</v>
      </c>
      <c r="E85" s="308" t="s">
        <v>607</v>
      </c>
      <c r="F85" s="310" t="s">
        <v>607</v>
      </c>
      <c r="G85" s="310" t="s">
        <v>607</v>
      </c>
      <c r="H85" s="308" t="s">
        <v>607</v>
      </c>
      <c r="I85" s="308" t="s">
        <v>607</v>
      </c>
    </row>
    <row r="86" spans="1:9" s="265" customFormat="1" x14ac:dyDescent="0.2">
      <c r="A86" s="265" t="s">
        <v>328</v>
      </c>
      <c r="B86" s="310">
        <v>1</v>
      </c>
      <c r="C86" s="308" t="s">
        <v>607</v>
      </c>
      <c r="D86" s="310">
        <v>1</v>
      </c>
      <c r="E86" s="308">
        <v>1</v>
      </c>
      <c r="F86" s="310" t="s">
        <v>607</v>
      </c>
      <c r="G86" s="310">
        <v>1</v>
      </c>
      <c r="H86" s="308" t="str">
        <f t="shared" si="2"/>
        <v>–</v>
      </c>
      <c r="I86" s="308" t="str">
        <f t="shared" si="3"/>
        <v>–</v>
      </c>
    </row>
    <row r="87" spans="1:9" s="265" customFormat="1" x14ac:dyDescent="0.2">
      <c r="A87" s="265" t="s">
        <v>651</v>
      </c>
      <c r="B87" s="310">
        <v>8</v>
      </c>
      <c r="C87" s="308" t="s">
        <v>607</v>
      </c>
      <c r="D87" s="310">
        <v>8</v>
      </c>
      <c r="E87" s="308">
        <v>11</v>
      </c>
      <c r="F87" s="310" t="s">
        <v>607</v>
      </c>
      <c r="G87" s="310">
        <v>11</v>
      </c>
      <c r="H87" s="308" t="str">
        <f t="shared" si="2"/>
        <v>–</v>
      </c>
      <c r="I87" s="308" t="str">
        <f t="shared" si="3"/>
        <v>–</v>
      </c>
    </row>
    <row r="88" spans="1:9" s="265" customFormat="1" x14ac:dyDescent="0.2">
      <c r="A88" s="265" t="s">
        <v>628</v>
      </c>
      <c r="B88" s="310">
        <v>259</v>
      </c>
      <c r="C88" s="308">
        <v>44</v>
      </c>
      <c r="D88" s="310">
        <v>215</v>
      </c>
      <c r="E88" s="308">
        <v>319</v>
      </c>
      <c r="F88" s="310">
        <v>53</v>
      </c>
      <c r="G88" s="310">
        <v>266</v>
      </c>
      <c r="H88" s="308">
        <f t="shared" si="2"/>
        <v>123.16602316602317</v>
      </c>
      <c r="I88" s="308">
        <f t="shared" si="3"/>
        <v>20.463320463320464</v>
      </c>
    </row>
    <row r="89" spans="1:9" s="265" customFormat="1" x14ac:dyDescent="0.2">
      <c r="A89" s="265" t="s">
        <v>627</v>
      </c>
      <c r="B89" s="310">
        <v>4</v>
      </c>
      <c r="C89" s="308">
        <v>1</v>
      </c>
      <c r="D89" s="310">
        <v>3</v>
      </c>
      <c r="E89" s="308">
        <v>4</v>
      </c>
      <c r="F89" s="310">
        <v>1</v>
      </c>
      <c r="G89" s="310">
        <v>3</v>
      </c>
      <c r="H89" s="308" t="str">
        <f t="shared" si="2"/>
        <v>–</v>
      </c>
      <c r="I89" s="308" t="str">
        <f t="shared" si="3"/>
        <v>–</v>
      </c>
    </row>
    <row r="90" spans="1:9" s="265" customFormat="1" x14ac:dyDescent="0.2">
      <c r="A90" s="265" t="s">
        <v>329</v>
      </c>
      <c r="B90" s="310">
        <v>73</v>
      </c>
      <c r="C90" s="308">
        <v>13</v>
      </c>
      <c r="D90" s="310">
        <v>60</v>
      </c>
      <c r="E90" s="308">
        <v>86</v>
      </c>
      <c r="F90" s="310">
        <v>13</v>
      </c>
      <c r="G90" s="310">
        <v>73</v>
      </c>
      <c r="H90" s="308">
        <f t="shared" si="2"/>
        <v>117.8082191780822</v>
      </c>
      <c r="I90" s="308">
        <f t="shared" si="3"/>
        <v>17.80821917808219</v>
      </c>
    </row>
    <row r="91" spans="1:9" s="265" customFormat="1" x14ac:dyDescent="0.2">
      <c r="B91" s="251"/>
      <c r="C91" s="251"/>
      <c r="D91" s="251"/>
      <c r="E91" s="251"/>
      <c r="F91" s="251"/>
      <c r="G91" s="251"/>
      <c r="H91" s="308"/>
      <c r="I91" s="308"/>
    </row>
    <row r="92" spans="1:9" s="255" customFormat="1" x14ac:dyDescent="0.2">
      <c r="A92" s="255" t="s">
        <v>335</v>
      </c>
      <c r="B92" s="307">
        <v>64</v>
      </c>
      <c r="C92" s="307">
        <v>8</v>
      </c>
      <c r="D92" s="307">
        <v>56</v>
      </c>
      <c r="E92" s="307">
        <v>70</v>
      </c>
      <c r="F92" s="307">
        <v>8</v>
      </c>
      <c r="G92" s="307">
        <v>62</v>
      </c>
      <c r="H92" s="307">
        <f t="shared" si="2"/>
        <v>109.375</v>
      </c>
      <c r="I92" s="307">
        <f>IF($B92&gt;9,100*F92/$B92,"–")</f>
        <v>12.5</v>
      </c>
    </row>
    <row r="93" spans="1:9" s="265" customFormat="1" x14ac:dyDescent="0.2">
      <c r="A93" s="265" t="s">
        <v>327</v>
      </c>
      <c r="B93" s="310">
        <v>1</v>
      </c>
      <c r="C93" s="310">
        <v>1</v>
      </c>
      <c r="D93" s="310" t="s">
        <v>607</v>
      </c>
      <c r="E93" s="310">
        <v>1</v>
      </c>
      <c r="F93" s="310">
        <v>1</v>
      </c>
      <c r="G93" s="310" t="s">
        <v>607</v>
      </c>
      <c r="H93" s="308" t="str">
        <f t="shared" si="2"/>
        <v>–</v>
      </c>
      <c r="I93" s="308" t="str">
        <f t="shared" ref="I93:I98" si="4">IF($B93&gt;9,100*F93/$B93,"–")</f>
        <v>–</v>
      </c>
    </row>
    <row r="94" spans="1:9" s="265" customFormat="1" x14ac:dyDescent="0.2">
      <c r="A94" s="265" t="s">
        <v>650</v>
      </c>
      <c r="B94" s="310" t="s">
        <v>607</v>
      </c>
      <c r="C94" s="310" t="s">
        <v>607</v>
      </c>
      <c r="D94" s="310" t="s">
        <v>607</v>
      </c>
      <c r="E94" s="310" t="s">
        <v>607</v>
      </c>
      <c r="F94" s="310" t="s">
        <v>607</v>
      </c>
      <c r="G94" s="310" t="s">
        <v>607</v>
      </c>
      <c r="H94" s="308" t="s">
        <v>607</v>
      </c>
      <c r="I94" s="308" t="s">
        <v>607</v>
      </c>
    </row>
    <row r="95" spans="1:9" s="265" customFormat="1" x14ac:dyDescent="0.2">
      <c r="A95" s="265" t="s">
        <v>328</v>
      </c>
      <c r="B95" s="310" t="s">
        <v>607</v>
      </c>
      <c r="C95" s="308" t="s">
        <v>607</v>
      </c>
      <c r="D95" s="310" t="s">
        <v>607</v>
      </c>
      <c r="E95" s="308" t="s">
        <v>607</v>
      </c>
      <c r="F95" s="310" t="s">
        <v>607</v>
      </c>
      <c r="G95" s="310" t="s">
        <v>607</v>
      </c>
      <c r="H95" s="308" t="s">
        <v>607</v>
      </c>
      <c r="I95" s="308" t="s">
        <v>607</v>
      </c>
    </row>
    <row r="96" spans="1:9" s="265" customFormat="1" x14ac:dyDescent="0.2">
      <c r="A96" s="265" t="s">
        <v>651</v>
      </c>
      <c r="B96" s="310" t="s">
        <v>607</v>
      </c>
      <c r="C96" s="308" t="s">
        <v>607</v>
      </c>
      <c r="D96" s="310" t="s">
        <v>607</v>
      </c>
      <c r="E96" s="308" t="s">
        <v>607</v>
      </c>
      <c r="F96" s="310" t="s">
        <v>607</v>
      </c>
      <c r="G96" s="310" t="s">
        <v>607</v>
      </c>
      <c r="H96" s="308" t="s">
        <v>607</v>
      </c>
      <c r="I96" s="308" t="s">
        <v>607</v>
      </c>
    </row>
    <row r="97" spans="1:9" s="265" customFormat="1" x14ac:dyDescent="0.2">
      <c r="A97" s="265" t="s">
        <v>628</v>
      </c>
      <c r="B97" s="310">
        <v>29</v>
      </c>
      <c r="C97" s="310" t="s">
        <v>607</v>
      </c>
      <c r="D97" s="310">
        <v>29</v>
      </c>
      <c r="E97" s="310">
        <v>33</v>
      </c>
      <c r="F97" s="310" t="s">
        <v>607</v>
      </c>
      <c r="G97" s="310">
        <v>33</v>
      </c>
      <c r="H97" s="308">
        <f t="shared" si="2"/>
        <v>113.79310344827586</v>
      </c>
      <c r="I97" s="308" t="s">
        <v>607</v>
      </c>
    </row>
    <row r="98" spans="1:9" s="265" customFormat="1" x14ac:dyDescent="0.2">
      <c r="A98" s="265" t="s">
        <v>627</v>
      </c>
      <c r="B98" s="310">
        <v>4</v>
      </c>
      <c r="C98" s="310">
        <v>1</v>
      </c>
      <c r="D98" s="310">
        <v>3</v>
      </c>
      <c r="E98" s="310">
        <v>5</v>
      </c>
      <c r="F98" s="310">
        <v>1</v>
      </c>
      <c r="G98" s="310">
        <v>4</v>
      </c>
      <c r="H98" s="308" t="str">
        <f t="shared" si="2"/>
        <v>–</v>
      </c>
      <c r="I98" s="308" t="str">
        <f t="shared" si="4"/>
        <v>–</v>
      </c>
    </row>
    <row r="99" spans="1:9" s="265" customFormat="1" x14ac:dyDescent="0.2">
      <c r="A99" s="265" t="s">
        <v>329</v>
      </c>
      <c r="B99" s="310">
        <v>30</v>
      </c>
      <c r="C99" s="308">
        <v>6</v>
      </c>
      <c r="D99" s="310">
        <v>24</v>
      </c>
      <c r="E99" s="308">
        <v>31</v>
      </c>
      <c r="F99" s="310">
        <v>6</v>
      </c>
      <c r="G99" s="310">
        <v>25</v>
      </c>
      <c r="H99" s="308">
        <f>IF($B99&gt;9,100*E99/$B99,"–")</f>
        <v>103.33333333333333</v>
      </c>
      <c r="I99" s="308">
        <f>IF($B99&gt;9,100*F99/$B99,"–")</f>
        <v>20</v>
      </c>
    </row>
    <row r="100" spans="1:9" s="265" customFormat="1" x14ac:dyDescent="0.2">
      <c r="B100" s="251"/>
      <c r="C100" s="251"/>
      <c r="D100" s="251"/>
      <c r="E100" s="251"/>
      <c r="F100" s="251"/>
      <c r="G100" s="251"/>
      <c r="H100" s="308"/>
      <c r="I100" s="308"/>
    </row>
    <row r="101" spans="1:9" s="255" customFormat="1" x14ac:dyDescent="0.2">
      <c r="A101" s="255" t="s">
        <v>336</v>
      </c>
      <c r="B101" s="311">
        <v>228</v>
      </c>
      <c r="C101" s="311">
        <v>23</v>
      </c>
      <c r="D101" s="311">
        <v>205</v>
      </c>
      <c r="E101" s="307">
        <v>254</v>
      </c>
      <c r="F101" s="311">
        <v>23</v>
      </c>
      <c r="G101" s="311">
        <v>231</v>
      </c>
      <c r="H101" s="307">
        <f t="shared" si="2"/>
        <v>111.40350877192982</v>
      </c>
      <c r="I101" s="307">
        <f>IF($B101&gt;9,100*F101/$B101,"–")</f>
        <v>10.087719298245615</v>
      </c>
    </row>
    <row r="102" spans="1:9" s="265" customFormat="1" x14ac:dyDescent="0.2">
      <c r="A102" s="265" t="s">
        <v>327</v>
      </c>
      <c r="B102" s="310">
        <v>2</v>
      </c>
      <c r="C102" s="308">
        <v>1</v>
      </c>
      <c r="D102" s="310">
        <v>1</v>
      </c>
      <c r="E102" s="308">
        <v>3</v>
      </c>
      <c r="F102" s="310">
        <v>1</v>
      </c>
      <c r="G102" s="310">
        <v>2</v>
      </c>
      <c r="H102" s="308" t="str">
        <f t="shared" si="2"/>
        <v>–</v>
      </c>
      <c r="I102" s="308" t="str">
        <f t="shared" si="3"/>
        <v>–</v>
      </c>
    </row>
    <row r="103" spans="1:9" s="265" customFormat="1" x14ac:dyDescent="0.2">
      <c r="A103" s="265" t="s">
        <v>650</v>
      </c>
      <c r="B103" s="308" t="s">
        <v>607</v>
      </c>
      <c r="C103" s="308" t="s">
        <v>607</v>
      </c>
      <c r="D103" s="310" t="s">
        <v>607</v>
      </c>
      <c r="E103" s="308" t="s">
        <v>607</v>
      </c>
      <c r="F103" s="310" t="s">
        <v>607</v>
      </c>
      <c r="G103" s="308" t="s">
        <v>607</v>
      </c>
      <c r="H103" s="308" t="s">
        <v>607</v>
      </c>
      <c r="I103" s="308" t="s">
        <v>607</v>
      </c>
    </row>
    <row r="104" spans="1:9" s="265" customFormat="1" x14ac:dyDescent="0.2">
      <c r="A104" s="265" t="s">
        <v>328</v>
      </c>
      <c r="B104" s="308" t="s">
        <v>607</v>
      </c>
      <c r="C104" s="308" t="s">
        <v>607</v>
      </c>
      <c r="D104" s="310" t="s">
        <v>607</v>
      </c>
      <c r="E104" s="308" t="s">
        <v>607</v>
      </c>
      <c r="F104" s="310" t="s">
        <v>607</v>
      </c>
      <c r="G104" s="310" t="s">
        <v>607</v>
      </c>
      <c r="H104" s="308" t="s">
        <v>607</v>
      </c>
      <c r="I104" s="308" t="s">
        <v>607</v>
      </c>
    </row>
    <row r="105" spans="1:9" s="265" customFormat="1" x14ac:dyDescent="0.2">
      <c r="A105" s="265" t="s">
        <v>651</v>
      </c>
      <c r="B105" s="310">
        <v>4</v>
      </c>
      <c r="C105" s="308" t="s">
        <v>607</v>
      </c>
      <c r="D105" s="310">
        <v>4</v>
      </c>
      <c r="E105" s="308">
        <v>4</v>
      </c>
      <c r="F105" s="310" t="s">
        <v>607</v>
      </c>
      <c r="G105" s="310">
        <v>4</v>
      </c>
      <c r="H105" s="308" t="str">
        <f t="shared" si="2"/>
        <v>–</v>
      </c>
      <c r="I105" s="308" t="str">
        <f t="shared" si="3"/>
        <v>–</v>
      </c>
    </row>
    <row r="106" spans="1:9" s="265" customFormat="1" x14ac:dyDescent="0.2">
      <c r="A106" s="265" t="s">
        <v>628</v>
      </c>
      <c r="B106" s="310">
        <v>54</v>
      </c>
      <c r="C106" s="308">
        <v>5</v>
      </c>
      <c r="D106" s="310">
        <v>49</v>
      </c>
      <c r="E106" s="308">
        <v>58</v>
      </c>
      <c r="F106" s="310">
        <v>5</v>
      </c>
      <c r="G106" s="310">
        <v>53</v>
      </c>
      <c r="H106" s="308">
        <f t="shared" si="2"/>
        <v>107.4074074074074</v>
      </c>
      <c r="I106" s="308">
        <f t="shared" si="3"/>
        <v>9.2592592592592595</v>
      </c>
    </row>
    <row r="107" spans="1:9" s="265" customFormat="1" x14ac:dyDescent="0.2">
      <c r="A107" s="265" t="s">
        <v>627</v>
      </c>
      <c r="B107" s="310">
        <v>1</v>
      </c>
      <c r="C107" s="308" t="s">
        <v>607</v>
      </c>
      <c r="D107" s="310">
        <v>1</v>
      </c>
      <c r="E107" s="308">
        <v>1</v>
      </c>
      <c r="F107" s="310" t="s">
        <v>607</v>
      </c>
      <c r="G107" s="310">
        <v>1</v>
      </c>
      <c r="H107" s="308" t="str">
        <f t="shared" si="2"/>
        <v>–</v>
      </c>
      <c r="I107" s="308" t="str">
        <f t="shared" si="3"/>
        <v>–</v>
      </c>
    </row>
    <row r="108" spans="1:9" s="265" customFormat="1" x14ac:dyDescent="0.2">
      <c r="A108" s="265" t="s">
        <v>329</v>
      </c>
      <c r="B108" s="310">
        <v>167</v>
      </c>
      <c r="C108" s="308">
        <v>17</v>
      </c>
      <c r="D108" s="310">
        <v>150</v>
      </c>
      <c r="E108" s="308">
        <v>188</v>
      </c>
      <c r="F108" s="310">
        <v>17</v>
      </c>
      <c r="G108" s="310">
        <v>171</v>
      </c>
      <c r="H108" s="308">
        <f t="shared" si="2"/>
        <v>112.57485029940119</v>
      </c>
      <c r="I108" s="308">
        <f t="shared" si="3"/>
        <v>10.179640718562874</v>
      </c>
    </row>
    <row r="109" spans="1:9" s="265" customFormat="1" x14ac:dyDescent="0.2">
      <c r="B109" s="251"/>
      <c r="C109" s="251"/>
      <c r="D109" s="251"/>
      <c r="E109" s="251"/>
      <c r="F109" s="251"/>
      <c r="G109" s="251"/>
      <c r="H109" s="308"/>
      <c r="I109" s="308"/>
    </row>
    <row r="110" spans="1:9" s="255" customFormat="1" x14ac:dyDescent="0.2">
      <c r="A110" s="255" t="s">
        <v>337</v>
      </c>
      <c r="B110" s="311">
        <v>206</v>
      </c>
      <c r="C110" s="307">
        <v>19</v>
      </c>
      <c r="D110" s="311">
        <v>187</v>
      </c>
      <c r="E110" s="307">
        <v>216</v>
      </c>
      <c r="F110" s="311">
        <v>19</v>
      </c>
      <c r="G110" s="311">
        <v>197</v>
      </c>
      <c r="H110" s="307">
        <f>IF($B110&gt;9,100*E110/$B110,"–")</f>
        <v>104.85436893203884</v>
      </c>
      <c r="I110" s="307">
        <f>IF($B110&gt;9,100*F110/$B110,"–")</f>
        <v>9.2233009708737868</v>
      </c>
    </row>
    <row r="111" spans="1:9" s="265" customFormat="1" x14ac:dyDescent="0.2">
      <c r="A111" s="265" t="s">
        <v>327</v>
      </c>
      <c r="B111" s="310">
        <v>1</v>
      </c>
      <c r="C111" s="308" t="s">
        <v>607</v>
      </c>
      <c r="D111" s="310">
        <v>1</v>
      </c>
      <c r="E111" s="308">
        <v>1</v>
      </c>
      <c r="F111" s="310" t="s">
        <v>607</v>
      </c>
      <c r="G111" s="310">
        <v>1</v>
      </c>
      <c r="H111" s="308" t="str">
        <f t="shared" si="2"/>
        <v>–</v>
      </c>
      <c r="I111" s="308" t="str">
        <f t="shared" si="3"/>
        <v>–</v>
      </c>
    </row>
    <row r="112" spans="1:9" s="265" customFormat="1" x14ac:dyDescent="0.2">
      <c r="A112" s="265" t="s">
        <v>650</v>
      </c>
      <c r="B112" s="310" t="s">
        <v>607</v>
      </c>
      <c r="C112" s="310" t="s">
        <v>607</v>
      </c>
      <c r="D112" s="310" t="s">
        <v>607</v>
      </c>
      <c r="E112" s="310" t="s">
        <v>607</v>
      </c>
      <c r="F112" s="310" t="s">
        <v>607</v>
      </c>
      <c r="G112" s="310" t="s">
        <v>607</v>
      </c>
      <c r="H112" s="308" t="s">
        <v>607</v>
      </c>
      <c r="I112" s="308" t="s">
        <v>607</v>
      </c>
    </row>
    <row r="113" spans="1:9" s="265" customFormat="1" x14ac:dyDescent="0.2">
      <c r="A113" s="265" t="s">
        <v>328</v>
      </c>
      <c r="B113" s="310" t="s">
        <v>607</v>
      </c>
      <c r="C113" s="310" t="s">
        <v>607</v>
      </c>
      <c r="D113" s="310" t="s">
        <v>607</v>
      </c>
      <c r="E113" s="310" t="s">
        <v>607</v>
      </c>
      <c r="F113" s="310" t="s">
        <v>607</v>
      </c>
      <c r="G113" s="310" t="s">
        <v>607</v>
      </c>
      <c r="H113" s="308" t="s">
        <v>607</v>
      </c>
      <c r="I113" s="308" t="s">
        <v>607</v>
      </c>
    </row>
    <row r="114" spans="1:9" s="265" customFormat="1" x14ac:dyDescent="0.2">
      <c r="A114" s="265" t="s">
        <v>651</v>
      </c>
      <c r="B114" s="310" t="s">
        <v>607</v>
      </c>
      <c r="C114" s="308" t="s">
        <v>607</v>
      </c>
      <c r="D114" s="310" t="s">
        <v>607</v>
      </c>
      <c r="E114" s="308" t="s">
        <v>607</v>
      </c>
      <c r="F114" s="310" t="s">
        <v>607</v>
      </c>
      <c r="G114" s="310" t="s">
        <v>607</v>
      </c>
      <c r="H114" s="308" t="s">
        <v>607</v>
      </c>
      <c r="I114" s="308" t="s">
        <v>607</v>
      </c>
    </row>
    <row r="115" spans="1:9" s="265" customFormat="1" x14ac:dyDescent="0.2">
      <c r="A115" s="265" t="s">
        <v>628</v>
      </c>
      <c r="B115" s="310">
        <v>27</v>
      </c>
      <c r="C115" s="308">
        <v>4</v>
      </c>
      <c r="D115" s="310">
        <v>23</v>
      </c>
      <c r="E115" s="308">
        <v>32</v>
      </c>
      <c r="F115" s="310">
        <v>4</v>
      </c>
      <c r="G115" s="310">
        <v>28</v>
      </c>
      <c r="H115" s="308">
        <f t="shared" si="2"/>
        <v>118.51851851851852</v>
      </c>
      <c r="I115" s="308">
        <f t="shared" si="3"/>
        <v>14.814814814814815</v>
      </c>
    </row>
    <row r="116" spans="1:9" s="265" customFormat="1" x14ac:dyDescent="0.2">
      <c r="A116" s="265" t="s">
        <v>627</v>
      </c>
      <c r="B116" s="308">
        <v>1</v>
      </c>
      <c r="C116" s="308" t="s">
        <v>607</v>
      </c>
      <c r="D116" s="308">
        <v>1</v>
      </c>
      <c r="E116" s="310">
        <v>1</v>
      </c>
      <c r="F116" s="310" t="s">
        <v>607</v>
      </c>
      <c r="G116" s="310">
        <v>1</v>
      </c>
      <c r="H116" s="308" t="str">
        <f t="shared" si="2"/>
        <v>–</v>
      </c>
      <c r="I116" s="308" t="str">
        <f t="shared" si="3"/>
        <v>–</v>
      </c>
    </row>
    <row r="117" spans="1:9" s="265" customFormat="1" x14ac:dyDescent="0.2">
      <c r="A117" s="265" t="s">
        <v>329</v>
      </c>
      <c r="B117" s="310">
        <v>177</v>
      </c>
      <c r="C117" s="310">
        <v>15</v>
      </c>
      <c r="D117" s="310">
        <v>162</v>
      </c>
      <c r="E117" s="310">
        <v>182</v>
      </c>
      <c r="F117" s="310">
        <v>15</v>
      </c>
      <c r="G117" s="310">
        <v>167</v>
      </c>
      <c r="H117" s="308">
        <f t="shared" si="2"/>
        <v>102.82485875706215</v>
      </c>
      <c r="I117" s="308">
        <f t="shared" si="3"/>
        <v>8.4745762711864412</v>
      </c>
    </row>
    <row r="118" spans="1:9" s="265" customFormat="1" x14ac:dyDescent="0.2">
      <c r="B118" s="251"/>
      <c r="C118" s="251"/>
      <c r="D118" s="251"/>
      <c r="E118" s="251"/>
      <c r="F118" s="251"/>
      <c r="G118" s="251"/>
      <c r="H118" s="308"/>
      <c r="I118" s="308"/>
    </row>
    <row r="119" spans="1:9" s="255" customFormat="1" x14ac:dyDescent="0.2">
      <c r="A119" s="255" t="s">
        <v>338</v>
      </c>
      <c r="B119" s="311">
        <v>82</v>
      </c>
      <c r="C119" s="307">
        <v>7</v>
      </c>
      <c r="D119" s="311">
        <v>75</v>
      </c>
      <c r="E119" s="307">
        <v>85</v>
      </c>
      <c r="F119" s="311">
        <v>8</v>
      </c>
      <c r="G119" s="311">
        <v>77</v>
      </c>
      <c r="H119" s="307">
        <f t="shared" ref="H119:H135" si="5">IF($B119&gt;9,100*E119/$B119,"–")</f>
        <v>103.65853658536585</v>
      </c>
      <c r="I119" s="307">
        <f t="shared" ref="I119:I135" si="6">IF($B119&gt;9,100*F119/$B119,"–")</f>
        <v>9.7560975609756095</v>
      </c>
    </row>
    <row r="120" spans="1:9" s="265" customFormat="1" x14ac:dyDescent="0.2">
      <c r="A120" s="265" t="s">
        <v>327</v>
      </c>
      <c r="B120" s="310" t="s">
        <v>607</v>
      </c>
      <c r="C120" s="308" t="s">
        <v>607</v>
      </c>
      <c r="D120" s="310" t="s">
        <v>607</v>
      </c>
      <c r="E120" s="308" t="s">
        <v>607</v>
      </c>
      <c r="F120" s="310" t="s">
        <v>607</v>
      </c>
      <c r="G120" s="310" t="s">
        <v>607</v>
      </c>
      <c r="H120" s="308" t="s">
        <v>607</v>
      </c>
      <c r="I120" s="308" t="s">
        <v>607</v>
      </c>
    </row>
    <row r="121" spans="1:9" s="265" customFormat="1" x14ac:dyDescent="0.2">
      <c r="A121" s="265" t="s">
        <v>650</v>
      </c>
      <c r="B121" s="310" t="s">
        <v>607</v>
      </c>
      <c r="C121" s="310" t="s">
        <v>607</v>
      </c>
      <c r="D121" s="310" t="s">
        <v>607</v>
      </c>
      <c r="E121" s="310" t="s">
        <v>607</v>
      </c>
      <c r="F121" s="310" t="s">
        <v>607</v>
      </c>
      <c r="G121" s="310" t="s">
        <v>607</v>
      </c>
      <c r="H121" s="308" t="s">
        <v>607</v>
      </c>
      <c r="I121" s="308" t="s">
        <v>607</v>
      </c>
    </row>
    <row r="122" spans="1:9" s="265" customFormat="1" x14ac:dyDescent="0.2">
      <c r="A122" s="265" t="s">
        <v>328</v>
      </c>
      <c r="B122" s="310" t="s">
        <v>607</v>
      </c>
      <c r="C122" s="310" t="s">
        <v>607</v>
      </c>
      <c r="D122" s="310" t="s">
        <v>607</v>
      </c>
      <c r="E122" s="310" t="s">
        <v>607</v>
      </c>
      <c r="F122" s="310" t="s">
        <v>607</v>
      </c>
      <c r="G122" s="310" t="s">
        <v>607</v>
      </c>
      <c r="H122" s="308" t="s">
        <v>607</v>
      </c>
      <c r="I122" s="308" t="s">
        <v>607</v>
      </c>
    </row>
    <row r="123" spans="1:9" s="265" customFormat="1" x14ac:dyDescent="0.2">
      <c r="A123" s="265" t="s">
        <v>651</v>
      </c>
      <c r="B123" s="310" t="s">
        <v>607</v>
      </c>
      <c r="C123" s="308" t="s">
        <v>607</v>
      </c>
      <c r="D123" s="310" t="s">
        <v>607</v>
      </c>
      <c r="E123" s="308" t="s">
        <v>607</v>
      </c>
      <c r="F123" s="310" t="s">
        <v>607</v>
      </c>
      <c r="G123" s="310" t="s">
        <v>607</v>
      </c>
      <c r="H123" s="308" t="s">
        <v>607</v>
      </c>
      <c r="I123" s="308" t="s">
        <v>607</v>
      </c>
    </row>
    <row r="124" spans="1:9" s="265" customFormat="1" x14ac:dyDescent="0.2">
      <c r="A124" s="265" t="s">
        <v>628</v>
      </c>
      <c r="B124" s="310">
        <v>4</v>
      </c>
      <c r="C124" s="308">
        <v>1</v>
      </c>
      <c r="D124" s="310">
        <v>3</v>
      </c>
      <c r="E124" s="308">
        <v>4</v>
      </c>
      <c r="F124" s="310">
        <v>1</v>
      </c>
      <c r="G124" s="310">
        <v>3</v>
      </c>
      <c r="H124" s="308" t="s">
        <v>607</v>
      </c>
      <c r="I124" s="308" t="s">
        <v>607</v>
      </c>
    </row>
    <row r="125" spans="1:9" s="265" customFormat="1" x14ac:dyDescent="0.2">
      <c r="A125" s="265" t="s">
        <v>627</v>
      </c>
      <c r="B125" s="310" t="s">
        <v>607</v>
      </c>
      <c r="C125" s="308" t="s">
        <v>607</v>
      </c>
      <c r="D125" s="310" t="s">
        <v>607</v>
      </c>
      <c r="E125" s="308" t="s">
        <v>607</v>
      </c>
      <c r="F125" s="310" t="s">
        <v>607</v>
      </c>
      <c r="G125" s="310" t="s">
        <v>607</v>
      </c>
      <c r="H125" s="308" t="s">
        <v>607</v>
      </c>
      <c r="I125" s="308" t="s">
        <v>607</v>
      </c>
    </row>
    <row r="126" spans="1:9" s="265" customFormat="1" x14ac:dyDescent="0.2">
      <c r="A126" s="265" t="s">
        <v>329</v>
      </c>
      <c r="B126" s="310">
        <v>78</v>
      </c>
      <c r="C126" s="308">
        <v>6</v>
      </c>
      <c r="D126" s="310">
        <v>72</v>
      </c>
      <c r="E126" s="308">
        <v>81</v>
      </c>
      <c r="F126" s="310">
        <v>7</v>
      </c>
      <c r="G126" s="310">
        <v>74</v>
      </c>
      <c r="H126" s="308">
        <f t="shared" si="5"/>
        <v>103.84615384615384</v>
      </c>
      <c r="I126" s="308">
        <f t="shared" si="6"/>
        <v>8.9743589743589745</v>
      </c>
    </row>
    <row r="127" spans="1:9" s="265" customFormat="1" x14ac:dyDescent="0.2">
      <c r="B127" s="251"/>
      <c r="C127" s="251"/>
      <c r="D127" s="251"/>
      <c r="E127" s="251"/>
      <c r="F127" s="251"/>
      <c r="G127" s="251"/>
      <c r="H127" s="308"/>
      <c r="I127" s="308"/>
    </row>
    <row r="128" spans="1:9" s="255" customFormat="1" ht="10.5" customHeight="1" x14ac:dyDescent="0.2">
      <c r="A128" s="255" t="s">
        <v>329</v>
      </c>
      <c r="B128" s="311">
        <v>339</v>
      </c>
      <c r="C128" s="307">
        <v>12</v>
      </c>
      <c r="D128" s="311">
        <v>327</v>
      </c>
      <c r="E128" s="307">
        <v>365</v>
      </c>
      <c r="F128" s="311">
        <v>12</v>
      </c>
      <c r="G128" s="311">
        <v>353</v>
      </c>
      <c r="H128" s="307">
        <f t="shared" si="5"/>
        <v>107.66961651917404</v>
      </c>
      <c r="I128" s="307">
        <f t="shared" si="6"/>
        <v>3.5398230088495577</v>
      </c>
    </row>
    <row r="129" spans="1:9" s="265" customFormat="1" x14ac:dyDescent="0.2">
      <c r="A129" s="265" t="s">
        <v>327</v>
      </c>
      <c r="B129" s="310">
        <v>13</v>
      </c>
      <c r="C129" s="308" t="s">
        <v>607</v>
      </c>
      <c r="D129" s="310">
        <v>13</v>
      </c>
      <c r="E129" s="308">
        <v>13</v>
      </c>
      <c r="F129" s="310" t="s">
        <v>607</v>
      </c>
      <c r="G129" s="310">
        <v>13</v>
      </c>
      <c r="H129" s="308">
        <f t="shared" si="5"/>
        <v>100</v>
      </c>
      <c r="I129" s="308" t="s">
        <v>607</v>
      </c>
    </row>
    <row r="130" spans="1:9" s="265" customFormat="1" x14ac:dyDescent="0.2">
      <c r="A130" s="265" t="s">
        <v>650</v>
      </c>
      <c r="B130" s="308">
        <v>1</v>
      </c>
      <c r="C130" s="308" t="s">
        <v>607</v>
      </c>
      <c r="D130" s="310">
        <v>1</v>
      </c>
      <c r="E130" s="308">
        <v>1</v>
      </c>
      <c r="F130" s="310" t="s">
        <v>607</v>
      </c>
      <c r="G130" s="308">
        <v>1</v>
      </c>
      <c r="H130" s="308" t="str">
        <f t="shared" si="5"/>
        <v>–</v>
      </c>
      <c r="I130" s="308" t="str">
        <f t="shared" si="6"/>
        <v>–</v>
      </c>
    </row>
    <row r="131" spans="1:9" s="265" customFormat="1" x14ac:dyDescent="0.2">
      <c r="A131" s="265" t="s">
        <v>328</v>
      </c>
      <c r="B131" s="308" t="s">
        <v>607</v>
      </c>
      <c r="C131" s="308" t="s">
        <v>607</v>
      </c>
      <c r="D131" s="310" t="s">
        <v>607</v>
      </c>
      <c r="E131" s="308" t="s">
        <v>607</v>
      </c>
      <c r="F131" s="310" t="s">
        <v>607</v>
      </c>
      <c r="G131" s="310" t="s">
        <v>607</v>
      </c>
      <c r="H131" s="308" t="s">
        <v>607</v>
      </c>
      <c r="I131" s="308" t="s">
        <v>607</v>
      </c>
    </row>
    <row r="132" spans="1:9" s="265" customFormat="1" x14ac:dyDescent="0.2">
      <c r="A132" s="265" t="s">
        <v>651</v>
      </c>
      <c r="B132" s="310">
        <v>4</v>
      </c>
      <c r="C132" s="308">
        <v>1</v>
      </c>
      <c r="D132" s="310">
        <v>3</v>
      </c>
      <c r="E132" s="308">
        <v>4</v>
      </c>
      <c r="F132" s="310">
        <v>1</v>
      </c>
      <c r="G132" s="310">
        <v>3</v>
      </c>
      <c r="H132" s="308" t="str">
        <f t="shared" si="5"/>
        <v>–</v>
      </c>
      <c r="I132" s="308" t="str">
        <f t="shared" si="6"/>
        <v>–</v>
      </c>
    </row>
    <row r="133" spans="1:9" s="265" customFormat="1" x14ac:dyDescent="0.2">
      <c r="A133" s="265" t="s">
        <v>628</v>
      </c>
      <c r="B133" s="310">
        <v>84</v>
      </c>
      <c r="C133" s="308">
        <v>3</v>
      </c>
      <c r="D133" s="310">
        <v>81</v>
      </c>
      <c r="E133" s="308">
        <v>99</v>
      </c>
      <c r="F133" s="310">
        <v>3</v>
      </c>
      <c r="G133" s="310">
        <v>96</v>
      </c>
      <c r="H133" s="308">
        <f t="shared" si="5"/>
        <v>117.85714285714286</v>
      </c>
      <c r="I133" s="308">
        <f t="shared" si="6"/>
        <v>3.5714285714285716</v>
      </c>
    </row>
    <row r="134" spans="1:9" s="265" customFormat="1" x14ac:dyDescent="0.2">
      <c r="A134" s="265" t="s">
        <v>627</v>
      </c>
      <c r="B134" s="310">
        <v>2</v>
      </c>
      <c r="C134" s="308" t="s">
        <v>607</v>
      </c>
      <c r="D134" s="310">
        <v>2</v>
      </c>
      <c r="E134" s="308">
        <v>2</v>
      </c>
      <c r="F134" s="310" t="s">
        <v>607</v>
      </c>
      <c r="G134" s="310">
        <v>2</v>
      </c>
      <c r="H134" s="308" t="str">
        <f t="shared" si="5"/>
        <v>–</v>
      </c>
      <c r="I134" s="308" t="str">
        <f t="shared" si="6"/>
        <v>–</v>
      </c>
    </row>
    <row r="135" spans="1:9" s="265" customFormat="1" x14ac:dyDescent="0.2">
      <c r="A135" s="253" t="s">
        <v>329</v>
      </c>
      <c r="B135" s="312">
        <v>235</v>
      </c>
      <c r="C135" s="313">
        <v>8</v>
      </c>
      <c r="D135" s="312">
        <v>227</v>
      </c>
      <c r="E135" s="313">
        <v>246</v>
      </c>
      <c r="F135" s="312">
        <v>8</v>
      </c>
      <c r="G135" s="312">
        <v>238</v>
      </c>
      <c r="H135" s="312">
        <f t="shared" si="5"/>
        <v>104.68085106382979</v>
      </c>
      <c r="I135" s="312">
        <f t="shared" si="6"/>
        <v>3.4042553191489362</v>
      </c>
    </row>
    <row r="136" spans="1:9" s="265" customFormat="1" x14ac:dyDescent="0.2"/>
    <row r="137" spans="1:9" x14ac:dyDescent="0.2">
      <c r="A137" s="37" t="s">
        <v>389</v>
      </c>
      <c r="D137" s="37"/>
    </row>
    <row r="138" spans="1:9" x14ac:dyDescent="0.2">
      <c r="A138" s="42" t="s">
        <v>390</v>
      </c>
    </row>
    <row r="139" spans="1:9" x14ac:dyDescent="0.2">
      <c r="A139" s="42" t="s">
        <v>570</v>
      </c>
    </row>
    <row r="140" spans="1:9" x14ac:dyDescent="0.2">
      <c r="A140" s="31" t="s">
        <v>678</v>
      </c>
    </row>
    <row r="141" spans="1:9" x14ac:dyDescent="0.2">
      <c r="A141" s="300" t="s">
        <v>719</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1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5"/>
  <dimension ref="A1:AG62"/>
  <sheetViews>
    <sheetView zoomScaleNormal="100" zoomScaleSheetLayoutView="100" workbookViewId="0">
      <pane xSplit="1" ySplit="14" topLeftCell="B15" activePane="bottomRight" state="frozen"/>
      <selection activeCell="A16" sqref="A16:XFD16"/>
      <selection pane="topRight" activeCell="A16" sqref="A16:XFD16"/>
      <selection pane="bottomLeft" activeCell="A16" sqref="A16:XFD16"/>
      <selection pane="bottomRight"/>
    </sheetView>
  </sheetViews>
  <sheetFormatPr defaultColWidth="9.140625" defaultRowHeight="11.25" x14ac:dyDescent="0.2"/>
  <cols>
    <col min="1" max="1" width="21" style="37" customWidth="1"/>
    <col min="2" max="2" width="9.7109375" style="36" customWidth="1"/>
    <col min="3" max="3" width="12.5703125" style="37" customWidth="1"/>
    <col min="4" max="8" width="11.140625" style="37" customWidth="1"/>
    <col min="9" max="9" width="9" style="37" customWidth="1"/>
    <col min="10" max="11" width="11.140625" style="265" customWidth="1"/>
    <col min="12" max="12" width="11.140625" style="37" customWidth="1"/>
    <col min="13" max="13" width="8.28515625" style="37" customWidth="1"/>
    <col min="14" max="14" width="9.28515625" style="37" customWidth="1"/>
    <col min="15" max="15" width="9.140625" style="37"/>
    <col min="16" max="16" width="22.5703125" style="37" customWidth="1"/>
    <col min="17" max="16384" width="9.140625" style="37"/>
  </cols>
  <sheetData>
    <row r="1" spans="1:33" s="36" customFormat="1" ht="16.5" customHeight="1" x14ac:dyDescent="0.2">
      <c r="A1" s="36" t="s">
        <v>630</v>
      </c>
      <c r="J1" s="255"/>
      <c r="K1" s="255"/>
    </row>
    <row r="2" spans="1:33" s="36" customFormat="1" ht="3.75" customHeight="1" x14ac:dyDescent="0.2">
      <c r="A2" s="36" t="s">
        <v>303</v>
      </c>
      <c r="J2" s="255"/>
      <c r="K2" s="255"/>
    </row>
    <row r="3" spans="1:33" s="36" customFormat="1" ht="11.25" customHeight="1" x14ac:dyDescent="0.2">
      <c r="A3" s="38" t="s">
        <v>631</v>
      </c>
      <c r="J3" s="255"/>
      <c r="K3" s="255"/>
    </row>
    <row r="4" spans="1:33" s="36" customFormat="1" ht="11.25" hidden="1" customHeight="1" x14ac:dyDescent="0.2">
      <c r="A4" s="38" t="s">
        <v>303</v>
      </c>
      <c r="J4" s="255"/>
      <c r="K4" s="255"/>
    </row>
    <row r="5" spans="1:33" ht="11.25" customHeight="1" x14ac:dyDescent="0.2">
      <c r="A5" s="39"/>
      <c r="B5" s="41"/>
      <c r="C5" s="39"/>
      <c r="D5" s="39"/>
      <c r="E5" s="39"/>
      <c r="F5" s="39"/>
      <c r="G5" s="39"/>
      <c r="H5" s="39"/>
      <c r="I5" s="39"/>
      <c r="J5" s="253"/>
      <c r="K5" s="253"/>
      <c r="L5" s="39"/>
      <c r="M5" s="39"/>
      <c r="N5" s="39"/>
    </row>
    <row r="6" spans="1:33" s="36" customFormat="1" x14ac:dyDescent="0.2">
      <c r="B6" s="3" t="s">
        <v>287</v>
      </c>
      <c r="J6" s="255"/>
      <c r="K6" s="255"/>
    </row>
    <row r="7" spans="1:33" s="36" customFormat="1" x14ac:dyDescent="0.2">
      <c r="A7" s="38"/>
      <c r="B7" s="8" t="s">
        <v>288</v>
      </c>
      <c r="C7" s="41"/>
      <c r="D7" s="41"/>
      <c r="E7" s="41"/>
      <c r="F7" s="41"/>
      <c r="G7" s="41"/>
      <c r="H7" s="41"/>
      <c r="I7" s="41"/>
      <c r="J7" s="258"/>
      <c r="K7" s="258"/>
      <c r="L7" s="41"/>
      <c r="M7" s="41"/>
      <c r="N7" s="41"/>
    </row>
    <row r="8" spans="1:33" s="36" customFormat="1" x14ac:dyDescent="0.2">
      <c r="A8" s="36" t="s">
        <v>20</v>
      </c>
      <c r="B8" s="36" t="s">
        <v>145</v>
      </c>
      <c r="C8" s="36" t="s">
        <v>256</v>
      </c>
      <c r="D8" s="36" t="s">
        <v>257</v>
      </c>
      <c r="J8" s="255" t="s">
        <v>258</v>
      </c>
      <c r="K8" s="255"/>
      <c r="N8" s="36" t="s">
        <v>259</v>
      </c>
    </row>
    <row r="9" spans="1:33" s="36" customFormat="1" x14ac:dyDescent="0.2">
      <c r="A9" s="38" t="s">
        <v>88</v>
      </c>
      <c r="B9" s="38" t="s">
        <v>94</v>
      </c>
      <c r="C9" s="36" t="s">
        <v>260</v>
      </c>
      <c r="D9" s="40" t="s">
        <v>261</v>
      </c>
      <c r="E9" s="41"/>
      <c r="F9" s="41"/>
      <c r="G9" s="41"/>
      <c r="H9" s="41"/>
      <c r="I9" s="41"/>
      <c r="J9" s="256" t="s">
        <v>262</v>
      </c>
      <c r="K9" s="258"/>
      <c r="L9" s="41"/>
      <c r="M9" s="41"/>
      <c r="N9" s="38" t="s">
        <v>208</v>
      </c>
    </row>
    <row r="10" spans="1:33" s="36" customFormat="1" x14ac:dyDescent="0.2">
      <c r="C10" s="38" t="s">
        <v>263</v>
      </c>
      <c r="D10" s="36" t="s">
        <v>264</v>
      </c>
      <c r="E10" s="36" t="s">
        <v>265</v>
      </c>
      <c r="F10" s="36" t="s">
        <v>266</v>
      </c>
      <c r="G10" s="36" t="s">
        <v>267</v>
      </c>
      <c r="H10" s="36" t="s">
        <v>268</v>
      </c>
      <c r="I10" s="255" t="s">
        <v>259</v>
      </c>
      <c r="J10" s="255" t="s">
        <v>269</v>
      </c>
      <c r="K10" s="255" t="s">
        <v>270</v>
      </c>
      <c r="L10" s="36" t="s">
        <v>271</v>
      </c>
      <c r="M10" s="36" t="s">
        <v>272</v>
      </c>
    </row>
    <row r="11" spans="1:33" s="36" customFormat="1" x14ac:dyDescent="0.2">
      <c r="C11" s="38" t="s">
        <v>273</v>
      </c>
      <c r="D11" s="36" t="s">
        <v>274</v>
      </c>
      <c r="E11" s="38" t="s">
        <v>275</v>
      </c>
      <c r="F11" s="38" t="s">
        <v>276</v>
      </c>
      <c r="G11" s="38" t="s">
        <v>277</v>
      </c>
      <c r="H11" s="38" t="s">
        <v>278</v>
      </c>
      <c r="I11" s="38" t="s">
        <v>208</v>
      </c>
      <c r="J11" s="254" t="s">
        <v>269</v>
      </c>
      <c r="K11" s="254" t="s">
        <v>279</v>
      </c>
      <c r="L11" s="38" t="s">
        <v>280</v>
      </c>
      <c r="M11" s="38" t="s">
        <v>281</v>
      </c>
    </row>
    <row r="12" spans="1:33" s="36" customFormat="1" x14ac:dyDescent="0.2">
      <c r="D12" s="38" t="s">
        <v>282</v>
      </c>
      <c r="E12" s="38" t="s">
        <v>283</v>
      </c>
      <c r="F12" s="38" t="s">
        <v>284</v>
      </c>
      <c r="G12" s="38" t="s">
        <v>285</v>
      </c>
      <c r="J12" s="255"/>
      <c r="K12" s="255"/>
    </row>
    <row r="13" spans="1:33" s="36" customFormat="1" x14ac:dyDescent="0.2">
      <c r="A13" s="41"/>
      <c r="B13" s="41"/>
      <c r="C13" s="41"/>
      <c r="D13" s="40" t="s">
        <v>286</v>
      </c>
      <c r="E13" s="41"/>
      <c r="F13" s="41"/>
      <c r="G13" s="41"/>
      <c r="H13" s="41"/>
      <c r="I13" s="41"/>
      <c r="J13" s="258"/>
      <c r="K13" s="258"/>
      <c r="L13" s="41"/>
      <c r="M13" s="41"/>
      <c r="N13" s="41"/>
    </row>
    <row r="14" spans="1:33" s="36" customFormat="1" x14ac:dyDescent="0.2">
      <c r="B14" s="44"/>
      <c r="C14" s="44"/>
      <c r="D14" s="44"/>
      <c r="E14" s="44"/>
      <c r="F14" s="44"/>
      <c r="G14" s="44"/>
      <c r="H14" s="44"/>
      <c r="I14" s="44"/>
      <c r="J14" s="251"/>
      <c r="K14" s="251"/>
      <c r="L14" s="44"/>
      <c r="M14" s="44"/>
      <c r="N14" s="44"/>
    </row>
    <row r="15" spans="1:33" s="36" customFormat="1" x14ac:dyDescent="0.2">
      <c r="A15" s="36" t="s">
        <v>159</v>
      </c>
      <c r="B15" s="164">
        <v>204</v>
      </c>
      <c r="C15" s="164">
        <v>71</v>
      </c>
      <c r="D15" s="124" t="s">
        <v>607</v>
      </c>
      <c r="E15" s="164">
        <v>8</v>
      </c>
      <c r="F15" s="164">
        <v>47</v>
      </c>
      <c r="G15" s="164">
        <v>5</v>
      </c>
      <c r="H15" s="164">
        <v>14</v>
      </c>
      <c r="I15" s="164" t="s">
        <v>607</v>
      </c>
      <c r="J15" s="257">
        <v>1</v>
      </c>
      <c r="K15" s="250">
        <v>11</v>
      </c>
      <c r="L15" s="164">
        <v>24</v>
      </c>
      <c r="M15" s="164">
        <v>3</v>
      </c>
      <c r="N15" s="164">
        <v>20</v>
      </c>
      <c r="O15" s="255"/>
      <c r="P15" s="255"/>
      <c r="Q15" s="255"/>
      <c r="R15" s="255"/>
      <c r="S15" s="255"/>
      <c r="T15" s="255"/>
      <c r="U15" s="255"/>
      <c r="V15" s="255"/>
      <c r="X15" s="255"/>
      <c r="Y15" s="255"/>
      <c r="Z15" s="255"/>
      <c r="AA15" s="255"/>
      <c r="AC15" s="255"/>
      <c r="AD15" s="255"/>
      <c r="AE15" s="255"/>
      <c r="AF15" s="255"/>
      <c r="AG15" s="255"/>
    </row>
    <row r="16" spans="1:33" s="36" customFormat="1" x14ac:dyDescent="0.2">
      <c r="B16" s="164"/>
      <c r="C16" s="164"/>
      <c r="D16" s="124"/>
      <c r="E16" s="164"/>
      <c r="F16" s="164"/>
      <c r="G16" s="164"/>
      <c r="H16" s="164"/>
      <c r="I16" s="164"/>
      <c r="J16" s="257"/>
      <c r="K16" s="250"/>
      <c r="L16" s="164"/>
      <c r="M16" s="164"/>
      <c r="N16" s="164"/>
      <c r="O16" s="255"/>
      <c r="P16" s="255"/>
      <c r="Q16" s="255"/>
      <c r="R16" s="255"/>
      <c r="S16" s="255"/>
      <c r="T16" s="255"/>
      <c r="U16" s="255"/>
      <c r="V16" s="255"/>
      <c r="X16" s="255"/>
      <c r="Y16" s="255"/>
      <c r="Z16" s="255"/>
      <c r="AA16" s="255"/>
      <c r="AC16" s="255"/>
      <c r="AD16" s="255"/>
      <c r="AE16" s="255"/>
      <c r="AF16" s="255"/>
      <c r="AG16" s="255"/>
    </row>
    <row r="17" spans="1:33" x14ac:dyDescent="0.2">
      <c r="A17" s="37" t="s">
        <v>160</v>
      </c>
      <c r="B17" s="164">
        <v>13</v>
      </c>
      <c r="C17" s="165">
        <v>5</v>
      </c>
      <c r="D17" s="60" t="s">
        <v>607</v>
      </c>
      <c r="E17" s="165" t="s">
        <v>607</v>
      </c>
      <c r="F17" s="165">
        <v>1</v>
      </c>
      <c r="G17" s="165" t="s">
        <v>607</v>
      </c>
      <c r="H17" s="165">
        <v>1</v>
      </c>
      <c r="I17" s="165" t="s">
        <v>607</v>
      </c>
      <c r="J17" s="249" t="s">
        <v>607</v>
      </c>
      <c r="K17" s="252" t="s">
        <v>607</v>
      </c>
      <c r="L17" s="165">
        <v>4</v>
      </c>
      <c r="M17" s="165">
        <v>1</v>
      </c>
      <c r="N17" s="165">
        <v>1</v>
      </c>
      <c r="O17" s="42"/>
      <c r="P17" s="42"/>
      <c r="Q17" s="42"/>
      <c r="R17" s="42"/>
      <c r="S17" s="42"/>
      <c r="T17" s="42"/>
      <c r="U17" s="42"/>
      <c r="V17" s="42"/>
      <c r="X17" s="42"/>
      <c r="Y17" s="42"/>
      <c r="Z17" s="42"/>
      <c r="AA17" s="42"/>
      <c r="AB17" s="36"/>
      <c r="AC17" s="42"/>
      <c r="AD17" s="42"/>
      <c r="AE17" s="42"/>
      <c r="AF17" s="42"/>
      <c r="AG17" s="42"/>
    </row>
    <row r="18" spans="1:33" s="42" customFormat="1" x14ac:dyDescent="0.2">
      <c r="A18" s="42" t="s">
        <v>227</v>
      </c>
      <c r="B18" s="437">
        <v>4</v>
      </c>
      <c r="C18" s="175" t="s">
        <v>607</v>
      </c>
      <c r="D18" s="175" t="s">
        <v>607</v>
      </c>
      <c r="E18" s="175" t="s">
        <v>607</v>
      </c>
      <c r="F18" s="175" t="s">
        <v>607</v>
      </c>
      <c r="G18" s="175" t="s">
        <v>607</v>
      </c>
      <c r="H18" s="175">
        <v>1</v>
      </c>
      <c r="I18" s="175" t="s">
        <v>607</v>
      </c>
      <c r="J18" s="249" t="s">
        <v>607</v>
      </c>
      <c r="K18" s="249" t="s">
        <v>607</v>
      </c>
      <c r="L18" s="175">
        <v>2</v>
      </c>
      <c r="M18" s="175" t="s">
        <v>607</v>
      </c>
      <c r="N18" s="175">
        <v>1</v>
      </c>
      <c r="O18" s="37"/>
      <c r="P18" s="37"/>
      <c r="Q18" s="37"/>
      <c r="R18" s="37"/>
      <c r="S18" s="37"/>
      <c r="T18" s="37"/>
      <c r="U18" s="37"/>
      <c r="V18" s="37"/>
      <c r="X18" s="37"/>
      <c r="Y18" s="37"/>
      <c r="Z18" s="37"/>
      <c r="AA18" s="37"/>
      <c r="AB18" s="36"/>
      <c r="AC18" s="37"/>
      <c r="AD18" s="37"/>
      <c r="AE18" s="37"/>
      <c r="AF18" s="37"/>
      <c r="AG18" s="37"/>
    </row>
    <row r="19" spans="1:33" x14ac:dyDescent="0.2">
      <c r="A19" s="37" t="s">
        <v>161</v>
      </c>
      <c r="B19" s="124">
        <v>8</v>
      </c>
      <c r="C19" s="60">
        <v>5</v>
      </c>
      <c r="D19" s="60" t="s">
        <v>607</v>
      </c>
      <c r="E19" s="60" t="s">
        <v>607</v>
      </c>
      <c r="F19" s="60">
        <v>3</v>
      </c>
      <c r="G19" s="60" t="s">
        <v>607</v>
      </c>
      <c r="H19" s="60" t="s">
        <v>607</v>
      </c>
      <c r="I19" s="60" t="s">
        <v>607</v>
      </c>
      <c r="J19" s="259" t="s">
        <v>607</v>
      </c>
      <c r="K19" s="260" t="s">
        <v>607</v>
      </c>
      <c r="L19" s="61" t="s">
        <v>607</v>
      </c>
      <c r="M19" s="60" t="s">
        <v>607</v>
      </c>
      <c r="N19" s="60" t="s">
        <v>607</v>
      </c>
      <c r="S19" s="42"/>
      <c r="AB19" s="36"/>
    </row>
    <row r="20" spans="1:33" x14ac:dyDescent="0.2">
      <c r="A20" s="37" t="s">
        <v>162</v>
      </c>
      <c r="B20" s="124">
        <v>5</v>
      </c>
      <c r="C20" s="60" t="s">
        <v>607</v>
      </c>
      <c r="D20" s="60" t="s">
        <v>607</v>
      </c>
      <c r="E20" s="60" t="s">
        <v>607</v>
      </c>
      <c r="F20" s="60">
        <v>3</v>
      </c>
      <c r="G20" s="60" t="s">
        <v>607</v>
      </c>
      <c r="H20" s="60">
        <v>1</v>
      </c>
      <c r="I20" s="60" t="s">
        <v>607</v>
      </c>
      <c r="J20" s="249" t="s">
        <v>607</v>
      </c>
      <c r="K20" s="259" t="s">
        <v>607</v>
      </c>
      <c r="L20" s="61">
        <v>1</v>
      </c>
      <c r="M20" s="60" t="s">
        <v>607</v>
      </c>
      <c r="N20" s="60" t="s">
        <v>607</v>
      </c>
      <c r="AB20" s="36"/>
    </row>
    <row r="21" spans="1:33" x14ac:dyDescent="0.2">
      <c r="A21" s="37" t="s">
        <v>163</v>
      </c>
      <c r="B21" s="124">
        <v>13</v>
      </c>
      <c r="C21" s="60">
        <v>7</v>
      </c>
      <c r="D21" s="60" t="s">
        <v>607</v>
      </c>
      <c r="E21" s="60" t="s">
        <v>607</v>
      </c>
      <c r="F21" s="60">
        <v>3</v>
      </c>
      <c r="G21" s="60" t="s">
        <v>607</v>
      </c>
      <c r="H21" s="60" t="s">
        <v>607</v>
      </c>
      <c r="I21" s="60" t="s">
        <v>607</v>
      </c>
      <c r="J21" s="259" t="s">
        <v>607</v>
      </c>
      <c r="K21" s="259">
        <v>1</v>
      </c>
      <c r="L21" s="61" t="s">
        <v>607</v>
      </c>
      <c r="M21" s="60" t="s">
        <v>607</v>
      </c>
      <c r="N21" s="60">
        <v>2</v>
      </c>
      <c r="S21" s="42"/>
      <c r="AB21" s="36"/>
    </row>
    <row r="22" spans="1:33" x14ac:dyDescent="0.2">
      <c r="B22" s="124"/>
      <c r="C22" s="60"/>
      <c r="D22" s="60"/>
      <c r="E22" s="60"/>
      <c r="F22" s="60"/>
      <c r="G22" s="60"/>
      <c r="H22" s="60"/>
      <c r="I22" s="60"/>
      <c r="J22" s="259"/>
      <c r="K22" s="259"/>
      <c r="L22" s="61"/>
      <c r="M22" s="60"/>
      <c r="N22" s="60"/>
      <c r="O22" s="265"/>
      <c r="AB22" s="36"/>
    </row>
    <row r="23" spans="1:33" x14ac:dyDescent="0.2">
      <c r="A23" s="37" t="s">
        <v>164</v>
      </c>
      <c r="B23" s="124">
        <v>5</v>
      </c>
      <c r="C23" s="60">
        <v>3</v>
      </c>
      <c r="D23" s="60" t="s">
        <v>607</v>
      </c>
      <c r="E23" s="60" t="s">
        <v>607</v>
      </c>
      <c r="F23" s="60">
        <v>1</v>
      </c>
      <c r="G23" s="60" t="s">
        <v>607</v>
      </c>
      <c r="H23" s="60">
        <v>1</v>
      </c>
      <c r="I23" s="60" t="s">
        <v>607</v>
      </c>
      <c r="J23" s="249" t="s">
        <v>607</v>
      </c>
      <c r="K23" s="259" t="s">
        <v>607</v>
      </c>
      <c r="L23" s="61" t="s">
        <v>607</v>
      </c>
      <c r="M23" s="60" t="s">
        <v>607</v>
      </c>
      <c r="N23" s="60" t="s">
        <v>607</v>
      </c>
      <c r="S23" s="42"/>
      <c r="AB23" s="36"/>
    </row>
    <row r="24" spans="1:33" x14ac:dyDescent="0.2">
      <c r="A24" s="37" t="s">
        <v>165</v>
      </c>
      <c r="B24" s="438">
        <v>6</v>
      </c>
      <c r="C24" s="115">
        <v>2</v>
      </c>
      <c r="D24" s="60" t="s">
        <v>607</v>
      </c>
      <c r="E24" s="115">
        <v>3</v>
      </c>
      <c r="F24" s="60">
        <v>1</v>
      </c>
      <c r="G24" s="60" t="s">
        <v>607</v>
      </c>
      <c r="H24" s="115" t="s">
        <v>607</v>
      </c>
      <c r="I24" s="115" t="s">
        <v>607</v>
      </c>
      <c r="J24" s="249" t="s">
        <v>607</v>
      </c>
      <c r="K24" s="259" t="s">
        <v>607</v>
      </c>
      <c r="L24" s="61" t="s">
        <v>607</v>
      </c>
      <c r="M24" s="115" t="s">
        <v>607</v>
      </c>
      <c r="N24" s="60" t="s">
        <v>607</v>
      </c>
      <c r="AB24" s="36"/>
    </row>
    <row r="25" spans="1:33" x14ac:dyDescent="0.2">
      <c r="A25" s="37" t="s">
        <v>166</v>
      </c>
      <c r="B25" s="438">
        <v>7</v>
      </c>
      <c r="C25" s="115">
        <v>1</v>
      </c>
      <c r="D25" s="60" t="s">
        <v>607</v>
      </c>
      <c r="E25" s="115" t="s">
        <v>607</v>
      </c>
      <c r="F25" s="60" t="s">
        <v>607</v>
      </c>
      <c r="G25" s="60" t="s">
        <v>607</v>
      </c>
      <c r="H25" s="115">
        <v>1</v>
      </c>
      <c r="I25" s="115" t="s">
        <v>607</v>
      </c>
      <c r="J25" s="259" t="s">
        <v>607</v>
      </c>
      <c r="K25" s="259">
        <v>2</v>
      </c>
      <c r="L25" s="61">
        <v>1</v>
      </c>
      <c r="M25" s="115" t="s">
        <v>607</v>
      </c>
      <c r="N25" s="60">
        <v>2</v>
      </c>
      <c r="S25" s="42"/>
      <c r="AB25" s="36"/>
    </row>
    <row r="26" spans="1:33" x14ac:dyDescent="0.2">
      <c r="A26" s="37" t="s">
        <v>167</v>
      </c>
      <c r="B26" s="124">
        <v>2</v>
      </c>
      <c r="C26" s="60" t="s">
        <v>607</v>
      </c>
      <c r="D26" s="60" t="s">
        <v>607</v>
      </c>
      <c r="E26" s="60" t="s">
        <v>607</v>
      </c>
      <c r="F26" s="60">
        <v>2</v>
      </c>
      <c r="G26" s="60" t="s">
        <v>607</v>
      </c>
      <c r="H26" s="60" t="s">
        <v>607</v>
      </c>
      <c r="I26" s="60" t="s">
        <v>607</v>
      </c>
      <c r="J26" s="259" t="s">
        <v>607</v>
      </c>
      <c r="K26" s="259" t="s">
        <v>607</v>
      </c>
      <c r="L26" s="115" t="s">
        <v>607</v>
      </c>
      <c r="M26" s="60" t="s">
        <v>607</v>
      </c>
      <c r="N26" s="60" t="s">
        <v>607</v>
      </c>
      <c r="AB26" s="36"/>
    </row>
    <row r="27" spans="1:33" x14ac:dyDescent="0.2">
      <c r="A27" s="37" t="s">
        <v>168</v>
      </c>
      <c r="B27" s="124">
        <v>2</v>
      </c>
      <c r="C27" s="60">
        <v>1</v>
      </c>
      <c r="D27" s="60" t="s">
        <v>607</v>
      </c>
      <c r="E27" s="60" t="s">
        <v>607</v>
      </c>
      <c r="F27" s="60" t="s">
        <v>607</v>
      </c>
      <c r="G27" s="60" t="s">
        <v>607</v>
      </c>
      <c r="H27" s="60" t="s">
        <v>607</v>
      </c>
      <c r="I27" s="60" t="s">
        <v>607</v>
      </c>
      <c r="J27" s="259" t="s">
        <v>607</v>
      </c>
      <c r="K27" s="259" t="s">
        <v>607</v>
      </c>
      <c r="L27" s="115" t="s">
        <v>607</v>
      </c>
      <c r="M27" s="60" t="s">
        <v>607</v>
      </c>
      <c r="N27" s="60">
        <v>1</v>
      </c>
      <c r="O27" s="42"/>
      <c r="Q27" s="42"/>
      <c r="R27" s="42"/>
      <c r="AB27" s="36"/>
    </row>
    <row r="28" spans="1:33" x14ac:dyDescent="0.2">
      <c r="B28" s="124"/>
      <c r="C28" s="60"/>
      <c r="D28" s="60"/>
      <c r="E28" s="60"/>
      <c r="F28" s="60"/>
      <c r="G28" s="60"/>
      <c r="H28" s="60"/>
      <c r="I28" s="60"/>
      <c r="J28" s="259"/>
      <c r="K28" s="259"/>
      <c r="L28" s="115"/>
      <c r="M28" s="60"/>
      <c r="N28" s="60"/>
      <c r="AB28" s="36"/>
    </row>
    <row r="29" spans="1:33" x14ac:dyDescent="0.2">
      <c r="A29" s="37" t="s">
        <v>169</v>
      </c>
      <c r="B29" s="124">
        <v>39</v>
      </c>
      <c r="C29" s="60">
        <v>7</v>
      </c>
      <c r="D29" s="60" t="s">
        <v>607</v>
      </c>
      <c r="E29" s="60">
        <v>2</v>
      </c>
      <c r="F29" s="60">
        <v>10</v>
      </c>
      <c r="G29" s="60">
        <v>2</v>
      </c>
      <c r="H29" s="60">
        <v>2</v>
      </c>
      <c r="I29" s="60" t="s">
        <v>607</v>
      </c>
      <c r="J29" s="249" t="s">
        <v>607</v>
      </c>
      <c r="K29" s="259">
        <v>3</v>
      </c>
      <c r="L29" s="115">
        <v>5</v>
      </c>
      <c r="M29" s="60">
        <v>1</v>
      </c>
      <c r="N29" s="60">
        <v>7</v>
      </c>
      <c r="O29" s="42"/>
      <c r="P29" s="42"/>
      <c r="Q29" s="42"/>
      <c r="R29" s="42"/>
      <c r="S29" s="42"/>
      <c r="T29" s="42"/>
      <c r="U29" s="42"/>
      <c r="V29" s="42"/>
      <c r="X29" s="42"/>
      <c r="Y29" s="42"/>
      <c r="Z29" s="42"/>
      <c r="AA29" s="42"/>
      <c r="AB29" s="36"/>
      <c r="AC29" s="42"/>
      <c r="AD29" s="42"/>
      <c r="AE29" s="42"/>
      <c r="AF29" s="42"/>
      <c r="AG29" s="42"/>
    </row>
    <row r="30" spans="1:33" s="42" customFormat="1" x14ac:dyDescent="0.2">
      <c r="A30" s="42" t="s">
        <v>228</v>
      </c>
      <c r="B30" s="439">
        <v>8</v>
      </c>
      <c r="C30" s="110" t="s">
        <v>607</v>
      </c>
      <c r="D30" s="110" t="s">
        <v>607</v>
      </c>
      <c r="E30" s="110" t="s">
        <v>607</v>
      </c>
      <c r="F30" s="110">
        <v>2</v>
      </c>
      <c r="G30" s="110">
        <v>2</v>
      </c>
      <c r="H30" s="110">
        <v>1</v>
      </c>
      <c r="I30" s="110" t="s">
        <v>607</v>
      </c>
      <c r="J30" s="249" t="s">
        <v>607</v>
      </c>
      <c r="K30" s="261">
        <v>1</v>
      </c>
      <c r="L30" s="176">
        <v>2</v>
      </c>
      <c r="M30" s="110" t="s">
        <v>607</v>
      </c>
      <c r="N30" s="110" t="s">
        <v>607</v>
      </c>
      <c r="O30" s="37"/>
      <c r="P30" s="37"/>
      <c r="Q30" s="37"/>
      <c r="R30" s="37"/>
      <c r="S30" s="37"/>
      <c r="T30" s="37"/>
      <c r="U30" s="37"/>
      <c r="V30" s="37"/>
      <c r="X30" s="37"/>
      <c r="Y30" s="37"/>
      <c r="Z30" s="37"/>
      <c r="AA30" s="37"/>
      <c r="AB30" s="36"/>
      <c r="AC30" s="37"/>
      <c r="AD30" s="37"/>
      <c r="AE30" s="37"/>
      <c r="AF30" s="37"/>
      <c r="AG30" s="37"/>
    </row>
    <row r="31" spans="1:33" x14ac:dyDescent="0.2">
      <c r="A31" s="37" t="s">
        <v>170</v>
      </c>
      <c r="B31" s="124">
        <v>5</v>
      </c>
      <c r="C31" s="60">
        <v>2</v>
      </c>
      <c r="D31" s="60" t="s">
        <v>607</v>
      </c>
      <c r="E31" s="60" t="s">
        <v>607</v>
      </c>
      <c r="F31" s="60">
        <v>2</v>
      </c>
      <c r="G31" s="60" t="s">
        <v>607</v>
      </c>
      <c r="H31" s="60" t="s">
        <v>607</v>
      </c>
      <c r="I31" s="60" t="s">
        <v>607</v>
      </c>
      <c r="J31" s="249" t="s">
        <v>607</v>
      </c>
      <c r="K31" s="259" t="s">
        <v>607</v>
      </c>
      <c r="L31" s="115">
        <v>1</v>
      </c>
      <c r="M31" s="60" t="s">
        <v>607</v>
      </c>
      <c r="N31" s="60" t="s">
        <v>607</v>
      </c>
      <c r="AB31" s="36"/>
    </row>
    <row r="32" spans="1:33" x14ac:dyDescent="0.2">
      <c r="A32" s="37" t="s">
        <v>171</v>
      </c>
      <c r="B32" s="124">
        <v>30</v>
      </c>
      <c r="C32" s="60">
        <v>10</v>
      </c>
      <c r="D32" s="60" t="s">
        <v>607</v>
      </c>
      <c r="E32" s="60">
        <v>2</v>
      </c>
      <c r="F32" s="60">
        <v>5</v>
      </c>
      <c r="G32" s="60" t="s">
        <v>607</v>
      </c>
      <c r="H32" s="60">
        <v>4</v>
      </c>
      <c r="I32" s="60" t="s">
        <v>607</v>
      </c>
      <c r="J32" s="249" t="s">
        <v>607</v>
      </c>
      <c r="K32" s="259">
        <v>3</v>
      </c>
      <c r="L32" s="115">
        <v>3</v>
      </c>
      <c r="M32" s="60" t="s">
        <v>607</v>
      </c>
      <c r="N32" s="60">
        <v>3</v>
      </c>
      <c r="P32" s="42"/>
      <c r="S32" s="42"/>
      <c r="T32" s="42"/>
      <c r="U32" s="42"/>
      <c r="V32" s="42"/>
      <c r="X32" s="42"/>
      <c r="Y32" s="42"/>
      <c r="Z32" s="42"/>
      <c r="AA32" s="42"/>
      <c r="AB32" s="36"/>
      <c r="AC32" s="42"/>
      <c r="AD32" s="42"/>
      <c r="AE32" s="42"/>
      <c r="AF32" s="42"/>
      <c r="AG32" s="42"/>
    </row>
    <row r="33" spans="1:33" s="42" customFormat="1" x14ac:dyDescent="0.2">
      <c r="A33" s="42" t="s">
        <v>254</v>
      </c>
      <c r="B33" s="439">
        <v>11</v>
      </c>
      <c r="C33" s="110">
        <v>5</v>
      </c>
      <c r="D33" s="110" t="s">
        <v>607</v>
      </c>
      <c r="E33" s="110">
        <v>2</v>
      </c>
      <c r="F33" s="110" t="s">
        <v>607</v>
      </c>
      <c r="G33" s="110" t="s">
        <v>607</v>
      </c>
      <c r="H33" s="110">
        <v>1</v>
      </c>
      <c r="I33" s="110" t="s">
        <v>607</v>
      </c>
      <c r="J33" s="249" t="s">
        <v>607</v>
      </c>
      <c r="K33" s="261">
        <v>1</v>
      </c>
      <c r="L33" s="176">
        <v>2</v>
      </c>
      <c r="M33" s="110" t="s">
        <v>607</v>
      </c>
      <c r="N33" s="110" t="s">
        <v>607</v>
      </c>
      <c r="O33" s="37"/>
      <c r="P33" s="37"/>
      <c r="Q33" s="37"/>
      <c r="R33" s="37"/>
      <c r="S33" s="37"/>
      <c r="T33" s="37"/>
      <c r="U33" s="37"/>
      <c r="V33" s="37"/>
      <c r="X33" s="37"/>
      <c r="Y33" s="37"/>
      <c r="Z33" s="37"/>
      <c r="AA33" s="37"/>
      <c r="AB33" s="36"/>
      <c r="AC33" s="37"/>
      <c r="AD33" s="37"/>
      <c r="AE33" s="37"/>
      <c r="AF33" s="37"/>
      <c r="AG33" s="37"/>
    </row>
    <row r="34" spans="1:33" x14ac:dyDescent="0.2">
      <c r="B34" s="124"/>
      <c r="C34" s="60"/>
      <c r="D34" s="60"/>
      <c r="E34" s="60"/>
      <c r="F34" s="60"/>
      <c r="G34" s="60"/>
      <c r="H34" s="60"/>
      <c r="I34" s="60"/>
      <c r="J34" s="249"/>
      <c r="K34" s="259"/>
      <c r="L34" s="115"/>
      <c r="M34" s="60"/>
      <c r="N34" s="60"/>
      <c r="O34" s="42"/>
      <c r="Q34" s="42"/>
      <c r="R34" s="42"/>
      <c r="AB34" s="36"/>
    </row>
    <row r="35" spans="1:33" x14ac:dyDescent="0.2">
      <c r="A35" s="37" t="s">
        <v>172</v>
      </c>
      <c r="B35" s="124">
        <v>12</v>
      </c>
      <c r="C35" s="60">
        <v>6</v>
      </c>
      <c r="D35" s="60" t="s">
        <v>607</v>
      </c>
      <c r="E35" s="60">
        <v>1</v>
      </c>
      <c r="F35" s="60">
        <v>2</v>
      </c>
      <c r="G35" s="60" t="s">
        <v>607</v>
      </c>
      <c r="H35" s="60" t="s">
        <v>607</v>
      </c>
      <c r="I35" s="60" t="s">
        <v>607</v>
      </c>
      <c r="J35" s="249" t="s">
        <v>607</v>
      </c>
      <c r="K35" s="259">
        <v>1</v>
      </c>
      <c r="L35" s="61">
        <v>1</v>
      </c>
      <c r="M35" s="60" t="s">
        <v>607</v>
      </c>
      <c r="N35" s="60">
        <v>1</v>
      </c>
      <c r="AB35" s="36"/>
    </row>
    <row r="36" spans="1:33" x14ac:dyDescent="0.2">
      <c r="A36" s="37" t="s">
        <v>173</v>
      </c>
      <c r="B36" s="124">
        <v>6</v>
      </c>
      <c r="C36" s="60">
        <v>2</v>
      </c>
      <c r="D36" s="60" t="s">
        <v>607</v>
      </c>
      <c r="E36" s="60" t="s">
        <v>607</v>
      </c>
      <c r="F36" s="60" t="s">
        <v>607</v>
      </c>
      <c r="G36" s="60">
        <v>1</v>
      </c>
      <c r="H36" s="60" t="s">
        <v>607</v>
      </c>
      <c r="I36" s="60" t="s">
        <v>607</v>
      </c>
      <c r="J36" s="249" t="s">
        <v>607</v>
      </c>
      <c r="K36" s="259">
        <v>1</v>
      </c>
      <c r="L36" s="61">
        <v>1</v>
      </c>
      <c r="M36" s="60" t="s">
        <v>607</v>
      </c>
      <c r="N36" s="60">
        <v>1</v>
      </c>
      <c r="AB36" s="36"/>
    </row>
    <row r="37" spans="1:33" x14ac:dyDescent="0.2">
      <c r="A37" s="37" t="s">
        <v>174</v>
      </c>
      <c r="B37" s="124">
        <v>6</v>
      </c>
      <c r="C37" s="60">
        <v>3</v>
      </c>
      <c r="D37" s="60" t="s">
        <v>607</v>
      </c>
      <c r="E37" s="60" t="s">
        <v>607</v>
      </c>
      <c r="F37" s="60">
        <v>2</v>
      </c>
      <c r="G37" s="60">
        <v>1</v>
      </c>
      <c r="H37" s="60" t="s">
        <v>607</v>
      </c>
      <c r="I37" s="60" t="s">
        <v>607</v>
      </c>
      <c r="J37" s="249" t="s">
        <v>607</v>
      </c>
      <c r="K37" s="259" t="s">
        <v>607</v>
      </c>
      <c r="L37" s="61" t="s">
        <v>607</v>
      </c>
      <c r="M37" s="60" t="s">
        <v>607</v>
      </c>
      <c r="N37" s="60" t="s">
        <v>607</v>
      </c>
      <c r="AB37" s="36"/>
    </row>
    <row r="38" spans="1:33" x14ac:dyDescent="0.2">
      <c r="A38" s="37" t="s">
        <v>175</v>
      </c>
      <c r="B38" s="124">
        <v>9</v>
      </c>
      <c r="C38" s="60">
        <v>5</v>
      </c>
      <c r="D38" s="60" t="s">
        <v>607</v>
      </c>
      <c r="E38" s="60" t="s">
        <v>607</v>
      </c>
      <c r="F38" s="60">
        <v>1</v>
      </c>
      <c r="G38" s="60" t="s">
        <v>607</v>
      </c>
      <c r="H38" s="60">
        <v>1</v>
      </c>
      <c r="I38" s="60" t="s">
        <v>607</v>
      </c>
      <c r="J38" s="249" t="s">
        <v>607</v>
      </c>
      <c r="K38" s="259" t="s">
        <v>607</v>
      </c>
      <c r="L38" s="61">
        <v>1</v>
      </c>
      <c r="M38" s="60" t="s">
        <v>607</v>
      </c>
      <c r="N38" s="60">
        <v>1</v>
      </c>
      <c r="AB38" s="36"/>
    </row>
    <row r="39" spans="1:33" x14ac:dyDescent="0.2">
      <c r="A39" s="37" t="s">
        <v>176</v>
      </c>
      <c r="B39" s="124">
        <v>6</v>
      </c>
      <c r="C39" s="60">
        <v>3</v>
      </c>
      <c r="D39" s="60" t="s">
        <v>607</v>
      </c>
      <c r="E39" s="60" t="s">
        <v>607</v>
      </c>
      <c r="F39" s="60">
        <v>1</v>
      </c>
      <c r="G39" s="60" t="s">
        <v>607</v>
      </c>
      <c r="H39" s="60">
        <v>1</v>
      </c>
      <c r="I39" s="60" t="s">
        <v>607</v>
      </c>
      <c r="J39" s="249">
        <v>1</v>
      </c>
      <c r="K39" s="259" t="s">
        <v>607</v>
      </c>
      <c r="L39" s="61" t="s">
        <v>607</v>
      </c>
      <c r="M39" s="60" t="s">
        <v>607</v>
      </c>
      <c r="N39" s="60" t="s">
        <v>607</v>
      </c>
      <c r="AB39" s="36"/>
    </row>
    <row r="40" spans="1:33" x14ac:dyDescent="0.2">
      <c r="B40" s="124"/>
      <c r="C40" s="60"/>
      <c r="D40" s="60"/>
      <c r="E40" s="60"/>
      <c r="F40" s="60"/>
      <c r="G40" s="60"/>
      <c r="H40" s="60"/>
      <c r="I40" s="60"/>
      <c r="J40" s="249"/>
      <c r="K40" s="259"/>
      <c r="L40" s="61"/>
      <c r="M40" s="60"/>
      <c r="N40" s="60"/>
      <c r="AB40" s="36"/>
    </row>
    <row r="41" spans="1:33" x14ac:dyDescent="0.2">
      <c r="A41" s="37" t="s">
        <v>177</v>
      </c>
      <c r="B41" s="124">
        <v>12</v>
      </c>
      <c r="C41" s="60">
        <v>6</v>
      </c>
      <c r="D41" s="60" t="s">
        <v>607</v>
      </c>
      <c r="E41" s="60" t="s">
        <v>607</v>
      </c>
      <c r="F41" s="60">
        <v>2</v>
      </c>
      <c r="G41" s="60" t="s">
        <v>607</v>
      </c>
      <c r="H41" s="60">
        <v>1</v>
      </c>
      <c r="I41" s="60" t="s">
        <v>607</v>
      </c>
      <c r="J41" s="249" t="s">
        <v>607</v>
      </c>
      <c r="K41" s="259" t="s">
        <v>607</v>
      </c>
      <c r="L41" s="61">
        <v>3</v>
      </c>
      <c r="M41" s="60" t="s">
        <v>607</v>
      </c>
      <c r="N41" s="60" t="s">
        <v>607</v>
      </c>
      <c r="O41" s="36"/>
      <c r="P41" s="36"/>
      <c r="Q41" s="36"/>
      <c r="R41" s="36"/>
      <c r="S41" s="36"/>
      <c r="T41" s="36"/>
      <c r="U41" s="36"/>
      <c r="V41" s="36"/>
      <c r="X41" s="36"/>
      <c r="Y41" s="36"/>
      <c r="Z41" s="36"/>
      <c r="AA41" s="36"/>
      <c r="AB41" s="36"/>
      <c r="AC41" s="36"/>
      <c r="AD41" s="36"/>
      <c r="AE41" s="36"/>
      <c r="AF41" s="36"/>
      <c r="AG41" s="36"/>
    </row>
    <row r="42" spans="1:33" s="36" customFormat="1" x14ac:dyDescent="0.2">
      <c r="A42" s="37" t="s">
        <v>178</v>
      </c>
      <c r="B42" s="124">
        <v>6</v>
      </c>
      <c r="C42" s="60">
        <v>2</v>
      </c>
      <c r="D42" s="60" t="s">
        <v>607</v>
      </c>
      <c r="E42" s="60" t="s">
        <v>607</v>
      </c>
      <c r="F42" s="60">
        <v>3</v>
      </c>
      <c r="G42" s="60" t="s">
        <v>607</v>
      </c>
      <c r="H42" s="60" t="s">
        <v>607</v>
      </c>
      <c r="I42" s="60" t="s">
        <v>607</v>
      </c>
      <c r="J42" s="249" t="s">
        <v>607</v>
      </c>
      <c r="K42" s="259" t="s">
        <v>607</v>
      </c>
      <c r="L42" s="61" t="s">
        <v>607</v>
      </c>
      <c r="M42" s="60" t="s">
        <v>607</v>
      </c>
      <c r="N42" s="60">
        <v>1</v>
      </c>
      <c r="O42" s="37"/>
      <c r="P42" s="37"/>
      <c r="Q42" s="37"/>
      <c r="R42" s="37"/>
      <c r="S42" s="37"/>
      <c r="T42" s="37"/>
      <c r="U42" s="37"/>
      <c r="V42" s="37"/>
      <c r="X42" s="37"/>
      <c r="Y42" s="37"/>
      <c r="Z42" s="37"/>
      <c r="AA42" s="37"/>
      <c r="AC42" s="37"/>
      <c r="AD42" s="37"/>
      <c r="AE42" s="37"/>
      <c r="AF42" s="37"/>
      <c r="AG42" s="37"/>
    </row>
    <row r="43" spans="1:33" x14ac:dyDescent="0.2">
      <c r="A43" s="37" t="s">
        <v>179</v>
      </c>
      <c r="B43" s="124">
        <v>7</v>
      </c>
      <c r="C43" s="60" t="s">
        <v>607</v>
      </c>
      <c r="D43" s="60" t="s">
        <v>607</v>
      </c>
      <c r="E43" s="60" t="s">
        <v>607</v>
      </c>
      <c r="F43" s="60">
        <v>4</v>
      </c>
      <c r="G43" s="60" t="s">
        <v>607</v>
      </c>
      <c r="H43" s="60" t="s">
        <v>607</v>
      </c>
      <c r="I43" s="60" t="s">
        <v>607</v>
      </c>
      <c r="J43" s="249" t="s">
        <v>607</v>
      </c>
      <c r="K43" s="259" t="s">
        <v>607</v>
      </c>
      <c r="L43" s="61">
        <v>2</v>
      </c>
      <c r="M43" s="60">
        <v>1</v>
      </c>
      <c r="N43" s="60" t="s">
        <v>607</v>
      </c>
      <c r="AB43" s="36"/>
    </row>
    <row r="44" spans="1:33" x14ac:dyDescent="0.2">
      <c r="A44" s="39" t="s">
        <v>180</v>
      </c>
      <c r="B44" s="266">
        <v>5</v>
      </c>
      <c r="C44" s="59">
        <v>1</v>
      </c>
      <c r="D44" s="59" t="s">
        <v>607</v>
      </c>
      <c r="E44" s="59" t="s">
        <v>607</v>
      </c>
      <c r="F44" s="59">
        <v>1</v>
      </c>
      <c r="G44" s="59">
        <v>1</v>
      </c>
      <c r="H44" s="59">
        <v>1</v>
      </c>
      <c r="I44" s="59" t="s">
        <v>607</v>
      </c>
      <c r="J44" s="262" t="s">
        <v>607</v>
      </c>
      <c r="K44" s="262" t="s">
        <v>607</v>
      </c>
      <c r="L44" s="109">
        <v>1</v>
      </c>
      <c r="M44" s="59" t="s">
        <v>607</v>
      </c>
      <c r="N44" s="59" t="s">
        <v>607</v>
      </c>
      <c r="AB44" s="36"/>
    </row>
    <row r="45" spans="1:33" x14ac:dyDescent="0.2">
      <c r="AB45" s="36"/>
    </row>
    <row r="46" spans="1:33" x14ac:dyDescent="0.2">
      <c r="AB46" s="36"/>
    </row>
    <row r="47" spans="1:33" x14ac:dyDescent="0.2">
      <c r="AB47" s="36"/>
    </row>
    <row r="48" spans="1:33" x14ac:dyDescent="0.2">
      <c r="AB48" s="36"/>
    </row>
    <row r="49" spans="2:28" x14ac:dyDescent="0.2">
      <c r="B49" s="440"/>
      <c r="C49" s="60"/>
      <c r="D49" s="60"/>
      <c r="E49" s="60"/>
      <c r="F49" s="60"/>
      <c r="G49" s="60"/>
      <c r="H49" s="60"/>
      <c r="I49" s="60"/>
      <c r="J49" s="259"/>
      <c r="K49" s="263"/>
      <c r="L49" s="125"/>
      <c r="M49" s="60"/>
      <c r="N49" s="60"/>
      <c r="AB49" s="36"/>
    </row>
    <row r="50" spans="2:28" x14ac:dyDescent="0.2">
      <c r="B50" s="440"/>
      <c r="C50" s="60"/>
      <c r="D50" s="60"/>
      <c r="E50" s="60"/>
      <c r="F50" s="60"/>
      <c r="G50" s="60"/>
      <c r="H50" s="60"/>
      <c r="I50" s="60"/>
      <c r="J50" s="259"/>
      <c r="K50" s="263"/>
      <c r="L50" s="125"/>
      <c r="M50" s="60"/>
      <c r="N50" s="60"/>
      <c r="AB50" s="36"/>
    </row>
    <row r="51" spans="2:28" x14ac:dyDescent="0.2">
      <c r="B51" s="440"/>
      <c r="C51" s="60"/>
      <c r="D51" s="60"/>
      <c r="E51" s="60"/>
      <c r="F51" s="60"/>
      <c r="G51" s="60"/>
      <c r="H51" s="60"/>
      <c r="I51" s="60"/>
      <c r="J51" s="259"/>
      <c r="K51" s="263"/>
      <c r="L51" s="125"/>
      <c r="M51" s="60"/>
      <c r="N51" s="60"/>
    </row>
    <row r="52" spans="2:28" x14ac:dyDescent="0.2">
      <c r="B52" s="440"/>
      <c r="C52" s="60"/>
      <c r="D52" s="60"/>
      <c r="E52" s="60"/>
      <c r="F52" s="60"/>
      <c r="G52" s="60"/>
      <c r="H52" s="60"/>
      <c r="I52" s="60"/>
      <c r="J52" s="259"/>
      <c r="K52" s="263"/>
      <c r="L52" s="125"/>
      <c r="M52" s="60"/>
      <c r="N52" s="60"/>
    </row>
    <row r="53" spans="2:28" x14ac:dyDescent="0.2">
      <c r="B53" s="440"/>
      <c r="C53" s="60"/>
      <c r="D53" s="60"/>
      <c r="E53" s="60"/>
      <c r="F53" s="60"/>
      <c r="G53" s="60"/>
      <c r="H53" s="60"/>
      <c r="I53" s="60"/>
      <c r="J53" s="259"/>
      <c r="K53" s="263"/>
      <c r="L53" s="125"/>
      <c r="M53" s="60"/>
      <c r="N53" s="60"/>
    </row>
    <row r="54" spans="2:28" x14ac:dyDescent="0.2">
      <c r="B54" s="124"/>
      <c r="C54" s="60"/>
      <c r="D54" s="60"/>
      <c r="E54" s="60"/>
      <c r="F54" s="60"/>
      <c r="G54" s="60"/>
      <c r="H54" s="60"/>
      <c r="I54" s="60"/>
      <c r="J54" s="259"/>
      <c r="K54" s="263"/>
      <c r="L54" s="60"/>
      <c r="M54" s="60"/>
      <c r="N54" s="60"/>
    </row>
    <row r="55" spans="2:28" x14ac:dyDescent="0.2">
      <c r="B55" s="441"/>
      <c r="C55" s="126"/>
      <c r="D55" s="126"/>
      <c r="E55" s="126"/>
      <c r="F55" s="126"/>
      <c r="G55" s="126"/>
      <c r="H55" s="126"/>
      <c r="I55" s="126"/>
      <c r="J55" s="264"/>
      <c r="K55" s="264"/>
      <c r="L55" s="126"/>
      <c r="M55" s="126"/>
      <c r="N55" s="126"/>
    </row>
    <row r="56" spans="2:28" x14ac:dyDescent="0.2">
      <c r="B56" s="441"/>
      <c r="C56" s="126"/>
      <c r="D56" s="126"/>
      <c r="E56" s="126"/>
      <c r="F56" s="126"/>
      <c r="G56" s="126"/>
      <c r="H56" s="126"/>
      <c r="I56" s="126"/>
      <c r="J56" s="264"/>
      <c r="K56" s="264"/>
      <c r="L56" s="126"/>
      <c r="M56" s="126"/>
      <c r="N56" s="126"/>
    </row>
    <row r="57" spans="2:28" x14ac:dyDescent="0.2">
      <c r="B57" s="441"/>
      <c r="C57" s="126"/>
      <c r="D57" s="126"/>
      <c r="E57" s="126"/>
      <c r="F57" s="126"/>
      <c r="G57" s="126"/>
      <c r="H57" s="126"/>
      <c r="I57" s="126"/>
      <c r="J57" s="264"/>
      <c r="K57" s="264"/>
      <c r="L57" s="126"/>
      <c r="M57" s="126"/>
      <c r="N57" s="126"/>
    </row>
    <row r="58" spans="2:28" x14ac:dyDescent="0.2">
      <c r="B58" s="441"/>
      <c r="C58" s="126"/>
      <c r="D58" s="126"/>
      <c r="E58" s="126"/>
      <c r="F58" s="126"/>
      <c r="G58" s="126"/>
      <c r="H58" s="126"/>
      <c r="I58" s="126"/>
      <c r="J58" s="264"/>
      <c r="K58" s="264"/>
      <c r="L58" s="126"/>
      <c r="M58" s="126"/>
      <c r="N58" s="126"/>
    </row>
    <row r="59" spans="2:28" x14ac:dyDescent="0.2">
      <c r="B59" s="441"/>
      <c r="C59" s="126"/>
      <c r="D59" s="126"/>
      <c r="E59" s="126"/>
      <c r="F59" s="126"/>
      <c r="G59" s="126"/>
      <c r="H59" s="126"/>
      <c r="I59" s="126"/>
      <c r="J59" s="264"/>
      <c r="K59" s="264"/>
      <c r="L59" s="126"/>
      <c r="M59" s="126"/>
      <c r="N59" s="126"/>
    </row>
    <row r="60" spans="2:28" x14ac:dyDescent="0.2">
      <c r="B60" s="441"/>
      <c r="C60" s="126"/>
      <c r="D60" s="126"/>
      <c r="E60" s="126"/>
      <c r="F60" s="126"/>
      <c r="G60" s="126"/>
      <c r="H60" s="126"/>
      <c r="I60" s="126"/>
      <c r="J60" s="264"/>
      <c r="K60" s="264"/>
      <c r="L60" s="126"/>
      <c r="M60" s="126"/>
      <c r="N60" s="126"/>
    </row>
    <row r="61" spans="2:28" x14ac:dyDescent="0.2">
      <c r="B61" s="441"/>
      <c r="C61" s="126"/>
      <c r="D61" s="126"/>
      <c r="E61" s="126"/>
      <c r="F61" s="126"/>
      <c r="G61" s="126"/>
      <c r="H61" s="126"/>
      <c r="I61" s="126"/>
      <c r="J61" s="264"/>
      <c r="K61" s="264"/>
      <c r="L61" s="126"/>
      <c r="M61" s="126"/>
      <c r="N61" s="126"/>
    </row>
    <row r="62" spans="2:28" x14ac:dyDescent="0.2">
      <c r="B62" s="441"/>
      <c r="C62" s="126"/>
      <c r="D62" s="126"/>
      <c r="E62" s="126"/>
      <c r="F62" s="126"/>
      <c r="G62" s="126"/>
      <c r="H62" s="126"/>
      <c r="I62" s="126"/>
      <c r="J62" s="264"/>
      <c r="K62" s="264"/>
      <c r="L62" s="126"/>
      <c r="M62" s="126"/>
      <c r="N62" s="126"/>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6"/>
  <dimension ref="A1:O59"/>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21" style="37" customWidth="1"/>
    <col min="2" max="2" width="9.7109375" style="255" customWidth="1"/>
    <col min="3" max="3" width="12.5703125" style="265" customWidth="1"/>
    <col min="4" max="14" width="11.140625" style="265" customWidth="1"/>
    <col min="15" max="15" width="9.140625" style="265"/>
    <col min="16" max="16384" width="9.140625" style="37"/>
  </cols>
  <sheetData>
    <row r="1" spans="1:15" s="36" customFormat="1" ht="11.25" customHeight="1" x14ac:dyDescent="0.2">
      <c r="A1" s="36" t="s">
        <v>638</v>
      </c>
      <c r="B1" s="255"/>
      <c r="C1" s="255"/>
      <c r="D1" s="255"/>
      <c r="E1" s="255"/>
      <c r="F1" s="255"/>
      <c r="G1" s="255"/>
      <c r="H1" s="255"/>
      <c r="I1" s="255"/>
      <c r="J1" s="255"/>
      <c r="K1" s="255"/>
      <c r="L1" s="255"/>
      <c r="M1" s="255"/>
      <c r="N1" s="255"/>
      <c r="O1" s="255"/>
    </row>
    <row r="2" spans="1:15" s="36" customFormat="1" ht="11.25" hidden="1" customHeight="1" x14ac:dyDescent="0.2">
      <c r="A2" s="36" t="s">
        <v>303</v>
      </c>
      <c r="B2" s="255"/>
      <c r="C2" s="255"/>
      <c r="D2" s="255"/>
      <c r="E2" s="255"/>
      <c r="F2" s="255"/>
      <c r="G2" s="255"/>
      <c r="H2" s="255"/>
      <c r="I2" s="255"/>
      <c r="J2" s="255"/>
      <c r="K2" s="255"/>
      <c r="L2" s="255"/>
      <c r="M2" s="255"/>
      <c r="N2" s="255"/>
      <c r="O2" s="255"/>
    </row>
    <row r="3" spans="1:15" s="36" customFormat="1" ht="11.25" customHeight="1" x14ac:dyDescent="0.2">
      <c r="A3" s="38" t="s">
        <v>639</v>
      </c>
      <c r="B3" s="255"/>
      <c r="C3" s="255"/>
      <c r="D3" s="255"/>
      <c r="E3" s="255"/>
      <c r="F3" s="255"/>
      <c r="G3" s="255"/>
      <c r="H3" s="255"/>
      <c r="I3" s="255"/>
      <c r="J3" s="255"/>
      <c r="K3" s="255"/>
      <c r="L3" s="255"/>
      <c r="M3" s="255"/>
      <c r="N3" s="255"/>
      <c r="O3" s="255"/>
    </row>
    <row r="4" spans="1:15" s="36" customFormat="1" ht="11.25" hidden="1" customHeight="1" x14ac:dyDescent="0.2">
      <c r="A4" s="38" t="s">
        <v>303</v>
      </c>
      <c r="B4" s="255"/>
      <c r="C4" s="255"/>
      <c r="D4" s="255"/>
      <c r="E4" s="255"/>
      <c r="F4" s="255"/>
      <c r="G4" s="255"/>
      <c r="H4" s="255"/>
      <c r="I4" s="255"/>
      <c r="J4" s="255"/>
      <c r="K4" s="255"/>
      <c r="L4" s="255"/>
      <c r="M4" s="255"/>
      <c r="N4" s="255"/>
      <c r="O4" s="255"/>
    </row>
    <row r="5" spans="1:15" ht="11.25" customHeight="1" x14ac:dyDescent="0.2">
      <c r="A5" s="39"/>
      <c r="B5" s="258"/>
      <c r="C5" s="253"/>
      <c r="D5" s="253"/>
      <c r="E5" s="253"/>
      <c r="F5" s="253"/>
      <c r="G5" s="253"/>
      <c r="H5" s="253"/>
      <c r="I5" s="253"/>
      <c r="J5" s="253"/>
      <c r="K5" s="253"/>
      <c r="L5" s="253"/>
      <c r="M5" s="253"/>
      <c r="N5" s="253"/>
    </row>
    <row r="6" spans="1:15" s="36" customFormat="1" x14ac:dyDescent="0.2">
      <c r="A6" s="3" t="s">
        <v>206</v>
      </c>
      <c r="B6" s="286" t="s">
        <v>287</v>
      </c>
      <c r="C6" s="255"/>
      <c r="D6" s="255"/>
      <c r="E6" s="255"/>
      <c r="F6" s="255"/>
      <c r="G6" s="255"/>
      <c r="H6" s="255"/>
      <c r="I6" s="255"/>
      <c r="J6" s="255"/>
      <c r="K6" s="255"/>
      <c r="L6" s="255"/>
      <c r="M6" s="255"/>
      <c r="N6" s="255"/>
      <c r="O6" s="255"/>
    </row>
    <row r="7" spans="1:15" s="36" customFormat="1" x14ac:dyDescent="0.2">
      <c r="A7" s="7" t="s">
        <v>207</v>
      </c>
      <c r="B7" s="289" t="s">
        <v>288</v>
      </c>
      <c r="C7" s="258"/>
      <c r="D7" s="258"/>
      <c r="E7" s="258"/>
      <c r="F7" s="258"/>
      <c r="G7" s="258"/>
      <c r="H7" s="258"/>
      <c r="I7" s="258"/>
      <c r="J7" s="258"/>
      <c r="K7" s="258"/>
      <c r="L7" s="258"/>
      <c r="M7" s="258"/>
      <c r="N7" s="258"/>
      <c r="O7" s="255"/>
    </row>
    <row r="8" spans="1:15" s="36" customFormat="1" x14ac:dyDescent="0.2">
      <c r="A8" s="3" t="s">
        <v>494</v>
      </c>
      <c r="B8" s="255" t="s">
        <v>145</v>
      </c>
      <c r="C8" s="255" t="s">
        <v>256</v>
      </c>
      <c r="D8" s="255" t="s">
        <v>257</v>
      </c>
      <c r="E8" s="255"/>
      <c r="F8" s="255"/>
      <c r="G8" s="255"/>
      <c r="H8" s="255"/>
      <c r="I8" s="255"/>
      <c r="J8" s="255" t="s">
        <v>258</v>
      </c>
      <c r="K8" s="255"/>
      <c r="L8" s="255"/>
      <c r="M8" s="255"/>
      <c r="N8" s="255" t="s">
        <v>259</v>
      </c>
      <c r="O8" s="255"/>
    </row>
    <row r="9" spans="1:15" s="36" customFormat="1" x14ac:dyDescent="0.2">
      <c r="A9" s="7" t="s">
        <v>495</v>
      </c>
      <c r="B9" s="254" t="s">
        <v>94</v>
      </c>
      <c r="C9" s="255" t="s">
        <v>260</v>
      </c>
      <c r="D9" s="256" t="s">
        <v>261</v>
      </c>
      <c r="E9" s="258"/>
      <c r="F9" s="258"/>
      <c r="G9" s="258"/>
      <c r="H9" s="258"/>
      <c r="I9" s="258"/>
      <c r="J9" s="256" t="s">
        <v>262</v>
      </c>
      <c r="K9" s="258"/>
      <c r="L9" s="258"/>
      <c r="M9" s="258"/>
      <c r="N9" s="254" t="s">
        <v>208</v>
      </c>
      <c r="O9" s="255"/>
    </row>
    <row r="10" spans="1:15" s="36" customFormat="1" x14ac:dyDescent="0.2">
      <c r="A10" s="3" t="s">
        <v>496</v>
      </c>
      <c r="B10" s="255"/>
      <c r="C10" s="254" t="s">
        <v>263</v>
      </c>
      <c r="D10" s="255" t="s">
        <v>264</v>
      </c>
      <c r="E10" s="255" t="s">
        <v>265</v>
      </c>
      <c r="F10" s="255" t="s">
        <v>266</v>
      </c>
      <c r="G10" s="255" t="s">
        <v>267</v>
      </c>
      <c r="H10" s="255" t="s">
        <v>268</v>
      </c>
      <c r="I10" s="255" t="s">
        <v>259</v>
      </c>
      <c r="J10" s="255" t="s">
        <v>269</v>
      </c>
      <c r="K10" s="255" t="s">
        <v>270</v>
      </c>
      <c r="L10" s="255" t="s">
        <v>271</v>
      </c>
      <c r="M10" s="255" t="s">
        <v>272</v>
      </c>
      <c r="N10" s="255"/>
      <c r="O10" s="255"/>
    </row>
    <row r="11" spans="1:15" s="36" customFormat="1" x14ac:dyDescent="0.2">
      <c r="A11" s="7" t="s">
        <v>497</v>
      </c>
      <c r="B11" s="255"/>
      <c r="C11" s="254" t="s">
        <v>273</v>
      </c>
      <c r="D11" s="255" t="s">
        <v>274</v>
      </c>
      <c r="E11" s="254" t="s">
        <v>275</v>
      </c>
      <c r="F11" s="254" t="s">
        <v>276</v>
      </c>
      <c r="G11" s="254" t="s">
        <v>277</v>
      </c>
      <c r="H11" s="254" t="s">
        <v>278</v>
      </c>
      <c r="I11" s="254" t="s">
        <v>208</v>
      </c>
      <c r="J11" s="254" t="s">
        <v>269</v>
      </c>
      <c r="K11" s="254" t="s">
        <v>279</v>
      </c>
      <c r="L11" s="254" t="s">
        <v>280</v>
      </c>
      <c r="M11" s="254" t="s">
        <v>281</v>
      </c>
      <c r="N11" s="255"/>
      <c r="O11" s="255"/>
    </row>
    <row r="12" spans="1:15" s="36" customFormat="1" x14ac:dyDescent="0.2">
      <c r="B12" s="255"/>
      <c r="C12" s="255"/>
      <c r="D12" s="254" t="s">
        <v>282</v>
      </c>
      <c r="E12" s="254" t="s">
        <v>283</v>
      </c>
      <c r="F12" s="254" t="s">
        <v>284</v>
      </c>
      <c r="G12" s="254" t="s">
        <v>285</v>
      </c>
      <c r="H12" s="255"/>
      <c r="I12" s="255"/>
      <c r="J12" s="255"/>
      <c r="K12" s="255"/>
      <c r="L12" s="255"/>
      <c r="M12" s="255"/>
      <c r="N12" s="255"/>
      <c r="O12" s="255"/>
    </row>
    <row r="13" spans="1:15" s="36" customFormat="1" x14ac:dyDescent="0.2">
      <c r="A13" s="41"/>
      <c r="B13" s="258"/>
      <c r="C13" s="258"/>
      <c r="D13" s="256" t="s">
        <v>286</v>
      </c>
      <c r="E13" s="258"/>
      <c r="F13" s="258"/>
      <c r="G13" s="258"/>
      <c r="H13" s="258"/>
      <c r="I13" s="258"/>
      <c r="J13" s="258"/>
      <c r="K13" s="258"/>
      <c r="L13" s="258"/>
      <c r="M13" s="258"/>
      <c r="N13" s="258"/>
      <c r="O13" s="255"/>
    </row>
    <row r="14" spans="1:15" s="255" customFormat="1" x14ac:dyDescent="0.2">
      <c r="B14" s="314"/>
      <c r="C14" s="314"/>
      <c r="D14" s="314"/>
      <c r="E14" s="314"/>
      <c r="F14" s="314"/>
      <c r="G14" s="314"/>
      <c r="H14" s="314"/>
      <c r="I14" s="314"/>
      <c r="J14" s="314"/>
      <c r="K14" s="314"/>
      <c r="L14" s="314"/>
      <c r="M14" s="314"/>
      <c r="N14" s="314"/>
    </row>
    <row r="15" spans="1:15" s="36" customFormat="1" ht="11.25" customHeight="1" x14ac:dyDescent="0.2">
      <c r="A15" s="36" t="s">
        <v>224</v>
      </c>
      <c r="B15" s="255">
        <v>204</v>
      </c>
      <c r="C15" s="255">
        <v>71</v>
      </c>
      <c r="D15" s="269" t="s">
        <v>607</v>
      </c>
      <c r="E15" s="255">
        <v>8</v>
      </c>
      <c r="F15" s="255">
        <v>47</v>
      </c>
      <c r="G15" s="255">
        <v>5</v>
      </c>
      <c r="H15" s="255">
        <v>14</v>
      </c>
      <c r="I15" s="269" t="s">
        <v>607</v>
      </c>
      <c r="J15" s="255">
        <v>1</v>
      </c>
      <c r="K15" s="255">
        <v>11</v>
      </c>
      <c r="L15" s="255">
        <v>24</v>
      </c>
      <c r="M15" s="255">
        <v>3</v>
      </c>
      <c r="N15" s="255">
        <v>20</v>
      </c>
      <c r="O15" s="255"/>
    </row>
    <row r="16" spans="1:15" s="255" customFormat="1" ht="11.25" customHeight="1" x14ac:dyDescent="0.2">
      <c r="B16" s="250"/>
      <c r="C16" s="250"/>
      <c r="D16" s="250"/>
      <c r="E16" s="250"/>
      <c r="F16" s="250"/>
      <c r="G16" s="250"/>
      <c r="H16" s="250"/>
      <c r="I16" s="250"/>
      <c r="J16" s="250"/>
      <c r="K16" s="250"/>
      <c r="L16" s="250"/>
      <c r="M16" s="250"/>
      <c r="N16" s="250"/>
    </row>
    <row r="17" spans="1:15" ht="11.25" customHeight="1" x14ac:dyDescent="0.2">
      <c r="A17" s="2" t="s">
        <v>190</v>
      </c>
      <c r="B17" s="250">
        <v>20</v>
      </c>
      <c r="C17" s="252">
        <v>5</v>
      </c>
      <c r="D17" s="252" t="s">
        <v>607</v>
      </c>
      <c r="E17" s="252" t="s">
        <v>607</v>
      </c>
      <c r="F17" s="252">
        <v>7</v>
      </c>
      <c r="G17" s="252" t="s">
        <v>607</v>
      </c>
      <c r="H17" s="252">
        <v>1</v>
      </c>
      <c r="I17" s="252" t="s">
        <v>607</v>
      </c>
      <c r="J17" s="252" t="s">
        <v>607</v>
      </c>
      <c r="K17" s="252">
        <v>2</v>
      </c>
      <c r="L17" s="252">
        <v>4</v>
      </c>
      <c r="M17" s="252" t="s">
        <v>607</v>
      </c>
      <c r="N17" s="252">
        <v>1</v>
      </c>
      <c r="O17" s="255"/>
    </row>
    <row r="18" spans="1:15" ht="11.25" customHeight="1" x14ac:dyDescent="0.2">
      <c r="A18" s="2" t="s">
        <v>191</v>
      </c>
      <c r="B18" s="442">
        <v>14</v>
      </c>
      <c r="C18" s="259">
        <v>6</v>
      </c>
      <c r="D18" s="259" t="s">
        <v>607</v>
      </c>
      <c r="E18" s="259" t="s">
        <v>607</v>
      </c>
      <c r="F18" s="259">
        <v>6</v>
      </c>
      <c r="G18" s="259" t="s">
        <v>607</v>
      </c>
      <c r="H18" s="259" t="s">
        <v>607</v>
      </c>
      <c r="I18" s="259" t="s">
        <v>607</v>
      </c>
      <c r="J18" s="259" t="s">
        <v>607</v>
      </c>
      <c r="K18" s="259" t="s">
        <v>607</v>
      </c>
      <c r="L18" s="259">
        <v>1</v>
      </c>
      <c r="M18" s="259" t="s">
        <v>607</v>
      </c>
      <c r="N18" s="259">
        <v>1</v>
      </c>
      <c r="O18" s="255"/>
    </row>
    <row r="19" spans="1:15" ht="11.25" customHeight="1" x14ac:dyDescent="0.2">
      <c r="A19" s="2" t="s">
        <v>192</v>
      </c>
      <c r="B19" s="442">
        <v>9</v>
      </c>
      <c r="C19" s="259">
        <v>5</v>
      </c>
      <c r="D19" s="259" t="s">
        <v>607</v>
      </c>
      <c r="E19" s="259" t="s">
        <v>607</v>
      </c>
      <c r="F19" s="259">
        <v>2</v>
      </c>
      <c r="G19" s="259" t="s">
        <v>607</v>
      </c>
      <c r="H19" s="259" t="s">
        <v>607</v>
      </c>
      <c r="I19" s="259" t="s">
        <v>607</v>
      </c>
      <c r="J19" s="259" t="s">
        <v>607</v>
      </c>
      <c r="K19" s="259" t="s">
        <v>607</v>
      </c>
      <c r="L19" s="259">
        <v>1</v>
      </c>
      <c r="M19" s="259" t="s">
        <v>607</v>
      </c>
      <c r="N19" s="259">
        <v>1</v>
      </c>
      <c r="O19" s="255"/>
    </row>
    <row r="20" spans="1:15" ht="11.25" customHeight="1" x14ac:dyDescent="0.2">
      <c r="A20" s="2"/>
      <c r="B20" s="442"/>
      <c r="C20" s="259"/>
      <c r="D20" s="259"/>
      <c r="E20" s="259"/>
      <c r="F20" s="259"/>
      <c r="G20" s="259"/>
      <c r="H20" s="259"/>
      <c r="I20" s="259"/>
      <c r="J20" s="259"/>
      <c r="K20" s="259"/>
      <c r="L20" s="259"/>
      <c r="M20" s="259"/>
      <c r="N20" s="259"/>
      <c r="O20" s="255"/>
    </row>
    <row r="21" spans="1:15" ht="11.25" customHeight="1" x14ac:dyDescent="0.2">
      <c r="A21" s="2" t="s">
        <v>193</v>
      </c>
      <c r="B21" s="442">
        <v>17</v>
      </c>
      <c r="C21" s="259">
        <v>8</v>
      </c>
      <c r="D21" s="259" t="s">
        <v>607</v>
      </c>
      <c r="E21" s="259" t="s">
        <v>607</v>
      </c>
      <c r="F21" s="259">
        <v>3</v>
      </c>
      <c r="G21" s="259">
        <v>1</v>
      </c>
      <c r="H21" s="259">
        <v>1</v>
      </c>
      <c r="I21" s="259" t="s">
        <v>607</v>
      </c>
      <c r="J21" s="259" t="s">
        <v>607</v>
      </c>
      <c r="K21" s="259">
        <v>1</v>
      </c>
      <c r="L21" s="259" t="s">
        <v>607</v>
      </c>
      <c r="M21" s="259" t="s">
        <v>607</v>
      </c>
      <c r="N21" s="259">
        <v>3</v>
      </c>
      <c r="O21" s="255"/>
    </row>
    <row r="22" spans="1:15" ht="11.25" customHeight="1" x14ac:dyDescent="0.2">
      <c r="A22" s="2" t="s">
        <v>194</v>
      </c>
      <c r="B22" s="442">
        <v>18</v>
      </c>
      <c r="C22" s="259">
        <v>9</v>
      </c>
      <c r="D22" s="259" t="s">
        <v>607</v>
      </c>
      <c r="E22" s="259">
        <v>1</v>
      </c>
      <c r="F22" s="259">
        <v>3</v>
      </c>
      <c r="G22" s="259">
        <v>2</v>
      </c>
      <c r="H22" s="259">
        <v>1</v>
      </c>
      <c r="I22" s="259" t="s">
        <v>607</v>
      </c>
      <c r="J22" s="259" t="s">
        <v>607</v>
      </c>
      <c r="K22" s="259">
        <v>1</v>
      </c>
      <c r="L22" s="259" t="s">
        <v>607</v>
      </c>
      <c r="M22" s="259" t="s">
        <v>607</v>
      </c>
      <c r="N22" s="259">
        <v>1</v>
      </c>
      <c r="O22" s="255"/>
    </row>
    <row r="23" spans="1:15" ht="11.25" customHeight="1" x14ac:dyDescent="0.2">
      <c r="A23" s="2" t="s">
        <v>183</v>
      </c>
      <c r="B23" s="442">
        <v>17</v>
      </c>
      <c r="C23" s="259">
        <v>5</v>
      </c>
      <c r="D23" s="259" t="s">
        <v>607</v>
      </c>
      <c r="E23" s="259">
        <v>1</v>
      </c>
      <c r="F23" s="259">
        <v>6</v>
      </c>
      <c r="G23" s="259">
        <v>1</v>
      </c>
      <c r="H23" s="259">
        <v>1</v>
      </c>
      <c r="I23" s="259" t="s">
        <v>607</v>
      </c>
      <c r="J23" s="259">
        <v>1</v>
      </c>
      <c r="K23" s="259" t="s">
        <v>607</v>
      </c>
      <c r="L23" s="259">
        <v>1</v>
      </c>
      <c r="M23" s="259" t="s">
        <v>607</v>
      </c>
      <c r="N23" s="259">
        <v>1</v>
      </c>
      <c r="O23" s="255"/>
    </row>
    <row r="24" spans="1:15" ht="11.25" customHeight="1" x14ac:dyDescent="0.2">
      <c r="A24" s="2"/>
      <c r="B24" s="442"/>
      <c r="C24" s="259"/>
      <c r="D24" s="259"/>
      <c r="E24" s="259"/>
      <c r="F24" s="259"/>
      <c r="G24" s="259"/>
      <c r="H24" s="259"/>
      <c r="I24" s="259"/>
      <c r="J24" s="259"/>
      <c r="K24" s="259"/>
      <c r="L24" s="259"/>
      <c r="M24" s="259"/>
      <c r="N24" s="259"/>
      <c r="O24" s="255"/>
    </row>
    <row r="25" spans="1:15" ht="11.25" customHeight="1" x14ac:dyDescent="0.2">
      <c r="A25" s="2" t="s">
        <v>184</v>
      </c>
      <c r="B25" s="269">
        <v>19</v>
      </c>
      <c r="C25" s="260">
        <v>7</v>
      </c>
      <c r="D25" s="259" t="s">
        <v>607</v>
      </c>
      <c r="E25" s="260">
        <v>1</v>
      </c>
      <c r="F25" s="260">
        <v>3</v>
      </c>
      <c r="G25" s="260" t="s">
        <v>607</v>
      </c>
      <c r="H25" s="260">
        <v>2</v>
      </c>
      <c r="I25" s="259" t="s">
        <v>607</v>
      </c>
      <c r="J25" s="260" t="s">
        <v>607</v>
      </c>
      <c r="K25" s="260">
        <v>2</v>
      </c>
      <c r="L25" s="260">
        <v>2</v>
      </c>
      <c r="M25" s="259" t="s">
        <v>607</v>
      </c>
      <c r="N25" s="260">
        <v>2</v>
      </c>
      <c r="O25" s="255"/>
    </row>
    <row r="26" spans="1:15" ht="11.25" customHeight="1" x14ac:dyDescent="0.2">
      <c r="A26" s="2" t="s">
        <v>185</v>
      </c>
      <c r="B26" s="269">
        <v>18</v>
      </c>
      <c r="C26" s="260">
        <v>6</v>
      </c>
      <c r="D26" s="259" t="s">
        <v>607</v>
      </c>
      <c r="E26" s="260">
        <v>1</v>
      </c>
      <c r="F26" s="260">
        <v>3</v>
      </c>
      <c r="G26" s="260" t="s">
        <v>607</v>
      </c>
      <c r="H26" s="260">
        <v>2</v>
      </c>
      <c r="I26" s="259" t="s">
        <v>607</v>
      </c>
      <c r="J26" s="260" t="s">
        <v>607</v>
      </c>
      <c r="K26" s="260">
        <v>1</v>
      </c>
      <c r="L26" s="260">
        <v>1</v>
      </c>
      <c r="M26" s="259">
        <v>1</v>
      </c>
      <c r="N26" s="260">
        <v>3</v>
      </c>
      <c r="O26" s="255"/>
    </row>
    <row r="27" spans="1:15" ht="11.25" customHeight="1" x14ac:dyDescent="0.2">
      <c r="A27" s="2" t="s">
        <v>186</v>
      </c>
      <c r="B27" s="287">
        <v>21</v>
      </c>
      <c r="C27" s="260">
        <v>8</v>
      </c>
      <c r="D27" s="259" t="s">
        <v>607</v>
      </c>
      <c r="E27" s="260">
        <v>1</v>
      </c>
      <c r="F27" s="260">
        <v>3</v>
      </c>
      <c r="G27" s="260">
        <v>1</v>
      </c>
      <c r="H27" s="260">
        <v>2</v>
      </c>
      <c r="I27" s="259" t="s">
        <v>607</v>
      </c>
      <c r="J27" s="260" t="s">
        <v>607</v>
      </c>
      <c r="K27" s="260" t="s">
        <v>607</v>
      </c>
      <c r="L27" s="260">
        <v>3</v>
      </c>
      <c r="M27" s="259">
        <v>1</v>
      </c>
      <c r="N27" s="260">
        <v>2</v>
      </c>
      <c r="O27" s="255"/>
    </row>
    <row r="28" spans="1:15" ht="11.25" customHeight="1" x14ac:dyDescent="0.2">
      <c r="A28" s="2"/>
      <c r="B28" s="287"/>
      <c r="C28" s="260"/>
      <c r="D28" s="259"/>
      <c r="E28" s="260"/>
      <c r="F28" s="260"/>
      <c r="G28" s="260"/>
      <c r="H28" s="260"/>
      <c r="I28" s="259"/>
      <c r="J28" s="260"/>
      <c r="K28" s="260"/>
      <c r="L28" s="260"/>
      <c r="M28" s="259"/>
      <c r="N28" s="260"/>
      <c r="O28" s="255"/>
    </row>
    <row r="29" spans="1:15" ht="11.25" customHeight="1" x14ac:dyDescent="0.2">
      <c r="A29" s="2" t="s">
        <v>187</v>
      </c>
      <c r="B29" s="442">
        <v>12</v>
      </c>
      <c r="C29" s="259">
        <v>3</v>
      </c>
      <c r="D29" s="259" t="s">
        <v>607</v>
      </c>
      <c r="E29" s="259" t="s">
        <v>607</v>
      </c>
      <c r="F29" s="259">
        <v>2</v>
      </c>
      <c r="G29" s="259" t="s">
        <v>607</v>
      </c>
      <c r="H29" s="259">
        <v>3</v>
      </c>
      <c r="I29" s="259" t="s">
        <v>607</v>
      </c>
      <c r="J29" s="259" t="s">
        <v>607</v>
      </c>
      <c r="K29" s="259" t="s">
        <v>607</v>
      </c>
      <c r="L29" s="259">
        <v>2</v>
      </c>
      <c r="M29" s="259">
        <v>1</v>
      </c>
      <c r="N29" s="259">
        <v>1</v>
      </c>
      <c r="O29" s="255"/>
    </row>
    <row r="30" spans="1:15" ht="11.25" customHeight="1" x14ac:dyDescent="0.2">
      <c r="A30" s="2" t="s">
        <v>188</v>
      </c>
      <c r="B30" s="442">
        <v>23</v>
      </c>
      <c r="C30" s="259">
        <v>3</v>
      </c>
      <c r="D30" s="259" t="s">
        <v>607</v>
      </c>
      <c r="E30" s="259">
        <v>1</v>
      </c>
      <c r="F30" s="259">
        <v>9</v>
      </c>
      <c r="G30" s="259" t="s">
        <v>607</v>
      </c>
      <c r="H30" s="259">
        <v>1</v>
      </c>
      <c r="I30" s="259" t="s">
        <v>607</v>
      </c>
      <c r="J30" s="259" t="s">
        <v>607</v>
      </c>
      <c r="K30" s="259">
        <v>4</v>
      </c>
      <c r="L30" s="259">
        <v>3</v>
      </c>
      <c r="M30" s="259" t="s">
        <v>607</v>
      </c>
      <c r="N30" s="259">
        <v>2</v>
      </c>
      <c r="O30" s="255"/>
    </row>
    <row r="31" spans="1:15" ht="11.25" customHeight="1" x14ac:dyDescent="0.2">
      <c r="A31" s="1" t="s">
        <v>189</v>
      </c>
      <c r="B31" s="486">
        <v>16</v>
      </c>
      <c r="C31" s="262">
        <v>6</v>
      </c>
      <c r="D31" s="262" t="s">
        <v>607</v>
      </c>
      <c r="E31" s="262">
        <v>2</v>
      </c>
      <c r="F31" s="262" t="s">
        <v>607</v>
      </c>
      <c r="G31" s="262" t="s">
        <v>607</v>
      </c>
      <c r="H31" s="262" t="s">
        <v>607</v>
      </c>
      <c r="I31" s="262" t="s">
        <v>607</v>
      </c>
      <c r="J31" s="262" t="s">
        <v>607</v>
      </c>
      <c r="K31" s="262" t="s">
        <v>607</v>
      </c>
      <c r="L31" s="262">
        <v>6</v>
      </c>
      <c r="M31" s="262" t="s">
        <v>607</v>
      </c>
      <c r="N31" s="262">
        <v>2</v>
      </c>
      <c r="O31" s="255"/>
    </row>
    <row r="32" spans="1:15" ht="11.25" customHeight="1" x14ac:dyDescent="0.2">
      <c r="A32" s="2"/>
      <c r="B32" s="442"/>
      <c r="C32" s="481"/>
      <c r="D32" s="481"/>
      <c r="E32" s="481"/>
      <c r="F32" s="481"/>
      <c r="G32" s="481"/>
      <c r="H32" s="481"/>
      <c r="I32" s="481"/>
      <c r="J32" s="481"/>
      <c r="K32" s="481"/>
      <c r="L32" s="481"/>
      <c r="M32" s="481"/>
      <c r="N32" s="481"/>
      <c r="O32" s="255"/>
    </row>
    <row r="33" spans="1:15" s="36" customFormat="1" ht="11.25" customHeight="1" x14ac:dyDescent="0.2">
      <c r="A33" s="36" t="s">
        <v>224</v>
      </c>
      <c r="B33" s="250">
        <v>204</v>
      </c>
      <c r="C33" s="250">
        <v>71</v>
      </c>
      <c r="D33" s="257" t="s">
        <v>607</v>
      </c>
      <c r="E33" s="250">
        <v>8</v>
      </c>
      <c r="F33" s="250">
        <v>47</v>
      </c>
      <c r="G33" s="250">
        <v>5</v>
      </c>
      <c r="H33" s="250">
        <v>14</v>
      </c>
      <c r="I33" s="257" t="s">
        <v>607</v>
      </c>
      <c r="J33" s="255">
        <v>1</v>
      </c>
      <c r="K33" s="255">
        <v>11</v>
      </c>
      <c r="L33" s="250">
        <v>24</v>
      </c>
      <c r="M33" s="250">
        <v>3</v>
      </c>
      <c r="N33" s="250">
        <v>20</v>
      </c>
      <c r="O33" s="255"/>
    </row>
    <row r="34" spans="1:15" x14ac:dyDescent="0.2">
      <c r="A34" s="2"/>
      <c r="B34" s="250"/>
      <c r="C34" s="250"/>
      <c r="D34" s="250"/>
      <c r="E34" s="250"/>
      <c r="F34" s="250"/>
      <c r="G34" s="250"/>
      <c r="H34" s="250"/>
      <c r="I34" s="250"/>
      <c r="J34" s="250"/>
      <c r="K34" s="250"/>
      <c r="L34" s="250"/>
      <c r="M34" s="250"/>
      <c r="N34" s="250"/>
      <c r="O34" s="255"/>
    </row>
    <row r="35" spans="1:15" x14ac:dyDescent="0.2">
      <c r="A35" s="2" t="s">
        <v>405</v>
      </c>
      <c r="B35" s="442">
        <v>29</v>
      </c>
      <c r="C35" s="259">
        <v>10</v>
      </c>
      <c r="D35" s="259" t="s">
        <v>607</v>
      </c>
      <c r="E35" s="259" t="s">
        <v>607</v>
      </c>
      <c r="F35" s="259">
        <v>6</v>
      </c>
      <c r="G35" s="259">
        <v>3</v>
      </c>
      <c r="H35" s="259">
        <v>2</v>
      </c>
      <c r="I35" s="259" t="s">
        <v>607</v>
      </c>
      <c r="J35" s="259">
        <v>1</v>
      </c>
      <c r="K35" s="259">
        <v>1</v>
      </c>
      <c r="L35" s="259">
        <v>4</v>
      </c>
      <c r="M35" s="259" t="s">
        <v>607</v>
      </c>
      <c r="N35" s="259">
        <v>2</v>
      </c>
      <c r="O35" s="255"/>
    </row>
    <row r="36" spans="1:15" x14ac:dyDescent="0.2">
      <c r="A36" s="2" t="s">
        <v>406</v>
      </c>
      <c r="B36" s="269">
        <v>26</v>
      </c>
      <c r="C36" s="260">
        <v>8</v>
      </c>
      <c r="D36" s="259" t="s">
        <v>607</v>
      </c>
      <c r="E36" s="260" t="s">
        <v>607</v>
      </c>
      <c r="F36" s="260">
        <v>6</v>
      </c>
      <c r="G36" s="260" t="s">
        <v>607</v>
      </c>
      <c r="H36" s="260">
        <v>2</v>
      </c>
      <c r="I36" s="259" t="s">
        <v>607</v>
      </c>
      <c r="J36" s="260" t="s">
        <v>607</v>
      </c>
      <c r="K36" s="260">
        <v>1</v>
      </c>
      <c r="L36" s="260">
        <v>5</v>
      </c>
      <c r="M36" s="260" t="s">
        <v>607</v>
      </c>
      <c r="N36" s="260">
        <v>4</v>
      </c>
      <c r="O36" s="255"/>
    </row>
    <row r="37" spans="1:15" x14ac:dyDescent="0.2">
      <c r="A37" s="2" t="s">
        <v>407</v>
      </c>
      <c r="B37" s="287">
        <v>34</v>
      </c>
      <c r="C37" s="297">
        <v>6</v>
      </c>
      <c r="D37" s="259" t="s">
        <v>607</v>
      </c>
      <c r="E37" s="297">
        <v>3</v>
      </c>
      <c r="F37" s="297">
        <v>7</v>
      </c>
      <c r="G37" s="297" t="s">
        <v>607</v>
      </c>
      <c r="H37" s="297">
        <v>2</v>
      </c>
      <c r="I37" s="259" t="s">
        <v>607</v>
      </c>
      <c r="J37" s="297" t="s">
        <v>607</v>
      </c>
      <c r="K37" s="297">
        <v>5</v>
      </c>
      <c r="L37" s="297">
        <v>8</v>
      </c>
      <c r="M37" s="297">
        <v>1</v>
      </c>
      <c r="N37" s="297">
        <v>2</v>
      </c>
      <c r="O37" s="255"/>
    </row>
    <row r="38" spans="1:15" x14ac:dyDescent="0.2">
      <c r="A38" s="2" t="s">
        <v>408</v>
      </c>
      <c r="B38" s="257">
        <v>29</v>
      </c>
      <c r="C38" s="259">
        <v>12</v>
      </c>
      <c r="D38" s="259" t="s">
        <v>607</v>
      </c>
      <c r="E38" s="259">
        <v>2</v>
      </c>
      <c r="F38" s="259">
        <v>10</v>
      </c>
      <c r="G38" s="259" t="s">
        <v>607</v>
      </c>
      <c r="H38" s="259">
        <v>2</v>
      </c>
      <c r="I38" s="259" t="s">
        <v>607</v>
      </c>
      <c r="J38" s="259" t="s">
        <v>607</v>
      </c>
      <c r="K38" s="259">
        <v>1</v>
      </c>
      <c r="L38" s="259">
        <v>1</v>
      </c>
      <c r="M38" s="259" t="s">
        <v>607</v>
      </c>
      <c r="N38" s="259">
        <v>1</v>
      </c>
      <c r="O38" s="255"/>
    </row>
    <row r="39" spans="1:15" x14ac:dyDescent="0.2">
      <c r="A39" s="2" t="s">
        <v>409</v>
      </c>
      <c r="B39" s="257">
        <v>26</v>
      </c>
      <c r="C39" s="259">
        <v>9</v>
      </c>
      <c r="D39" s="259" t="s">
        <v>607</v>
      </c>
      <c r="E39" s="259">
        <v>1</v>
      </c>
      <c r="F39" s="259">
        <v>5</v>
      </c>
      <c r="G39" s="259" t="s">
        <v>607</v>
      </c>
      <c r="H39" s="259">
        <v>3</v>
      </c>
      <c r="I39" s="259" t="s">
        <v>607</v>
      </c>
      <c r="J39" s="259" t="s">
        <v>607</v>
      </c>
      <c r="K39" s="259">
        <v>3</v>
      </c>
      <c r="L39" s="259" t="s">
        <v>607</v>
      </c>
      <c r="M39" s="259">
        <v>1</v>
      </c>
      <c r="N39" s="259">
        <v>4</v>
      </c>
      <c r="O39" s="255"/>
    </row>
    <row r="40" spans="1:15" x14ac:dyDescent="0.2">
      <c r="A40" s="2" t="s">
        <v>410</v>
      </c>
      <c r="B40" s="257">
        <v>31</v>
      </c>
      <c r="C40" s="259">
        <v>10</v>
      </c>
      <c r="D40" s="259" t="s">
        <v>607</v>
      </c>
      <c r="E40" s="259">
        <v>1</v>
      </c>
      <c r="F40" s="259">
        <v>10</v>
      </c>
      <c r="G40" s="259">
        <v>1</v>
      </c>
      <c r="H40" s="259">
        <v>1</v>
      </c>
      <c r="I40" s="259" t="s">
        <v>607</v>
      </c>
      <c r="J40" s="259" t="s">
        <v>607</v>
      </c>
      <c r="K40" s="259" t="s">
        <v>607</v>
      </c>
      <c r="L40" s="259">
        <v>4</v>
      </c>
      <c r="M40" s="259" t="s">
        <v>607</v>
      </c>
      <c r="N40" s="259">
        <v>4</v>
      </c>
      <c r="O40" s="255"/>
    </row>
    <row r="41" spans="1:15" x14ac:dyDescent="0.2">
      <c r="A41" s="1" t="s">
        <v>411</v>
      </c>
      <c r="B41" s="478">
        <v>29</v>
      </c>
      <c r="C41" s="262">
        <v>16</v>
      </c>
      <c r="D41" s="262" t="s">
        <v>607</v>
      </c>
      <c r="E41" s="262">
        <v>1</v>
      </c>
      <c r="F41" s="262">
        <v>3</v>
      </c>
      <c r="G41" s="262">
        <v>1</v>
      </c>
      <c r="H41" s="262">
        <v>2</v>
      </c>
      <c r="I41" s="262" t="s">
        <v>607</v>
      </c>
      <c r="J41" s="262" t="s">
        <v>607</v>
      </c>
      <c r="K41" s="262" t="s">
        <v>607</v>
      </c>
      <c r="L41" s="262">
        <v>2</v>
      </c>
      <c r="M41" s="262">
        <v>1</v>
      </c>
      <c r="N41" s="262">
        <v>3</v>
      </c>
      <c r="O41" s="255"/>
    </row>
    <row r="42" spans="1:15" x14ac:dyDescent="0.2">
      <c r="A42" s="2"/>
      <c r="B42" s="257"/>
      <c r="C42" s="259"/>
      <c r="D42" s="259"/>
      <c r="E42" s="259"/>
      <c r="F42" s="259"/>
      <c r="G42" s="259"/>
      <c r="H42" s="259"/>
      <c r="I42" s="259"/>
      <c r="J42" s="259"/>
      <c r="K42" s="259"/>
      <c r="L42" s="259"/>
      <c r="M42" s="259"/>
      <c r="N42" s="259"/>
      <c r="O42" s="255"/>
    </row>
    <row r="43" spans="1:15" s="36" customFormat="1" ht="11.25" customHeight="1" x14ac:dyDescent="0.2">
      <c r="A43" s="36" t="s">
        <v>224</v>
      </c>
      <c r="B43" s="250">
        <v>204</v>
      </c>
      <c r="C43" s="250">
        <v>71</v>
      </c>
      <c r="D43" s="257" t="s">
        <v>607</v>
      </c>
      <c r="E43" s="250">
        <v>8</v>
      </c>
      <c r="F43" s="250">
        <v>47</v>
      </c>
      <c r="G43" s="250">
        <v>5</v>
      </c>
      <c r="H43" s="250">
        <v>14</v>
      </c>
      <c r="I43" s="257" t="s">
        <v>607</v>
      </c>
      <c r="J43" s="255">
        <v>1</v>
      </c>
      <c r="K43" s="255">
        <v>11</v>
      </c>
      <c r="L43" s="250">
        <v>24</v>
      </c>
      <c r="M43" s="250">
        <v>3</v>
      </c>
      <c r="N43" s="250">
        <v>20</v>
      </c>
      <c r="O43" s="255"/>
    </row>
    <row r="44" spans="1:15" x14ac:dyDescent="0.2">
      <c r="A44" s="2"/>
      <c r="B44" s="250"/>
      <c r="C44" s="250"/>
      <c r="D44" s="250"/>
      <c r="E44" s="250"/>
      <c r="F44" s="250"/>
      <c r="G44" s="250"/>
      <c r="H44" s="250"/>
      <c r="I44" s="250"/>
      <c r="J44" s="250"/>
      <c r="K44" s="250"/>
      <c r="L44" s="250"/>
      <c r="M44" s="250"/>
      <c r="N44" s="250"/>
      <c r="O44" s="255"/>
    </row>
    <row r="45" spans="1:15" x14ac:dyDescent="0.2">
      <c r="A45" s="2" t="s">
        <v>240</v>
      </c>
      <c r="B45" s="257">
        <v>10</v>
      </c>
      <c r="C45" s="259">
        <v>3</v>
      </c>
      <c r="D45" s="259" t="s">
        <v>607</v>
      </c>
      <c r="E45" s="259" t="s">
        <v>607</v>
      </c>
      <c r="F45" s="259">
        <v>1</v>
      </c>
      <c r="G45" s="259" t="s">
        <v>607</v>
      </c>
      <c r="H45" s="259">
        <v>2</v>
      </c>
      <c r="I45" s="259" t="s">
        <v>607</v>
      </c>
      <c r="J45" s="259" t="s">
        <v>607</v>
      </c>
      <c r="K45" s="259" t="s">
        <v>607</v>
      </c>
      <c r="L45" s="259">
        <v>2</v>
      </c>
      <c r="M45" s="259">
        <v>1</v>
      </c>
      <c r="N45" s="259">
        <v>1</v>
      </c>
      <c r="O45" s="255"/>
    </row>
    <row r="46" spans="1:15" x14ac:dyDescent="0.2">
      <c r="A46" s="2" t="s">
        <v>241</v>
      </c>
      <c r="B46" s="257">
        <v>14</v>
      </c>
      <c r="C46" s="259">
        <v>11</v>
      </c>
      <c r="D46" s="259" t="s">
        <v>607</v>
      </c>
      <c r="E46" s="259" t="s">
        <v>607</v>
      </c>
      <c r="F46" s="259">
        <v>1</v>
      </c>
      <c r="G46" s="259" t="s">
        <v>607</v>
      </c>
      <c r="H46" s="259" t="s">
        <v>607</v>
      </c>
      <c r="I46" s="259" t="s">
        <v>607</v>
      </c>
      <c r="J46" s="259" t="s">
        <v>607</v>
      </c>
      <c r="K46" s="259" t="s">
        <v>607</v>
      </c>
      <c r="L46" s="259">
        <v>1</v>
      </c>
      <c r="M46" s="259" t="s">
        <v>607</v>
      </c>
      <c r="N46" s="259">
        <v>1</v>
      </c>
      <c r="O46" s="255"/>
    </row>
    <row r="47" spans="1:15" x14ac:dyDescent="0.2">
      <c r="A47" s="2" t="s">
        <v>242</v>
      </c>
      <c r="B47" s="287">
        <v>6</v>
      </c>
      <c r="C47" s="297">
        <v>6</v>
      </c>
      <c r="D47" s="259" t="s">
        <v>607</v>
      </c>
      <c r="E47" s="297" t="s">
        <v>607</v>
      </c>
      <c r="F47" s="297" t="s">
        <v>607</v>
      </c>
      <c r="G47" s="297" t="s">
        <v>607</v>
      </c>
      <c r="H47" s="297" t="s">
        <v>607</v>
      </c>
      <c r="I47" s="259" t="s">
        <v>607</v>
      </c>
      <c r="J47" s="297" t="s">
        <v>607</v>
      </c>
      <c r="K47" s="297" t="s">
        <v>607</v>
      </c>
      <c r="L47" s="297" t="s">
        <v>607</v>
      </c>
      <c r="M47" s="297" t="s">
        <v>607</v>
      </c>
      <c r="N47" s="297" t="s">
        <v>607</v>
      </c>
      <c r="O47" s="255"/>
    </row>
    <row r="48" spans="1:15" x14ac:dyDescent="0.2">
      <c r="A48" s="2" t="s">
        <v>243</v>
      </c>
      <c r="B48" s="443">
        <v>12</v>
      </c>
      <c r="C48" s="316">
        <v>3</v>
      </c>
      <c r="D48" s="259" t="s">
        <v>607</v>
      </c>
      <c r="E48" s="316" t="s">
        <v>607</v>
      </c>
      <c r="F48" s="316">
        <v>6</v>
      </c>
      <c r="G48" s="316" t="s">
        <v>607</v>
      </c>
      <c r="H48" s="316" t="s">
        <v>607</v>
      </c>
      <c r="I48" s="259" t="s">
        <v>607</v>
      </c>
      <c r="J48" s="316" t="s">
        <v>607</v>
      </c>
      <c r="K48" s="316">
        <v>1</v>
      </c>
      <c r="L48" s="316" t="s">
        <v>607</v>
      </c>
      <c r="M48" s="316" t="s">
        <v>607</v>
      </c>
      <c r="N48" s="316">
        <v>2</v>
      </c>
      <c r="O48" s="255"/>
    </row>
    <row r="49" spans="1:15" x14ac:dyDescent="0.2">
      <c r="A49" s="2" t="s">
        <v>244</v>
      </c>
      <c r="B49" s="443">
        <v>12</v>
      </c>
      <c r="C49" s="316">
        <v>5</v>
      </c>
      <c r="D49" s="259" t="s">
        <v>607</v>
      </c>
      <c r="E49" s="316">
        <v>1</v>
      </c>
      <c r="F49" s="316">
        <v>1</v>
      </c>
      <c r="G49" s="316">
        <v>1</v>
      </c>
      <c r="H49" s="316" t="s">
        <v>607</v>
      </c>
      <c r="I49" s="259" t="s">
        <v>607</v>
      </c>
      <c r="J49" s="316" t="s">
        <v>607</v>
      </c>
      <c r="K49" s="316" t="s">
        <v>607</v>
      </c>
      <c r="L49" s="316">
        <v>2</v>
      </c>
      <c r="M49" s="316" t="s">
        <v>607</v>
      </c>
      <c r="N49" s="316">
        <v>2</v>
      </c>
      <c r="O49" s="255"/>
    </row>
    <row r="50" spans="1:15" x14ac:dyDescent="0.2">
      <c r="A50" s="2" t="s">
        <v>245</v>
      </c>
      <c r="B50" s="443">
        <v>16</v>
      </c>
      <c r="C50" s="316">
        <v>2</v>
      </c>
      <c r="D50" s="259" t="s">
        <v>607</v>
      </c>
      <c r="E50" s="316">
        <v>2</v>
      </c>
      <c r="F50" s="316">
        <v>3</v>
      </c>
      <c r="G50" s="316" t="s">
        <v>607</v>
      </c>
      <c r="H50" s="316">
        <v>2</v>
      </c>
      <c r="I50" s="259" t="s">
        <v>607</v>
      </c>
      <c r="J50" s="316" t="s">
        <v>607</v>
      </c>
      <c r="K50" s="316">
        <v>3</v>
      </c>
      <c r="L50" s="316">
        <v>3</v>
      </c>
      <c r="M50" s="316" t="s">
        <v>607</v>
      </c>
      <c r="N50" s="316">
        <v>1</v>
      </c>
      <c r="O50" s="255"/>
    </row>
    <row r="51" spans="1:15" x14ac:dyDescent="0.2">
      <c r="A51" s="2"/>
      <c r="B51" s="443"/>
      <c r="C51" s="316"/>
      <c r="D51" s="259"/>
      <c r="E51" s="316"/>
      <c r="F51" s="316"/>
      <c r="G51" s="316"/>
      <c r="H51" s="316"/>
      <c r="I51" s="259"/>
      <c r="J51" s="316"/>
      <c r="K51" s="316"/>
      <c r="L51" s="316"/>
      <c r="M51" s="316"/>
      <c r="N51" s="316"/>
      <c r="O51" s="255"/>
    </row>
    <row r="52" spans="1:15" x14ac:dyDescent="0.2">
      <c r="A52" s="2" t="s">
        <v>246</v>
      </c>
      <c r="B52" s="443">
        <v>25</v>
      </c>
      <c r="C52" s="316">
        <v>10</v>
      </c>
      <c r="D52" s="259" t="s">
        <v>607</v>
      </c>
      <c r="E52" s="316" t="s">
        <v>607</v>
      </c>
      <c r="F52" s="316">
        <v>9</v>
      </c>
      <c r="G52" s="316">
        <v>1</v>
      </c>
      <c r="H52" s="316">
        <v>1</v>
      </c>
      <c r="I52" s="259" t="s">
        <v>607</v>
      </c>
      <c r="J52" s="316" t="s">
        <v>607</v>
      </c>
      <c r="K52" s="317">
        <v>1</v>
      </c>
      <c r="L52" s="317">
        <v>2</v>
      </c>
      <c r="M52" s="316" t="s">
        <v>607</v>
      </c>
      <c r="N52" s="316">
        <v>1</v>
      </c>
      <c r="O52" s="255"/>
    </row>
    <row r="53" spans="1:15" x14ac:dyDescent="0.2">
      <c r="A53" s="2" t="s">
        <v>247</v>
      </c>
      <c r="B53" s="443">
        <v>29</v>
      </c>
      <c r="C53" s="316">
        <v>6</v>
      </c>
      <c r="D53" s="259" t="s">
        <v>607</v>
      </c>
      <c r="E53" s="316">
        <v>1</v>
      </c>
      <c r="F53" s="316">
        <v>7</v>
      </c>
      <c r="G53" s="316">
        <v>2</v>
      </c>
      <c r="H53" s="316">
        <v>2</v>
      </c>
      <c r="I53" s="259" t="s">
        <v>607</v>
      </c>
      <c r="J53" s="316" t="s">
        <v>607</v>
      </c>
      <c r="K53" s="317">
        <v>4</v>
      </c>
      <c r="L53" s="317">
        <v>5</v>
      </c>
      <c r="M53" s="316" t="s">
        <v>607</v>
      </c>
      <c r="N53" s="316">
        <v>2</v>
      </c>
      <c r="O53" s="255"/>
    </row>
    <row r="54" spans="1:15" x14ac:dyDescent="0.2">
      <c r="A54" s="2" t="s">
        <v>248</v>
      </c>
      <c r="B54" s="443">
        <v>25</v>
      </c>
      <c r="C54" s="316">
        <v>3</v>
      </c>
      <c r="D54" s="259" t="s">
        <v>607</v>
      </c>
      <c r="E54" s="316">
        <v>1</v>
      </c>
      <c r="F54" s="316">
        <v>4</v>
      </c>
      <c r="G54" s="316">
        <v>1</v>
      </c>
      <c r="H54" s="316">
        <v>4</v>
      </c>
      <c r="I54" s="259" t="s">
        <v>607</v>
      </c>
      <c r="J54" s="316">
        <v>1</v>
      </c>
      <c r="K54" s="317">
        <v>1</v>
      </c>
      <c r="L54" s="317">
        <v>6</v>
      </c>
      <c r="M54" s="316" t="s">
        <v>607</v>
      </c>
      <c r="N54" s="316">
        <v>4</v>
      </c>
      <c r="O54" s="255"/>
    </row>
    <row r="55" spans="1:15" x14ac:dyDescent="0.2">
      <c r="A55" s="2" t="s">
        <v>249</v>
      </c>
      <c r="B55" s="269">
        <v>12</v>
      </c>
      <c r="C55" s="260">
        <v>5</v>
      </c>
      <c r="D55" s="260" t="s">
        <v>607</v>
      </c>
      <c r="E55" s="260">
        <v>1</v>
      </c>
      <c r="F55" s="260">
        <v>3</v>
      </c>
      <c r="G55" s="260" t="s">
        <v>607</v>
      </c>
      <c r="H55" s="260">
        <v>1</v>
      </c>
      <c r="I55" s="260" t="s">
        <v>607</v>
      </c>
      <c r="J55" s="260" t="s">
        <v>607</v>
      </c>
      <c r="K55" s="260">
        <v>1</v>
      </c>
      <c r="L55" s="260">
        <v>1</v>
      </c>
      <c r="M55" s="260" t="s">
        <v>607</v>
      </c>
      <c r="N55" s="260" t="s">
        <v>607</v>
      </c>
      <c r="O55" s="255"/>
    </row>
    <row r="56" spans="1:15" x14ac:dyDescent="0.2">
      <c r="A56" s="2" t="s">
        <v>250</v>
      </c>
      <c r="B56" s="443">
        <v>21</v>
      </c>
      <c r="C56" s="316">
        <v>9</v>
      </c>
      <c r="D56" s="259" t="s">
        <v>607</v>
      </c>
      <c r="E56" s="316">
        <v>1</v>
      </c>
      <c r="F56" s="316">
        <v>6</v>
      </c>
      <c r="G56" s="316" t="s">
        <v>607</v>
      </c>
      <c r="H56" s="316">
        <v>1</v>
      </c>
      <c r="I56" s="259" t="s">
        <v>607</v>
      </c>
      <c r="J56" s="316" t="s">
        <v>607</v>
      </c>
      <c r="K56" s="260" t="s">
        <v>607</v>
      </c>
      <c r="L56" s="317">
        <v>1</v>
      </c>
      <c r="M56" s="316" t="s">
        <v>607</v>
      </c>
      <c r="N56" s="316">
        <v>3</v>
      </c>
      <c r="O56" s="255"/>
    </row>
    <row r="57" spans="1:15" x14ac:dyDescent="0.2">
      <c r="A57" s="2" t="s">
        <v>251</v>
      </c>
      <c r="B57" s="443">
        <v>14</v>
      </c>
      <c r="C57" s="316">
        <v>4</v>
      </c>
      <c r="D57" s="259" t="s">
        <v>607</v>
      </c>
      <c r="E57" s="316">
        <v>1</v>
      </c>
      <c r="F57" s="316">
        <v>4</v>
      </c>
      <c r="G57" s="316" t="s">
        <v>607</v>
      </c>
      <c r="H57" s="316" t="s">
        <v>607</v>
      </c>
      <c r="I57" s="259" t="s">
        <v>607</v>
      </c>
      <c r="J57" s="316" t="s">
        <v>607</v>
      </c>
      <c r="K57" s="260" t="s">
        <v>607</v>
      </c>
      <c r="L57" s="317">
        <v>1</v>
      </c>
      <c r="M57" s="316">
        <v>2</v>
      </c>
      <c r="N57" s="316">
        <v>2</v>
      </c>
      <c r="O57" s="255"/>
    </row>
    <row r="58" spans="1:15" x14ac:dyDescent="0.2">
      <c r="A58" s="1" t="s">
        <v>252</v>
      </c>
      <c r="B58" s="302">
        <v>8</v>
      </c>
      <c r="C58" s="319">
        <v>4</v>
      </c>
      <c r="D58" s="262" t="s">
        <v>607</v>
      </c>
      <c r="E58" s="319" t="s">
        <v>607</v>
      </c>
      <c r="F58" s="319">
        <v>2</v>
      </c>
      <c r="G58" s="319" t="s">
        <v>607</v>
      </c>
      <c r="H58" s="319">
        <v>1</v>
      </c>
      <c r="I58" s="262" t="s">
        <v>607</v>
      </c>
      <c r="J58" s="319" t="s">
        <v>607</v>
      </c>
      <c r="K58" s="319" t="s">
        <v>607</v>
      </c>
      <c r="L58" s="319" t="s">
        <v>607</v>
      </c>
      <c r="M58" s="319" t="s">
        <v>607</v>
      </c>
      <c r="N58" s="319">
        <v>1</v>
      </c>
      <c r="O58" s="255"/>
    </row>
    <row r="59" spans="1:15" x14ac:dyDescent="0.2">
      <c r="B59" s="443"/>
      <c r="C59" s="316"/>
      <c r="D59" s="259"/>
      <c r="E59" s="316"/>
      <c r="F59" s="316"/>
      <c r="G59" s="316"/>
      <c r="H59" s="506"/>
      <c r="I59" s="259"/>
      <c r="J59" s="506"/>
      <c r="K59" s="317"/>
      <c r="L59" s="317"/>
      <c r="M59" s="506"/>
      <c r="N59" s="316"/>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dimension ref="A1:N77"/>
  <sheetViews>
    <sheetView zoomScaleNormal="100" zoomScaleSheetLayoutView="100" workbookViewId="0">
      <pane xSplit="1" ySplit="16" topLeftCell="B17" activePane="bottomRight" state="frozen"/>
      <selection activeCell="A16" sqref="A16:XFD16"/>
      <selection pane="topRight" activeCell="A16" sqref="A16:XFD16"/>
      <selection pane="bottomLeft" activeCell="A16" sqref="A16:XFD16"/>
      <selection pane="bottomRight"/>
    </sheetView>
  </sheetViews>
  <sheetFormatPr defaultColWidth="9.140625" defaultRowHeight="11.25" customHeight="1" x14ac:dyDescent="0.2"/>
  <cols>
    <col min="1" max="1" width="22.7109375" style="282" customWidth="1"/>
    <col min="2" max="2" width="6.85546875" style="286" customWidth="1"/>
    <col min="3" max="3" width="11.42578125" style="282" customWidth="1"/>
    <col min="4" max="4" width="11.7109375" style="282" customWidth="1"/>
    <col min="5" max="5" width="12.140625" style="282" customWidth="1"/>
    <col min="6" max="6" width="9.85546875" style="282" customWidth="1"/>
    <col min="7" max="7" width="11.28515625" style="282" customWidth="1"/>
    <col min="8" max="8" width="10" style="282" customWidth="1"/>
    <col min="9" max="9" width="6.85546875" style="282" customWidth="1"/>
    <col min="10" max="10" width="9.5703125" style="282" customWidth="1"/>
    <col min="11" max="11" width="7.5703125" style="282" customWidth="1"/>
    <col min="12" max="12" width="10.42578125" style="282" customWidth="1"/>
    <col min="13" max="13" width="8.85546875" style="282" customWidth="1"/>
    <col min="14" max="14" width="9.5703125" style="282" customWidth="1"/>
    <col min="15" max="16384" width="9.140625" style="2"/>
  </cols>
  <sheetData>
    <row r="1" spans="1:14" ht="11.25" customHeight="1" x14ac:dyDescent="0.2">
      <c r="A1" s="255" t="s">
        <v>592</v>
      </c>
      <c r="B1" s="298"/>
      <c r="C1" s="286"/>
      <c r="D1" s="286"/>
      <c r="E1" s="286"/>
      <c r="F1" s="286"/>
      <c r="G1" s="286"/>
      <c r="H1" s="286"/>
      <c r="I1" s="286"/>
      <c r="J1" s="286"/>
      <c r="K1" s="286"/>
      <c r="L1" s="286"/>
      <c r="M1" s="286"/>
    </row>
    <row r="2" spans="1:14" ht="11.25" customHeight="1" x14ac:dyDescent="0.2">
      <c r="A2" s="255" t="s">
        <v>675</v>
      </c>
      <c r="B2" s="298"/>
      <c r="C2" s="286"/>
      <c r="D2" s="286"/>
      <c r="E2" s="286"/>
      <c r="F2" s="286"/>
      <c r="G2" s="286"/>
      <c r="H2" s="286"/>
      <c r="I2" s="286"/>
      <c r="J2" s="286"/>
      <c r="K2" s="286"/>
      <c r="L2" s="286"/>
      <c r="M2" s="286"/>
    </row>
    <row r="3" spans="1:14" ht="11.25" customHeight="1" x14ac:dyDescent="0.2">
      <c r="A3" s="254" t="s">
        <v>593</v>
      </c>
      <c r="B3" s="298"/>
      <c r="C3" s="286"/>
      <c r="D3" s="286"/>
      <c r="E3" s="286"/>
      <c r="F3" s="286"/>
      <c r="G3" s="286"/>
      <c r="H3" s="286"/>
      <c r="I3" s="286"/>
      <c r="J3" s="286"/>
      <c r="K3" s="286"/>
      <c r="L3" s="286"/>
      <c r="M3" s="286"/>
    </row>
    <row r="4" spans="1:14" ht="11.25" customHeight="1" x14ac:dyDescent="0.2">
      <c r="A4" s="254" t="s">
        <v>647</v>
      </c>
      <c r="B4" s="298"/>
      <c r="C4" s="286"/>
      <c r="D4" s="286"/>
      <c r="E4" s="286"/>
      <c r="F4" s="286"/>
      <c r="G4" s="286"/>
      <c r="H4" s="286"/>
      <c r="I4" s="286"/>
      <c r="J4" s="286"/>
      <c r="K4" s="286"/>
      <c r="L4" s="286"/>
      <c r="M4" s="286"/>
    </row>
    <row r="5" spans="1:14" ht="11.25" customHeight="1" x14ac:dyDescent="0.2">
      <c r="A5" s="288"/>
      <c r="B5" s="298"/>
    </row>
    <row r="6" spans="1:14" s="37" customFormat="1" x14ac:dyDescent="0.2">
      <c r="A6" s="253"/>
      <c r="B6" s="258"/>
      <c r="C6" s="253"/>
      <c r="D6" s="253"/>
      <c r="E6" s="253"/>
      <c r="F6" s="253"/>
      <c r="G6" s="253"/>
      <c r="H6" s="253"/>
      <c r="I6" s="253"/>
      <c r="J6" s="253"/>
      <c r="K6" s="253"/>
      <c r="L6" s="253"/>
      <c r="M6" s="253"/>
      <c r="N6" s="253"/>
    </row>
    <row r="7" spans="1:14" s="36" customFormat="1" x14ac:dyDescent="0.2">
      <c r="A7" s="255"/>
      <c r="B7" s="286" t="s">
        <v>287</v>
      </c>
      <c r="C7" s="255"/>
      <c r="D7" s="255"/>
      <c r="E7" s="255"/>
      <c r="F7" s="255"/>
      <c r="G7" s="255"/>
      <c r="H7" s="255"/>
      <c r="I7" s="255"/>
      <c r="J7" s="255"/>
      <c r="K7" s="255"/>
      <c r="L7" s="255"/>
      <c r="M7" s="255"/>
      <c r="N7" s="255"/>
    </row>
    <row r="8" spans="1:14" s="36" customFormat="1" x14ac:dyDescent="0.2">
      <c r="A8" s="254"/>
      <c r="B8" s="289" t="s">
        <v>288</v>
      </c>
      <c r="C8" s="258"/>
      <c r="D8" s="258"/>
      <c r="E8" s="258"/>
      <c r="F8" s="258"/>
      <c r="G8" s="258"/>
      <c r="H8" s="258"/>
      <c r="I8" s="258"/>
      <c r="J8" s="258"/>
      <c r="K8" s="258"/>
      <c r="L8" s="258"/>
      <c r="M8" s="258"/>
      <c r="N8" s="258"/>
    </row>
    <row r="9" spans="1:14" s="36" customFormat="1" x14ac:dyDescent="0.2">
      <c r="A9" s="255" t="s">
        <v>553</v>
      </c>
      <c r="B9" s="255" t="s">
        <v>145</v>
      </c>
      <c r="C9" s="255" t="s">
        <v>256</v>
      </c>
      <c r="D9" s="255" t="s">
        <v>257</v>
      </c>
      <c r="E9" s="255"/>
      <c r="F9" s="255"/>
      <c r="G9" s="255"/>
      <c r="H9" s="255"/>
      <c r="I9" s="255"/>
      <c r="J9" s="255" t="s">
        <v>258</v>
      </c>
      <c r="K9" s="255"/>
      <c r="L9" s="255"/>
      <c r="M9" s="255"/>
      <c r="N9" s="255" t="s">
        <v>259</v>
      </c>
    </row>
    <row r="10" spans="1:14" s="36" customFormat="1" x14ac:dyDescent="0.2">
      <c r="A10" s="254" t="s">
        <v>554</v>
      </c>
      <c r="B10" s="254" t="s">
        <v>94</v>
      </c>
      <c r="C10" s="255" t="s">
        <v>260</v>
      </c>
      <c r="D10" s="256" t="s">
        <v>261</v>
      </c>
      <c r="E10" s="258"/>
      <c r="F10" s="258"/>
      <c r="G10" s="258"/>
      <c r="H10" s="258"/>
      <c r="I10" s="258"/>
      <c r="J10" s="256" t="s">
        <v>262</v>
      </c>
      <c r="K10" s="258"/>
      <c r="L10" s="258"/>
      <c r="M10" s="258"/>
      <c r="N10" s="254" t="s">
        <v>208</v>
      </c>
    </row>
    <row r="11" spans="1:14" s="36" customFormat="1" x14ac:dyDescent="0.2">
      <c r="A11" s="255"/>
      <c r="B11" s="255"/>
      <c r="C11" s="254" t="s">
        <v>263</v>
      </c>
      <c r="D11" s="255" t="s">
        <v>264</v>
      </c>
      <c r="E11" s="255" t="s">
        <v>265</v>
      </c>
      <c r="F11" s="255" t="s">
        <v>266</v>
      </c>
      <c r="G11" s="255" t="s">
        <v>267</v>
      </c>
      <c r="H11" s="255" t="s">
        <v>268</v>
      </c>
      <c r="I11" s="255" t="s">
        <v>259</v>
      </c>
      <c r="J11" s="255" t="s">
        <v>269</v>
      </c>
      <c r="K11" s="255" t="s">
        <v>270</v>
      </c>
      <c r="L11" s="255" t="s">
        <v>271</v>
      </c>
      <c r="M11" s="255" t="s">
        <v>272</v>
      </c>
      <c r="N11" s="255"/>
    </row>
    <row r="12" spans="1:14" s="36" customFormat="1" x14ac:dyDescent="0.2">
      <c r="A12" s="255"/>
      <c r="B12" s="255"/>
      <c r="C12" s="254" t="s">
        <v>273</v>
      </c>
      <c r="D12" s="255" t="s">
        <v>274</v>
      </c>
      <c r="E12" s="254" t="s">
        <v>275</v>
      </c>
      <c r="F12" s="254" t="s">
        <v>276</v>
      </c>
      <c r="G12" s="254" t="s">
        <v>277</v>
      </c>
      <c r="H12" s="254" t="s">
        <v>278</v>
      </c>
      <c r="I12" s="254" t="s">
        <v>208</v>
      </c>
      <c r="J12" s="254" t="s">
        <v>269</v>
      </c>
      <c r="K12" s="254" t="s">
        <v>279</v>
      </c>
      <c r="L12" s="254" t="s">
        <v>280</v>
      </c>
      <c r="M12" s="254" t="s">
        <v>281</v>
      </c>
      <c r="N12" s="255"/>
    </row>
    <row r="13" spans="1:14" s="36" customFormat="1" x14ac:dyDescent="0.2">
      <c r="A13" s="255"/>
      <c r="B13" s="255"/>
      <c r="C13" s="255"/>
      <c r="D13" s="254" t="s">
        <v>282</v>
      </c>
      <c r="E13" s="254" t="s">
        <v>283</v>
      </c>
      <c r="F13" s="254" t="s">
        <v>284</v>
      </c>
      <c r="G13" s="254" t="s">
        <v>285</v>
      </c>
      <c r="H13" s="255"/>
      <c r="I13" s="255"/>
      <c r="J13" s="255"/>
      <c r="K13" s="255"/>
      <c r="L13" s="255"/>
      <c r="M13" s="255"/>
      <c r="N13" s="255"/>
    </row>
    <row r="14" spans="1:14" s="36" customFormat="1" x14ac:dyDescent="0.2">
      <c r="A14" s="258"/>
      <c r="B14" s="258"/>
      <c r="C14" s="258"/>
      <c r="D14" s="256" t="s">
        <v>286</v>
      </c>
      <c r="E14" s="258"/>
      <c r="F14" s="258"/>
      <c r="G14" s="258"/>
      <c r="H14" s="258"/>
      <c r="I14" s="258"/>
      <c r="J14" s="258"/>
      <c r="K14" s="258"/>
      <c r="L14" s="258"/>
      <c r="M14" s="258"/>
      <c r="N14" s="258"/>
    </row>
    <row r="15" spans="1:14" s="36" customFormat="1" x14ac:dyDescent="0.2">
      <c r="A15" s="255"/>
      <c r="B15" s="314"/>
      <c r="C15" s="314"/>
      <c r="D15" s="314"/>
      <c r="E15" s="314"/>
      <c r="F15" s="314"/>
      <c r="G15" s="314"/>
      <c r="H15" s="314"/>
      <c r="I15" s="314"/>
      <c r="J15" s="314"/>
      <c r="K15" s="314"/>
      <c r="L15" s="314"/>
      <c r="M15" s="314"/>
      <c r="N15" s="314"/>
    </row>
    <row r="16" spans="1:14" s="36" customFormat="1" ht="11.25" customHeight="1" x14ac:dyDescent="0.2">
      <c r="A16" s="255" t="s">
        <v>224</v>
      </c>
      <c r="B16" s="269">
        <v>204</v>
      </c>
      <c r="C16" s="269">
        <v>71</v>
      </c>
      <c r="D16" s="269" t="s">
        <v>607</v>
      </c>
      <c r="E16" s="269">
        <v>8</v>
      </c>
      <c r="F16" s="269">
        <v>47</v>
      </c>
      <c r="G16" s="269">
        <v>5</v>
      </c>
      <c r="H16" s="269">
        <v>14</v>
      </c>
      <c r="I16" s="269" t="s">
        <v>607</v>
      </c>
      <c r="J16" s="269">
        <v>1</v>
      </c>
      <c r="K16" s="269">
        <v>11</v>
      </c>
      <c r="L16" s="269">
        <v>24</v>
      </c>
      <c r="M16" s="269">
        <v>3</v>
      </c>
      <c r="N16" s="269">
        <v>20</v>
      </c>
    </row>
    <row r="17" spans="1:14" s="36" customFormat="1" ht="11.25" customHeight="1" x14ac:dyDescent="0.2">
      <c r="A17" s="315"/>
      <c r="B17" s="269"/>
      <c r="C17" s="269"/>
      <c r="D17" s="269"/>
      <c r="E17" s="269"/>
      <c r="F17" s="269"/>
      <c r="G17" s="269"/>
      <c r="H17" s="269"/>
      <c r="I17" s="269"/>
      <c r="J17" s="269"/>
      <c r="K17" s="269"/>
      <c r="L17" s="269"/>
      <c r="M17" s="269"/>
      <c r="N17" s="269"/>
    </row>
    <row r="18" spans="1:14" ht="11.25" customHeight="1" x14ac:dyDescent="0.2">
      <c r="A18" s="286" t="s">
        <v>671</v>
      </c>
      <c r="B18" s="442"/>
      <c r="C18" s="481"/>
      <c r="D18" s="481"/>
      <c r="E18" s="481"/>
      <c r="F18" s="481"/>
      <c r="G18" s="481"/>
      <c r="H18" s="481"/>
      <c r="I18" s="481"/>
      <c r="J18" s="481"/>
      <c r="K18" s="481"/>
      <c r="L18" s="481"/>
      <c r="M18" s="481"/>
      <c r="N18" s="481"/>
    </row>
    <row r="19" spans="1:14" ht="11.25" customHeight="1" x14ac:dyDescent="0.2">
      <c r="A19" s="282" t="s">
        <v>350</v>
      </c>
      <c r="B19" s="442">
        <v>60</v>
      </c>
      <c r="C19" s="481">
        <v>19</v>
      </c>
      <c r="D19" s="481" t="s">
        <v>607</v>
      </c>
      <c r="E19" s="481">
        <v>2</v>
      </c>
      <c r="F19" s="481">
        <v>2</v>
      </c>
      <c r="G19" s="481">
        <v>3</v>
      </c>
      <c r="H19" s="481">
        <v>2</v>
      </c>
      <c r="I19" s="481" t="s">
        <v>607</v>
      </c>
      <c r="J19" s="481" t="s">
        <v>607</v>
      </c>
      <c r="K19" s="481">
        <v>7</v>
      </c>
      <c r="L19" s="481">
        <v>16</v>
      </c>
      <c r="M19" s="481" t="s">
        <v>607</v>
      </c>
      <c r="N19" s="481">
        <v>9</v>
      </c>
    </row>
    <row r="20" spans="1:14" ht="11.25" customHeight="1" x14ac:dyDescent="0.2">
      <c r="A20" s="282" t="s">
        <v>351</v>
      </c>
      <c r="B20" s="482">
        <v>134</v>
      </c>
      <c r="C20" s="483">
        <v>47</v>
      </c>
      <c r="D20" s="483" t="s">
        <v>607</v>
      </c>
      <c r="E20" s="483">
        <v>6</v>
      </c>
      <c r="F20" s="483">
        <v>43</v>
      </c>
      <c r="G20" s="483">
        <v>2</v>
      </c>
      <c r="H20" s="483">
        <v>12</v>
      </c>
      <c r="I20" s="483" t="s">
        <v>607</v>
      </c>
      <c r="J20" s="483">
        <v>1</v>
      </c>
      <c r="K20" s="483">
        <v>4</v>
      </c>
      <c r="L20" s="483">
        <v>7</v>
      </c>
      <c r="M20" s="483">
        <v>3</v>
      </c>
      <c r="N20" s="483">
        <v>9</v>
      </c>
    </row>
    <row r="21" spans="1:14" ht="11.25" customHeight="1" x14ac:dyDescent="0.2">
      <c r="A21" s="272" t="s">
        <v>72</v>
      </c>
      <c r="B21" s="484">
        <v>10</v>
      </c>
      <c r="C21" s="485">
        <v>5</v>
      </c>
      <c r="D21" s="485" t="s">
        <v>607</v>
      </c>
      <c r="E21" s="485" t="s">
        <v>607</v>
      </c>
      <c r="F21" s="485">
        <v>2</v>
      </c>
      <c r="G21" s="485" t="s">
        <v>607</v>
      </c>
      <c r="H21" s="485" t="s">
        <v>607</v>
      </c>
      <c r="I21" s="485" t="s">
        <v>607</v>
      </c>
      <c r="J21" s="485" t="s">
        <v>607</v>
      </c>
      <c r="K21" s="485" t="s">
        <v>607</v>
      </c>
      <c r="L21" s="485">
        <v>1</v>
      </c>
      <c r="M21" s="485" t="s">
        <v>607</v>
      </c>
      <c r="N21" s="485">
        <v>2</v>
      </c>
    </row>
    <row r="22" spans="1:14" ht="11.25" customHeight="1" x14ac:dyDescent="0.2">
      <c r="A22" s="286"/>
      <c r="B22" s="269"/>
      <c r="C22" s="269"/>
      <c r="D22" s="269"/>
      <c r="E22" s="269"/>
      <c r="F22" s="269"/>
      <c r="G22" s="269"/>
      <c r="H22" s="269"/>
      <c r="I22" s="269"/>
      <c r="J22" s="269"/>
      <c r="K22" s="269"/>
      <c r="L22" s="269"/>
      <c r="M22" s="269"/>
      <c r="N22" s="269"/>
    </row>
    <row r="23" spans="1:14" ht="11.25" customHeight="1" x14ac:dyDescent="0.2">
      <c r="A23" s="286" t="s">
        <v>23</v>
      </c>
      <c r="B23" s="287"/>
      <c r="C23" s="287"/>
      <c r="D23" s="287"/>
      <c r="E23" s="287"/>
      <c r="F23" s="287"/>
      <c r="G23" s="287"/>
      <c r="H23" s="287"/>
      <c r="I23" s="287"/>
      <c r="J23" s="287"/>
      <c r="K23" s="287"/>
      <c r="L23" s="287"/>
      <c r="M23" s="287"/>
      <c r="N23" s="287"/>
    </row>
    <row r="24" spans="1:14" ht="11.25" customHeight="1" x14ac:dyDescent="0.2">
      <c r="A24" s="282" t="s">
        <v>327</v>
      </c>
      <c r="B24" s="442">
        <v>18</v>
      </c>
      <c r="C24" s="316">
        <v>7</v>
      </c>
      <c r="D24" s="316" t="s">
        <v>607</v>
      </c>
      <c r="E24" s="316">
        <v>3</v>
      </c>
      <c r="F24" s="316">
        <v>2</v>
      </c>
      <c r="G24" s="316" t="s">
        <v>607</v>
      </c>
      <c r="H24" s="316">
        <v>1</v>
      </c>
      <c r="I24" s="316" t="s">
        <v>607</v>
      </c>
      <c r="J24" s="316" t="s">
        <v>607</v>
      </c>
      <c r="K24" s="316" t="s">
        <v>607</v>
      </c>
      <c r="L24" s="316">
        <v>4</v>
      </c>
      <c r="M24" s="316">
        <v>1</v>
      </c>
      <c r="N24" s="316" t="s">
        <v>607</v>
      </c>
    </row>
    <row r="25" spans="1:14" ht="11.25" customHeight="1" x14ac:dyDescent="0.2">
      <c r="A25" s="282" t="s">
        <v>650</v>
      </c>
      <c r="B25" s="442">
        <v>1</v>
      </c>
      <c r="C25" s="316" t="s">
        <v>607</v>
      </c>
      <c r="D25" s="316" t="s">
        <v>607</v>
      </c>
      <c r="E25" s="316">
        <v>1</v>
      </c>
      <c r="F25" s="316" t="s">
        <v>607</v>
      </c>
      <c r="G25" s="316" t="s">
        <v>607</v>
      </c>
      <c r="H25" s="316" t="s">
        <v>607</v>
      </c>
      <c r="I25" s="316" t="s">
        <v>607</v>
      </c>
      <c r="J25" s="316" t="s">
        <v>607</v>
      </c>
      <c r="K25" s="316" t="s">
        <v>607</v>
      </c>
      <c r="L25" s="316" t="s">
        <v>607</v>
      </c>
      <c r="M25" s="316" t="s">
        <v>607</v>
      </c>
      <c r="N25" s="316" t="s">
        <v>607</v>
      </c>
    </row>
    <row r="26" spans="1:14" ht="11.25" customHeight="1" x14ac:dyDescent="0.2">
      <c r="A26" s="282" t="s">
        <v>328</v>
      </c>
      <c r="B26" s="442" t="s">
        <v>607</v>
      </c>
      <c r="C26" s="316" t="s">
        <v>607</v>
      </c>
      <c r="D26" s="316" t="s">
        <v>607</v>
      </c>
      <c r="E26" s="316" t="s">
        <v>607</v>
      </c>
      <c r="F26" s="316" t="s">
        <v>607</v>
      </c>
      <c r="G26" s="316" t="s">
        <v>607</v>
      </c>
      <c r="H26" s="316" t="s">
        <v>607</v>
      </c>
      <c r="I26" s="316" t="s">
        <v>607</v>
      </c>
      <c r="J26" s="317" t="s">
        <v>607</v>
      </c>
      <c r="K26" s="317" t="s">
        <v>607</v>
      </c>
      <c r="L26" s="316" t="s">
        <v>607</v>
      </c>
      <c r="M26" s="316" t="s">
        <v>607</v>
      </c>
      <c r="N26" s="316" t="s">
        <v>607</v>
      </c>
    </row>
    <row r="27" spans="1:14" ht="11.25" customHeight="1" x14ac:dyDescent="0.2">
      <c r="A27" s="282" t="s">
        <v>651</v>
      </c>
      <c r="B27" s="442">
        <v>14</v>
      </c>
      <c r="C27" s="316">
        <v>6</v>
      </c>
      <c r="D27" s="316" t="s">
        <v>607</v>
      </c>
      <c r="E27" s="316" t="s">
        <v>607</v>
      </c>
      <c r="F27" s="316">
        <v>1</v>
      </c>
      <c r="G27" s="316" t="s">
        <v>607</v>
      </c>
      <c r="H27" s="316">
        <v>5</v>
      </c>
      <c r="I27" s="316" t="s">
        <v>607</v>
      </c>
      <c r="J27" s="317" t="s">
        <v>607</v>
      </c>
      <c r="K27" s="317" t="s">
        <v>607</v>
      </c>
      <c r="L27" s="316" t="s">
        <v>607</v>
      </c>
      <c r="M27" s="316">
        <v>1</v>
      </c>
      <c r="N27" s="316">
        <v>1</v>
      </c>
    </row>
    <row r="28" spans="1:14" ht="11.25" customHeight="1" x14ac:dyDescent="0.2">
      <c r="A28" s="282" t="s">
        <v>628</v>
      </c>
      <c r="B28" s="442">
        <v>109</v>
      </c>
      <c r="C28" s="316">
        <v>41</v>
      </c>
      <c r="D28" s="316" t="s">
        <v>607</v>
      </c>
      <c r="E28" s="316">
        <v>2</v>
      </c>
      <c r="F28" s="316">
        <v>42</v>
      </c>
      <c r="G28" s="316">
        <v>1</v>
      </c>
      <c r="H28" s="316">
        <v>10</v>
      </c>
      <c r="I28" s="316" t="s">
        <v>607</v>
      </c>
      <c r="J28" s="317">
        <v>1</v>
      </c>
      <c r="K28" s="316">
        <v>4</v>
      </c>
      <c r="L28" s="316">
        <v>3</v>
      </c>
      <c r="M28" s="316">
        <v>1</v>
      </c>
      <c r="N28" s="316">
        <v>4</v>
      </c>
    </row>
    <row r="29" spans="1:14" ht="11.25" customHeight="1" x14ac:dyDescent="0.2">
      <c r="A29" s="282" t="s">
        <v>627</v>
      </c>
      <c r="B29" s="442">
        <v>2</v>
      </c>
      <c r="C29" s="316">
        <v>1</v>
      </c>
      <c r="D29" s="316" t="s">
        <v>607</v>
      </c>
      <c r="E29" s="316">
        <v>1</v>
      </c>
      <c r="F29" s="316" t="s">
        <v>607</v>
      </c>
      <c r="G29" s="316" t="s">
        <v>607</v>
      </c>
      <c r="H29" s="316" t="s">
        <v>607</v>
      </c>
      <c r="I29" s="316" t="s">
        <v>607</v>
      </c>
      <c r="J29" s="316" t="s">
        <v>607</v>
      </c>
      <c r="K29" s="316" t="s">
        <v>607</v>
      </c>
      <c r="L29" s="316" t="s">
        <v>607</v>
      </c>
      <c r="M29" s="316" t="s">
        <v>607</v>
      </c>
      <c r="N29" s="316" t="s">
        <v>607</v>
      </c>
    </row>
    <row r="30" spans="1:14" ht="11.25" customHeight="1" x14ac:dyDescent="0.2">
      <c r="A30" s="272" t="s">
        <v>652</v>
      </c>
      <c r="B30" s="486">
        <v>66</v>
      </c>
      <c r="C30" s="487">
        <v>17</v>
      </c>
      <c r="D30" s="487" t="s">
        <v>607</v>
      </c>
      <c r="E30" s="487">
        <v>1</v>
      </c>
      <c r="F30" s="487">
        <v>2</v>
      </c>
      <c r="G30" s="487">
        <v>4</v>
      </c>
      <c r="H30" s="487">
        <v>3</v>
      </c>
      <c r="I30" s="487" t="s">
        <v>607</v>
      </c>
      <c r="J30" s="488" t="s">
        <v>607</v>
      </c>
      <c r="K30" s="488">
        <v>7</v>
      </c>
      <c r="L30" s="487">
        <v>17</v>
      </c>
      <c r="M30" s="487" t="s">
        <v>607</v>
      </c>
      <c r="N30" s="487">
        <v>15</v>
      </c>
    </row>
    <row r="31" spans="1:14" ht="11.25" customHeight="1" x14ac:dyDescent="0.2">
      <c r="B31" s="269"/>
      <c r="C31" s="269"/>
      <c r="D31" s="269"/>
      <c r="E31" s="269"/>
      <c r="F31" s="269"/>
      <c r="G31" s="269"/>
      <c r="H31" s="269"/>
      <c r="I31" s="269"/>
      <c r="J31" s="269"/>
      <c r="K31" s="269"/>
      <c r="L31" s="269"/>
      <c r="M31" s="269"/>
      <c r="N31" s="269"/>
    </row>
    <row r="32" spans="1:14" s="3" customFormat="1" ht="11.25" customHeight="1" x14ac:dyDescent="0.2">
      <c r="A32" s="286" t="s">
        <v>22</v>
      </c>
      <c r="B32" s="287"/>
      <c r="C32" s="287"/>
      <c r="D32" s="287"/>
      <c r="E32" s="287"/>
      <c r="F32" s="287"/>
      <c r="G32" s="287"/>
      <c r="H32" s="287"/>
      <c r="I32" s="287"/>
      <c r="J32" s="287"/>
      <c r="K32" s="287"/>
      <c r="L32" s="287"/>
      <c r="M32" s="287"/>
      <c r="N32" s="287"/>
    </row>
    <row r="33" spans="1:14" ht="11.25" customHeight="1" x14ac:dyDescent="0.2">
      <c r="A33" s="282" t="s">
        <v>77</v>
      </c>
      <c r="B33" s="443">
        <v>3</v>
      </c>
      <c r="C33" s="316">
        <v>1</v>
      </c>
      <c r="D33" s="316" t="s">
        <v>607</v>
      </c>
      <c r="E33" s="316">
        <v>1</v>
      </c>
      <c r="F33" s="316" t="s">
        <v>607</v>
      </c>
      <c r="G33" s="316" t="s">
        <v>607</v>
      </c>
      <c r="H33" s="316" t="s">
        <v>607</v>
      </c>
      <c r="I33" s="316" t="s">
        <v>607</v>
      </c>
      <c r="J33" s="316" t="s">
        <v>607</v>
      </c>
      <c r="K33" s="316" t="s">
        <v>607</v>
      </c>
      <c r="L33" s="316">
        <v>1</v>
      </c>
      <c r="M33" s="316" t="s">
        <v>607</v>
      </c>
      <c r="N33" s="316" t="s">
        <v>607</v>
      </c>
    </row>
    <row r="34" spans="1:14" ht="11.25" customHeight="1" x14ac:dyDescent="0.2">
      <c r="A34" s="282" t="s">
        <v>78</v>
      </c>
      <c r="B34" s="287">
        <v>7</v>
      </c>
      <c r="C34" s="316">
        <v>1</v>
      </c>
      <c r="D34" s="316" t="s">
        <v>607</v>
      </c>
      <c r="E34" s="316">
        <v>2</v>
      </c>
      <c r="F34" s="316">
        <v>1</v>
      </c>
      <c r="G34" s="316" t="s">
        <v>607</v>
      </c>
      <c r="H34" s="316" t="s">
        <v>607</v>
      </c>
      <c r="I34" s="316" t="s">
        <v>607</v>
      </c>
      <c r="J34" s="316" t="s">
        <v>607</v>
      </c>
      <c r="K34" s="316" t="s">
        <v>607</v>
      </c>
      <c r="L34" s="316">
        <v>2</v>
      </c>
      <c r="M34" s="316">
        <v>1</v>
      </c>
      <c r="N34" s="316" t="s">
        <v>607</v>
      </c>
    </row>
    <row r="35" spans="1:14" ht="11.25" customHeight="1" x14ac:dyDescent="0.2">
      <c r="A35" s="282" t="s">
        <v>216</v>
      </c>
      <c r="B35" s="287">
        <v>16</v>
      </c>
      <c r="C35" s="316">
        <v>5</v>
      </c>
      <c r="D35" s="316" t="s">
        <v>607</v>
      </c>
      <c r="E35" s="316">
        <v>1</v>
      </c>
      <c r="F35" s="316">
        <v>2</v>
      </c>
      <c r="G35" s="316" t="s">
        <v>607</v>
      </c>
      <c r="H35" s="316">
        <v>5</v>
      </c>
      <c r="I35" s="316" t="s">
        <v>607</v>
      </c>
      <c r="J35" s="316" t="s">
        <v>607</v>
      </c>
      <c r="K35" s="316" t="s">
        <v>607</v>
      </c>
      <c r="L35" s="316" t="s">
        <v>607</v>
      </c>
      <c r="M35" s="316">
        <v>2</v>
      </c>
      <c r="N35" s="316">
        <v>1</v>
      </c>
    </row>
    <row r="36" spans="1:14" ht="11.25" customHeight="1" x14ac:dyDescent="0.2">
      <c r="A36" s="282" t="s">
        <v>79</v>
      </c>
      <c r="B36" s="287">
        <v>13</v>
      </c>
      <c r="C36" s="316">
        <v>4</v>
      </c>
      <c r="D36" s="316" t="s">
        <v>607</v>
      </c>
      <c r="E36" s="316">
        <v>1</v>
      </c>
      <c r="F36" s="316">
        <v>8</v>
      </c>
      <c r="G36" s="316" t="s">
        <v>607</v>
      </c>
      <c r="H36" s="316" t="s">
        <v>607</v>
      </c>
      <c r="I36" s="316" t="s">
        <v>607</v>
      </c>
      <c r="J36" s="317" t="s">
        <v>607</v>
      </c>
      <c r="K36" s="317" t="s">
        <v>607</v>
      </c>
      <c r="L36" s="316" t="s">
        <v>607</v>
      </c>
      <c r="M36" s="316" t="s">
        <v>607</v>
      </c>
      <c r="N36" s="316" t="s">
        <v>607</v>
      </c>
    </row>
    <row r="37" spans="1:14" ht="11.25" customHeight="1" x14ac:dyDescent="0.2">
      <c r="A37" s="282" t="s">
        <v>217</v>
      </c>
      <c r="B37" s="287">
        <v>25</v>
      </c>
      <c r="C37" s="316">
        <v>7</v>
      </c>
      <c r="D37" s="316" t="s">
        <v>607</v>
      </c>
      <c r="E37" s="316">
        <v>1</v>
      </c>
      <c r="F37" s="316">
        <v>12</v>
      </c>
      <c r="G37" s="316">
        <v>1</v>
      </c>
      <c r="H37" s="316">
        <v>2</v>
      </c>
      <c r="I37" s="316" t="s">
        <v>607</v>
      </c>
      <c r="J37" s="317" t="s">
        <v>607</v>
      </c>
      <c r="K37" s="316">
        <v>2</v>
      </c>
      <c r="L37" s="316" t="s">
        <v>607</v>
      </c>
      <c r="M37" s="316" t="s">
        <v>607</v>
      </c>
      <c r="N37" s="316" t="s">
        <v>607</v>
      </c>
    </row>
    <row r="38" spans="1:14" ht="11.25" customHeight="1" x14ac:dyDescent="0.2">
      <c r="A38" s="282" t="s">
        <v>80</v>
      </c>
      <c r="B38" s="287">
        <v>72</v>
      </c>
      <c r="C38" s="316">
        <v>33</v>
      </c>
      <c r="D38" s="316" t="s">
        <v>607</v>
      </c>
      <c r="E38" s="316">
        <v>1</v>
      </c>
      <c r="F38" s="316">
        <v>21</v>
      </c>
      <c r="G38" s="316">
        <v>2</v>
      </c>
      <c r="H38" s="316">
        <v>5</v>
      </c>
      <c r="I38" s="316" t="s">
        <v>607</v>
      </c>
      <c r="J38" s="316">
        <v>1</v>
      </c>
      <c r="K38" s="317">
        <v>2</v>
      </c>
      <c r="L38" s="316">
        <v>1</v>
      </c>
      <c r="M38" s="316" t="s">
        <v>607</v>
      </c>
      <c r="N38" s="316">
        <v>6</v>
      </c>
    </row>
    <row r="39" spans="1:14" ht="11.25" customHeight="1" x14ac:dyDescent="0.2">
      <c r="A39" s="282" t="s">
        <v>218</v>
      </c>
      <c r="B39" s="287">
        <v>7</v>
      </c>
      <c r="C39" s="316">
        <v>2</v>
      </c>
      <c r="D39" s="316" t="s">
        <v>607</v>
      </c>
      <c r="E39" s="316" t="s">
        <v>607</v>
      </c>
      <c r="F39" s="316">
        <v>1</v>
      </c>
      <c r="G39" s="316" t="s">
        <v>607</v>
      </c>
      <c r="H39" s="316">
        <v>1</v>
      </c>
      <c r="I39" s="316" t="s">
        <v>607</v>
      </c>
      <c r="J39" s="316" t="s">
        <v>607</v>
      </c>
      <c r="K39" s="316" t="s">
        <v>607</v>
      </c>
      <c r="L39" s="316">
        <v>3</v>
      </c>
      <c r="M39" s="316" t="s">
        <v>607</v>
      </c>
      <c r="N39" s="316" t="s">
        <v>607</v>
      </c>
    </row>
    <row r="40" spans="1:14" ht="11.25" customHeight="1" x14ac:dyDescent="0.2">
      <c r="A40" s="282" t="s">
        <v>81</v>
      </c>
      <c r="B40" s="287">
        <v>22</v>
      </c>
      <c r="C40" s="316">
        <v>4</v>
      </c>
      <c r="D40" s="316" t="s">
        <v>607</v>
      </c>
      <c r="E40" s="316" t="s">
        <v>607</v>
      </c>
      <c r="F40" s="316" t="s">
        <v>607</v>
      </c>
      <c r="G40" s="316">
        <v>1</v>
      </c>
      <c r="H40" s="316">
        <v>1</v>
      </c>
      <c r="I40" s="316" t="s">
        <v>607</v>
      </c>
      <c r="J40" s="317" t="s">
        <v>607</v>
      </c>
      <c r="K40" s="317">
        <v>3</v>
      </c>
      <c r="L40" s="316">
        <v>10</v>
      </c>
      <c r="M40" s="316" t="s">
        <v>607</v>
      </c>
      <c r="N40" s="316">
        <v>3</v>
      </c>
    </row>
    <row r="41" spans="1:14" ht="11.25" customHeight="1" x14ac:dyDescent="0.2">
      <c r="A41" s="282" t="s">
        <v>219</v>
      </c>
      <c r="B41" s="442">
        <v>19</v>
      </c>
      <c r="C41" s="260">
        <v>7</v>
      </c>
      <c r="D41" s="260" t="s">
        <v>607</v>
      </c>
      <c r="E41" s="260">
        <v>1</v>
      </c>
      <c r="F41" s="260">
        <v>1</v>
      </c>
      <c r="G41" s="260">
        <v>1</v>
      </c>
      <c r="H41" s="260" t="s">
        <v>607</v>
      </c>
      <c r="I41" s="260" t="s">
        <v>607</v>
      </c>
      <c r="J41" s="260" t="s">
        <v>607</v>
      </c>
      <c r="K41" s="260">
        <v>1</v>
      </c>
      <c r="L41" s="260">
        <v>6</v>
      </c>
      <c r="M41" s="260" t="s">
        <v>607</v>
      </c>
      <c r="N41" s="260">
        <v>2</v>
      </c>
    </row>
    <row r="42" spans="1:14" ht="11.25" customHeight="1" x14ac:dyDescent="0.2">
      <c r="A42" s="282" t="s">
        <v>82</v>
      </c>
      <c r="B42" s="287">
        <v>8</v>
      </c>
      <c r="C42" s="316">
        <v>3</v>
      </c>
      <c r="D42" s="316" t="s">
        <v>607</v>
      </c>
      <c r="E42" s="316" t="s">
        <v>607</v>
      </c>
      <c r="F42" s="316" t="s">
        <v>607</v>
      </c>
      <c r="G42" s="316" t="s">
        <v>607</v>
      </c>
      <c r="H42" s="316" t="s">
        <v>607</v>
      </c>
      <c r="I42" s="316" t="s">
        <v>607</v>
      </c>
      <c r="J42" s="316" t="s">
        <v>607</v>
      </c>
      <c r="K42" s="317">
        <v>3</v>
      </c>
      <c r="L42" s="316" t="s">
        <v>607</v>
      </c>
      <c r="M42" s="316" t="s">
        <v>607</v>
      </c>
      <c r="N42" s="316">
        <v>2</v>
      </c>
    </row>
    <row r="43" spans="1:14" ht="11.25" customHeight="1" x14ac:dyDescent="0.2">
      <c r="A43" s="272" t="s">
        <v>626</v>
      </c>
      <c r="B43" s="486">
        <v>12</v>
      </c>
      <c r="C43" s="487">
        <v>4</v>
      </c>
      <c r="D43" s="487" t="s">
        <v>607</v>
      </c>
      <c r="E43" s="487" t="s">
        <v>607</v>
      </c>
      <c r="F43" s="487">
        <v>1</v>
      </c>
      <c r="G43" s="487" t="s">
        <v>607</v>
      </c>
      <c r="H43" s="487" t="s">
        <v>607</v>
      </c>
      <c r="I43" s="487" t="s">
        <v>607</v>
      </c>
      <c r="J43" s="488" t="s">
        <v>607</v>
      </c>
      <c r="K43" s="488" t="s">
        <v>607</v>
      </c>
      <c r="L43" s="487">
        <v>1</v>
      </c>
      <c r="M43" s="487" t="s">
        <v>607</v>
      </c>
      <c r="N43" s="487">
        <v>6</v>
      </c>
    </row>
    <row r="44" spans="1:14" x14ac:dyDescent="0.2">
      <c r="B44" s="269"/>
      <c r="C44" s="269"/>
      <c r="D44" s="269"/>
      <c r="E44" s="269"/>
      <c r="F44" s="269"/>
      <c r="G44" s="269"/>
      <c r="H44" s="269"/>
      <c r="I44" s="269"/>
      <c r="J44" s="269"/>
      <c r="K44" s="269"/>
      <c r="L44" s="269"/>
      <c r="M44" s="269"/>
      <c r="N44" s="269"/>
    </row>
    <row r="45" spans="1:14" ht="11.25" customHeight="1" x14ac:dyDescent="0.2">
      <c r="A45" s="286" t="s">
        <v>135</v>
      </c>
      <c r="B45" s="287"/>
      <c r="C45" s="287"/>
      <c r="D45" s="287"/>
      <c r="E45" s="287"/>
      <c r="F45" s="287"/>
      <c r="G45" s="287"/>
      <c r="H45" s="287"/>
      <c r="I45" s="287"/>
      <c r="J45" s="287"/>
      <c r="K45" s="287"/>
      <c r="L45" s="287"/>
      <c r="M45" s="287"/>
      <c r="N45" s="287"/>
    </row>
    <row r="46" spans="1:14" ht="11.25" customHeight="1" x14ac:dyDescent="0.2">
      <c r="A46" s="282" t="s">
        <v>83</v>
      </c>
      <c r="B46" s="442">
        <v>156</v>
      </c>
      <c r="C46" s="316">
        <v>62</v>
      </c>
      <c r="D46" s="316" t="s">
        <v>607</v>
      </c>
      <c r="E46" s="316">
        <v>6</v>
      </c>
      <c r="F46" s="316">
        <v>46</v>
      </c>
      <c r="G46" s="316">
        <v>1</v>
      </c>
      <c r="H46" s="316">
        <v>3</v>
      </c>
      <c r="I46" s="316" t="s">
        <v>607</v>
      </c>
      <c r="J46" s="317" t="s">
        <v>607</v>
      </c>
      <c r="K46" s="316">
        <v>8</v>
      </c>
      <c r="L46" s="316">
        <v>17</v>
      </c>
      <c r="M46" s="316">
        <v>3</v>
      </c>
      <c r="N46" s="316">
        <v>10</v>
      </c>
    </row>
    <row r="47" spans="1:14" ht="11.25" customHeight="1" x14ac:dyDescent="0.2">
      <c r="A47" s="282" t="s">
        <v>84</v>
      </c>
      <c r="B47" s="442">
        <v>32</v>
      </c>
      <c r="C47" s="316">
        <v>4</v>
      </c>
      <c r="D47" s="316" t="s">
        <v>607</v>
      </c>
      <c r="E47" s="316">
        <v>1</v>
      </c>
      <c r="F47" s="316">
        <v>1</v>
      </c>
      <c r="G47" s="316">
        <v>4</v>
      </c>
      <c r="H47" s="316">
        <v>11</v>
      </c>
      <c r="I47" s="316" t="s">
        <v>607</v>
      </c>
      <c r="J47" s="317">
        <v>1</v>
      </c>
      <c r="K47" s="316">
        <v>3</v>
      </c>
      <c r="L47" s="316">
        <v>3</v>
      </c>
      <c r="M47" s="316" t="s">
        <v>607</v>
      </c>
      <c r="N47" s="316">
        <v>4</v>
      </c>
    </row>
    <row r="48" spans="1:14" ht="11.25" customHeight="1" x14ac:dyDescent="0.2">
      <c r="A48" s="282" t="s">
        <v>85</v>
      </c>
      <c r="B48" s="442">
        <v>2</v>
      </c>
      <c r="C48" s="316" t="s">
        <v>607</v>
      </c>
      <c r="D48" s="316" t="s">
        <v>607</v>
      </c>
      <c r="E48" s="316">
        <v>1</v>
      </c>
      <c r="F48" s="316" t="s">
        <v>607</v>
      </c>
      <c r="G48" s="316" t="s">
        <v>607</v>
      </c>
      <c r="H48" s="316" t="s">
        <v>607</v>
      </c>
      <c r="I48" s="316" t="s">
        <v>607</v>
      </c>
      <c r="J48" s="317" t="s">
        <v>607</v>
      </c>
      <c r="K48" s="316" t="s">
        <v>607</v>
      </c>
      <c r="L48" s="316">
        <v>1</v>
      </c>
      <c r="M48" s="316" t="s">
        <v>607</v>
      </c>
      <c r="N48" s="316" t="s">
        <v>607</v>
      </c>
    </row>
    <row r="49" spans="1:14" ht="11.25" customHeight="1" x14ac:dyDescent="0.2">
      <c r="A49" s="282" t="s">
        <v>86</v>
      </c>
      <c r="B49" s="442">
        <v>2</v>
      </c>
      <c r="C49" s="260">
        <v>2</v>
      </c>
      <c r="D49" s="260" t="s">
        <v>607</v>
      </c>
      <c r="E49" s="260" t="s">
        <v>607</v>
      </c>
      <c r="F49" s="260" t="s">
        <v>607</v>
      </c>
      <c r="G49" s="260" t="s">
        <v>607</v>
      </c>
      <c r="H49" s="260" t="s">
        <v>607</v>
      </c>
      <c r="I49" s="260" t="s">
        <v>607</v>
      </c>
      <c r="J49" s="260" t="s">
        <v>607</v>
      </c>
      <c r="K49" s="260" t="s">
        <v>607</v>
      </c>
      <c r="L49" s="260" t="s">
        <v>607</v>
      </c>
      <c r="M49" s="260" t="s">
        <v>607</v>
      </c>
      <c r="N49" s="260" t="s">
        <v>607</v>
      </c>
    </row>
    <row r="50" spans="1:14" ht="11.25" customHeight="1" x14ac:dyDescent="0.2">
      <c r="A50" s="272" t="s">
        <v>549</v>
      </c>
      <c r="B50" s="486">
        <v>12</v>
      </c>
      <c r="C50" s="487">
        <v>3</v>
      </c>
      <c r="D50" s="487" t="s">
        <v>607</v>
      </c>
      <c r="E50" s="487" t="s">
        <v>607</v>
      </c>
      <c r="F50" s="487" t="s">
        <v>607</v>
      </c>
      <c r="G50" s="487" t="s">
        <v>607</v>
      </c>
      <c r="H50" s="487" t="s">
        <v>607</v>
      </c>
      <c r="I50" s="487" t="s">
        <v>607</v>
      </c>
      <c r="J50" s="487" t="s">
        <v>607</v>
      </c>
      <c r="K50" s="487" t="s">
        <v>607</v>
      </c>
      <c r="L50" s="487">
        <v>3</v>
      </c>
      <c r="M50" s="487" t="s">
        <v>607</v>
      </c>
      <c r="N50" s="487">
        <v>6</v>
      </c>
    </row>
    <row r="51" spans="1:14" ht="11.25" customHeight="1" x14ac:dyDescent="0.2">
      <c r="B51" s="269"/>
      <c r="C51" s="269"/>
      <c r="D51" s="269"/>
      <c r="E51" s="269"/>
      <c r="F51" s="269"/>
      <c r="G51" s="269"/>
      <c r="H51" s="269"/>
      <c r="I51" s="269"/>
      <c r="J51" s="269"/>
      <c r="K51" s="269"/>
      <c r="L51" s="269"/>
      <c r="M51" s="269"/>
      <c r="N51" s="269"/>
    </row>
    <row r="52" spans="1:14" ht="11.25" customHeight="1" x14ac:dyDescent="0.2">
      <c r="A52" s="286" t="s">
        <v>349</v>
      </c>
      <c r="B52" s="287"/>
      <c r="C52" s="287"/>
      <c r="D52" s="287"/>
      <c r="E52" s="287"/>
      <c r="F52" s="287"/>
      <c r="G52" s="287"/>
      <c r="H52" s="287"/>
      <c r="I52" s="287"/>
      <c r="J52" s="287"/>
      <c r="K52" s="287"/>
      <c r="L52" s="287"/>
      <c r="M52" s="287"/>
      <c r="N52" s="287"/>
    </row>
    <row r="53" spans="1:14" ht="11.25" customHeight="1" x14ac:dyDescent="0.2">
      <c r="A53" s="282" t="s">
        <v>352</v>
      </c>
      <c r="B53" s="287">
        <v>166</v>
      </c>
      <c r="C53" s="297">
        <v>57</v>
      </c>
      <c r="D53" s="297" t="s">
        <v>607</v>
      </c>
      <c r="E53" s="297">
        <v>8</v>
      </c>
      <c r="F53" s="297">
        <v>39</v>
      </c>
      <c r="G53" s="297">
        <v>3</v>
      </c>
      <c r="H53" s="297">
        <v>11</v>
      </c>
      <c r="I53" s="297" t="s">
        <v>607</v>
      </c>
      <c r="J53" s="297">
        <v>1</v>
      </c>
      <c r="K53" s="297">
        <v>11</v>
      </c>
      <c r="L53" s="297">
        <v>17</v>
      </c>
      <c r="M53" s="297">
        <v>2</v>
      </c>
      <c r="N53" s="297">
        <v>17</v>
      </c>
    </row>
    <row r="54" spans="1:14" ht="11.25" customHeight="1" x14ac:dyDescent="0.2">
      <c r="A54" s="282" t="s">
        <v>353</v>
      </c>
      <c r="B54" s="482">
        <v>3</v>
      </c>
      <c r="C54" s="483" t="s">
        <v>607</v>
      </c>
      <c r="D54" s="483" t="s">
        <v>607</v>
      </c>
      <c r="E54" s="483" t="s">
        <v>607</v>
      </c>
      <c r="F54" s="483">
        <v>1</v>
      </c>
      <c r="G54" s="483" t="s">
        <v>607</v>
      </c>
      <c r="H54" s="483" t="s">
        <v>607</v>
      </c>
      <c r="I54" s="483" t="s">
        <v>607</v>
      </c>
      <c r="J54" s="483" t="s">
        <v>607</v>
      </c>
      <c r="K54" s="483" t="s">
        <v>607</v>
      </c>
      <c r="L54" s="483">
        <v>1</v>
      </c>
      <c r="M54" s="483">
        <v>1</v>
      </c>
      <c r="N54" s="483" t="s">
        <v>607</v>
      </c>
    </row>
    <row r="55" spans="1:14" ht="11.25" customHeight="1" x14ac:dyDescent="0.2">
      <c r="A55" s="282" t="s">
        <v>354</v>
      </c>
      <c r="B55" s="482">
        <v>17</v>
      </c>
      <c r="C55" s="483">
        <v>6</v>
      </c>
      <c r="D55" s="483" t="s">
        <v>607</v>
      </c>
      <c r="E55" s="483" t="s">
        <v>607</v>
      </c>
      <c r="F55" s="483">
        <v>3</v>
      </c>
      <c r="G55" s="483" t="s">
        <v>607</v>
      </c>
      <c r="H55" s="483">
        <v>1</v>
      </c>
      <c r="I55" s="483" t="s">
        <v>607</v>
      </c>
      <c r="J55" s="483" t="s">
        <v>607</v>
      </c>
      <c r="K55" s="483" t="s">
        <v>607</v>
      </c>
      <c r="L55" s="483">
        <v>6</v>
      </c>
      <c r="M55" s="483" t="s">
        <v>607</v>
      </c>
      <c r="N55" s="483">
        <v>1</v>
      </c>
    </row>
    <row r="56" spans="1:14" ht="11.25" customHeight="1" x14ac:dyDescent="0.2">
      <c r="A56" s="282" t="s">
        <v>355</v>
      </c>
      <c r="B56" s="482">
        <v>9</v>
      </c>
      <c r="C56" s="483">
        <v>4</v>
      </c>
      <c r="D56" s="483" t="s">
        <v>607</v>
      </c>
      <c r="E56" s="483" t="s">
        <v>607</v>
      </c>
      <c r="F56" s="483">
        <v>3</v>
      </c>
      <c r="G56" s="483" t="s">
        <v>607</v>
      </c>
      <c r="H56" s="483">
        <v>2</v>
      </c>
      <c r="I56" s="483" t="s">
        <v>607</v>
      </c>
      <c r="J56" s="483" t="s">
        <v>607</v>
      </c>
      <c r="K56" s="483" t="s">
        <v>607</v>
      </c>
      <c r="L56" s="483" t="s">
        <v>607</v>
      </c>
      <c r="M56" s="483" t="s">
        <v>607</v>
      </c>
      <c r="N56" s="483" t="s">
        <v>607</v>
      </c>
    </row>
    <row r="57" spans="1:14" ht="11.25" customHeight="1" x14ac:dyDescent="0.2">
      <c r="A57" s="272" t="s">
        <v>72</v>
      </c>
      <c r="B57" s="484">
        <v>9</v>
      </c>
      <c r="C57" s="485">
        <v>4</v>
      </c>
      <c r="D57" s="485" t="s">
        <v>607</v>
      </c>
      <c r="E57" s="485" t="s">
        <v>607</v>
      </c>
      <c r="F57" s="485">
        <v>1</v>
      </c>
      <c r="G57" s="485">
        <v>2</v>
      </c>
      <c r="H57" s="485" t="s">
        <v>607</v>
      </c>
      <c r="I57" s="485" t="s">
        <v>607</v>
      </c>
      <c r="J57" s="485" t="s">
        <v>607</v>
      </c>
      <c r="K57" s="485" t="s">
        <v>607</v>
      </c>
      <c r="L57" s="485" t="s">
        <v>607</v>
      </c>
      <c r="M57" s="485" t="s">
        <v>607</v>
      </c>
      <c r="N57" s="485">
        <v>2</v>
      </c>
    </row>
    <row r="58" spans="1:14" ht="11.25" customHeight="1" x14ac:dyDescent="0.2">
      <c r="B58" s="269"/>
      <c r="C58" s="269"/>
      <c r="D58" s="269"/>
      <c r="E58" s="269"/>
      <c r="F58" s="269"/>
      <c r="G58" s="269"/>
      <c r="H58" s="269"/>
      <c r="I58" s="269"/>
      <c r="J58" s="269"/>
      <c r="K58" s="269"/>
      <c r="L58" s="269"/>
      <c r="M58" s="269"/>
      <c r="N58" s="269"/>
    </row>
    <row r="59" spans="1:14" s="3" customFormat="1" ht="11.25" customHeight="1" x14ac:dyDescent="0.2">
      <c r="A59" s="286" t="s">
        <v>255</v>
      </c>
      <c r="B59" s="287"/>
      <c r="C59" s="287"/>
      <c r="D59" s="287"/>
      <c r="E59" s="287"/>
      <c r="F59" s="287"/>
      <c r="G59" s="287"/>
      <c r="H59" s="287"/>
      <c r="I59" s="287"/>
      <c r="J59" s="287"/>
      <c r="K59" s="287"/>
      <c r="L59" s="287"/>
      <c r="M59" s="287"/>
      <c r="N59" s="287"/>
    </row>
    <row r="60" spans="1:14" ht="11.25" customHeight="1" x14ac:dyDescent="0.2">
      <c r="A60" s="282" t="s">
        <v>69</v>
      </c>
      <c r="B60" s="442">
        <v>121</v>
      </c>
      <c r="C60" s="481">
        <v>45</v>
      </c>
      <c r="D60" s="481" t="s">
        <v>607</v>
      </c>
      <c r="E60" s="481">
        <v>5</v>
      </c>
      <c r="F60" s="481">
        <v>25</v>
      </c>
      <c r="G60" s="481">
        <v>3</v>
      </c>
      <c r="H60" s="481">
        <v>9</v>
      </c>
      <c r="I60" s="481" t="s">
        <v>607</v>
      </c>
      <c r="J60" s="481">
        <v>1</v>
      </c>
      <c r="K60" s="481">
        <v>8</v>
      </c>
      <c r="L60" s="481">
        <v>9</v>
      </c>
      <c r="M60" s="481">
        <v>2</v>
      </c>
      <c r="N60" s="481">
        <v>14</v>
      </c>
    </row>
    <row r="61" spans="1:14" ht="11.25" customHeight="1" x14ac:dyDescent="0.2">
      <c r="A61" s="282" t="s">
        <v>70</v>
      </c>
      <c r="B61" s="442">
        <v>55</v>
      </c>
      <c r="C61" s="316">
        <v>20</v>
      </c>
      <c r="D61" s="316" t="s">
        <v>607</v>
      </c>
      <c r="E61" s="316">
        <v>3</v>
      </c>
      <c r="F61" s="316">
        <v>9</v>
      </c>
      <c r="G61" s="316" t="s">
        <v>607</v>
      </c>
      <c r="H61" s="316">
        <v>4</v>
      </c>
      <c r="I61" s="316" t="s">
        <v>607</v>
      </c>
      <c r="J61" s="317" t="s">
        <v>607</v>
      </c>
      <c r="K61" s="316">
        <v>3</v>
      </c>
      <c r="L61" s="316">
        <v>12</v>
      </c>
      <c r="M61" s="316">
        <v>1</v>
      </c>
      <c r="N61" s="316">
        <v>3</v>
      </c>
    </row>
    <row r="62" spans="1:14" ht="11.25" customHeight="1" x14ac:dyDescent="0.2">
      <c r="A62" s="282" t="s">
        <v>71</v>
      </c>
      <c r="B62" s="442">
        <v>20</v>
      </c>
      <c r="C62" s="260">
        <v>4</v>
      </c>
      <c r="D62" s="316" t="s">
        <v>607</v>
      </c>
      <c r="E62" s="316" t="s">
        <v>607</v>
      </c>
      <c r="F62" s="260">
        <v>12</v>
      </c>
      <c r="G62" s="260" t="s">
        <v>607</v>
      </c>
      <c r="H62" s="260">
        <v>1</v>
      </c>
      <c r="I62" s="316" t="s">
        <v>607</v>
      </c>
      <c r="J62" s="316" t="s">
        <v>607</v>
      </c>
      <c r="K62" s="316" t="s">
        <v>607</v>
      </c>
      <c r="L62" s="260">
        <v>2</v>
      </c>
      <c r="M62" s="316" t="s">
        <v>607</v>
      </c>
      <c r="N62" s="260">
        <v>1</v>
      </c>
    </row>
    <row r="63" spans="1:14" s="11" customFormat="1" ht="11.25" customHeight="1" x14ac:dyDescent="0.2">
      <c r="A63" s="300" t="s">
        <v>220</v>
      </c>
      <c r="B63" s="295">
        <v>9</v>
      </c>
      <c r="C63" s="489">
        <v>1</v>
      </c>
      <c r="D63" s="489" t="s">
        <v>607</v>
      </c>
      <c r="E63" s="489" t="s">
        <v>607</v>
      </c>
      <c r="F63" s="489">
        <v>7</v>
      </c>
      <c r="G63" s="489" t="s">
        <v>607</v>
      </c>
      <c r="H63" s="489" t="s">
        <v>607</v>
      </c>
      <c r="I63" s="489" t="s">
        <v>607</v>
      </c>
      <c r="J63" s="489" t="s">
        <v>607</v>
      </c>
      <c r="K63" s="489" t="s">
        <v>607</v>
      </c>
      <c r="L63" s="489">
        <v>1</v>
      </c>
      <c r="M63" s="489" t="s">
        <v>607</v>
      </c>
      <c r="N63" s="489" t="s">
        <v>607</v>
      </c>
    </row>
    <row r="64" spans="1:14" s="11" customFormat="1" ht="11.25" customHeight="1" x14ac:dyDescent="0.2">
      <c r="A64" s="300" t="s">
        <v>221</v>
      </c>
      <c r="B64" s="490">
        <v>6</v>
      </c>
      <c r="C64" s="491">
        <v>2</v>
      </c>
      <c r="D64" s="491" t="s">
        <v>607</v>
      </c>
      <c r="E64" s="491" t="s">
        <v>607</v>
      </c>
      <c r="F64" s="491">
        <v>3</v>
      </c>
      <c r="G64" s="491" t="s">
        <v>607</v>
      </c>
      <c r="H64" s="491" t="s">
        <v>607</v>
      </c>
      <c r="I64" s="491" t="s">
        <v>607</v>
      </c>
      <c r="J64" s="491" t="s">
        <v>607</v>
      </c>
      <c r="K64" s="491" t="s">
        <v>607</v>
      </c>
      <c r="L64" s="491">
        <v>1</v>
      </c>
      <c r="M64" s="491" t="s">
        <v>607</v>
      </c>
      <c r="N64" s="491" t="s">
        <v>607</v>
      </c>
    </row>
    <row r="65" spans="1:14" s="11" customFormat="1" ht="11.25" customHeight="1" x14ac:dyDescent="0.2">
      <c r="A65" s="300" t="s">
        <v>222</v>
      </c>
      <c r="B65" s="490">
        <v>5</v>
      </c>
      <c r="C65" s="491">
        <v>1</v>
      </c>
      <c r="D65" s="491" t="s">
        <v>607</v>
      </c>
      <c r="E65" s="491" t="s">
        <v>607</v>
      </c>
      <c r="F65" s="491">
        <v>2</v>
      </c>
      <c r="G65" s="491" t="s">
        <v>607</v>
      </c>
      <c r="H65" s="491">
        <v>1</v>
      </c>
      <c r="I65" s="491" t="s">
        <v>607</v>
      </c>
      <c r="J65" s="491" t="s">
        <v>607</v>
      </c>
      <c r="K65" s="491" t="s">
        <v>607</v>
      </c>
      <c r="L65" s="491" t="s">
        <v>607</v>
      </c>
      <c r="M65" s="491" t="s">
        <v>607</v>
      </c>
      <c r="N65" s="491">
        <v>1</v>
      </c>
    </row>
    <row r="66" spans="1:14" ht="11.25" customHeight="1" x14ac:dyDescent="0.2">
      <c r="A66" s="272" t="s">
        <v>72</v>
      </c>
      <c r="B66" s="486">
        <v>8</v>
      </c>
      <c r="C66" s="487">
        <v>2</v>
      </c>
      <c r="D66" s="487" t="s">
        <v>607</v>
      </c>
      <c r="E66" s="487" t="s">
        <v>607</v>
      </c>
      <c r="F66" s="487">
        <v>1</v>
      </c>
      <c r="G66" s="487">
        <v>2</v>
      </c>
      <c r="H66" s="487" t="s">
        <v>607</v>
      </c>
      <c r="I66" s="487" t="s">
        <v>607</v>
      </c>
      <c r="J66" s="487" t="s">
        <v>607</v>
      </c>
      <c r="K66" s="487" t="s">
        <v>607</v>
      </c>
      <c r="L66" s="487">
        <v>1</v>
      </c>
      <c r="M66" s="487" t="s">
        <v>607</v>
      </c>
      <c r="N66" s="487">
        <v>2</v>
      </c>
    </row>
    <row r="67" spans="1:14" ht="11.25" customHeight="1" x14ac:dyDescent="0.2">
      <c r="B67" s="269"/>
      <c r="C67" s="269"/>
      <c r="D67" s="269"/>
      <c r="E67" s="269"/>
      <c r="F67" s="269"/>
      <c r="G67" s="269"/>
      <c r="H67" s="269"/>
      <c r="I67" s="269"/>
      <c r="J67" s="269"/>
      <c r="K67" s="269"/>
      <c r="L67" s="269"/>
      <c r="M67" s="269"/>
      <c r="N67" s="269"/>
    </row>
    <row r="68" spans="1:14" s="3" customFormat="1" ht="11.25" customHeight="1" x14ac:dyDescent="0.2">
      <c r="A68" s="286" t="s">
        <v>73</v>
      </c>
      <c r="B68" s="287"/>
      <c r="C68" s="287"/>
      <c r="D68" s="287"/>
      <c r="E68" s="287"/>
      <c r="F68" s="287"/>
      <c r="G68" s="287"/>
      <c r="H68" s="287"/>
      <c r="I68" s="287"/>
      <c r="J68" s="287"/>
      <c r="K68" s="287"/>
      <c r="L68" s="287"/>
      <c r="M68" s="287"/>
      <c r="N68" s="287"/>
    </row>
    <row r="69" spans="1:14" ht="11.25" customHeight="1" x14ac:dyDescent="0.2">
      <c r="A69" s="282" t="s">
        <v>74</v>
      </c>
      <c r="B69" s="442">
        <v>108</v>
      </c>
      <c r="C69" s="481">
        <v>31</v>
      </c>
      <c r="D69" s="481" t="s">
        <v>607</v>
      </c>
      <c r="E69" s="481">
        <v>6</v>
      </c>
      <c r="F69" s="481">
        <v>25</v>
      </c>
      <c r="G69" s="481">
        <v>4</v>
      </c>
      <c r="H69" s="481">
        <v>11</v>
      </c>
      <c r="I69" s="481" t="s">
        <v>607</v>
      </c>
      <c r="J69" s="481">
        <v>1</v>
      </c>
      <c r="K69" s="481">
        <v>9</v>
      </c>
      <c r="L69" s="481">
        <v>8</v>
      </c>
      <c r="M69" s="481" t="s">
        <v>607</v>
      </c>
      <c r="N69" s="481">
        <v>13</v>
      </c>
    </row>
    <row r="70" spans="1:14" ht="11.25" customHeight="1" x14ac:dyDescent="0.2">
      <c r="A70" s="282" t="s">
        <v>75</v>
      </c>
      <c r="B70" s="442">
        <v>67</v>
      </c>
      <c r="C70" s="316">
        <v>25</v>
      </c>
      <c r="D70" s="316" t="s">
        <v>607</v>
      </c>
      <c r="E70" s="316">
        <v>2</v>
      </c>
      <c r="F70" s="316">
        <v>13</v>
      </c>
      <c r="G70" s="316" t="s">
        <v>607</v>
      </c>
      <c r="H70" s="316">
        <v>2</v>
      </c>
      <c r="I70" s="316" t="s">
        <v>607</v>
      </c>
      <c r="J70" s="316" t="s">
        <v>607</v>
      </c>
      <c r="K70" s="316">
        <v>1</v>
      </c>
      <c r="L70" s="316">
        <v>14</v>
      </c>
      <c r="M70" s="316">
        <v>3</v>
      </c>
      <c r="N70" s="316">
        <v>7</v>
      </c>
    </row>
    <row r="71" spans="1:14" s="11" customFormat="1" ht="11.25" customHeight="1" x14ac:dyDescent="0.2">
      <c r="A71" s="300" t="s">
        <v>223</v>
      </c>
      <c r="B71" s="490">
        <v>27</v>
      </c>
      <c r="C71" s="491">
        <v>9</v>
      </c>
      <c r="D71" s="491" t="s">
        <v>607</v>
      </c>
      <c r="E71" s="491">
        <v>1</v>
      </c>
      <c r="F71" s="491">
        <v>4</v>
      </c>
      <c r="G71" s="491" t="s">
        <v>607</v>
      </c>
      <c r="H71" s="491">
        <v>2</v>
      </c>
      <c r="I71" s="491" t="s">
        <v>607</v>
      </c>
      <c r="J71" s="491" t="s">
        <v>607</v>
      </c>
      <c r="K71" s="491" t="s">
        <v>607</v>
      </c>
      <c r="L71" s="491">
        <v>11</v>
      </c>
      <c r="M71" s="491" t="s">
        <v>607</v>
      </c>
      <c r="N71" s="491" t="s">
        <v>607</v>
      </c>
    </row>
    <row r="72" spans="1:14" ht="11.25" customHeight="1" x14ac:dyDescent="0.2">
      <c r="A72" s="282" t="s">
        <v>76</v>
      </c>
      <c r="B72" s="442">
        <v>25</v>
      </c>
      <c r="C72" s="316">
        <v>13</v>
      </c>
      <c r="D72" s="316" t="s">
        <v>607</v>
      </c>
      <c r="E72" s="316" t="s">
        <v>607</v>
      </c>
      <c r="F72" s="316">
        <v>8</v>
      </c>
      <c r="G72" s="316" t="s">
        <v>607</v>
      </c>
      <c r="H72" s="316">
        <v>1</v>
      </c>
      <c r="I72" s="316" t="s">
        <v>607</v>
      </c>
      <c r="J72" s="316" t="s">
        <v>607</v>
      </c>
      <c r="K72" s="316">
        <v>1</v>
      </c>
      <c r="L72" s="316">
        <v>2</v>
      </c>
      <c r="M72" s="316" t="s">
        <v>607</v>
      </c>
      <c r="N72" s="316" t="s">
        <v>607</v>
      </c>
    </row>
    <row r="73" spans="1:14" s="11" customFormat="1" ht="11.25" customHeight="1" x14ac:dyDescent="0.2">
      <c r="A73" s="300" t="s">
        <v>223</v>
      </c>
      <c r="B73" s="490">
        <v>2</v>
      </c>
      <c r="C73" s="491">
        <v>1</v>
      </c>
      <c r="D73" s="491" t="s">
        <v>607</v>
      </c>
      <c r="E73" s="491" t="s">
        <v>607</v>
      </c>
      <c r="F73" s="491" t="s">
        <v>607</v>
      </c>
      <c r="G73" s="491" t="s">
        <v>607</v>
      </c>
      <c r="H73" s="491" t="s">
        <v>607</v>
      </c>
      <c r="I73" s="491" t="s">
        <v>607</v>
      </c>
      <c r="J73" s="491" t="s">
        <v>607</v>
      </c>
      <c r="K73" s="491" t="s">
        <v>607</v>
      </c>
      <c r="L73" s="491">
        <v>1</v>
      </c>
      <c r="M73" s="491" t="s">
        <v>607</v>
      </c>
      <c r="N73" s="491" t="s">
        <v>607</v>
      </c>
    </row>
    <row r="74" spans="1:14" ht="11.25" customHeight="1" x14ac:dyDescent="0.2">
      <c r="A74" s="272" t="s">
        <v>72</v>
      </c>
      <c r="B74" s="492">
        <v>4</v>
      </c>
      <c r="C74" s="487">
        <v>2</v>
      </c>
      <c r="D74" s="487" t="s">
        <v>607</v>
      </c>
      <c r="E74" s="487" t="s">
        <v>607</v>
      </c>
      <c r="F74" s="487">
        <v>1</v>
      </c>
      <c r="G74" s="487">
        <v>1</v>
      </c>
      <c r="H74" s="487" t="s">
        <v>607</v>
      </c>
      <c r="I74" s="487" t="s">
        <v>607</v>
      </c>
      <c r="J74" s="487" t="s">
        <v>607</v>
      </c>
      <c r="K74" s="487" t="s">
        <v>607</v>
      </c>
      <c r="L74" s="487" t="s">
        <v>607</v>
      </c>
      <c r="M74" s="487" t="s">
        <v>607</v>
      </c>
      <c r="N74" s="487" t="s">
        <v>607</v>
      </c>
    </row>
    <row r="75" spans="1:14" ht="11.25" customHeight="1" x14ac:dyDescent="0.2">
      <c r="B75" s="444"/>
      <c r="C75" s="318"/>
      <c r="D75" s="318"/>
      <c r="E75" s="318"/>
      <c r="F75" s="318"/>
      <c r="G75" s="318"/>
      <c r="H75" s="318"/>
      <c r="I75" s="318"/>
      <c r="J75" s="318"/>
      <c r="K75" s="318"/>
      <c r="L75" s="318"/>
      <c r="M75" s="318"/>
    </row>
    <row r="76" spans="1:14" ht="11.25" customHeight="1" x14ac:dyDescent="0.2">
      <c r="A76" s="31" t="s">
        <v>678</v>
      </c>
      <c r="B76" s="251"/>
      <c r="C76" s="275"/>
      <c r="D76" s="275"/>
      <c r="E76" s="275"/>
      <c r="F76" s="275"/>
      <c r="G76" s="275"/>
      <c r="H76" s="275"/>
      <c r="I76" s="275"/>
      <c r="J76" s="275"/>
      <c r="K76" s="275"/>
      <c r="L76" s="275"/>
      <c r="M76" s="275"/>
      <c r="N76" s="275"/>
    </row>
    <row r="77" spans="1:14" ht="11.25" customHeight="1" x14ac:dyDescent="0.2">
      <c r="A77" s="300" t="s">
        <v>719</v>
      </c>
      <c r="B77" s="251"/>
      <c r="C77" s="275"/>
      <c r="D77" s="275"/>
      <c r="E77" s="275"/>
      <c r="F77" s="275"/>
      <c r="G77" s="275"/>
      <c r="H77" s="275"/>
      <c r="I77" s="275"/>
      <c r="J77" s="275"/>
      <c r="K77" s="275"/>
      <c r="L77" s="275"/>
      <c r="M77" s="275"/>
      <c r="N77" s="275"/>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8"/>
  <dimension ref="A1:O45"/>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21" style="37" customWidth="1"/>
    <col min="2" max="2" width="12.5703125" style="36" customWidth="1"/>
    <col min="3" max="7" width="11.140625" style="37" customWidth="1"/>
    <col min="8" max="8" width="9.28515625" style="37" customWidth="1"/>
    <col min="9" max="12" width="11.140625" style="37" customWidth="1"/>
    <col min="13" max="13" width="10" style="37" customWidth="1"/>
    <col min="14" max="16384" width="9.140625" style="37"/>
  </cols>
  <sheetData>
    <row r="1" spans="1:14" s="36" customFormat="1" ht="11.25" customHeight="1" x14ac:dyDescent="0.2">
      <c r="A1" s="36" t="s">
        <v>665</v>
      </c>
    </row>
    <row r="2" spans="1:14" s="36" customFormat="1" ht="17.25" hidden="1" customHeight="1" x14ac:dyDescent="0.2">
      <c r="A2" s="36" t="s">
        <v>303</v>
      </c>
    </row>
    <row r="3" spans="1:14" s="36" customFormat="1" ht="11.25" customHeight="1" x14ac:dyDescent="0.2">
      <c r="A3" s="38" t="s">
        <v>666</v>
      </c>
    </row>
    <row r="4" spans="1:14" s="36" customFormat="1" ht="11.25" hidden="1" customHeight="1" x14ac:dyDescent="0.2">
      <c r="A4" s="38" t="s">
        <v>303</v>
      </c>
    </row>
    <row r="5" spans="1:14" ht="11.25" customHeight="1" x14ac:dyDescent="0.2">
      <c r="A5" s="39"/>
      <c r="B5" s="41"/>
      <c r="C5" s="39"/>
      <c r="D5" s="39"/>
      <c r="E5" s="39"/>
      <c r="F5" s="39"/>
      <c r="G5" s="39"/>
      <c r="H5" s="39"/>
      <c r="I5" s="39"/>
      <c r="J5" s="39"/>
      <c r="K5" s="39"/>
      <c r="L5" s="39"/>
      <c r="M5" s="39"/>
      <c r="N5" s="39"/>
    </row>
    <row r="6" spans="1:14" s="36" customFormat="1" x14ac:dyDescent="0.2">
      <c r="B6" s="3" t="s">
        <v>287</v>
      </c>
    </row>
    <row r="7" spans="1:14" s="36" customFormat="1" x14ac:dyDescent="0.2">
      <c r="A7" s="38"/>
      <c r="B7" s="8" t="s">
        <v>288</v>
      </c>
      <c r="C7" s="41"/>
      <c r="D7" s="41"/>
      <c r="E7" s="41"/>
      <c r="F7" s="41"/>
      <c r="G7" s="41"/>
      <c r="H7" s="41"/>
      <c r="I7" s="41"/>
      <c r="J7" s="41"/>
      <c r="K7" s="41"/>
      <c r="L7" s="41"/>
      <c r="M7" s="41"/>
      <c r="N7" s="41"/>
    </row>
    <row r="8" spans="1:14" s="36" customFormat="1" x14ac:dyDescent="0.2">
      <c r="A8" s="36" t="s">
        <v>418</v>
      </c>
      <c r="B8" s="36" t="s">
        <v>145</v>
      </c>
      <c r="C8" s="36" t="s">
        <v>256</v>
      </c>
      <c r="D8" s="36" t="s">
        <v>257</v>
      </c>
      <c r="J8" s="36" t="s">
        <v>258</v>
      </c>
      <c r="N8" s="36" t="s">
        <v>259</v>
      </c>
    </row>
    <row r="9" spans="1:14" s="36" customFormat="1" x14ac:dyDescent="0.2">
      <c r="A9" s="38" t="s">
        <v>555</v>
      </c>
      <c r="B9" s="38" t="s">
        <v>94</v>
      </c>
      <c r="C9" s="36" t="s">
        <v>260</v>
      </c>
      <c r="D9" s="40" t="s">
        <v>261</v>
      </c>
      <c r="E9" s="41"/>
      <c r="F9" s="41"/>
      <c r="G9" s="41"/>
      <c r="H9" s="41"/>
      <c r="I9" s="41"/>
      <c r="J9" s="40" t="s">
        <v>262</v>
      </c>
      <c r="K9" s="41"/>
      <c r="L9" s="41"/>
      <c r="M9" s="41"/>
      <c r="N9" s="38" t="s">
        <v>208</v>
      </c>
    </row>
    <row r="10" spans="1:14" s="36" customFormat="1" x14ac:dyDescent="0.2">
      <c r="C10" s="38" t="s">
        <v>263</v>
      </c>
      <c r="D10" s="36" t="s">
        <v>264</v>
      </c>
      <c r="E10" s="36" t="s">
        <v>265</v>
      </c>
      <c r="F10" s="36" t="s">
        <v>266</v>
      </c>
      <c r="G10" s="36" t="s">
        <v>267</v>
      </c>
      <c r="H10" s="36" t="s">
        <v>268</v>
      </c>
      <c r="I10" s="36" t="s">
        <v>259</v>
      </c>
      <c r="J10" s="36" t="s">
        <v>269</v>
      </c>
      <c r="K10" s="36" t="s">
        <v>270</v>
      </c>
      <c r="L10" s="36" t="s">
        <v>271</v>
      </c>
      <c r="M10" s="36" t="s">
        <v>272</v>
      </c>
    </row>
    <row r="11" spans="1:14" s="255" customFormat="1" x14ac:dyDescent="0.2">
      <c r="C11" s="254" t="s">
        <v>273</v>
      </c>
      <c r="D11" s="255" t="s">
        <v>274</v>
      </c>
      <c r="E11" s="254" t="s">
        <v>275</v>
      </c>
      <c r="F11" s="254" t="s">
        <v>276</v>
      </c>
      <c r="G11" s="254" t="s">
        <v>277</v>
      </c>
      <c r="H11" s="254" t="s">
        <v>278</v>
      </c>
      <c r="I11" s="254" t="s">
        <v>208</v>
      </c>
      <c r="J11" s="254" t="s">
        <v>269</v>
      </c>
      <c r="K11" s="254" t="s">
        <v>279</v>
      </c>
      <c r="L11" s="254" t="s">
        <v>280</v>
      </c>
      <c r="M11" s="254" t="s">
        <v>281</v>
      </c>
    </row>
    <row r="12" spans="1:14" s="255" customFormat="1" x14ac:dyDescent="0.2">
      <c r="D12" s="254" t="s">
        <v>282</v>
      </c>
      <c r="E12" s="254" t="s">
        <v>283</v>
      </c>
      <c r="F12" s="254" t="s">
        <v>284</v>
      </c>
      <c r="G12" s="254" t="s">
        <v>285</v>
      </c>
    </row>
    <row r="13" spans="1:14" s="255" customFormat="1" x14ac:dyDescent="0.2">
      <c r="A13" s="258"/>
      <c r="B13" s="258"/>
      <c r="C13" s="258"/>
      <c r="D13" s="256" t="s">
        <v>286</v>
      </c>
      <c r="E13" s="258"/>
      <c r="F13" s="258"/>
      <c r="G13" s="258"/>
      <c r="H13" s="258"/>
      <c r="I13" s="258"/>
      <c r="J13" s="258"/>
      <c r="K13" s="258"/>
      <c r="L13" s="258"/>
      <c r="M13" s="258"/>
      <c r="N13" s="258"/>
    </row>
    <row r="14" spans="1:14" s="255" customFormat="1" x14ac:dyDescent="0.2">
      <c r="B14" s="314"/>
      <c r="C14" s="314"/>
      <c r="D14" s="314"/>
      <c r="E14" s="314"/>
      <c r="F14" s="314"/>
      <c r="G14" s="314"/>
      <c r="H14" s="314"/>
      <c r="I14" s="314"/>
      <c r="J14" s="314"/>
      <c r="K14" s="314"/>
      <c r="L14" s="314"/>
      <c r="M14" s="314"/>
      <c r="N14" s="314"/>
    </row>
    <row r="15" spans="1:14" s="255" customFormat="1" ht="11.25" customHeight="1" x14ac:dyDescent="0.2">
      <c r="A15" s="255" t="s">
        <v>224</v>
      </c>
      <c r="B15" s="255">
        <v>204</v>
      </c>
      <c r="C15" s="255">
        <v>71</v>
      </c>
      <c r="D15" s="269" t="s">
        <v>607</v>
      </c>
      <c r="E15" s="269">
        <v>8</v>
      </c>
      <c r="F15" s="269">
        <v>47</v>
      </c>
      <c r="G15" s="269">
        <v>5</v>
      </c>
      <c r="H15" s="269">
        <v>14</v>
      </c>
      <c r="I15" s="269" t="s">
        <v>607</v>
      </c>
      <c r="J15" s="255">
        <v>1</v>
      </c>
      <c r="K15" s="255">
        <v>11</v>
      </c>
      <c r="L15" s="255">
        <v>24</v>
      </c>
      <c r="M15" s="255">
        <v>3</v>
      </c>
      <c r="N15" s="255">
        <v>20</v>
      </c>
    </row>
    <row r="16" spans="1:14" s="265" customFormat="1" x14ac:dyDescent="0.2">
      <c r="B16" s="255"/>
    </row>
    <row r="17" spans="1:14" s="265" customFormat="1" x14ac:dyDescent="0.2">
      <c r="A17" s="265" t="s">
        <v>148</v>
      </c>
      <c r="B17" s="269">
        <v>78</v>
      </c>
      <c r="C17" s="260">
        <v>34</v>
      </c>
      <c r="D17" s="260" t="s">
        <v>607</v>
      </c>
      <c r="E17" s="260">
        <v>5</v>
      </c>
      <c r="F17" s="260">
        <v>26</v>
      </c>
      <c r="G17" s="260">
        <v>1</v>
      </c>
      <c r="H17" s="260">
        <v>8</v>
      </c>
      <c r="I17" s="260" t="s">
        <v>607</v>
      </c>
      <c r="J17" s="260" t="s">
        <v>607</v>
      </c>
      <c r="K17" s="260" t="s">
        <v>607</v>
      </c>
      <c r="L17" s="260" t="s">
        <v>607</v>
      </c>
      <c r="M17" s="260">
        <v>1</v>
      </c>
      <c r="N17" s="265">
        <v>3</v>
      </c>
    </row>
    <row r="18" spans="1:14" x14ac:dyDescent="0.2">
      <c r="A18" s="37" t="s">
        <v>149</v>
      </c>
      <c r="B18" s="445">
        <v>28</v>
      </c>
      <c r="C18" s="54">
        <v>19</v>
      </c>
      <c r="D18" s="54" t="s">
        <v>607</v>
      </c>
      <c r="E18" s="54" t="s">
        <v>607</v>
      </c>
      <c r="F18" s="54">
        <v>6</v>
      </c>
      <c r="G18" s="54" t="s">
        <v>607</v>
      </c>
      <c r="H18" s="54">
        <v>1</v>
      </c>
      <c r="I18" s="54" t="s">
        <v>607</v>
      </c>
      <c r="J18" s="54" t="s">
        <v>607</v>
      </c>
      <c r="K18" s="54" t="s">
        <v>607</v>
      </c>
      <c r="L18" s="54" t="s">
        <v>607</v>
      </c>
      <c r="M18" s="54">
        <v>2</v>
      </c>
      <c r="N18" s="56" t="s">
        <v>607</v>
      </c>
    </row>
    <row r="19" spans="1:14" x14ac:dyDescent="0.2">
      <c r="A19" s="37" t="s">
        <v>150</v>
      </c>
      <c r="B19" s="445">
        <v>13</v>
      </c>
      <c r="C19" s="54">
        <v>4</v>
      </c>
      <c r="D19" s="54" t="s">
        <v>607</v>
      </c>
      <c r="E19" s="54">
        <v>1</v>
      </c>
      <c r="F19" s="54">
        <v>6</v>
      </c>
      <c r="G19" s="54" t="s">
        <v>607</v>
      </c>
      <c r="H19" s="54">
        <v>2</v>
      </c>
      <c r="I19" s="54" t="s">
        <v>607</v>
      </c>
      <c r="J19" s="54" t="s">
        <v>607</v>
      </c>
      <c r="K19" s="54" t="s">
        <v>607</v>
      </c>
      <c r="L19" s="54" t="s">
        <v>607</v>
      </c>
      <c r="M19" s="54" t="s">
        <v>607</v>
      </c>
      <c r="N19" s="56" t="s">
        <v>607</v>
      </c>
    </row>
    <row r="20" spans="1:14" x14ac:dyDescent="0.2">
      <c r="A20" s="37" t="s">
        <v>151</v>
      </c>
      <c r="B20" s="445">
        <v>3</v>
      </c>
      <c r="C20" s="54">
        <v>1</v>
      </c>
      <c r="D20" s="54" t="s">
        <v>607</v>
      </c>
      <c r="E20" s="54" t="s">
        <v>607</v>
      </c>
      <c r="F20" s="54">
        <v>2</v>
      </c>
      <c r="G20" s="54" t="s">
        <v>607</v>
      </c>
      <c r="H20" s="54" t="s">
        <v>607</v>
      </c>
      <c r="I20" s="54" t="s">
        <v>607</v>
      </c>
      <c r="J20" s="54" t="s">
        <v>607</v>
      </c>
      <c r="K20" s="54" t="s">
        <v>607</v>
      </c>
      <c r="L20" s="54" t="s">
        <v>607</v>
      </c>
      <c r="M20" s="54" t="s">
        <v>607</v>
      </c>
      <c r="N20" s="56" t="s">
        <v>607</v>
      </c>
    </row>
    <row r="21" spans="1:14" x14ac:dyDescent="0.2">
      <c r="A21" s="37" t="s">
        <v>152</v>
      </c>
      <c r="B21" s="445">
        <v>28</v>
      </c>
      <c r="C21" s="54">
        <v>11</v>
      </c>
      <c r="D21" s="54" t="s">
        <v>607</v>
      </c>
      <c r="E21" s="54">
        <v>2</v>
      </c>
      <c r="F21" s="54">
        <v>7</v>
      </c>
      <c r="G21" s="54">
        <v>4</v>
      </c>
      <c r="H21" s="54">
        <v>3</v>
      </c>
      <c r="I21" s="54" t="s">
        <v>607</v>
      </c>
      <c r="J21" s="54" t="s">
        <v>607</v>
      </c>
      <c r="K21" s="54" t="s">
        <v>607</v>
      </c>
      <c r="L21" s="54" t="s">
        <v>607</v>
      </c>
      <c r="M21" s="54" t="s">
        <v>607</v>
      </c>
      <c r="N21" s="56">
        <v>1</v>
      </c>
    </row>
    <row r="22" spans="1:14" x14ac:dyDescent="0.2">
      <c r="A22" s="37" t="s">
        <v>153</v>
      </c>
      <c r="B22" s="445" t="s">
        <v>607</v>
      </c>
      <c r="C22" s="54" t="s">
        <v>607</v>
      </c>
      <c r="D22" s="54" t="s">
        <v>607</v>
      </c>
      <c r="E22" s="54" t="s">
        <v>607</v>
      </c>
      <c r="F22" s="54" t="s">
        <v>607</v>
      </c>
      <c r="G22" s="54" t="s">
        <v>607</v>
      </c>
      <c r="H22" s="54" t="s">
        <v>607</v>
      </c>
      <c r="I22" s="54" t="s">
        <v>607</v>
      </c>
      <c r="J22" s="54" t="s">
        <v>607</v>
      </c>
      <c r="K22" s="54" t="s">
        <v>607</v>
      </c>
      <c r="L22" s="54" t="s">
        <v>607</v>
      </c>
      <c r="M22" s="54" t="s">
        <v>607</v>
      </c>
      <c r="N22" s="56" t="s">
        <v>607</v>
      </c>
    </row>
    <row r="23" spans="1:14" x14ac:dyDescent="0.2">
      <c r="A23" s="37" t="s">
        <v>21</v>
      </c>
      <c r="B23" s="445">
        <v>4</v>
      </c>
      <c r="C23" s="54">
        <v>1</v>
      </c>
      <c r="D23" s="54" t="s">
        <v>607</v>
      </c>
      <c r="E23" s="54" t="s">
        <v>607</v>
      </c>
      <c r="F23" s="54" t="s">
        <v>607</v>
      </c>
      <c r="G23" s="54" t="s">
        <v>607</v>
      </c>
      <c r="H23" s="54" t="s">
        <v>607</v>
      </c>
      <c r="I23" s="54" t="s">
        <v>607</v>
      </c>
      <c r="J23" s="54">
        <v>1</v>
      </c>
      <c r="K23" s="54" t="s">
        <v>607</v>
      </c>
      <c r="L23" s="54" t="s">
        <v>607</v>
      </c>
      <c r="M23" s="54" t="s">
        <v>607</v>
      </c>
      <c r="N23" s="56">
        <v>2</v>
      </c>
    </row>
    <row r="24" spans="1:14" x14ac:dyDescent="0.2">
      <c r="A24" s="37" t="s">
        <v>87</v>
      </c>
      <c r="B24" s="445">
        <v>18</v>
      </c>
      <c r="C24" s="54" t="s">
        <v>607</v>
      </c>
      <c r="D24" s="54" t="s">
        <v>607</v>
      </c>
      <c r="E24" s="54" t="s">
        <v>607</v>
      </c>
      <c r="F24" s="54" t="s">
        <v>607</v>
      </c>
      <c r="G24" s="54" t="s">
        <v>607</v>
      </c>
      <c r="H24" s="54" t="s">
        <v>607</v>
      </c>
      <c r="I24" s="54" t="s">
        <v>607</v>
      </c>
      <c r="J24" s="54" t="s">
        <v>607</v>
      </c>
      <c r="K24" s="54">
        <v>11</v>
      </c>
      <c r="L24" s="54" t="s">
        <v>607</v>
      </c>
      <c r="M24" s="54" t="s">
        <v>607</v>
      </c>
      <c r="N24" s="56">
        <v>7</v>
      </c>
    </row>
    <row r="25" spans="1:14" x14ac:dyDescent="0.2">
      <c r="A25" s="37" t="s">
        <v>156</v>
      </c>
      <c r="B25" s="445">
        <v>25</v>
      </c>
      <c r="C25" s="54" t="s">
        <v>607</v>
      </c>
      <c r="D25" s="54" t="s">
        <v>607</v>
      </c>
      <c r="E25" s="54" t="s">
        <v>607</v>
      </c>
      <c r="F25" s="54" t="s">
        <v>607</v>
      </c>
      <c r="G25" s="54" t="s">
        <v>607</v>
      </c>
      <c r="H25" s="54" t="s">
        <v>607</v>
      </c>
      <c r="I25" s="54" t="s">
        <v>607</v>
      </c>
      <c r="J25" s="54" t="s">
        <v>607</v>
      </c>
      <c r="K25" s="54" t="s">
        <v>607</v>
      </c>
      <c r="L25" s="54">
        <v>24</v>
      </c>
      <c r="M25" s="54" t="s">
        <v>607</v>
      </c>
      <c r="N25" s="56">
        <v>1</v>
      </c>
    </row>
    <row r="26" spans="1:14" x14ac:dyDescent="0.2">
      <c r="A26" s="39" t="s">
        <v>157</v>
      </c>
      <c r="B26" s="446">
        <v>7</v>
      </c>
      <c r="C26" s="64">
        <v>1</v>
      </c>
      <c r="D26" s="64" t="s">
        <v>607</v>
      </c>
      <c r="E26" s="64" t="s">
        <v>607</v>
      </c>
      <c r="F26" s="64" t="s">
        <v>607</v>
      </c>
      <c r="G26" s="64" t="s">
        <v>607</v>
      </c>
      <c r="H26" s="64" t="s">
        <v>607</v>
      </c>
      <c r="I26" s="64" t="s">
        <v>607</v>
      </c>
      <c r="J26" s="64" t="s">
        <v>607</v>
      </c>
      <c r="K26" s="64" t="s">
        <v>607</v>
      </c>
      <c r="L26" s="64" t="s">
        <v>607</v>
      </c>
      <c r="M26" s="64" t="s">
        <v>607</v>
      </c>
      <c r="N26" s="57">
        <v>6</v>
      </c>
    </row>
    <row r="27" spans="1:14" ht="12" customHeight="1" x14ac:dyDescent="0.2"/>
    <row r="28" spans="1:14" x14ac:dyDescent="0.2">
      <c r="B28" s="447"/>
    </row>
    <row r="30" spans="1:14" x14ac:dyDescent="0.2">
      <c r="B30" s="441"/>
      <c r="C30" s="126"/>
      <c r="D30" s="126"/>
      <c r="E30" s="126"/>
      <c r="F30" s="126"/>
      <c r="G30" s="126"/>
      <c r="H30" s="126"/>
      <c r="I30" s="126"/>
      <c r="J30" s="126"/>
      <c r="K30" s="126"/>
      <c r="L30" s="126"/>
      <c r="M30" s="126"/>
      <c r="N30" s="126"/>
    </row>
    <row r="31" spans="1:14" x14ac:dyDescent="0.2">
      <c r="B31" s="441"/>
      <c r="C31" s="126"/>
      <c r="D31" s="126"/>
      <c r="E31" s="126"/>
      <c r="F31" s="126"/>
      <c r="G31" s="126"/>
      <c r="H31" s="126"/>
      <c r="I31" s="126"/>
      <c r="J31" s="126"/>
      <c r="K31" s="126"/>
      <c r="L31" s="126"/>
      <c r="M31" s="126"/>
      <c r="N31" s="126"/>
    </row>
    <row r="32" spans="1:14" x14ac:dyDescent="0.2">
      <c r="B32" s="441"/>
      <c r="C32" s="126"/>
      <c r="D32" s="126"/>
      <c r="E32" s="126"/>
      <c r="F32" s="126"/>
      <c r="G32" s="126"/>
      <c r="H32" s="126"/>
      <c r="I32" s="126"/>
      <c r="J32" s="126"/>
      <c r="K32" s="126"/>
      <c r="L32" s="126"/>
      <c r="M32" s="126"/>
      <c r="N32" s="126"/>
    </row>
    <row r="33" spans="1:15" x14ac:dyDescent="0.2">
      <c r="B33" s="37"/>
      <c r="C33" s="441"/>
      <c r="D33" s="126"/>
      <c r="F33" s="126"/>
      <c r="G33" s="126"/>
      <c r="H33" s="126"/>
      <c r="I33" s="126"/>
      <c r="K33" s="126"/>
      <c r="L33" s="126"/>
      <c r="M33" s="126"/>
      <c r="N33" s="126"/>
      <c r="O33" s="126"/>
    </row>
    <row r="34" spans="1:15" x14ac:dyDescent="0.2">
      <c r="B34" s="37"/>
      <c r="C34" s="441"/>
      <c r="D34" s="126"/>
      <c r="F34" s="126"/>
      <c r="G34" s="126"/>
      <c r="H34" s="126"/>
      <c r="I34" s="126"/>
      <c r="K34" s="126"/>
      <c r="L34" s="126"/>
      <c r="M34" s="126"/>
      <c r="N34" s="126"/>
      <c r="O34" s="126"/>
    </row>
    <row r="35" spans="1:15" x14ac:dyDescent="0.2">
      <c r="B35" s="37"/>
      <c r="C35" s="441"/>
      <c r="D35" s="126"/>
      <c r="F35" s="126"/>
      <c r="G35" s="126"/>
      <c r="H35" s="126"/>
      <c r="I35" s="126"/>
      <c r="K35" s="126"/>
      <c r="L35" s="126"/>
      <c r="M35" s="126"/>
      <c r="N35" s="126"/>
      <c r="O35" s="126"/>
    </row>
    <row r="36" spans="1:15" ht="12.75" x14ac:dyDescent="0.2">
      <c r="A36" s="479"/>
      <c r="B36" s="37"/>
      <c r="C36" s="441"/>
      <c r="D36" s="126"/>
      <c r="F36" s="126"/>
      <c r="G36" s="126"/>
      <c r="H36" s="126"/>
      <c r="I36" s="126"/>
      <c r="K36" s="126"/>
      <c r="L36" s="126"/>
      <c r="M36" s="126"/>
      <c r="N36" s="126"/>
      <c r="O36" s="126"/>
    </row>
    <row r="37" spans="1:15" ht="12.75" x14ac:dyDescent="0.2">
      <c r="A37" s="479"/>
      <c r="B37" s="37"/>
      <c r="C37" s="441"/>
      <c r="D37" s="126"/>
      <c r="F37" s="126"/>
      <c r="G37" s="126"/>
      <c r="H37" s="126"/>
      <c r="I37" s="126"/>
      <c r="K37" s="126"/>
      <c r="L37" s="126"/>
      <c r="M37" s="126"/>
      <c r="N37" s="126"/>
      <c r="O37" s="126"/>
    </row>
    <row r="38" spans="1:15" ht="12.75" x14ac:dyDescent="0.2">
      <c r="A38" s="479"/>
      <c r="B38" s="37"/>
      <c r="C38" s="441"/>
      <c r="D38" s="126"/>
      <c r="F38" s="126"/>
      <c r="G38" s="126"/>
      <c r="H38" s="126"/>
      <c r="I38" s="126"/>
      <c r="K38" s="126"/>
      <c r="L38" s="126"/>
      <c r="M38" s="126"/>
      <c r="N38" s="126"/>
      <c r="O38" s="126"/>
    </row>
    <row r="39" spans="1:15" ht="12.75" x14ac:dyDescent="0.2">
      <c r="A39" s="479"/>
      <c r="B39" s="37"/>
      <c r="C39" s="441"/>
      <c r="D39" s="126"/>
      <c r="F39" s="126"/>
      <c r="G39" s="126"/>
      <c r="H39" s="126"/>
      <c r="I39" s="126"/>
      <c r="K39" s="126"/>
      <c r="L39" s="126"/>
      <c r="M39" s="126"/>
      <c r="N39" s="126"/>
      <c r="O39" s="126"/>
    </row>
    <row r="40" spans="1:15" ht="12.75" x14ac:dyDescent="0.2">
      <c r="A40" s="479"/>
      <c r="B40" s="37"/>
      <c r="C40" s="441"/>
      <c r="D40" s="126"/>
      <c r="F40" s="126"/>
      <c r="G40" s="126"/>
      <c r="H40" s="126"/>
      <c r="I40" s="126"/>
      <c r="K40" s="126"/>
      <c r="L40" s="126"/>
      <c r="M40" s="126"/>
      <c r="N40" s="126"/>
      <c r="O40" s="126"/>
    </row>
    <row r="41" spans="1:15" ht="12.75" x14ac:dyDescent="0.2">
      <c r="A41" s="479"/>
      <c r="B41" s="37"/>
      <c r="C41" s="441"/>
      <c r="D41" s="126"/>
      <c r="F41" s="126"/>
      <c r="G41" s="126"/>
      <c r="H41" s="126"/>
      <c r="I41" s="126"/>
      <c r="K41" s="126"/>
      <c r="L41" s="126"/>
      <c r="M41" s="126"/>
      <c r="N41" s="126"/>
      <c r="O41" s="126"/>
    </row>
    <row r="42" spans="1:15" ht="12.75" x14ac:dyDescent="0.2">
      <c r="A42" s="479"/>
      <c r="B42" s="37"/>
      <c r="C42" s="441"/>
      <c r="D42" s="126"/>
      <c r="F42" s="126"/>
      <c r="G42" s="126"/>
      <c r="H42" s="126"/>
      <c r="I42" s="126"/>
      <c r="K42" s="126"/>
      <c r="L42" s="126"/>
      <c r="M42" s="126"/>
      <c r="N42" s="126"/>
      <c r="O42" s="126"/>
    </row>
    <row r="43" spans="1:15" x14ac:dyDescent="0.2">
      <c r="B43" s="37"/>
      <c r="C43" s="441"/>
      <c r="D43" s="126"/>
      <c r="F43" s="126"/>
      <c r="G43" s="126"/>
      <c r="H43" s="126"/>
      <c r="I43" s="126"/>
      <c r="K43" s="126"/>
      <c r="L43" s="126"/>
      <c r="M43" s="126"/>
      <c r="N43" s="126"/>
      <c r="O43" s="126"/>
    </row>
    <row r="44" spans="1:15" x14ac:dyDescent="0.2">
      <c r="B44" s="37"/>
      <c r="C44" s="441"/>
      <c r="D44" s="126"/>
      <c r="F44" s="126"/>
      <c r="G44" s="126"/>
      <c r="H44" s="126"/>
      <c r="I44" s="126"/>
      <c r="K44" s="126"/>
      <c r="L44" s="126"/>
      <c r="M44" s="126"/>
      <c r="N44" s="126"/>
      <c r="O44" s="126"/>
    </row>
    <row r="45" spans="1:15" x14ac:dyDescent="0.2">
      <c r="B45" s="37"/>
      <c r="C45" s="441"/>
      <c r="D45" s="126"/>
      <c r="F45" s="126"/>
      <c r="G45" s="126"/>
      <c r="I45" s="126"/>
      <c r="J45" s="126"/>
      <c r="K45" s="126"/>
      <c r="L45" s="126"/>
      <c r="M45" s="126"/>
      <c r="N45" s="126"/>
      <c r="O45" s="126"/>
    </row>
  </sheetData>
  <pageMargins left="0.74803149606299213" right="0.74803149606299213" top="0.98425196850393704" bottom="0.98425196850393704" header="0.51181102362204722" footer="0.51181102362204722"/>
  <pageSetup paperSize="9" scale="8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30"/>
  <dimension ref="A1:AA46"/>
  <sheetViews>
    <sheetView zoomScaleNormal="100" zoomScaleSheetLayoutView="100" workbookViewId="0">
      <pane ySplit="11" topLeftCell="A12" activePane="bottomLeft" state="frozen"/>
      <selection activeCell="A16" sqref="A16:XFD16"/>
      <selection pane="bottomLeft"/>
    </sheetView>
  </sheetViews>
  <sheetFormatPr defaultColWidth="9.140625" defaultRowHeight="11.25" customHeight="1" x14ac:dyDescent="0.2"/>
  <cols>
    <col min="1" max="1" width="22.140625" style="37" customWidth="1"/>
    <col min="2" max="2" width="16.42578125" style="55" customWidth="1"/>
    <col min="3" max="3" width="14.28515625" style="54" customWidth="1"/>
    <col min="4" max="4" width="12.85546875" style="54" customWidth="1"/>
    <col min="5" max="6" width="13.85546875" style="54" customWidth="1"/>
    <col min="7" max="7" width="16" style="54" customWidth="1"/>
    <col min="8" max="9" width="12.85546875" style="54" customWidth="1"/>
    <col min="10" max="10" width="9.5703125" style="54" customWidth="1"/>
    <col min="11" max="11" width="12.85546875" style="54" customWidth="1"/>
    <col min="12" max="12" width="16.85546875" style="54" customWidth="1"/>
    <col min="13" max="16384" width="9.140625" style="37"/>
  </cols>
  <sheetData>
    <row r="1" spans="1:26" ht="11.25" customHeight="1" x14ac:dyDescent="0.2">
      <c r="A1" s="36" t="s">
        <v>632</v>
      </c>
      <c r="C1" s="55"/>
      <c r="D1" s="55"/>
      <c r="E1" s="55"/>
      <c r="F1" s="55"/>
      <c r="G1" s="55"/>
      <c r="H1" s="55"/>
      <c r="I1" s="55"/>
      <c r="J1" s="55"/>
      <c r="K1" s="55"/>
      <c r="L1" s="55"/>
    </row>
    <row r="2" spans="1:26" ht="11.25" hidden="1" customHeight="1" x14ac:dyDescent="0.2">
      <c r="A2" s="36" t="s">
        <v>303</v>
      </c>
      <c r="C2" s="55"/>
      <c r="D2" s="55"/>
      <c r="E2" s="55"/>
      <c r="F2" s="55"/>
      <c r="G2" s="55"/>
      <c r="H2" s="55"/>
      <c r="I2" s="55"/>
      <c r="J2" s="55"/>
      <c r="K2" s="55"/>
      <c r="L2" s="55"/>
    </row>
    <row r="3" spans="1:26" ht="10.5" customHeight="1" x14ac:dyDescent="0.2">
      <c r="A3" s="38" t="s">
        <v>633</v>
      </c>
      <c r="C3" s="55"/>
      <c r="D3" s="55"/>
      <c r="E3" s="55"/>
      <c r="F3" s="55"/>
      <c r="G3" s="55"/>
      <c r="H3" s="55"/>
      <c r="I3" s="55"/>
      <c r="J3" s="55"/>
      <c r="K3" s="55"/>
      <c r="L3" s="55"/>
    </row>
    <row r="4" spans="1:26" ht="11.25" hidden="1" customHeight="1" x14ac:dyDescent="0.2">
      <c r="A4" s="38" t="s">
        <v>303</v>
      </c>
      <c r="C4" s="55"/>
      <c r="D4" s="55"/>
      <c r="E4" s="55"/>
      <c r="F4" s="55"/>
      <c r="G4" s="55"/>
      <c r="H4" s="55"/>
      <c r="I4" s="55"/>
      <c r="J4" s="55"/>
      <c r="K4" s="55"/>
      <c r="L4" s="55"/>
    </row>
    <row r="5" spans="1:26" ht="11.25" customHeight="1" x14ac:dyDescent="0.2">
      <c r="A5" s="39" t="s">
        <v>303</v>
      </c>
      <c r="B5" s="63"/>
      <c r="C5" s="64"/>
      <c r="D5" s="64"/>
      <c r="E5" s="64"/>
      <c r="F5" s="64"/>
      <c r="G5" s="64"/>
      <c r="H5" s="64"/>
      <c r="I5" s="64"/>
      <c r="J5" s="64"/>
      <c r="K5" s="64"/>
      <c r="L5" s="64"/>
    </row>
    <row r="6" spans="1:26" ht="11.25" customHeight="1" x14ac:dyDescent="0.2">
      <c r="A6" s="36" t="s">
        <v>20</v>
      </c>
      <c r="B6" s="156" t="s">
        <v>287</v>
      </c>
      <c r="C6" s="55"/>
      <c r="D6" s="55"/>
      <c r="E6" s="55"/>
      <c r="F6" s="55"/>
      <c r="G6" s="55"/>
      <c r="H6" s="55"/>
      <c r="I6" s="55"/>
      <c r="J6" s="55"/>
      <c r="K6" s="55"/>
      <c r="L6" s="55"/>
    </row>
    <row r="7" spans="1:26" ht="11.25" customHeight="1" x14ac:dyDescent="0.2">
      <c r="A7" s="38" t="s">
        <v>88</v>
      </c>
      <c r="B7" s="157" t="s">
        <v>289</v>
      </c>
      <c r="C7" s="63"/>
      <c r="D7" s="63"/>
      <c r="E7" s="63"/>
      <c r="F7" s="63"/>
      <c r="G7" s="63"/>
      <c r="H7" s="63"/>
      <c r="I7" s="63"/>
      <c r="J7" s="63"/>
      <c r="K7" s="63"/>
      <c r="L7" s="63"/>
    </row>
    <row r="8" spans="1:26" ht="11.25" customHeight="1" x14ac:dyDescent="0.2">
      <c r="A8" s="36"/>
      <c r="B8" s="55" t="s">
        <v>144</v>
      </c>
      <c r="C8" s="55" t="s">
        <v>148</v>
      </c>
      <c r="D8" s="55" t="s">
        <v>128</v>
      </c>
      <c r="E8" s="55" t="s">
        <v>150</v>
      </c>
      <c r="F8" s="55" t="s">
        <v>129</v>
      </c>
      <c r="G8" s="55" t="s">
        <v>152</v>
      </c>
      <c r="H8" s="55" t="s">
        <v>130</v>
      </c>
      <c r="I8" s="55" t="s">
        <v>21</v>
      </c>
      <c r="J8" s="55" t="s">
        <v>87</v>
      </c>
      <c r="K8" s="55" t="s">
        <v>156</v>
      </c>
      <c r="L8" s="55" t="s">
        <v>157</v>
      </c>
    </row>
    <row r="9" spans="1:26" ht="11.25" customHeight="1" x14ac:dyDescent="0.2">
      <c r="A9" s="38"/>
      <c r="B9" s="58" t="s">
        <v>89</v>
      </c>
      <c r="C9" s="58" t="s">
        <v>211</v>
      </c>
      <c r="D9" s="55" t="s">
        <v>131</v>
      </c>
      <c r="E9" s="58" t="s">
        <v>90</v>
      </c>
      <c r="F9" s="55" t="s">
        <v>131</v>
      </c>
      <c r="G9" s="58" t="s">
        <v>91</v>
      </c>
      <c r="H9" s="55" t="s">
        <v>131</v>
      </c>
      <c r="I9" s="58" t="s">
        <v>215</v>
      </c>
      <c r="J9" s="58" t="s">
        <v>92</v>
      </c>
      <c r="K9" s="58" t="s">
        <v>93</v>
      </c>
      <c r="L9" s="58" t="s">
        <v>32</v>
      </c>
    </row>
    <row r="10" spans="1:26" s="38" customFormat="1" ht="11.25" customHeight="1" x14ac:dyDescent="0.15">
      <c r="B10" s="58"/>
      <c r="C10" s="58" t="s">
        <v>212</v>
      </c>
      <c r="D10" s="58" t="s">
        <v>132</v>
      </c>
      <c r="E10" s="58"/>
      <c r="F10" s="58" t="s">
        <v>214</v>
      </c>
      <c r="G10" s="58"/>
      <c r="H10" s="58" t="s">
        <v>133</v>
      </c>
      <c r="I10" s="58"/>
      <c r="J10" s="58"/>
      <c r="K10" s="58"/>
      <c r="L10" s="58"/>
    </row>
    <row r="11" spans="1:26" ht="11.25" customHeight="1" x14ac:dyDescent="0.2">
      <c r="A11" s="41"/>
      <c r="B11" s="63"/>
      <c r="C11" s="63"/>
      <c r="D11" s="62" t="s">
        <v>134</v>
      </c>
      <c r="E11" s="63"/>
      <c r="F11" s="62" t="s">
        <v>134</v>
      </c>
      <c r="G11" s="63"/>
      <c r="H11" s="62" t="s">
        <v>134</v>
      </c>
      <c r="I11" s="63"/>
      <c r="J11" s="63"/>
      <c r="K11" s="63"/>
      <c r="L11" s="63"/>
    </row>
    <row r="12" spans="1:26" s="265" customFormat="1" ht="11.25" customHeight="1" x14ac:dyDescent="0.2">
      <c r="B12" s="269"/>
      <c r="C12" s="260"/>
      <c r="D12" s="260"/>
      <c r="E12" s="260"/>
      <c r="F12" s="260"/>
      <c r="G12" s="260"/>
      <c r="H12" s="260"/>
      <c r="I12" s="260"/>
      <c r="J12" s="260"/>
      <c r="K12" s="260"/>
      <c r="L12" s="260"/>
    </row>
    <row r="13" spans="1:26" s="36" customFormat="1" ht="11.25" customHeight="1" x14ac:dyDescent="0.2">
      <c r="A13" s="3" t="s">
        <v>159</v>
      </c>
      <c r="B13" s="55">
        <v>204</v>
      </c>
      <c r="C13" s="55">
        <v>78</v>
      </c>
      <c r="D13" s="55">
        <v>28</v>
      </c>
      <c r="E13" s="55">
        <v>13</v>
      </c>
      <c r="F13" s="55">
        <v>3</v>
      </c>
      <c r="G13" s="55">
        <v>28</v>
      </c>
      <c r="H13" s="55" t="s">
        <v>607</v>
      </c>
      <c r="I13" s="55">
        <v>4</v>
      </c>
      <c r="J13" s="55">
        <v>18</v>
      </c>
      <c r="K13" s="55">
        <v>25</v>
      </c>
      <c r="L13" s="55">
        <v>7</v>
      </c>
      <c r="O13" s="37"/>
      <c r="P13" s="37"/>
      <c r="Q13" s="37"/>
      <c r="R13" s="37"/>
      <c r="S13" s="37"/>
      <c r="T13" s="37"/>
      <c r="U13" s="37"/>
      <c r="V13" s="37"/>
      <c r="W13" s="37"/>
      <c r="X13" s="37"/>
      <c r="Y13" s="37"/>
      <c r="Z13" s="37"/>
    </row>
    <row r="14" spans="1:26" s="265" customFormat="1" ht="11.25" customHeight="1" x14ac:dyDescent="0.2">
      <c r="A14" s="286"/>
      <c r="B14" s="278"/>
      <c r="C14" s="278"/>
      <c r="D14" s="278"/>
      <c r="E14" s="278"/>
      <c r="F14" s="278"/>
      <c r="G14" s="278"/>
      <c r="H14" s="278"/>
      <c r="I14" s="278"/>
      <c r="J14" s="278"/>
      <c r="K14" s="278"/>
      <c r="L14" s="278"/>
      <c r="M14" s="278"/>
      <c r="N14" s="278"/>
    </row>
    <row r="15" spans="1:26" ht="11.25" customHeight="1" x14ac:dyDescent="0.2">
      <c r="A15" s="2" t="s">
        <v>160</v>
      </c>
      <c r="B15" s="55">
        <v>13</v>
      </c>
      <c r="C15" s="54">
        <v>3</v>
      </c>
      <c r="D15" s="54">
        <v>2</v>
      </c>
      <c r="E15" s="54" t="s">
        <v>607</v>
      </c>
      <c r="F15" s="54" t="s">
        <v>607</v>
      </c>
      <c r="G15" s="54">
        <v>3</v>
      </c>
      <c r="H15" s="54" t="s">
        <v>607</v>
      </c>
      <c r="I15" s="54" t="s">
        <v>607</v>
      </c>
      <c r="J15" s="54">
        <v>1</v>
      </c>
      <c r="K15" s="54">
        <v>4</v>
      </c>
      <c r="L15" s="54" t="s">
        <v>607</v>
      </c>
    </row>
    <row r="16" spans="1:26" s="42" customFormat="1" ht="11.25" customHeight="1" x14ac:dyDescent="0.2">
      <c r="A16" s="11" t="s">
        <v>227</v>
      </c>
      <c r="B16" s="58">
        <v>4</v>
      </c>
      <c r="C16" s="202">
        <v>1</v>
      </c>
      <c r="D16" s="202" t="s">
        <v>607</v>
      </c>
      <c r="E16" s="202" t="s">
        <v>607</v>
      </c>
      <c r="F16" s="202" t="s">
        <v>607</v>
      </c>
      <c r="G16" s="202" t="s">
        <v>607</v>
      </c>
      <c r="H16" s="202" t="s">
        <v>607</v>
      </c>
      <c r="I16" s="202" t="s">
        <v>607</v>
      </c>
      <c r="J16" s="202">
        <v>1</v>
      </c>
      <c r="K16" s="202">
        <v>2</v>
      </c>
      <c r="L16" s="202" t="s">
        <v>607</v>
      </c>
      <c r="O16" s="265"/>
      <c r="P16" s="265"/>
      <c r="Q16" s="265"/>
      <c r="R16" s="265"/>
      <c r="S16" s="265"/>
      <c r="T16" s="265"/>
      <c r="U16" s="265"/>
      <c r="V16" s="265"/>
      <c r="W16" s="265"/>
      <c r="X16" s="265"/>
      <c r="Y16" s="265"/>
      <c r="Z16" s="265"/>
    </row>
    <row r="17" spans="1:27" ht="11.25" customHeight="1" x14ac:dyDescent="0.2">
      <c r="A17" s="2" t="s">
        <v>161</v>
      </c>
      <c r="B17" s="55">
        <v>8</v>
      </c>
      <c r="C17" s="54">
        <v>4</v>
      </c>
      <c r="D17" s="54">
        <v>1</v>
      </c>
      <c r="E17" s="54">
        <v>2</v>
      </c>
      <c r="F17" s="54" t="s">
        <v>607</v>
      </c>
      <c r="G17" s="54">
        <v>1</v>
      </c>
      <c r="H17" s="54" t="s">
        <v>607</v>
      </c>
      <c r="I17" s="54" t="s">
        <v>607</v>
      </c>
      <c r="J17" s="54" t="s">
        <v>607</v>
      </c>
      <c r="K17" s="54" t="s">
        <v>607</v>
      </c>
      <c r="L17" s="54" t="s">
        <v>607</v>
      </c>
      <c r="O17" s="36"/>
      <c r="P17" s="36"/>
      <c r="Q17" s="36"/>
      <c r="R17" s="36"/>
      <c r="S17" s="36"/>
      <c r="T17" s="36"/>
      <c r="U17" s="36"/>
      <c r="V17" s="36"/>
      <c r="W17" s="36"/>
      <c r="X17" s="36"/>
      <c r="Y17" s="36"/>
      <c r="Z17" s="36"/>
    </row>
    <row r="18" spans="1:27" ht="11.25" customHeight="1" x14ac:dyDescent="0.2">
      <c r="A18" s="2" t="s">
        <v>162</v>
      </c>
      <c r="B18" s="55">
        <v>5</v>
      </c>
      <c r="C18" s="54">
        <v>2</v>
      </c>
      <c r="D18" s="54" t="s">
        <v>607</v>
      </c>
      <c r="E18" s="54" t="s">
        <v>607</v>
      </c>
      <c r="F18" s="54" t="s">
        <v>607</v>
      </c>
      <c r="G18" s="54">
        <v>2</v>
      </c>
      <c r="H18" s="54" t="s">
        <v>607</v>
      </c>
      <c r="I18" s="54" t="s">
        <v>607</v>
      </c>
      <c r="J18" s="54" t="s">
        <v>607</v>
      </c>
      <c r="K18" s="54">
        <v>1</v>
      </c>
      <c r="L18" s="54" t="s">
        <v>607</v>
      </c>
      <c r="O18" s="265"/>
      <c r="P18" s="265"/>
      <c r="Q18" s="265"/>
      <c r="R18" s="265"/>
      <c r="S18" s="265"/>
      <c r="T18" s="265"/>
      <c r="U18" s="265"/>
      <c r="V18" s="265"/>
      <c r="W18" s="265"/>
      <c r="X18" s="265"/>
      <c r="Y18" s="265"/>
      <c r="Z18" s="265"/>
    </row>
    <row r="19" spans="1:27" ht="11.25" customHeight="1" x14ac:dyDescent="0.2">
      <c r="A19" s="2" t="s">
        <v>163</v>
      </c>
      <c r="B19" s="55">
        <v>13</v>
      </c>
      <c r="C19" s="54">
        <v>7</v>
      </c>
      <c r="D19" s="54">
        <v>1</v>
      </c>
      <c r="E19" s="54" t="s">
        <v>607</v>
      </c>
      <c r="F19" s="54" t="s">
        <v>607</v>
      </c>
      <c r="G19" s="54">
        <v>2</v>
      </c>
      <c r="H19" s="54" t="s">
        <v>607</v>
      </c>
      <c r="I19" s="54">
        <v>1</v>
      </c>
      <c r="J19" s="54">
        <v>2</v>
      </c>
      <c r="K19" s="54" t="s">
        <v>607</v>
      </c>
      <c r="L19" s="54" t="s">
        <v>607</v>
      </c>
    </row>
    <row r="20" spans="1:27" ht="11.25" customHeight="1" x14ac:dyDescent="0.2">
      <c r="A20" s="2"/>
    </row>
    <row r="21" spans="1:27" ht="11.25" customHeight="1" x14ac:dyDescent="0.2">
      <c r="A21" s="2" t="s">
        <v>164</v>
      </c>
      <c r="B21" s="55">
        <v>5</v>
      </c>
      <c r="C21" s="54">
        <v>1</v>
      </c>
      <c r="D21" s="54" t="s">
        <v>607</v>
      </c>
      <c r="E21" s="54">
        <v>1</v>
      </c>
      <c r="F21" s="54" t="s">
        <v>607</v>
      </c>
      <c r="G21" s="54">
        <v>2</v>
      </c>
      <c r="H21" s="54" t="s">
        <v>607</v>
      </c>
      <c r="I21" s="54" t="s">
        <v>607</v>
      </c>
      <c r="J21" s="54" t="s">
        <v>607</v>
      </c>
      <c r="K21" s="54" t="s">
        <v>607</v>
      </c>
      <c r="L21" s="54">
        <v>1</v>
      </c>
      <c r="O21" s="42"/>
      <c r="P21" s="42"/>
      <c r="Q21" s="42"/>
      <c r="R21" s="42"/>
      <c r="S21" s="42"/>
      <c r="T21" s="42"/>
      <c r="U21" s="42"/>
      <c r="V21" s="42"/>
      <c r="W21" s="42"/>
      <c r="X21" s="42"/>
      <c r="Y21" s="42"/>
      <c r="Z21" s="42"/>
    </row>
    <row r="22" spans="1:27" ht="11.25" customHeight="1" x14ac:dyDescent="0.2">
      <c r="A22" s="2" t="s">
        <v>165</v>
      </c>
      <c r="B22" s="55">
        <v>6</v>
      </c>
      <c r="C22" s="54">
        <v>4</v>
      </c>
      <c r="D22" s="54" t="s">
        <v>607</v>
      </c>
      <c r="E22" s="54">
        <v>1</v>
      </c>
      <c r="F22" s="54" t="s">
        <v>607</v>
      </c>
      <c r="G22" s="54">
        <v>1</v>
      </c>
      <c r="H22" s="54" t="s">
        <v>607</v>
      </c>
      <c r="I22" s="54" t="s">
        <v>607</v>
      </c>
      <c r="J22" s="54" t="s">
        <v>607</v>
      </c>
      <c r="K22" s="54" t="s">
        <v>607</v>
      </c>
      <c r="L22" s="54" t="s">
        <v>607</v>
      </c>
    </row>
    <row r="23" spans="1:27" ht="11.25" customHeight="1" x14ac:dyDescent="0.2">
      <c r="A23" s="2" t="s">
        <v>166</v>
      </c>
      <c r="B23" s="55">
        <v>7</v>
      </c>
      <c r="C23" s="54">
        <v>2</v>
      </c>
      <c r="D23" s="54" t="s">
        <v>607</v>
      </c>
      <c r="E23" s="54" t="s">
        <v>607</v>
      </c>
      <c r="F23" s="54" t="s">
        <v>607</v>
      </c>
      <c r="G23" s="54">
        <v>1</v>
      </c>
      <c r="H23" s="54" t="s">
        <v>607</v>
      </c>
      <c r="I23" s="54" t="s">
        <v>607</v>
      </c>
      <c r="J23" s="54">
        <v>2</v>
      </c>
      <c r="K23" s="54">
        <v>1</v>
      </c>
      <c r="L23" s="54">
        <v>1</v>
      </c>
    </row>
    <row r="24" spans="1:27" ht="11.25" customHeight="1" x14ac:dyDescent="0.2">
      <c r="A24" s="2" t="s">
        <v>167</v>
      </c>
      <c r="B24" s="448">
        <v>2</v>
      </c>
      <c r="C24" s="203">
        <v>2</v>
      </c>
      <c r="D24" s="203" t="s">
        <v>607</v>
      </c>
      <c r="E24" s="203" t="s">
        <v>607</v>
      </c>
      <c r="F24" s="203" t="s">
        <v>607</v>
      </c>
      <c r="G24" s="203" t="s">
        <v>607</v>
      </c>
      <c r="H24" s="203" t="s">
        <v>607</v>
      </c>
      <c r="I24" s="203" t="s">
        <v>607</v>
      </c>
      <c r="J24" s="203" t="s">
        <v>607</v>
      </c>
      <c r="K24" s="203" t="s">
        <v>607</v>
      </c>
      <c r="L24" s="54" t="s">
        <v>607</v>
      </c>
    </row>
    <row r="25" spans="1:27" ht="11.25" customHeight="1" x14ac:dyDescent="0.2">
      <c r="A25" s="2" t="s">
        <v>168</v>
      </c>
      <c r="B25" s="55">
        <v>2</v>
      </c>
      <c r="C25" s="54">
        <v>1</v>
      </c>
      <c r="D25" s="54" t="s">
        <v>607</v>
      </c>
      <c r="E25" s="54" t="s">
        <v>607</v>
      </c>
      <c r="F25" s="54" t="s">
        <v>607</v>
      </c>
      <c r="G25" s="54" t="s">
        <v>607</v>
      </c>
      <c r="H25" s="54" t="s">
        <v>607</v>
      </c>
      <c r="I25" s="54">
        <v>1</v>
      </c>
      <c r="J25" s="54" t="s">
        <v>607</v>
      </c>
      <c r="K25" s="54" t="s">
        <v>607</v>
      </c>
      <c r="L25" s="54" t="s">
        <v>607</v>
      </c>
      <c r="AA25" s="42"/>
    </row>
    <row r="26" spans="1:27" ht="11.25" customHeight="1" x14ac:dyDescent="0.2">
      <c r="A26" s="2"/>
    </row>
    <row r="27" spans="1:27" ht="11.25" customHeight="1" x14ac:dyDescent="0.2">
      <c r="A27" s="2" t="s">
        <v>169</v>
      </c>
      <c r="B27" s="55">
        <v>39</v>
      </c>
      <c r="C27" s="54">
        <v>9</v>
      </c>
      <c r="D27" s="54">
        <v>6</v>
      </c>
      <c r="E27" s="54">
        <v>3</v>
      </c>
      <c r="F27" s="54" t="s">
        <v>607</v>
      </c>
      <c r="G27" s="54">
        <v>8</v>
      </c>
      <c r="H27" s="54" t="s">
        <v>607</v>
      </c>
      <c r="I27" s="54" t="s">
        <v>607</v>
      </c>
      <c r="J27" s="54">
        <v>7</v>
      </c>
      <c r="K27" s="54">
        <v>5</v>
      </c>
      <c r="L27" s="54">
        <v>1</v>
      </c>
    </row>
    <row r="28" spans="1:27" s="42" customFormat="1" ht="11.25" customHeight="1" x14ac:dyDescent="0.2">
      <c r="A28" s="11" t="s">
        <v>228</v>
      </c>
      <c r="B28" s="58">
        <v>8</v>
      </c>
      <c r="C28" s="202">
        <v>1</v>
      </c>
      <c r="D28" s="202" t="s">
        <v>607</v>
      </c>
      <c r="E28" s="202" t="s">
        <v>607</v>
      </c>
      <c r="F28" s="202" t="s">
        <v>607</v>
      </c>
      <c r="G28" s="202">
        <v>4</v>
      </c>
      <c r="H28" s="202" t="s">
        <v>607</v>
      </c>
      <c r="I28" s="202" t="s">
        <v>607</v>
      </c>
      <c r="J28" s="202">
        <v>1</v>
      </c>
      <c r="K28" s="202">
        <v>2</v>
      </c>
      <c r="L28" s="202" t="s">
        <v>607</v>
      </c>
      <c r="O28" s="37"/>
      <c r="P28" s="37"/>
      <c r="Q28" s="37"/>
      <c r="R28" s="37"/>
      <c r="S28" s="37"/>
      <c r="T28" s="37"/>
      <c r="U28" s="37"/>
      <c r="V28" s="37"/>
      <c r="W28" s="37"/>
      <c r="X28" s="37"/>
      <c r="Y28" s="37"/>
      <c r="Z28" s="37"/>
      <c r="AA28" s="37"/>
    </row>
    <row r="29" spans="1:27" ht="11.25" customHeight="1" x14ac:dyDescent="0.2">
      <c r="A29" s="2" t="s">
        <v>170</v>
      </c>
      <c r="B29" s="55">
        <v>5</v>
      </c>
      <c r="C29" s="54" t="s">
        <v>607</v>
      </c>
      <c r="D29" s="54">
        <v>3</v>
      </c>
      <c r="E29" s="54" t="s">
        <v>607</v>
      </c>
      <c r="F29" s="54" t="s">
        <v>607</v>
      </c>
      <c r="G29" s="54">
        <v>1</v>
      </c>
      <c r="H29" s="54" t="s">
        <v>607</v>
      </c>
      <c r="I29" s="54" t="s">
        <v>607</v>
      </c>
      <c r="J29" s="54" t="s">
        <v>607</v>
      </c>
      <c r="K29" s="54">
        <v>1</v>
      </c>
      <c r="L29" s="54" t="s">
        <v>607</v>
      </c>
      <c r="AA29" s="42"/>
    </row>
    <row r="30" spans="1:27" ht="11.25" customHeight="1" x14ac:dyDescent="0.2">
      <c r="A30" s="2" t="s">
        <v>171</v>
      </c>
      <c r="B30" s="55">
        <v>30</v>
      </c>
      <c r="C30" s="54">
        <v>10</v>
      </c>
      <c r="D30" s="54">
        <v>4</v>
      </c>
      <c r="E30" s="54">
        <v>1</v>
      </c>
      <c r="F30" s="54">
        <v>2</v>
      </c>
      <c r="G30" s="54">
        <v>4</v>
      </c>
      <c r="H30" s="54" t="s">
        <v>607</v>
      </c>
      <c r="I30" s="54">
        <v>1</v>
      </c>
      <c r="J30" s="54">
        <v>4</v>
      </c>
      <c r="K30" s="54">
        <v>4</v>
      </c>
      <c r="L30" s="54" t="s">
        <v>607</v>
      </c>
    </row>
    <row r="31" spans="1:27" s="42" customFormat="1" ht="11.25" customHeight="1" x14ac:dyDescent="0.2">
      <c r="A31" s="11" t="s">
        <v>229</v>
      </c>
      <c r="B31" s="58">
        <v>11</v>
      </c>
      <c r="C31" s="202">
        <v>3</v>
      </c>
      <c r="D31" s="202">
        <v>3</v>
      </c>
      <c r="E31" s="202" t="s">
        <v>607</v>
      </c>
      <c r="F31" s="202" t="s">
        <v>607</v>
      </c>
      <c r="G31" s="202">
        <v>2</v>
      </c>
      <c r="H31" s="202" t="s">
        <v>607</v>
      </c>
      <c r="I31" s="202" t="s">
        <v>607</v>
      </c>
      <c r="J31" s="202">
        <v>1</v>
      </c>
      <c r="K31" s="202">
        <v>2</v>
      </c>
      <c r="L31" s="202" t="s">
        <v>607</v>
      </c>
      <c r="O31" s="37"/>
      <c r="P31" s="37"/>
      <c r="Q31" s="37"/>
      <c r="R31" s="37"/>
      <c r="S31" s="37"/>
      <c r="T31" s="37"/>
      <c r="U31" s="37"/>
      <c r="V31" s="37"/>
      <c r="W31" s="37"/>
      <c r="X31" s="37"/>
      <c r="Y31" s="37"/>
      <c r="Z31" s="37"/>
      <c r="AA31" s="37"/>
    </row>
    <row r="32" spans="1:27" ht="11.25" customHeight="1" x14ac:dyDescent="0.2">
      <c r="A32" s="2"/>
    </row>
    <row r="33" spans="1:26" ht="11.25" customHeight="1" x14ac:dyDescent="0.2">
      <c r="A33" s="2" t="s">
        <v>172</v>
      </c>
      <c r="B33" s="55">
        <v>12</v>
      </c>
      <c r="C33" s="54">
        <v>6</v>
      </c>
      <c r="D33" s="54" t="s">
        <v>607</v>
      </c>
      <c r="E33" s="54">
        <v>2</v>
      </c>
      <c r="F33" s="54" t="s">
        <v>607</v>
      </c>
      <c r="G33" s="54">
        <v>1</v>
      </c>
      <c r="H33" s="54" t="s">
        <v>607</v>
      </c>
      <c r="I33" s="54" t="s">
        <v>607</v>
      </c>
      <c r="J33" s="54">
        <v>1</v>
      </c>
      <c r="K33" s="54">
        <v>1</v>
      </c>
      <c r="L33" s="54">
        <v>1</v>
      </c>
    </row>
    <row r="34" spans="1:26" ht="11.25" customHeight="1" x14ac:dyDescent="0.2">
      <c r="A34" s="2" t="s">
        <v>173</v>
      </c>
      <c r="B34" s="55">
        <v>6</v>
      </c>
      <c r="C34" s="54">
        <v>3</v>
      </c>
      <c r="D34" s="54" t="s">
        <v>607</v>
      </c>
      <c r="E34" s="54" t="s">
        <v>607</v>
      </c>
      <c r="F34" s="54" t="s">
        <v>607</v>
      </c>
      <c r="G34" s="54" t="s">
        <v>607</v>
      </c>
      <c r="H34" s="54" t="s">
        <v>607</v>
      </c>
      <c r="I34" s="54" t="s">
        <v>607</v>
      </c>
      <c r="J34" s="54">
        <v>1</v>
      </c>
      <c r="K34" s="54">
        <v>1</v>
      </c>
      <c r="L34" s="54">
        <v>1</v>
      </c>
    </row>
    <row r="35" spans="1:26" ht="11.25" customHeight="1" x14ac:dyDescent="0.2">
      <c r="A35" s="2" t="s">
        <v>174</v>
      </c>
      <c r="B35" s="55">
        <v>6</v>
      </c>
      <c r="C35" s="54">
        <v>2</v>
      </c>
      <c r="D35" s="54">
        <v>3</v>
      </c>
      <c r="E35" s="54" t="s">
        <v>607</v>
      </c>
      <c r="F35" s="54" t="s">
        <v>607</v>
      </c>
      <c r="G35" s="54">
        <v>1</v>
      </c>
      <c r="H35" s="54" t="s">
        <v>607</v>
      </c>
      <c r="I35" s="54" t="s">
        <v>607</v>
      </c>
      <c r="J35" s="54" t="s">
        <v>607</v>
      </c>
      <c r="K35" s="54" t="s">
        <v>607</v>
      </c>
      <c r="L35" s="54" t="s">
        <v>607</v>
      </c>
      <c r="O35" s="42"/>
      <c r="P35" s="42"/>
      <c r="Q35" s="42"/>
      <c r="R35" s="42"/>
      <c r="S35" s="42"/>
      <c r="T35" s="42"/>
      <c r="U35" s="42"/>
      <c r="V35" s="42"/>
      <c r="W35" s="42"/>
      <c r="X35" s="42"/>
      <c r="Y35" s="42"/>
      <c r="Z35" s="42"/>
    </row>
    <row r="36" spans="1:26" ht="11.25" customHeight="1" x14ac:dyDescent="0.2">
      <c r="A36" s="2" t="s">
        <v>175</v>
      </c>
      <c r="B36" s="55">
        <v>9</v>
      </c>
      <c r="C36" s="54">
        <v>5</v>
      </c>
      <c r="D36" s="54">
        <v>1</v>
      </c>
      <c r="E36" s="54">
        <v>1</v>
      </c>
      <c r="F36" s="54" t="s">
        <v>607</v>
      </c>
      <c r="G36" s="54" t="s">
        <v>607</v>
      </c>
      <c r="H36" s="54" t="s">
        <v>607</v>
      </c>
      <c r="I36" s="54" t="s">
        <v>607</v>
      </c>
      <c r="J36" s="54" t="s">
        <v>607</v>
      </c>
      <c r="K36" s="54">
        <v>1</v>
      </c>
      <c r="L36" s="54">
        <v>1</v>
      </c>
    </row>
    <row r="37" spans="1:26" x14ac:dyDescent="0.2">
      <c r="A37" s="2" t="s">
        <v>176</v>
      </c>
      <c r="B37" s="55">
        <v>6</v>
      </c>
      <c r="C37" s="54">
        <v>4</v>
      </c>
      <c r="D37" s="54">
        <v>1</v>
      </c>
      <c r="E37" s="54" t="s">
        <v>607</v>
      </c>
      <c r="F37" s="54" t="s">
        <v>607</v>
      </c>
      <c r="G37" s="54" t="s">
        <v>607</v>
      </c>
      <c r="H37" s="54" t="s">
        <v>607</v>
      </c>
      <c r="I37" s="54">
        <v>1</v>
      </c>
      <c r="J37" s="54" t="s">
        <v>607</v>
      </c>
      <c r="K37" s="54" t="s">
        <v>607</v>
      </c>
      <c r="L37" s="54" t="s">
        <v>607</v>
      </c>
    </row>
    <row r="38" spans="1:26" ht="11.25" customHeight="1" x14ac:dyDescent="0.2">
      <c r="A38" s="2"/>
    </row>
    <row r="39" spans="1:26" ht="11.25" customHeight="1" x14ac:dyDescent="0.2">
      <c r="A39" s="2" t="s">
        <v>177</v>
      </c>
      <c r="B39" s="55">
        <v>12</v>
      </c>
      <c r="C39" s="54">
        <v>4</v>
      </c>
      <c r="D39" s="54">
        <v>4</v>
      </c>
      <c r="E39" s="54">
        <v>1</v>
      </c>
      <c r="F39" s="54" t="s">
        <v>607</v>
      </c>
      <c r="G39" s="54" t="s">
        <v>607</v>
      </c>
      <c r="H39" s="54" t="s">
        <v>607</v>
      </c>
      <c r="I39" s="54" t="s">
        <v>607</v>
      </c>
      <c r="J39" s="54" t="s">
        <v>607</v>
      </c>
      <c r="K39" s="54">
        <v>3</v>
      </c>
      <c r="L39" s="54" t="s">
        <v>607</v>
      </c>
      <c r="O39" s="42"/>
      <c r="P39" s="42"/>
      <c r="Q39" s="42"/>
      <c r="R39" s="42"/>
      <c r="S39" s="42"/>
      <c r="T39" s="42"/>
      <c r="U39" s="42"/>
      <c r="V39" s="42"/>
      <c r="W39" s="42"/>
      <c r="X39" s="42"/>
      <c r="Y39" s="42"/>
      <c r="Z39" s="42"/>
    </row>
    <row r="40" spans="1:26" ht="11.25" customHeight="1" x14ac:dyDescent="0.2">
      <c r="A40" s="2" t="s">
        <v>178</v>
      </c>
      <c r="B40" s="55">
        <v>6</v>
      </c>
      <c r="C40" s="54">
        <v>2</v>
      </c>
      <c r="D40" s="54">
        <v>1</v>
      </c>
      <c r="E40" s="54">
        <v>1</v>
      </c>
      <c r="F40" s="54">
        <v>1</v>
      </c>
      <c r="G40" s="54" t="s">
        <v>607</v>
      </c>
      <c r="H40" s="54" t="s">
        <v>607</v>
      </c>
      <c r="I40" s="54" t="s">
        <v>607</v>
      </c>
      <c r="J40" s="54" t="s">
        <v>607</v>
      </c>
      <c r="K40" s="54" t="s">
        <v>607</v>
      </c>
      <c r="L40" s="54">
        <v>1</v>
      </c>
    </row>
    <row r="41" spans="1:26" ht="11.25" customHeight="1" x14ac:dyDescent="0.2">
      <c r="A41" s="2" t="s">
        <v>179</v>
      </c>
      <c r="B41" s="55">
        <v>7</v>
      </c>
      <c r="C41" s="54">
        <v>5</v>
      </c>
      <c r="D41" s="54" t="s">
        <v>607</v>
      </c>
      <c r="E41" s="54" t="s">
        <v>607</v>
      </c>
      <c r="F41" s="54" t="s">
        <v>607</v>
      </c>
      <c r="G41" s="54" t="s">
        <v>607</v>
      </c>
      <c r="H41" s="54" t="s">
        <v>607</v>
      </c>
      <c r="I41" s="54" t="s">
        <v>607</v>
      </c>
      <c r="J41" s="54" t="s">
        <v>607</v>
      </c>
      <c r="K41" s="54">
        <v>2</v>
      </c>
      <c r="L41" s="54" t="s">
        <v>607</v>
      </c>
    </row>
    <row r="42" spans="1:26" ht="11.25" customHeight="1" x14ac:dyDescent="0.2">
      <c r="A42" s="1" t="s">
        <v>180</v>
      </c>
      <c r="B42" s="63">
        <v>5</v>
      </c>
      <c r="C42" s="64">
        <v>2</v>
      </c>
      <c r="D42" s="64">
        <v>1</v>
      </c>
      <c r="E42" s="64" t="s">
        <v>607</v>
      </c>
      <c r="F42" s="64" t="s">
        <v>607</v>
      </c>
      <c r="G42" s="64">
        <v>1</v>
      </c>
      <c r="H42" s="64" t="s">
        <v>607</v>
      </c>
      <c r="I42" s="64" t="s">
        <v>607</v>
      </c>
      <c r="J42" s="64" t="s">
        <v>607</v>
      </c>
      <c r="K42" s="64">
        <v>1</v>
      </c>
      <c r="L42" s="64" t="s">
        <v>607</v>
      </c>
    </row>
    <row r="43" spans="1:26" ht="11.25" customHeight="1" x14ac:dyDescent="0.2">
      <c r="B43" s="36"/>
      <c r="C43" s="37"/>
      <c r="D43" s="37"/>
      <c r="E43" s="37"/>
      <c r="F43" s="37"/>
      <c r="G43" s="37"/>
      <c r="H43" s="37"/>
      <c r="I43" s="37"/>
      <c r="J43" s="37"/>
      <c r="K43" s="37"/>
      <c r="L43" s="37"/>
    </row>
    <row r="44" spans="1:26" ht="11.25" customHeight="1" x14ac:dyDescent="0.2">
      <c r="B44" s="36"/>
      <c r="C44" s="37"/>
      <c r="D44" s="37"/>
      <c r="E44" s="37"/>
      <c r="F44" s="37"/>
      <c r="G44" s="37"/>
      <c r="H44" s="37"/>
      <c r="I44" s="37"/>
      <c r="J44" s="37"/>
      <c r="K44" s="37"/>
      <c r="L44" s="37"/>
    </row>
    <row r="45" spans="1:26" ht="11.25" customHeight="1" x14ac:dyDescent="0.2">
      <c r="B45" s="36"/>
      <c r="C45" s="37"/>
      <c r="D45" s="37"/>
      <c r="E45" s="37"/>
      <c r="F45" s="37"/>
      <c r="G45" s="37"/>
      <c r="H45" s="37"/>
      <c r="I45" s="37"/>
      <c r="J45" s="37"/>
      <c r="K45" s="37"/>
      <c r="L45" s="37"/>
    </row>
    <row r="46" spans="1:26"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dimension ref="A1:L65"/>
  <sheetViews>
    <sheetView zoomScaleNormal="100" zoomScaleSheetLayoutView="100" workbookViewId="0">
      <pane ySplit="11" topLeftCell="A27" activePane="bottomLeft" state="frozen"/>
      <selection activeCell="A16" sqref="A16:XFD16"/>
      <selection pane="bottomLeft"/>
    </sheetView>
  </sheetViews>
  <sheetFormatPr defaultColWidth="9.140625" defaultRowHeight="11.25" customHeight="1" x14ac:dyDescent="0.2"/>
  <cols>
    <col min="1" max="1" width="11.85546875" style="265" customWidth="1"/>
    <col min="2" max="2" width="16.7109375" style="269" customWidth="1"/>
    <col min="3" max="3" width="15.140625" style="260" customWidth="1"/>
    <col min="4" max="4" width="12.85546875" style="260" customWidth="1"/>
    <col min="5" max="5" width="15.140625" style="260" customWidth="1"/>
    <col min="6" max="6" width="12.28515625" style="260" customWidth="1"/>
    <col min="7" max="7" width="16.42578125" style="260" customWidth="1"/>
    <col min="8" max="8" width="11.5703125" style="260" customWidth="1"/>
    <col min="9" max="9" width="11.28515625" style="260" customWidth="1"/>
    <col min="10" max="10" width="8.7109375" style="260" customWidth="1"/>
    <col min="11" max="11" width="11.42578125" style="260" customWidth="1"/>
    <col min="12" max="12" width="17.140625" style="260" customWidth="1"/>
    <col min="13" max="16384" width="9.140625" style="37"/>
  </cols>
  <sheetData>
    <row r="1" spans="1:12" ht="11.25" customHeight="1" x14ac:dyDescent="0.2">
      <c r="A1" s="255" t="s">
        <v>640</v>
      </c>
      <c r="C1" s="269"/>
      <c r="D1" s="269"/>
      <c r="E1" s="269"/>
      <c r="F1" s="269"/>
      <c r="G1" s="269"/>
      <c r="H1" s="269"/>
      <c r="I1" s="269"/>
      <c r="J1" s="269"/>
      <c r="K1" s="269"/>
      <c r="L1" s="269"/>
    </row>
    <row r="2" spans="1:12" ht="11.25" hidden="1" customHeight="1" x14ac:dyDescent="0.2">
      <c r="A2" s="255" t="s">
        <v>303</v>
      </c>
      <c r="C2" s="269"/>
      <c r="D2" s="269"/>
      <c r="E2" s="269"/>
      <c r="F2" s="269"/>
      <c r="G2" s="269"/>
      <c r="H2" s="269"/>
      <c r="I2" s="269"/>
      <c r="J2" s="269"/>
      <c r="K2" s="269"/>
      <c r="L2" s="269"/>
    </row>
    <row r="3" spans="1:12" ht="10.5" customHeight="1" x14ac:dyDescent="0.2">
      <c r="A3" s="254" t="s">
        <v>641</v>
      </c>
      <c r="C3" s="269"/>
      <c r="D3" s="269"/>
      <c r="E3" s="269"/>
      <c r="F3" s="269"/>
      <c r="G3" s="269"/>
      <c r="H3" s="269"/>
      <c r="I3" s="269"/>
      <c r="J3" s="269"/>
      <c r="K3" s="269"/>
      <c r="L3" s="269"/>
    </row>
    <row r="4" spans="1:12" ht="11.25" hidden="1" customHeight="1" x14ac:dyDescent="0.2">
      <c r="A4" s="254" t="s">
        <v>303</v>
      </c>
      <c r="C4" s="269"/>
      <c r="D4" s="269"/>
      <c r="E4" s="269"/>
      <c r="F4" s="269"/>
      <c r="G4" s="269"/>
      <c r="H4" s="269"/>
      <c r="I4" s="269"/>
      <c r="J4" s="269"/>
      <c r="K4" s="269"/>
      <c r="L4" s="269"/>
    </row>
    <row r="5" spans="1:12" ht="11.25" customHeight="1" x14ac:dyDescent="0.2">
      <c r="A5" s="253" t="s">
        <v>303</v>
      </c>
      <c r="B5" s="302"/>
      <c r="C5" s="319"/>
      <c r="D5" s="319"/>
      <c r="E5" s="319"/>
      <c r="F5" s="319"/>
      <c r="G5" s="319"/>
      <c r="H5" s="319"/>
      <c r="I5" s="319"/>
      <c r="J5" s="319"/>
      <c r="K5" s="319"/>
      <c r="L5" s="319"/>
    </row>
    <row r="6" spans="1:12" ht="11.25" customHeight="1" x14ac:dyDescent="0.2">
      <c r="A6" s="286" t="s">
        <v>206</v>
      </c>
      <c r="B6" s="303" t="s">
        <v>287</v>
      </c>
      <c r="C6" s="269"/>
      <c r="D6" s="269"/>
      <c r="E6" s="269"/>
      <c r="F6" s="269"/>
      <c r="G6" s="269"/>
      <c r="H6" s="269"/>
      <c r="I6" s="269"/>
      <c r="J6" s="269"/>
      <c r="K6" s="269"/>
      <c r="L6" s="269"/>
    </row>
    <row r="7" spans="1:12" ht="11.25" customHeight="1" x14ac:dyDescent="0.2">
      <c r="A7" s="288" t="s">
        <v>207</v>
      </c>
      <c r="B7" s="320" t="s">
        <v>289</v>
      </c>
      <c r="C7" s="302"/>
      <c r="D7" s="302"/>
      <c r="E7" s="302"/>
      <c r="F7" s="302"/>
      <c r="G7" s="302"/>
      <c r="H7" s="302"/>
      <c r="I7" s="302"/>
      <c r="J7" s="302"/>
      <c r="K7" s="302"/>
      <c r="L7" s="302"/>
    </row>
    <row r="8" spans="1:12" ht="11.25" customHeight="1" x14ac:dyDescent="0.2">
      <c r="A8" s="286" t="s">
        <v>494</v>
      </c>
      <c r="B8" s="269" t="s">
        <v>144</v>
      </c>
      <c r="C8" s="269" t="s">
        <v>148</v>
      </c>
      <c r="D8" s="269" t="s">
        <v>128</v>
      </c>
      <c r="E8" s="269" t="s">
        <v>150</v>
      </c>
      <c r="F8" s="269" t="s">
        <v>129</v>
      </c>
      <c r="G8" s="269" t="s">
        <v>152</v>
      </c>
      <c r="H8" s="269" t="s">
        <v>130</v>
      </c>
      <c r="I8" s="269" t="s">
        <v>21</v>
      </c>
      <c r="J8" s="269" t="s">
        <v>87</v>
      </c>
      <c r="K8" s="269" t="s">
        <v>156</v>
      </c>
      <c r="L8" s="269" t="s">
        <v>157</v>
      </c>
    </row>
    <row r="9" spans="1:12" ht="11.25" customHeight="1" x14ac:dyDescent="0.2">
      <c r="A9" s="288" t="s">
        <v>495</v>
      </c>
      <c r="B9" s="304" t="s">
        <v>89</v>
      </c>
      <c r="C9" s="304" t="s">
        <v>211</v>
      </c>
      <c r="D9" s="269" t="s">
        <v>131</v>
      </c>
      <c r="E9" s="304" t="s">
        <v>90</v>
      </c>
      <c r="F9" s="269" t="s">
        <v>131</v>
      </c>
      <c r="G9" s="304" t="s">
        <v>91</v>
      </c>
      <c r="H9" s="269" t="s">
        <v>131</v>
      </c>
      <c r="I9" s="304" t="s">
        <v>215</v>
      </c>
      <c r="J9" s="304" t="s">
        <v>92</v>
      </c>
      <c r="K9" s="304" t="s">
        <v>93</v>
      </c>
      <c r="L9" s="304" t="s">
        <v>32</v>
      </c>
    </row>
    <row r="10" spans="1:12" s="38" customFormat="1" ht="11.25" customHeight="1" x14ac:dyDescent="0.2">
      <c r="A10" s="286" t="s">
        <v>496</v>
      </c>
      <c r="B10" s="304"/>
      <c r="C10" s="304" t="s">
        <v>212</v>
      </c>
      <c r="D10" s="304" t="s">
        <v>132</v>
      </c>
      <c r="E10" s="304"/>
      <c r="F10" s="304" t="s">
        <v>214</v>
      </c>
      <c r="G10" s="304"/>
      <c r="H10" s="304" t="s">
        <v>133</v>
      </c>
      <c r="I10" s="304"/>
      <c r="J10" s="304"/>
      <c r="K10" s="304"/>
      <c r="L10" s="304"/>
    </row>
    <row r="11" spans="1:12" ht="11.25" customHeight="1" x14ac:dyDescent="0.2">
      <c r="A11" s="289" t="s">
        <v>497</v>
      </c>
      <c r="B11" s="302"/>
      <c r="C11" s="302"/>
      <c r="D11" s="306" t="s">
        <v>134</v>
      </c>
      <c r="E11" s="302"/>
      <c r="F11" s="306" t="s">
        <v>134</v>
      </c>
      <c r="G11" s="302"/>
      <c r="H11" s="306" t="s">
        <v>134</v>
      </c>
      <c r="I11" s="302"/>
      <c r="J11" s="302"/>
      <c r="K11" s="302"/>
      <c r="L11" s="302"/>
    </row>
    <row r="12" spans="1:12" s="36" customFormat="1" ht="11.25" customHeight="1" x14ac:dyDescent="0.2">
      <c r="A12" s="286"/>
      <c r="B12" s="269"/>
      <c r="C12" s="269"/>
      <c r="D12" s="269"/>
      <c r="E12" s="269"/>
      <c r="F12" s="269"/>
      <c r="G12" s="269"/>
      <c r="H12" s="269"/>
      <c r="I12" s="269"/>
      <c r="J12" s="269"/>
      <c r="K12" s="269"/>
      <c r="L12" s="269"/>
    </row>
    <row r="13" spans="1:12" s="36" customFormat="1" ht="11.25" customHeight="1" x14ac:dyDescent="0.2">
      <c r="A13" s="286" t="s">
        <v>224</v>
      </c>
      <c r="B13" s="269">
        <v>204</v>
      </c>
      <c r="C13" s="269">
        <v>78</v>
      </c>
      <c r="D13" s="269">
        <v>28</v>
      </c>
      <c r="E13" s="269">
        <v>13</v>
      </c>
      <c r="F13" s="269">
        <v>3</v>
      </c>
      <c r="G13" s="269">
        <v>28</v>
      </c>
      <c r="H13" s="269" t="s">
        <v>607</v>
      </c>
      <c r="I13" s="269">
        <v>4</v>
      </c>
      <c r="J13" s="269">
        <v>18</v>
      </c>
      <c r="K13" s="269">
        <v>25</v>
      </c>
      <c r="L13" s="269">
        <v>7</v>
      </c>
    </row>
    <row r="14" spans="1:12" ht="11.25" customHeight="1" x14ac:dyDescent="0.2">
      <c r="A14" s="286"/>
    </row>
    <row r="15" spans="1:12" ht="11.25" customHeight="1" x14ac:dyDescent="0.2">
      <c r="A15" s="282" t="s">
        <v>190</v>
      </c>
      <c r="B15" s="324">
        <v>20</v>
      </c>
      <c r="C15" s="321">
        <v>6</v>
      </c>
      <c r="D15" s="321">
        <v>1</v>
      </c>
      <c r="E15" s="321">
        <v>3</v>
      </c>
      <c r="F15" s="321">
        <v>2</v>
      </c>
      <c r="G15" s="321">
        <v>1</v>
      </c>
      <c r="H15" s="321" t="s">
        <v>607</v>
      </c>
      <c r="I15" s="321" t="s">
        <v>607</v>
      </c>
      <c r="J15" s="321">
        <v>3</v>
      </c>
      <c r="K15" s="321">
        <v>4</v>
      </c>
      <c r="L15" s="321" t="s">
        <v>607</v>
      </c>
    </row>
    <row r="16" spans="1:12" ht="11.25" customHeight="1" x14ac:dyDescent="0.2">
      <c r="A16" s="282" t="s">
        <v>191</v>
      </c>
      <c r="B16" s="324">
        <v>14</v>
      </c>
      <c r="C16" s="321">
        <v>7</v>
      </c>
      <c r="D16" s="321">
        <v>4</v>
      </c>
      <c r="E16" s="321">
        <v>1</v>
      </c>
      <c r="F16" s="321" t="s">
        <v>607</v>
      </c>
      <c r="G16" s="321" t="s">
        <v>607</v>
      </c>
      <c r="H16" s="321" t="s">
        <v>607</v>
      </c>
      <c r="I16" s="321" t="s">
        <v>607</v>
      </c>
      <c r="J16" s="321" t="s">
        <v>607</v>
      </c>
      <c r="K16" s="321">
        <v>2</v>
      </c>
      <c r="L16" s="321" t="s">
        <v>607</v>
      </c>
    </row>
    <row r="17" spans="1:12" ht="11.25" customHeight="1" x14ac:dyDescent="0.2">
      <c r="A17" s="282" t="s">
        <v>192</v>
      </c>
      <c r="B17" s="324">
        <v>9</v>
      </c>
      <c r="C17" s="321">
        <v>5</v>
      </c>
      <c r="D17" s="321">
        <v>2</v>
      </c>
      <c r="E17" s="321" t="s">
        <v>607</v>
      </c>
      <c r="F17" s="321" t="s">
        <v>607</v>
      </c>
      <c r="G17" s="321" t="s">
        <v>607</v>
      </c>
      <c r="H17" s="321" t="s">
        <v>607</v>
      </c>
      <c r="I17" s="321" t="s">
        <v>607</v>
      </c>
      <c r="J17" s="321" t="s">
        <v>607</v>
      </c>
      <c r="K17" s="321">
        <v>1</v>
      </c>
      <c r="L17" s="321">
        <v>1</v>
      </c>
    </row>
    <row r="18" spans="1:12" ht="11.25" customHeight="1" x14ac:dyDescent="0.2">
      <c r="A18" s="282"/>
      <c r="B18" s="324"/>
      <c r="C18" s="321"/>
      <c r="D18" s="321"/>
      <c r="E18" s="321"/>
      <c r="F18" s="321"/>
      <c r="G18" s="321"/>
      <c r="H18" s="321"/>
      <c r="I18" s="321"/>
      <c r="J18" s="321"/>
      <c r="K18" s="321"/>
      <c r="L18" s="321"/>
    </row>
    <row r="19" spans="1:12" ht="11.25" customHeight="1" x14ac:dyDescent="0.2">
      <c r="A19" s="282" t="s">
        <v>193</v>
      </c>
      <c r="B19" s="324">
        <v>17</v>
      </c>
      <c r="C19" s="321">
        <v>7</v>
      </c>
      <c r="D19" s="321" t="s">
        <v>607</v>
      </c>
      <c r="E19" s="321" t="s">
        <v>607</v>
      </c>
      <c r="F19" s="321" t="s">
        <v>607</v>
      </c>
      <c r="G19" s="321">
        <v>6</v>
      </c>
      <c r="H19" s="321" t="s">
        <v>607</v>
      </c>
      <c r="I19" s="321">
        <v>1</v>
      </c>
      <c r="J19" s="321">
        <v>2</v>
      </c>
      <c r="K19" s="321" t="s">
        <v>607</v>
      </c>
      <c r="L19" s="321">
        <v>1</v>
      </c>
    </row>
    <row r="20" spans="1:12" ht="11.25" customHeight="1" x14ac:dyDescent="0.2">
      <c r="A20" s="282" t="s">
        <v>194</v>
      </c>
      <c r="B20" s="269">
        <v>18</v>
      </c>
      <c r="C20" s="260">
        <v>5</v>
      </c>
      <c r="D20" s="260">
        <v>5</v>
      </c>
      <c r="E20" s="260">
        <v>1</v>
      </c>
      <c r="F20" s="260" t="s">
        <v>607</v>
      </c>
      <c r="G20" s="260">
        <v>5</v>
      </c>
      <c r="H20" s="260" t="s">
        <v>607</v>
      </c>
      <c r="I20" s="260">
        <v>1</v>
      </c>
      <c r="J20" s="260">
        <v>1</v>
      </c>
      <c r="K20" s="260" t="s">
        <v>607</v>
      </c>
      <c r="L20" s="260" t="s">
        <v>607</v>
      </c>
    </row>
    <row r="21" spans="1:12" ht="11.25" customHeight="1" x14ac:dyDescent="0.2">
      <c r="A21" s="282" t="s">
        <v>183</v>
      </c>
      <c r="B21" s="324">
        <v>17</v>
      </c>
      <c r="C21" s="321">
        <v>5</v>
      </c>
      <c r="D21" s="321">
        <v>2</v>
      </c>
      <c r="E21" s="321">
        <v>2</v>
      </c>
      <c r="F21" s="321" t="s">
        <v>607</v>
      </c>
      <c r="G21" s="321">
        <v>5</v>
      </c>
      <c r="H21" s="321" t="s">
        <v>607</v>
      </c>
      <c r="I21" s="321">
        <v>1</v>
      </c>
      <c r="J21" s="321">
        <v>1</v>
      </c>
      <c r="K21" s="321">
        <v>1</v>
      </c>
      <c r="L21" s="321" t="s">
        <v>607</v>
      </c>
    </row>
    <row r="22" spans="1:12" ht="11.25" customHeight="1" x14ac:dyDescent="0.2">
      <c r="A22" s="282"/>
      <c r="B22" s="324"/>
      <c r="C22" s="321"/>
      <c r="D22" s="321"/>
      <c r="E22" s="321"/>
      <c r="F22" s="321"/>
      <c r="G22" s="321"/>
      <c r="H22" s="321"/>
      <c r="I22" s="321"/>
      <c r="J22" s="321"/>
      <c r="K22" s="321"/>
      <c r="L22" s="321"/>
    </row>
    <row r="23" spans="1:12" ht="11.25" customHeight="1" x14ac:dyDescent="0.2">
      <c r="A23" s="282" t="s">
        <v>184</v>
      </c>
      <c r="B23" s="324">
        <v>19</v>
      </c>
      <c r="C23" s="321">
        <v>8</v>
      </c>
      <c r="D23" s="321">
        <v>1</v>
      </c>
      <c r="E23" s="321">
        <v>1</v>
      </c>
      <c r="F23" s="321">
        <v>1</v>
      </c>
      <c r="G23" s="321">
        <v>2</v>
      </c>
      <c r="H23" s="321" t="s">
        <v>607</v>
      </c>
      <c r="I23" s="321">
        <v>1</v>
      </c>
      <c r="J23" s="321">
        <v>3</v>
      </c>
      <c r="K23" s="321">
        <v>2</v>
      </c>
      <c r="L23" s="321" t="s">
        <v>607</v>
      </c>
    </row>
    <row r="24" spans="1:12" ht="11.25" customHeight="1" x14ac:dyDescent="0.2">
      <c r="A24" s="282" t="s">
        <v>185</v>
      </c>
      <c r="B24" s="324">
        <v>18</v>
      </c>
      <c r="C24" s="321">
        <v>6</v>
      </c>
      <c r="D24" s="321">
        <v>3</v>
      </c>
      <c r="E24" s="321" t="s">
        <v>607</v>
      </c>
      <c r="F24" s="321" t="s">
        <v>607</v>
      </c>
      <c r="G24" s="321">
        <v>5</v>
      </c>
      <c r="H24" s="321" t="s">
        <v>607</v>
      </c>
      <c r="I24" s="321" t="s">
        <v>607</v>
      </c>
      <c r="J24" s="321">
        <v>3</v>
      </c>
      <c r="K24" s="321">
        <v>1</v>
      </c>
      <c r="L24" s="321" t="s">
        <v>607</v>
      </c>
    </row>
    <row r="25" spans="1:12" ht="11.25" customHeight="1" x14ac:dyDescent="0.2">
      <c r="A25" s="282" t="s">
        <v>186</v>
      </c>
      <c r="B25" s="269">
        <v>21</v>
      </c>
      <c r="C25" s="260">
        <v>7</v>
      </c>
      <c r="D25" s="260">
        <v>3</v>
      </c>
      <c r="E25" s="260">
        <v>2</v>
      </c>
      <c r="F25" s="260" t="s">
        <v>607</v>
      </c>
      <c r="G25" s="260">
        <v>4</v>
      </c>
      <c r="H25" s="260" t="s">
        <v>607</v>
      </c>
      <c r="I25" s="260" t="s">
        <v>607</v>
      </c>
      <c r="J25" s="260" t="s">
        <v>607</v>
      </c>
      <c r="K25" s="260">
        <v>3</v>
      </c>
      <c r="L25" s="260">
        <v>2</v>
      </c>
    </row>
    <row r="26" spans="1:12" s="42" customFormat="1" ht="11.25" customHeight="1" x14ac:dyDescent="0.2">
      <c r="A26" s="282"/>
      <c r="B26" s="324"/>
      <c r="C26" s="321"/>
      <c r="D26" s="321"/>
      <c r="E26" s="321"/>
      <c r="F26" s="321"/>
      <c r="G26" s="321"/>
      <c r="H26" s="321"/>
      <c r="I26" s="321"/>
      <c r="J26" s="321"/>
      <c r="K26" s="321"/>
      <c r="L26" s="321"/>
    </row>
    <row r="27" spans="1:12" ht="11.25" customHeight="1" x14ac:dyDescent="0.2">
      <c r="A27" s="282" t="s">
        <v>187</v>
      </c>
      <c r="B27" s="324">
        <v>12</v>
      </c>
      <c r="C27" s="321">
        <v>5</v>
      </c>
      <c r="D27" s="321">
        <v>2</v>
      </c>
      <c r="E27" s="321">
        <v>2</v>
      </c>
      <c r="F27" s="321" t="s">
        <v>607</v>
      </c>
      <c r="G27" s="321" t="s">
        <v>607</v>
      </c>
      <c r="H27" s="321" t="s">
        <v>607</v>
      </c>
      <c r="I27" s="321" t="s">
        <v>607</v>
      </c>
      <c r="J27" s="321">
        <v>1</v>
      </c>
      <c r="K27" s="321">
        <v>2</v>
      </c>
      <c r="L27" s="321" t="s">
        <v>607</v>
      </c>
    </row>
    <row r="28" spans="1:12" ht="11.25" customHeight="1" x14ac:dyDescent="0.2">
      <c r="A28" s="282" t="s">
        <v>188</v>
      </c>
      <c r="B28" s="324">
        <v>23</v>
      </c>
      <c r="C28" s="321">
        <v>12</v>
      </c>
      <c r="D28" s="321">
        <v>2</v>
      </c>
      <c r="E28" s="321">
        <v>1</v>
      </c>
      <c r="F28" s="321" t="s">
        <v>607</v>
      </c>
      <c r="G28" s="321" t="s">
        <v>607</v>
      </c>
      <c r="H28" s="321" t="s">
        <v>607</v>
      </c>
      <c r="I28" s="321" t="s">
        <v>607</v>
      </c>
      <c r="J28" s="321">
        <v>4</v>
      </c>
      <c r="K28" s="321">
        <v>3</v>
      </c>
      <c r="L28" s="321">
        <v>1</v>
      </c>
    </row>
    <row r="29" spans="1:12" s="42" customFormat="1" ht="11.25" customHeight="1" x14ac:dyDescent="0.2">
      <c r="A29" s="272" t="s">
        <v>189</v>
      </c>
      <c r="B29" s="324">
        <v>16</v>
      </c>
      <c r="C29" s="321">
        <v>5</v>
      </c>
      <c r="D29" s="321">
        <v>3</v>
      </c>
      <c r="E29" s="321" t="s">
        <v>607</v>
      </c>
      <c r="F29" s="321" t="s">
        <v>607</v>
      </c>
      <c r="G29" s="321" t="s">
        <v>607</v>
      </c>
      <c r="H29" s="321" t="s">
        <v>607</v>
      </c>
      <c r="I29" s="321" t="s">
        <v>607</v>
      </c>
      <c r="J29" s="321" t="s">
        <v>607</v>
      </c>
      <c r="K29" s="321">
        <v>6</v>
      </c>
      <c r="L29" s="321">
        <v>2</v>
      </c>
    </row>
    <row r="30" spans="1:12" s="42" customFormat="1" ht="11.25" customHeight="1" x14ac:dyDescent="0.2">
      <c r="A30" s="282"/>
      <c r="B30" s="449"/>
      <c r="C30" s="323"/>
      <c r="D30" s="323"/>
      <c r="E30" s="323"/>
      <c r="F30" s="323"/>
      <c r="G30" s="323"/>
      <c r="H30" s="323"/>
      <c r="I30" s="323"/>
      <c r="J30" s="323"/>
      <c r="K30" s="323"/>
      <c r="L30" s="323"/>
    </row>
    <row r="31" spans="1:12" s="36" customFormat="1" ht="11.25" customHeight="1" x14ac:dyDescent="0.2">
      <c r="A31" s="286" t="s">
        <v>224</v>
      </c>
      <c r="B31" s="324">
        <v>204</v>
      </c>
      <c r="C31" s="324">
        <v>78</v>
      </c>
      <c r="D31" s="324">
        <v>28</v>
      </c>
      <c r="E31" s="324">
        <v>13</v>
      </c>
      <c r="F31" s="324">
        <v>3</v>
      </c>
      <c r="G31" s="324">
        <v>28</v>
      </c>
      <c r="H31" s="324" t="s">
        <v>607</v>
      </c>
      <c r="I31" s="324">
        <v>4</v>
      </c>
      <c r="J31" s="324">
        <v>18</v>
      </c>
      <c r="K31" s="324">
        <v>25</v>
      </c>
      <c r="L31" s="324">
        <v>7</v>
      </c>
    </row>
    <row r="32" spans="1:12" s="36" customFormat="1" ht="11.25" customHeight="1" x14ac:dyDescent="0.2">
      <c r="A32" s="286"/>
      <c r="B32" s="269"/>
      <c r="C32" s="260"/>
      <c r="D32" s="260"/>
      <c r="E32" s="260"/>
      <c r="F32" s="260"/>
      <c r="G32" s="260"/>
      <c r="H32" s="260"/>
      <c r="I32" s="260"/>
      <c r="J32" s="260"/>
      <c r="K32" s="260"/>
      <c r="L32" s="260"/>
    </row>
    <row r="33" spans="1:12" s="42" customFormat="1" ht="11.25" customHeight="1" x14ac:dyDescent="0.2">
      <c r="A33" s="282" t="s">
        <v>405</v>
      </c>
      <c r="B33" s="450">
        <v>29</v>
      </c>
      <c r="C33" s="325">
        <v>13</v>
      </c>
      <c r="D33" s="325">
        <v>3</v>
      </c>
      <c r="E33" s="325">
        <v>1</v>
      </c>
      <c r="F33" s="325" t="s">
        <v>607</v>
      </c>
      <c r="G33" s="325">
        <v>5</v>
      </c>
      <c r="H33" s="325" t="s">
        <v>607</v>
      </c>
      <c r="I33" s="325">
        <v>1</v>
      </c>
      <c r="J33" s="325">
        <v>1</v>
      </c>
      <c r="K33" s="325">
        <v>5</v>
      </c>
      <c r="L33" s="325" t="s">
        <v>607</v>
      </c>
    </row>
    <row r="34" spans="1:12" s="42" customFormat="1" ht="11.25" customHeight="1" x14ac:dyDescent="0.2">
      <c r="A34" s="282" t="s">
        <v>406</v>
      </c>
      <c r="B34" s="450">
        <v>26</v>
      </c>
      <c r="C34" s="325">
        <v>11</v>
      </c>
      <c r="D34" s="325">
        <v>5</v>
      </c>
      <c r="E34" s="325" t="s">
        <v>607</v>
      </c>
      <c r="F34" s="325" t="s">
        <v>607</v>
      </c>
      <c r="G34" s="325">
        <v>1</v>
      </c>
      <c r="H34" s="325" t="s">
        <v>607</v>
      </c>
      <c r="I34" s="325">
        <v>1</v>
      </c>
      <c r="J34" s="325">
        <v>3</v>
      </c>
      <c r="K34" s="325">
        <v>5</v>
      </c>
      <c r="L34" s="325" t="s">
        <v>607</v>
      </c>
    </row>
    <row r="35" spans="1:12" s="42" customFormat="1" ht="11.25" customHeight="1" x14ac:dyDescent="0.2">
      <c r="A35" s="282" t="s">
        <v>407</v>
      </c>
      <c r="B35" s="450">
        <v>34</v>
      </c>
      <c r="C35" s="325">
        <v>10</v>
      </c>
      <c r="D35" s="325">
        <v>3</v>
      </c>
      <c r="E35" s="325">
        <v>3</v>
      </c>
      <c r="F35" s="325" t="s">
        <v>607</v>
      </c>
      <c r="G35" s="325">
        <v>4</v>
      </c>
      <c r="H35" s="325" t="s">
        <v>607</v>
      </c>
      <c r="I35" s="325" t="s">
        <v>607</v>
      </c>
      <c r="J35" s="325">
        <v>6</v>
      </c>
      <c r="K35" s="325">
        <v>8</v>
      </c>
      <c r="L35" s="325" t="s">
        <v>607</v>
      </c>
    </row>
    <row r="36" spans="1:12" s="42" customFormat="1" ht="11.25" customHeight="1" x14ac:dyDescent="0.2">
      <c r="A36" s="282" t="s">
        <v>408</v>
      </c>
      <c r="B36" s="450">
        <v>29</v>
      </c>
      <c r="C36" s="325">
        <v>13</v>
      </c>
      <c r="D36" s="325">
        <v>5</v>
      </c>
      <c r="E36" s="325">
        <v>4</v>
      </c>
      <c r="F36" s="325">
        <v>2</v>
      </c>
      <c r="G36" s="325">
        <v>2</v>
      </c>
      <c r="H36" s="325" t="s">
        <v>607</v>
      </c>
      <c r="I36" s="325" t="s">
        <v>607</v>
      </c>
      <c r="J36" s="325">
        <v>2</v>
      </c>
      <c r="K36" s="325">
        <v>1</v>
      </c>
      <c r="L36" s="325" t="s">
        <v>607</v>
      </c>
    </row>
    <row r="37" spans="1:12" s="42" customFormat="1" ht="11.25" customHeight="1" x14ac:dyDescent="0.2">
      <c r="A37" s="282" t="s">
        <v>409</v>
      </c>
      <c r="B37" s="450">
        <v>26</v>
      </c>
      <c r="C37" s="325">
        <v>12</v>
      </c>
      <c r="D37" s="325">
        <v>1</v>
      </c>
      <c r="E37" s="325">
        <v>2</v>
      </c>
      <c r="F37" s="325">
        <v>1</v>
      </c>
      <c r="G37" s="325">
        <v>3</v>
      </c>
      <c r="H37" s="325" t="s">
        <v>607</v>
      </c>
      <c r="I37" s="325" t="s">
        <v>607</v>
      </c>
      <c r="J37" s="325">
        <v>5</v>
      </c>
      <c r="K37" s="325" t="s">
        <v>607</v>
      </c>
      <c r="L37" s="325">
        <v>2</v>
      </c>
    </row>
    <row r="38" spans="1:12" s="42" customFormat="1" ht="11.25" customHeight="1" x14ac:dyDescent="0.2">
      <c r="A38" s="282" t="s">
        <v>410</v>
      </c>
      <c r="B38" s="450">
        <v>31</v>
      </c>
      <c r="C38" s="325">
        <v>12</v>
      </c>
      <c r="D38" s="325">
        <v>2</v>
      </c>
      <c r="E38" s="325">
        <v>3</v>
      </c>
      <c r="F38" s="325" t="s">
        <v>607</v>
      </c>
      <c r="G38" s="325">
        <v>6</v>
      </c>
      <c r="H38" s="325" t="s">
        <v>607</v>
      </c>
      <c r="I38" s="325" t="s">
        <v>607</v>
      </c>
      <c r="J38" s="325">
        <v>1</v>
      </c>
      <c r="K38" s="325">
        <v>4</v>
      </c>
      <c r="L38" s="325">
        <v>3</v>
      </c>
    </row>
    <row r="39" spans="1:12" s="42" customFormat="1" ht="11.25" customHeight="1" x14ac:dyDescent="0.2">
      <c r="A39" s="272" t="s">
        <v>411</v>
      </c>
      <c r="B39" s="451">
        <v>29</v>
      </c>
      <c r="C39" s="326">
        <v>7</v>
      </c>
      <c r="D39" s="326">
        <v>9</v>
      </c>
      <c r="E39" s="326" t="s">
        <v>607</v>
      </c>
      <c r="F39" s="326" t="s">
        <v>607</v>
      </c>
      <c r="G39" s="326">
        <v>7</v>
      </c>
      <c r="H39" s="326" t="s">
        <v>607</v>
      </c>
      <c r="I39" s="326">
        <v>2</v>
      </c>
      <c r="J39" s="326" t="s">
        <v>607</v>
      </c>
      <c r="K39" s="326">
        <v>2</v>
      </c>
      <c r="L39" s="326">
        <v>2</v>
      </c>
    </row>
    <row r="40" spans="1:12" ht="12" customHeight="1" x14ac:dyDescent="0.2">
      <c r="A40" s="282"/>
      <c r="B40" s="450"/>
      <c r="C40" s="325"/>
      <c r="D40" s="325"/>
      <c r="E40" s="325"/>
      <c r="F40" s="325"/>
      <c r="G40" s="325"/>
      <c r="H40" s="325"/>
      <c r="I40" s="325"/>
      <c r="J40" s="325"/>
      <c r="K40" s="325"/>
      <c r="L40" s="325"/>
    </row>
    <row r="41" spans="1:12" s="36" customFormat="1" ht="11.25" customHeight="1" x14ac:dyDescent="0.2">
      <c r="A41" s="286" t="s">
        <v>224</v>
      </c>
      <c r="B41" s="269">
        <v>204</v>
      </c>
      <c r="C41" s="269">
        <v>78</v>
      </c>
      <c r="D41" s="269">
        <v>28</v>
      </c>
      <c r="E41" s="269">
        <v>13</v>
      </c>
      <c r="F41" s="269">
        <v>3</v>
      </c>
      <c r="G41" s="269">
        <v>28</v>
      </c>
      <c r="H41" s="269" t="s">
        <v>607</v>
      </c>
      <c r="I41" s="269">
        <v>4</v>
      </c>
      <c r="J41" s="269">
        <v>18</v>
      </c>
      <c r="K41" s="269">
        <v>25</v>
      </c>
      <c r="L41" s="269">
        <v>7</v>
      </c>
    </row>
    <row r="42" spans="1:12" s="36" customFormat="1" ht="11.25" customHeight="1" x14ac:dyDescent="0.2">
      <c r="A42" s="286"/>
      <c r="B42" s="269"/>
      <c r="C42" s="260"/>
      <c r="D42" s="260"/>
      <c r="E42" s="260"/>
      <c r="F42" s="260"/>
      <c r="G42" s="260"/>
      <c r="H42" s="260"/>
      <c r="I42" s="260"/>
      <c r="J42" s="260"/>
      <c r="K42" s="260"/>
      <c r="L42" s="260"/>
    </row>
    <row r="43" spans="1:12" ht="11.25" customHeight="1" x14ac:dyDescent="0.2">
      <c r="A43" s="282" t="s">
        <v>240</v>
      </c>
      <c r="B43" s="324">
        <v>10</v>
      </c>
      <c r="C43" s="321">
        <v>3</v>
      </c>
      <c r="D43" s="321">
        <v>3</v>
      </c>
      <c r="E43" s="321" t="s">
        <v>607</v>
      </c>
      <c r="F43" s="321" t="s">
        <v>607</v>
      </c>
      <c r="G43" s="321">
        <v>1</v>
      </c>
      <c r="H43" s="321" t="s">
        <v>607</v>
      </c>
      <c r="I43" s="321" t="s">
        <v>607</v>
      </c>
      <c r="J43" s="321" t="s">
        <v>607</v>
      </c>
      <c r="K43" s="321">
        <v>2</v>
      </c>
      <c r="L43" s="321">
        <v>1</v>
      </c>
    </row>
    <row r="44" spans="1:12" ht="11.25" customHeight="1" x14ac:dyDescent="0.2">
      <c r="A44" s="282" t="s">
        <v>241</v>
      </c>
      <c r="B44" s="324">
        <v>14</v>
      </c>
      <c r="C44" s="321">
        <v>5</v>
      </c>
      <c r="D44" s="321">
        <v>5</v>
      </c>
      <c r="E44" s="321">
        <v>1</v>
      </c>
      <c r="F44" s="321" t="s">
        <v>607</v>
      </c>
      <c r="G44" s="321">
        <v>1</v>
      </c>
      <c r="H44" s="321" t="s">
        <v>607</v>
      </c>
      <c r="I44" s="321">
        <v>1</v>
      </c>
      <c r="J44" s="321" t="s">
        <v>607</v>
      </c>
      <c r="K44" s="321">
        <v>1</v>
      </c>
      <c r="L44" s="321" t="s">
        <v>607</v>
      </c>
    </row>
    <row r="45" spans="1:12" ht="11.25" customHeight="1" x14ac:dyDescent="0.2">
      <c r="A45" s="282" t="s">
        <v>242</v>
      </c>
      <c r="B45" s="450">
        <v>6</v>
      </c>
      <c r="C45" s="325">
        <v>3</v>
      </c>
      <c r="D45" s="325">
        <v>3</v>
      </c>
      <c r="E45" s="325" t="s">
        <v>607</v>
      </c>
      <c r="F45" s="325" t="s">
        <v>607</v>
      </c>
      <c r="G45" s="325" t="s">
        <v>607</v>
      </c>
      <c r="H45" s="325" t="s">
        <v>607</v>
      </c>
      <c r="I45" s="325" t="s">
        <v>607</v>
      </c>
      <c r="J45" s="325" t="s">
        <v>607</v>
      </c>
      <c r="K45" s="325" t="s">
        <v>607</v>
      </c>
      <c r="L45" s="325" t="s">
        <v>607</v>
      </c>
    </row>
    <row r="46" spans="1:12" ht="11.25" customHeight="1" x14ac:dyDescent="0.2">
      <c r="A46" s="282" t="s">
        <v>243</v>
      </c>
      <c r="B46" s="450">
        <v>12</v>
      </c>
      <c r="C46" s="325">
        <v>6</v>
      </c>
      <c r="D46" s="325">
        <v>1</v>
      </c>
      <c r="E46" s="325">
        <v>2</v>
      </c>
      <c r="F46" s="325" t="s">
        <v>607</v>
      </c>
      <c r="G46" s="325">
        <v>1</v>
      </c>
      <c r="H46" s="325" t="s">
        <v>607</v>
      </c>
      <c r="I46" s="325" t="s">
        <v>607</v>
      </c>
      <c r="J46" s="325">
        <v>2</v>
      </c>
      <c r="K46" s="325" t="s">
        <v>607</v>
      </c>
      <c r="L46" s="325" t="s">
        <v>607</v>
      </c>
    </row>
    <row r="47" spans="1:12" ht="11.25" customHeight="1" x14ac:dyDescent="0.2">
      <c r="A47" s="282" t="s">
        <v>244</v>
      </c>
      <c r="B47" s="450">
        <v>12</v>
      </c>
      <c r="C47" s="325">
        <v>6</v>
      </c>
      <c r="D47" s="325" t="s">
        <v>607</v>
      </c>
      <c r="E47" s="325">
        <v>1</v>
      </c>
      <c r="F47" s="325" t="s">
        <v>607</v>
      </c>
      <c r="G47" s="325">
        <v>1</v>
      </c>
      <c r="H47" s="325" t="s">
        <v>607</v>
      </c>
      <c r="I47" s="325" t="s">
        <v>607</v>
      </c>
      <c r="J47" s="325">
        <v>1</v>
      </c>
      <c r="K47" s="325">
        <v>3</v>
      </c>
      <c r="L47" s="325" t="s">
        <v>607</v>
      </c>
    </row>
    <row r="48" spans="1:12" ht="11.25" customHeight="1" x14ac:dyDescent="0.2">
      <c r="A48" s="282" t="s">
        <v>245</v>
      </c>
      <c r="B48" s="450">
        <v>16</v>
      </c>
      <c r="C48" s="325">
        <v>6</v>
      </c>
      <c r="D48" s="325">
        <v>2</v>
      </c>
      <c r="E48" s="325">
        <v>1</v>
      </c>
      <c r="F48" s="325" t="s">
        <v>607</v>
      </c>
      <c r="G48" s="325">
        <v>1</v>
      </c>
      <c r="H48" s="325" t="s">
        <v>607</v>
      </c>
      <c r="I48" s="325" t="s">
        <v>607</v>
      </c>
      <c r="J48" s="325">
        <v>3</v>
      </c>
      <c r="K48" s="325">
        <v>3</v>
      </c>
      <c r="L48" s="325" t="s">
        <v>607</v>
      </c>
    </row>
    <row r="49" spans="1:12" ht="11.25" customHeight="1" x14ac:dyDescent="0.2">
      <c r="A49" s="282"/>
      <c r="B49" s="450"/>
      <c r="C49" s="325"/>
      <c r="D49" s="325"/>
      <c r="E49" s="325"/>
      <c r="F49" s="325"/>
      <c r="G49" s="325"/>
      <c r="H49" s="325"/>
      <c r="I49" s="325"/>
      <c r="J49" s="325"/>
      <c r="K49" s="325"/>
      <c r="L49" s="325"/>
    </row>
    <row r="50" spans="1:12" ht="11.25" customHeight="1" x14ac:dyDescent="0.2">
      <c r="A50" s="282" t="s">
        <v>246</v>
      </c>
      <c r="B50" s="450">
        <v>25</v>
      </c>
      <c r="C50" s="325">
        <v>12</v>
      </c>
      <c r="D50" s="325" t="s">
        <v>607</v>
      </c>
      <c r="E50" s="325">
        <v>2</v>
      </c>
      <c r="F50" s="325">
        <v>2</v>
      </c>
      <c r="G50" s="325">
        <v>6</v>
      </c>
      <c r="H50" s="325" t="s">
        <v>607</v>
      </c>
      <c r="I50" s="325" t="s">
        <v>607</v>
      </c>
      <c r="J50" s="325">
        <v>1</v>
      </c>
      <c r="K50" s="325">
        <v>2</v>
      </c>
      <c r="L50" s="325" t="s">
        <v>607</v>
      </c>
    </row>
    <row r="51" spans="1:12" ht="11.25" customHeight="1" x14ac:dyDescent="0.2">
      <c r="A51" s="282" t="s">
        <v>247</v>
      </c>
      <c r="B51" s="450">
        <v>29</v>
      </c>
      <c r="C51" s="325">
        <v>12</v>
      </c>
      <c r="D51" s="325">
        <v>1</v>
      </c>
      <c r="E51" s="325">
        <v>2</v>
      </c>
      <c r="F51" s="325" t="s">
        <v>607</v>
      </c>
      <c r="G51" s="325">
        <v>4</v>
      </c>
      <c r="H51" s="325" t="s">
        <v>607</v>
      </c>
      <c r="I51" s="325" t="s">
        <v>607</v>
      </c>
      <c r="J51" s="325">
        <v>5</v>
      </c>
      <c r="K51" s="325">
        <v>5</v>
      </c>
      <c r="L51" s="325" t="s">
        <v>607</v>
      </c>
    </row>
    <row r="52" spans="1:12" ht="11.25" customHeight="1" x14ac:dyDescent="0.2">
      <c r="A52" s="282" t="s">
        <v>248</v>
      </c>
      <c r="B52" s="269">
        <v>25</v>
      </c>
      <c r="C52" s="260">
        <v>5</v>
      </c>
      <c r="D52" s="260">
        <v>1</v>
      </c>
      <c r="E52" s="260">
        <v>2</v>
      </c>
      <c r="F52" s="260" t="s">
        <v>607</v>
      </c>
      <c r="G52" s="260">
        <v>5</v>
      </c>
      <c r="H52" s="260" t="s">
        <v>607</v>
      </c>
      <c r="I52" s="260">
        <v>2</v>
      </c>
      <c r="J52" s="260">
        <v>3</v>
      </c>
      <c r="K52" s="260">
        <v>6</v>
      </c>
      <c r="L52" s="260">
        <v>1</v>
      </c>
    </row>
    <row r="53" spans="1:12" ht="11.25" customHeight="1" x14ac:dyDescent="0.2">
      <c r="A53" s="282" t="s">
        <v>249</v>
      </c>
      <c r="B53" s="269">
        <v>12</v>
      </c>
      <c r="C53" s="260">
        <v>6</v>
      </c>
      <c r="D53" s="260">
        <v>2</v>
      </c>
      <c r="E53" s="260" t="s">
        <v>607</v>
      </c>
      <c r="F53" s="260" t="s">
        <v>607</v>
      </c>
      <c r="G53" s="260">
        <v>1</v>
      </c>
      <c r="H53" s="260" t="s">
        <v>607</v>
      </c>
      <c r="I53" s="260">
        <v>1</v>
      </c>
      <c r="J53" s="260">
        <v>1</v>
      </c>
      <c r="K53" s="260">
        <v>1</v>
      </c>
      <c r="L53" s="260" t="s">
        <v>607</v>
      </c>
    </row>
    <row r="54" spans="1:12" ht="11.25" customHeight="1" x14ac:dyDescent="0.2">
      <c r="A54" s="282" t="s">
        <v>250</v>
      </c>
      <c r="B54" s="450">
        <v>21</v>
      </c>
      <c r="C54" s="325">
        <v>6</v>
      </c>
      <c r="D54" s="325">
        <v>7</v>
      </c>
      <c r="E54" s="325">
        <v>1</v>
      </c>
      <c r="F54" s="325">
        <v>1</v>
      </c>
      <c r="G54" s="325">
        <v>2</v>
      </c>
      <c r="H54" s="325" t="s">
        <v>607</v>
      </c>
      <c r="I54" s="325" t="s">
        <v>607</v>
      </c>
      <c r="J54" s="325" t="s">
        <v>607</v>
      </c>
      <c r="K54" s="325">
        <v>1</v>
      </c>
      <c r="L54" s="325">
        <v>3</v>
      </c>
    </row>
    <row r="55" spans="1:12" ht="11.25" customHeight="1" x14ac:dyDescent="0.2">
      <c r="A55" s="282" t="s">
        <v>251</v>
      </c>
      <c r="B55" s="450">
        <v>14</v>
      </c>
      <c r="C55" s="325">
        <v>5</v>
      </c>
      <c r="D55" s="325">
        <v>2</v>
      </c>
      <c r="E55" s="325" t="s">
        <v>607</v>
      </c>
      <c r="F55" s="325" t="s">
        <v>607</v>
      </c>
      <c r="G55" s="325">
        <v>3</v>
      </c>
      <c r="H55" s="325" t="s">
        <v>607</v>
      </c>
      <c r="I55" s="325" t="s">
        <v>607</v>
      </c>
      <c r="J55" s="325">
        <v>1</v>
      </c>
      <c r="K55" s="325">
        <v>1</v>
      </c>
      <c r="L55" s="325">
        <v>2</v>
      </c>
    </row>
    <row r="56" spans="1:12" ht="11.25" customHeight="1" x14ac:dyDescent="0.2">
      <c r="A56" s="272" t="s">
        <v>252</v>
      </c>
      <c r="B56" s="302">
        <v>8</v>
      </c>
      <c r="C56" s="319">
        <v>3</v>
      </c>
      <c r="D56" s="319">
        <v>1</v>
      </c>
      <c r="E56" s="319">
        <v>1</v>
      </c>
      <c r="F56" s="319" t="s">
        <v>607</v>
      </c>
      <c r="G56" s="319">
        <v>2</v>
      </c>
      <c r="H56" s="319" t="s">
        <v>607</v>
      </c>
      <c r="I56" s="319" t="s">
        <v>607</v>
      </c>
      <c r="J56" s="319">
        <v>1</v>
      </c>
      <c r="K56" s="319" t="s">
        <v>607</v>
      </c>
      <c r="L56" s="319" t="s">
        <v>607</v>
      </c>
    </row>
    <row r="57" spans="1:12" ht="11.25" customHeight="1" x14ac:dyDescent="0.2">
      <c r="B57" s="452"/>
      <c r="C57" s="327"/>
      <c r="D57" s="327"/>
      <c r="E57" s="327"/>
      <c r="F57" s="327"/>
      <c r="G57" s="327"/>
      <c r="H57" s="327"/>
      <c r="I57" s="327"/>
      <c r="J57" s="327"/>
      <c r="K57" s="327"/>
      <c r="L57" s="327"/>
    </row>
    <row r="58" spans="1:12" ht="11.25" customHeight="1" x14ac:dyDescent="0.2">
      <c r="B58" s="452"/>
      <c r="C58" s="327"/>
      <c r="D58" s="327"/>
      <c r="E58" s="327"/>
      <c r="F58" s="327"/>
      <c r="G58" s="327"/>
      <c r="H58" s="327"/>
      <c r="I58" s="327"/>
      <c r="J58" s="327"/>
      <c r="K58" s="327"/>
      <c r="L58" s="327"/>
    </row>
    <row r="59" spans="1:12" ht="11.25" customHeight="1" x14ac:dyDescent="0.2">
      <c r="B59" s="452"/>
      <c r="C59" s="327"/>
      <c r="D59" s="327"/>
      <c r="E59" s="327"/>
      <c r="F59" s="327"/>
      <c r="G59" s="327"/>
      <c r="H59" s="327"/>
      <c r="I59" s="327"/>
      <c r="J59" s="327"/>
      <c r="K59" s="327"/>
      <c r="L59" s="327"/>
    </row>
    <row r="60" spans="1:12" ht="11.25" customHeight="1" x14ac:dyDescent="0.2">
      <c r="B60" s="452"/>
      <c r="C60" s="327"/>
      <c r="D60" s="327"/>
      <c r="E60" s="327"/>
      <c r="F60" s="327"/>
      <c r="G60" s="327"/>
      <c r="H60" s="327"/>
      <c r="I60" s="327"/>
      <c r="J60" s="327"/>
      <c r="K60" s="327"/>
      <c r="L60" s="327"/>
    </row>
    <row r="61" spans="1:12" ht="11.25" customHeight="1" x14ac:dyDescent="0.2">
      <c r="B61" s="452"/>
      <c r="C61" s="327"/>
      <c r="D61" s="327"/>
      <c r="E61" s="327"/>
      <c r="F61" s="327"/>
      <c r="G61" s="327"/>
      <c r="H61" s="327"/>
      <c r="I61" s="327"/>
      <c r="J61" s="327"/>
      <c r="K61" s="327"/>
      <c r="L61" s="327"/>
    </row>
    <row r="62" spans="1:12" ht="11.25" customHeight="1" x14ac:dyDescent="0.2">
      <c r="B62" s="452"/>
      <c r="C62" s="327"/>
      <c r="D62" s="327"/>
      <c r="E62" s="327"/>
      <c r="F62" s="327"/>
      <c r="G62" s="327"/>
      <c r="H62" s="327"/>
      <c r="I62" s="327"/>
      <c r="J62" s="327"/>
      <c r="K62" s="327"/>
      <c r="L62" s="327"/>
    </row>
    <row r="63" spans="1:12" ht="11.25" customHeight="1" x14ac:dyDescent="0.2">
      <c r="B63" s="452"/>
      <c r="C63" s="327"/>
      <c r="D63" s="327"/>
      <c r="E63" s="327"/>
      <c r="F63" s="327"/>
      <c r="G63" s="327"/>
      <c r="H63" s="327"/>
      <c r="I63" s="327"/>
      <c r="J63" s="327"/>
      <c r="K63" s="327"/>
      <c r="L63" s="327"/>
    </row>
    <row r="64" spans="1:12" ht="11.25" customHeight="1" x14ac:dyDescent="0.2">
      <c r="B64" s="452"/>
      <c r="C64" s="327"/>
      <c r="D64" s="327"/>
      <c r="E64" s="327"/>
      <c r="F64" s="327"/>
      <c r="G64" s="327"/>
      <c r="H64" s="327"/>
      <c r="I64" s="327"/>
      <c r="J64" s="327"/>
      <c r="K64" s="327"/>
      <c r="L64" s="327"/>
    </row>
    <row r="65" spans="2:12" ht="11.25" customHeight="1" x14ac:dyDescent="0.2">
      <c r="B65" s="452"/>
      <c r="C65" s="327"/>
      <c r="D65" s="327"/>
      <c r="E65" s="327"/>
      <c r="F65" s="327"/>
      <c r="G65" s="327"/>
      <c r="H65" s="327"/>
      <c r="I65" s="327"/>
      <c r="J65" s="327"/>
      <c r="K65" s="327"/>
      <c r="L65" s="32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1"/>
  <dimension ref="A1:M74"/>
  <sheetViews>
    <sheetView zoomScaleNormal="100" zoomScaleSheetLayoutView="100" workbookViewId="0">
      <pane ySplit="13" topLeftCell="A17" activePane="bottomLeft" state="frozen"/>
      <selection activeCell="A16" sqref="A16:XFD16"/>
      <selection pane="bottomLeft"/>
    </sheetView>
  </sheetViews>
  <sheetFormatPr defaultColWidth="9.140625" defaultRowHeight="11.25" customHeight="1" x14ac:dyDescent="0.2"/>
  <cols>
    <col min="1" max="1" width="22.7109375" style="282" customWidth="1"/>
    <col min="2" max="2" width="16.28515625" style="287" customWidth="1"/>
    <col min="3" max="3" width="14.5703125" style="297" customWidth="1"/>
    <col min="4" max="4" width="14" style="297" customWidth="1"/>
    <col min="5" max="5" width="15" style="297" customWidth="1"/>
    <col min="6" max="6" width="11" style="297" customWidth="1"/>
    <col min="7" max="7" width="16.42578125" style="297" customWidth="1"/>
    <col min="8" max="9" width="12.140625" style="297" customWidth="1"/>
    <col min="10" max="10" width="10" style="297" customWidth="1"/>
    <col min="11" max="11" width="11" style="297" customWidth="1"/>
    <col min="12" max="12" width="17.5703125" style="297" customWidth="1"/>
    <col min="13" max="16384" width="9.140625" style="2"/>
  </cols>
  <sheetData>
    <row r="1" spans="1:13" s="37" customFormat="1" ht="11.25" customHeight="1" x14ac:dyDescent="0.2">
      <c r="A1" s="255" t="s">
        <v>726</v>
      </c>
      <c r="B1" s="269"/>
      <c r="C1" s="269"/>
      <c r="D1" s="269"/>
      <c r="E1" s="269"/>
      <c r="F1" s="269"/>
      <c r="G1" s="269"/>
      <c r="H1" s="269"/>
      <c r="I1" s="269"/>
      <c r="J1" s="269"/>
      <c r="K1" s="269"/>
      <c r="L1" s="269"/>
    </row>
    <row r="2" spans="1:13" s="37" customFormat="1" ht="11.25" hidden="1" customHeight="1" x14ac:dyDescent="0.2">
      <c r="A2" s="255" t="s">
        <v>303</v>
      </c>
      <c r="B2" s="269"/>
      <c r="C2" s="269"/>
      <c r="D2" s="269"/>
      <c r="E2" s="269"/>
      <c r="F2" s="269"/>
      <c r="G2" s="269"/>
      <c r="H2" s="269"/>
      <c r="I2" s="269"/>
      <c r="J2" s="269"/>
      <c r="K2" s="269"/>
      <c r="L2" s="269"/>
    </row>
    <row r="3" spans="1:13" s="37" customFormat="1" ht="11.25" customHeight="1" x14ac:dyDescent="0.2">
      <c r="A3" s="254" t="s">
        <v>727</v>
      </c>
      <c r="B3" s="269"/>
      <c r="C3" s="269"/>
      <c r="D3" s="269"/>
      <c r="E3" s="269"/>
      <c r="F3" s="269"/>
      <c r="G3" s="269"/>
      <c r="H3" s="269"/>
      <c r="I3" s="269"/>
      <c r="J3" s="269"/>
      <c r="K3" s="269"/>
      <c r="L3" s="269"/>
    </row>
    <row r="4" spans="1:13" s="37" customFormat="1" ht="11.25" hidden="1" customHeight="1" x14ac:dyDescent="0.2">
      <c r="A4" s="254" t="s">
        <v>303</v>
      </c>
      <c r="B4" s="269"/>
      <c r="C4" s="269"/>
      <c r="D4" s="269"/>
      <c r="E4" s="269"/>
      <c r="F4" s="269"/>
      <c r="G4" s="269"/>
      <c r="H4" s="269"/>
      <c r="I4" s="269"/>
      <c r="J4" s="269"/>
      <c r="K4" s="269"/>
      <c r="L4" s="269"/>
    </row>
    <row r="5" spans="1:13" s="37" customFormat="1" ht="11.25" customHeight="1" x14ac:dyDescent="0.2">
      <c r="A5" s="253" t="s">
        <v>303</v>
      </c>
      <c r="B5" s="302"/>
      <c r="C5" s="319"/>
      <c r="D5" s="319"/>
      <c r="E5" s="319"/>
      <c r="F5" s="319"/>
      <c r="G5" s="319"/>
      <c r="H5" s="319"/>
      <c r="I5" s="319"/>
      <c r="J5" s="319"/>
      <c r="K5" s="319"/>
      <c r="L5" s="319"/>
    </row>
    <row r="6" spans="1:13" s="37" customFormat="1" ht="11.25" customHeight="1" x14ac:dyDescent="0.2">
      <c r="A6" s="255" t="s">
        <v>507</v>
      </c>
      <c r="B6" s="303" t="s">
        <v>287</v>
      </c>
      <c r="C6" s="269"/>
      <c r="D6" s="269"/>
      <c r="E6" s="269"/>
      <c r="F6" s="269"/>
      <c r="G6" s="269"/>
      <c r="H6" s="269"/>
      <c r="I6" s="269"/>
      <c r="J6" s="269"/>
      <c r="K6" s="269"/>
      <c r="L6" s="269"/>
    </row>
    <row r="7" spans="1:13" s="37" customFormat="1" ht="11.25" customHeight="1" x14ac:dyDescent="0.2">
      <c r="A7" s="254" t="s">
        <v>508</v>
      </c>
      <c r="B7" s="320" t="s">
        <v>289</v>
      </c>
      <c r="C7" s="302"/>
      <c r="D7" s="302"/>
      <c r="E7" s="302"/>
      <c r="F7" s="302"/>
      <c r="G7" s="302"/>
      <c r="H7" s="302"/>
      <c r="I7" s="302"/>
      <c r="J7" s="302"/>
      <c r="K7" s="302"/>
      <c r="L7" s="302"/>
    </row>
    <row r="8" spans="1:13" s="37" customFormat="1" ht="11.25" customHeight="1" x14ac:dyDescent="0.2">
      <c r="A8" s="255"/>
      <c r="B8" s="269" t="s">
        <v>144</v>
      </c>
      <c r="C8" s="269" t="s">
        <v>148</v>
      </c>
      <c r="D8" s="269" t="s">
        <v>128</v>
      </c>
      <c r="E8" s="269" t="s">
        <v>150</v>
      </c>
      <c r="F8" s="269" t="s">
        <v>129</v>
      </c>
      <c r="G8" s="269" t="s">
        <v>152</v>
      </c>
      <c r="H8" s="269" t="s">
        <v>130</v>
      </c>
      <c r="I8" s="269" t="s">
        <v>21</v>
      </c>
      <c r="J8" s="269" t="s">
        <v>87</v>
      </c>
      <c r="K8" s="269" t="s">
        <v>156</v>
      </c>
      <c r="L8" s="269" t="s">
        <v>157</v>
      </c>
    </row>
    <row r="9" spans="1:13" s="37" customFormat="1" ht="11.25" customHeight="1" x14ac:dyDescent="0.2">
      <c r="A9" s="254"/>
      <c r="B9" s="304" t="s">
        <v>89</v>
      </c>
      <c r="C9" s="304" t="s">
        <v>211</v>
      </c>
      <c r="D9" s="269" t="s">
        <v>131</v>
      </c>
      <c r="E9" s="304" t="s">
        <v>90</v>
      </c>
      <c r="F9" s="269" t="s">
        <v>131</v>
      </c>
      <c r="G9" s="304" t="s">
        <v>91</v>
      </c>
      <c r="H9" s="269" t="s">
        <v>131</v>
      </c>
      <c r="I9" s="304" t="s">
        <v>215</v>
      </c>
      <c r="J9" s="304" t="s">
        <v>92</v>
      </c>
      <c r="K9" s="304" t="s">
        <v>93</v>
      </c>
      <c r="L9" s="304" t="s">
        <v>32</v>
      </c>
    </row>
    <row r="10" spans="1:13" s="38" customFormat="1" ht="11.25" customHeight="1" x14ac:dyDescent="0.15">
      <c r="A10" s="254"/>
      <c r="B10" s="304"/>
      <c r="C10" s="304" t="s">
        <v>212</v>
      </c>
      <c r="D10" s="304" t="s">
        <v>132</v>
      </c>
      <c r="E10" s="304"/>
      <c r="F10" s="304" t="s">
        <v>214</v>
      </c>
      <c r="G10" s="304"/>
      <c r="H10" s="304" t="s">
        <v>133</v>
      </c>
      <c r="I10" s="304"/>
      <c r="J10" s="304"/>
      <c r="K10" s="304"/>
      <c r="L10" s="304"/>
    </row>
    <row r="11" spans="1:13" s="37" customFormat="1" ht="11.25" customHeight="1" x14ac:dyDescent="0.2">
      <c r="A11" s="258"/>
      <c r="B11" s="302"/>
      <c r="C11" s="302"/>
      <c r="D11" s="306" t="s">
        <v>134</v>
      </c>
      <c r="E11" s="302"/>
      <c r="F11" s="306" t="s">
        <v>134</v>
      </c>
      <c r="G11" s="302"/>
      <c r="H11" s="306" t="s">
        <v>134</v>
      </c>
      <c r="I11" s="302"/>
      <c r="J11" s="302"/>
      <c r="K11" s="302"/>
      <c r="L11" s="302"/>
    </row>
    <row r="12" spans="1:13" s="36" customFormat="1" ht="11.25" customHeight="1" x14ac:dyDescent="0.2">
      <c r="A12" s="286"/>
      <c r="B12" s="269"/>
      <c r="C12" s="269"/>
      <c r="D12" s="269"/>
      <c r="E12" s="269"/>
      <c r="F12" s="269"/>
      <c r="G12" s="269"/>
      <c r="H12" s="269"/>
      <c r="I12" s="269"/>
      <c r="J12" s="269"/>
      <c r="K12" s="269"/>
      <c r="L12" s="269"/>
    </row>
    <row r="13" spans="1:13" s="36" customFormat="1" ht="11.25" customHeight="1" x14ac:dyDescent="0.2">
      <c r="A13" s="279" t="s">
        <v>224</v>
      </c>
      <c r="B13" s="302">
        <v>204</v>
      </c>
      <c r="C13" s="302">
        <v>78</v>
      </c>
      <c r="D13" s="302">
        <v>28</v>
      </c>
      <c r="E13" s="302">
        <v>13</v>
      </c>
      <c r="F13" s="302">
        <v>3</v>
      </c>
      <c r="G13" s="302">
        <v>28</v>
      </c>
      <c r="H13" s="302" t="s">
        <v>607</v>
      </c>
      <c r="I13" s="302">
        <v>4</v>
      </c>
      <c r="J13" s="302">
        <v>18</v>
      </c>
      <c r="K13" s="302">
        <v>25</v>
      </c>
      <c r="L13" s="302">
        <v>7</v>
      </c>
    </row>
    <row r="14" spans="1:13" s="255" customFormat="1" ht="11.25" customHeight="1" x14ac:dyDescent="0.2">
      <c r="A14" s="282"/>
      <c r="B14" s="269"/>
      <c r="C14" s="269"/>
      <c r="D14" s="269"/>
      <c r="E14" s="269"/>
      <c r="F14" s="269"/>
      <c r="G14" s="269"/>
      <c r="H14" s="269"/>
      <c r="I14" s="269"/>
      <c r="J14" s="269"/>
      <c r="K14" s="269"/>
      <c r="L14" s="269"/>
      <c r="M14" s="269"/>
    </row>
    <row r="15" spans="1:13" ht="11.25" customHeight="1" x14ac:dyDescent="0.2">
      <c r="A15" s="286" t="s">
        <v>671</v>
      </c>
    </row>
    <row r="16" spans="1:13" ht="11.25" customHeight="1" x14ac:dyDescent="0.2">
      <c r="A16" s="282" t="s">
        <v>350</v>
      </c>
      <c r="B16" s="287">
        <v>60</v>
      </c>
      <c r="C16" s="297">
        <v>15</v>
      </c>
      <c r="D16" s="297">
        <v>6</v>
      </c>
      <c r="E16" s="297">
        <v>1</v>
      </c>
      <c r="F16" s="297" t="s">
        <v>607</v>
      </c>
      <c r="G16" s="297">
        <v>7</v>
      </c>
      <c r="H16" s="297" t="s">
        <v>607</v>
      </c>
      <c r="I16" s="297">
        <v>2</v>
      </c>
      <c r="J16" s="297">
        <v>12</v>
      </c>
      <c r="K16" s="297">
        <v>17</v>
      </c>
      <c r="L16" s="297" t="s">
        <v>607</v>
      </c>
    </row>
    <row r="17" spans="1:12" ht="11.25" customHeight="1" x14ac:dyDescent="0.2">
      <c r="A17" s="282" t="s">
        <v>351</v>
      </c>
      <c r="B17" s="496">
        <v>134</v>
      </c>
      <c r="C17" s="497">
        <v>57</v>
      </c>
      <c r="D17" s="497">
        <v>22</v>
      </c>
      <c r="E17" s="497">
        <v>12</v>
      </c>
      <c r="F17" s="497">
        <v>3</v>
      </c>
      <c r="G17" s="497">
        <v>20</v>
      </c>
      <c r="H17" s="497" t="s">
        <v>607</v>
      </c>
      <c r="I17" s="497">
        <v>1</v>
      </c>
      <c r="J17" s="497">
        <v>5</v>
      </c>
      <c r="K17" s="497">
        <v>7</v>
      </c>
      <c r="L17" s="497">
        <v>7</v>
      </c>
    </row>
    <row r="18" spans="1:12" ht="11.25" customHeight="1" x14ac:dyDescent="0.2">
      <c r="A18" s="272" t="s">
        <v>72</v>
      </c>
      <c r="B18" s="498">
        <v>10</v>
      </c>
      <c r="C18" s="499">
        <v>6</v>
      </c>
      <c r="D18" s="499" t="s">
        <v>607</v>
      </c>
      <c r="E18" s="499" t="s">
        <v>607</v>
      </c>
      <c r="F18" s="499" t="s">
        <v>607</v>
      </c>
      <c r="G18" s="499">
        <v>1</v>
      </c>
      <c r="H18" s="499" t="s">
        <v>607</v>
      </c>
      <c r="I18" s="499">
        <v>1</v>
      </c>
      <c r="J18" s="499">
        <v>1</v>
      </c>
      <c r="K18" s="499">
        <v>1</v>
      </c>
      <c r="L18" s="499" t="s">
        <v>607</v>
      </c>
    </row>
    <row r="19" spans="1:12" s="282" customFormat="1" ht="11.25" customHeight="1" x14ac:dyDescent="0.2">
      <c r="A19" s="286"/>
      <c r="B19" s="269"/>
      <c r="C19" s="269"/>
      <c r="D19" s="269"/>
      <c r="E19" s="269"/>
      <c r="F19" s="269"/>
      <c r="G19" s="269"/>
      <c r="H19" s="269"/>
      <c r="I19" s="269"/>
      <c r="J19" s="269"/>
      <c r="K19" s="269"/>
      <c r="L19" s="269"/>
    </row>
    <row r="20" spans="1:12" ht="11.25" customHeight="1" x14ac:dyDescent="0.2">
      <c r="A20" s="286" t="s">
        <v>23</v>
      </c>
    </row>
    <row r="21" spans="1:12" ht="11.25" customHeight="1" x14ac:dyDescent="0.2">
      <c r="A21" s="282" t="s">
        <v>327</v>
      </c>
      <c r="B21" s="287">
        <v>18</v>
      </c>
      <c r="C21" s="494">
        <v>7</v>
      </c>
      <c r="D21" s="494">
        <v>6</v>
      </c>
      <c r="E21" s="494">
        <v>1</v>
      </c>
      <c r="F21" s="494" t="s">
        <v>607</v>
      </c>
      <c r="G21" s="494" t="s">
        <v>607</v>
      </c>
      <c r="H21" s="494" t="s">
        <v>607</v>
      </c>
      <c r="I21" s="494" t="s">
        <v>607</v>
      </c>
      <c r="J21" s="494" t="s">
        <v>607</v>
      </c>
      <c r="K21" s="494">
        <v>4</v>
      </c>
      <c r="L21" s="494" t="s">
        <v>607</v>
      </c>
    </row>
    <row r="22" spans="1:12" ht="11.25" customHeight="1" x14ac:dyDescent="0.2">
      <c r="A22" s="282" t="s">
        <v>650</v>
      </c>
      <c r="B22" s="287">
        <v>1</v>
      </c>
      <c r="C22" s="494">
        <v>1</v>
      </c>
      <c r="D22" s="494" t="s">
        <v>607</v>
      </c>
      <c r="E22" s="494" t="s">
        <v>607</v>
      </c>
      <c r="F22" s="494" t="s">
        <v>607</v>
      </c>
      <c r="G22" s="494" t="s">
        <v>607</v>
      </c>
      <c r="H22" s="494" t="s">
        <v>607</v>
      </c>
      <c r="I22" s="494" t="s">
        <v>607</v>
      </c>
      <c r="J22" s="494" t="s">
        <v>607</v>
      </c>
      <c r="K22" s="494" t="s">
        <v>607</v>
      </c>
      <c r="L22" s="494" t="s">
        <v>607</v>
      </c>
    </row>
    <row r="23" spans="1:12" ht="11.25" customHeight="1" x14ac:dyDescent="0.2">
      <c r="A23" s="282" t="s">
        <v>328</v>
      </c>
      <c r="B23" s="287">
        <v>0</v>
      </c>
      <c r="C23" s="494" t="s">
        <v>607</v>
      </c>
      <c r="D23" s="494" t="s">
        <v>607</v>
      </c>
      <c r="E23" s="494" t="s">
        <v>607</v>
      </c>
      <c r="F23" s="494" t="s">
        <v>607</v>
      </c>
      <c r="G23" s="494" t="s">
        <v>607</v>
      </c>
      <c r="H23" s="494" t="s">
        <v>607</v>
      </c>
      <c r="I23" s="494" t="s">
        <v>607</v>
      </c>
      <c r="J23" s="494" t="s">
        <v>607</v>
      </c>
      <c r="K23" s="494" t="s">
        <v>607</v>
      </c>
      <c r="L23" s="494" t="s">
        <v>607</v>
      </c>
    </row>
    <row r="24" spans="1:12" ht="11.25" customHeight="1" x14ac:dyDescent="0.2">
      <c r="A24" s="282" t="s">
        <v>651</v>
      </c>
      <c r="B24" s="287">
        <v>14</v>
      </c>
      <c r="C24" s="494">
        <v>9</v>
      </c>
      <c r="D24" s="494">
        <v>1</v>
      </c>
      <c r="E24" s="494">
        <v>2</v>
      </c>
      <c r="F24" s="494" t="s">
        <v>607</v>
      </c>
      <c r="G24" s="494">
        <v>2</v>
      </c>
      <c r="H24" s="494" t="s">
        <v>607</v>
      </c>
      <c r="I24" s="494" t="s">
        <v>607</v>
      </c>
      <c r="J24" s="494" t="s">
        <v>607</v>
      </c>
      <c r="K24" s="494" t="s">
        <v>607</v>
      </c>
      <c r="L24" s="494" t="s">
        <v>607</v>
      </c>
    </row>
    <row r="25" spans="1:12" ht="11.25" customHeight="1" x14ac:dyDescent="0.2">
      <c r="A25" s="282" t="s">
        <v>628</v>
      </c>
      <c r="B25" s="287">
        <v>109</v>
      </c>
      <c r="C25" s="494">
        <v>50</v>
      </c>
      <c r="D25" s="494">
        <v>17</v>
      </c>
      <c r="E25" s="494">
        <v>12</v>
      </c>
      <c r="F25" s="494">
        <v>3</v>
      </c>
      <c r="G25" s="494">
        <v>15</v>
      </c>
      <c r="H25" s="494" t="s">
        <v>607</v>
      </c>
      <c r="I25" s="494">
        <v>2</v>
      </c>
      <c r="J25" s="494">
        <v>4</v>
      </c>
      <c r="K25" s="494">
        <v>3</v>
      </c>
      <c r="L25" s="494">
        <v>3</v>
      </c>
    </row>
    <row r="26" spans="1:12" ht="11.25" customHeight="1" x14ac:dyDescent="0.2">
      <c r="A26" s="282" t="s">
        <v>627</v>
      </c>
      <c r="B26" s="287">
        <v>2</v>
      </c>
      <c r="C26" s="494">
        <v>1</v>
      </c>
      <c r="D26" s="494" t="s">
        <v>607</v>
      </c>
      <c r="E26" s="494" t="s">
        <v>607</v>
      </c>
      <c r="F26" s="494" t="s">
        <v>607</v>
      </c>
      <c r="G26" s="494">
        <v>1</v>
      </c>
      <c r="H26" s="494" t="s">
        <v>607</v>
      </c>
      <c r="I26" s="494" t="s">
        <v>607</v>
      </c>
      <c r="J26" s="494" t="s">
        <v>607</v>
      </c>
      <c r="K26" s="494" t="s">
        <v>607</v>
      </c>
      <c r="L26" s="494" t="s">
        <v>607</v>
      </c>
    </row>
    <row r="27" spans="1:12" ht="11.25" customHeight="1" x14ac:dyDescent="0.2">
      <c r="A27" s="272" t="s">
        <v>652</v>
      </c>
      <c r="B27" s="294">
        <v>66</v>
      </c>
      <c r="C27" s="495">
        <v>13</v>
      </c>
      <c r="D27" s="495">
        <v>4</v>
      </c>
      <c r="E27" s="495" t="s">
        <v>607</v>
      </c>
      <c r="F27" s="495" t="s">
        <v>607</v>
      </c>
      <c r="G27" s="495">
        <v>11</v>
      </c>
      <c r="H27" s="495" t="s">
        <v>607</v>
      </c>
      <c r="I27" s="495">
        <v>2</v>
      </c>
      <c r="J27" s="495">
        <v>14</v>
      </c>
      <c r="K27" s="495">
        <v>18</v>
      </c>
      <c r="L27" s="495">
        <v>4</v>
      </c>
    </row>
    <row r="28" spans="1:12" ht="11.25" customHeight="1" x14ac:dyDescent="0.2">
      <c r="B28" s="269"/>
      <c r="C28" s="269"/>
      <c r="D28" s="269"/>
      <c r="E28" s="269"/>
      <c r="F28" s="269"/>
      <c r="G28" s="269"/>
      <c r="H28" s="269"/>
      <c r="I28" s="269"/>
      <c r="J28" s="269"/>
      <c r="K28" s="269"/>
      <c r="L28" s="269"/>
    </row>
    <row r="29" spans="1:12" s="3" customFormat="1" ht="11.25" customHeight="1" x14ac:dyDescent="0.2">
      <c r="A29" s="286" t="s">
        <v>22</v>
      </c>
      <c r="B29" s="287"/>
      <c r="C29" s="297"/>
      <c r="D29" s="297"/>
      <c r="E29" s="297"/>
      <c r="F29" s="297"/>
      <c r="G29" s="297"/>
      <c r="H29" s="297"/>
      <c r="I29" s="297"/>
      <c r="J29" s="297"/>
      <c r="K29" s="297"/>
      <c r="L29" s="297"/>
    </row>
    <row r="30" spans="1:12" ht="11.25" customHeight="1" x14ac:dyDescent="0.2">
      <c r="A30" s="282" t="s">
        <v>77</v>
      </c>
      <c r="B30" s="500">
        <v>3</v>
      </c>
      <c r="C30" s="494">
        <v>1</v>
      </c>
      <c r="D30" s="494">
        <v>1</v>
      </c>
      <c r="E30" s="494" t="s">
        <v>607</v>
      </c>
      <c r="F30" s="494" t="s">
        <v>607</v>
      </c>
      <c r="G30" s="494" t="s">
        <v>607</v>
      </c>
      <c r="H30" s="494" t="s">
        <v>607</v>
      </c>
      <c r="I30" s="494" t="s">
        <v>607</v>
      </c>
      <c r="J30" s="494" t="s">
        <v>607</v>
      </c>
      <c r="K30" s="494">
        <v>1</v>
      </c>
      <c r="L30" s="494" t="s">
        <v>607</v>
      </c>
    </row>
    <row r="31" spans="1:12" ht="11.25" customHeight="1" x14ac:dyDescent="0.2">
      <c r="A31" s="282" t="s">
        <v>78</v>
      </c>
      <c r="B31" s="500">
        <v>7</v>
      </c>
      <c r="C31" s="494">
        <v>2</v>
      </c>
      <c r="D31" s="494">
        <v>2</v>
      </c>
      <c r="E31" s="494">
        <v>1</v>
      </c>
      <c r="F31" s="494" t="s">
        <v>607</v>
      </c>
      <c r="G31" s="494" t="s">
        <v>607</v>
      </c>
      <c r="H31" s="494" t="s">
        <v>607</v>
      </c>
      <c r="I31" s="494" t="s">
        <v>607</v>
      </c>
      <c r="J31" s="494" t="s">
        <v>607</v>
      </c>
      <c r="K31" s="494">
        <v>2</v>
      </c>
      <c r="L31" s="494" t="s">
        <v>607</v>
      </c>
    </row>
    <row r="32" spans="1:12" ht="11.25" customHeight="1" x14ac:dyDescent="0.2">
      <c r="A32" s="282" t="s">
        <v>216</v>
      </c>
      <c r="B32" s="500">
        <v>16</v>
      </c>
      <c r="C32" s="494">
        <v>11</v>
      </c>
      <c r="D32" s="494">
        <v>1</v>
      </c>
      <c r="E32" s="494">
        <v>2</v>
      </c>
      <c r="F32" s="494" t="s">
        <v>607</v>
      </c>
      <c r="G32" s="494">
        <v>2</v>
      </c>
      <c r="H32" s="494" t="s">
        <v>607</v>
      </c>
      <c r="I32" s="494" t="s">
        <v>607</v>
      </c>
      <c r="J32" s="494" t="s">
        <v>607</v>
      </c>
      <c r="K32" s="494" t="s">
        <v>607</v>
      </c>
      <c r="L32" s="494" t="s">
        <v>607</v>
      </c>
    </row>
    <row r="33" spans="1:12" ht="11.25" customHeight="1" x14ac:dyDescent="0.2">
      <c r="A33" s="282" t="s">
        <v>79</v>
      </c>
      <c r="B33" s="500">
        <v>13</v>
      </c>
      <c r="C33" s="494">
        <v>8</v>
      </c>
      <c r="D33" s="494">
        <v>1</v>
      </c>
      <c r="E33" s="494">
        <v>2</v>
      </c>
      <c r="F33" s="494" t="s">
        <v>607</v>
      </c>
      <c r="G33" s="494">
        <v>2</v>
      </c>
      <c r="H33" s="494" t="s">
        <v>607</v>
      </c>
      <c r="I33" s="494" t="s">
        <v>607</v>
      </c>
      <c r="J33" s="494" t="s">
        <v>607</v>
      </c>
      <c r="K33" s="494" t="s">
        <v>607</v>
      </c>
      <c r="L33" s="494" t="s">
        <v>607</v>
      </c>
    </row>
    <row r="34" spans="1:12" ht="11.25" customHeight="1" x14ac:dyDescent="0.2">
      <c r="A34" s="282" t="s">
        <v>217</v>
      </c>
      <c r="B34" s="500">
        <v>25</v>
      </c>
      <c r="C34" s="494">
        <v>13</v>
      </c>
      <c r="D34" s="494">
        <v>3</v>
      </c>
      <c r="E34" s="494">
        <v>3</v>
      </c>
      <c r="F34" s="494">
        <v>2</v>
      </c>
      <c r="G34" s="494">
        <v>2</v>
      </c>
      <c r="H34" s="494" t="s">
        <v>607</v>
      </c>
      <c r="I34" s="494" t="s">
        <v>607</v>
      </c>
      <c r="J34" s="494">
        <v>2</v>
      </c>
      <c r="K34" s="494" t="s">
        <v>607</v>
      </c>
      <c r="L34" s="494" t="s">
        <v>607</v>
      </c>
    </row>
    <row r="35" spans="1:12" ht="11.25" customHeight="1" x14ac:dyDescent="0.2">
      <c r="A35" s="282" t="s">
        <v>80</v>
      </c>
      <c r="B35" s="500">
        <v>72</v>
      </c>
      <c r="C35" s="494">
        <v>26</v>
      </c>
      <c r="D35" s="494">
        <v>16</v>
      </c>
      <c r="E35" s="494">
        <v>4</v>
      </c>
      <c r="F35" s="494">
        <v>1</v>
      </c>
      <c r="G35" s="494">
        <v>15</v>
      </c>
      <c r="H35" s="494" t="s">
        <v>607</v>
      </c>
      <c r="I35" s="494">
        <v>1</v>
      </c>
      <c r="J35" s="494">
        <v>3</v>
      </c>
      <c r="K35" s="494">
        <v>1</v>
      </c>
      <c r="L35" s="494">
        <v>5</v>
      </c>
    </row>
    <row r="36" spans="1:12" ht="11.25" customHeight="1" x14ac:dyDescent="0.2">
      <c r="A36" s="282" t="s">
        <v>218</v>
      </c>
      <c r="B36" s="500">
        <v>7</v>
      </c>
      <c r="C36" s="494">
        <v>2</v>
      </c>
      <c r="D36" s="494" t="s">
        <v>607</v>
      </c>
      <c r="E36" s="494" t="s">
        <v>607</v>
      </c>
      <c r="F36" s="494" t="s">
        <v>607</v>
      </c>
      <c r="G36" s="494">
        <v>2</v>
      </c>
      <c r="H36" s="494" t="s">
        <v>607</v>
      </c>
      <c r="I36" s="494" t="s">
        <v>607</v>
      </c>
      <c r="J36" s="494" t="s">
        <v>607</v>
      </c>
      <c r="K36" s="494">
        <v>3</v>
      </c>
      <c r="L36" s="494" t="s">
        <v>607</v>
      </c>
    </row>
    <row r="37" spans="1:12" ht="11.25" customHeight="1" x14ac:dyDescent="0.2">
      <c r="A37" s="282" t="s">
        <v>81</v>
      </c>
      <c r="B37" s="500">
        <v>22</v>
      </c>
      <c r="C37" s="494">
        <v>3</v>
      </c>
      <c r="D37" s="494">
        <v>2</v>
      </c>
      <c r="E37" s="494" t="s">
        <v>607</v>
      </c>
      <c r="F37" s="494" t="s">
        <v>607</v>
      </c>
      <c r="G37" s="494">
        <v>1</v>
      </c>
      <c r="H37" s="494" t="s">
        <v>607</v>
      </c>
      <c r="I37" s="494" t="s">
        <v>607</v>
      </c>
      <c r="J37" s="494">
        <v>5</v>
      </c>
      <c r="K37" s="494">
        <v>10</v>
      </c>
      <c r="L37" s="494">
        <v>1</v>
      </c>
    </row>
    <row r="38" spans="1:12" ht="11.25" customHeight="1" x14ac:dyDescent="0.2">
      <c r="A38" s="282" t="s">
        <v>219</v>
      </c>
      <c r="B38" s="269">
        <v>19</v>
      </c>
      <c r="C38" s="260">
        <v>6</v>
      </c>
      <c r="D38" s="260">
        <v>2</v>
      </c>
      <c r="E38" s="260">
        <v>1</v>
      </c>
      <c r="F38" s="260" t="s">
        <v>607</v>
      </c>
      <c r="G38" s="260">
        <v>2</v>
      </c>
      <c r="H38" s="260" t="s">
        <v>607</v>
      </c>
      <c r="I38" s="260" t="s">
        <v>607</v>
      </c>
      <c r="J38" s="260">
        <v>2</v>
      </c>
      <c r="K38" s="260">
        <v>6</v>
      </c>
      <c r="L38" s="260" t="s">
        <v>607</v>
      </c>
    </row>
    <row r="39" spans="1:12" ht="11.25" customHeight="1" x14ac:dyDescent="0.2">
      <c r="A39" s="282" t="s">
        <v>82</v>
      </c>
      <c r="B39" s="500">
        <v>8</v>
      </c>
      <c r="C39" s="494">
        <v>3</v>
      </c>
      <c r="D39" s="494" t="s">
        <v>607</v>
      </c>
      <c r="E39" s="494" t="s">
        <v>607</v>
      </c>
      <c r="F39" s="494" t="s">
        <v>607</v>
      </c>
      <c r="G39" s="494">
        <v>1</v>
      </c>
      <c r="H39" s="494" t="s">
        <v>607</v>
      </c>
      <c r="I39" s="494">
        <v>1</v>
      </c>
      <c r="J39" s="494">
        <v>3</v>
      </c>
      <c r="K39" s="494" t="s">
        <v>607</v>
      </c>
      <c r="L39" s="494" t="s">
        <v>607</v>
      </c>
    </row>
    <row r="40" spans="1:12" ht="11.25" customHeight="1" x14ac:dyDescent="0.2">
      <c r="A40" s="272" t="s">
        <v>626</v>
      </c>
      <c r="B40" s="501">
        <v>12</v>
      </c>
      <c r="C40" s="495">
        <v>3</v>
      </c>
      <c r="D40" s="495" t="s">
        <v>607</v>
      </c>
      <c r="E40" s="495" t="s">
        <v>607</v>
      </c>
      <c r="F40" s="495" t="s">
        <v>607</v>
      </c>
      <c r="G40" s="495">
        <v>1</v>
      </c>
      <c r="H40" s="495" t="s">
        <v>607</v>
      </c>
      <c r="I40" s="495">
        <v>2</v>
      </c>
      <c r="J40" s="495">
        <v>3</v>
      </c>
      <c r="K40" s="495">
        <v>2</v>
      </c>
      <c r="L40" s="495">
        <v>1</v>
      </c>
    </row>
    <row r="41" spans="1:12" ht="11.25" customHeight="1" x14ac:dyDescent="0.2">
      <c r="B41" s="269"/>
      <c r="C41" s="269"/>
      <c r="D41" s="269"/>
      <c r="E41" s="269"/>
      <c r="F41" s="269"/>
      <c r="G41" s="269"/>
      <c r="H41" s="269"/>
      <c r="I41" s="269"/>
      <c r="J41" s="269"/>
      <c r="K41" s="269"/>
      <c r="L41" s="269"/>
    </row>
    <row r="42" spans="1:12" ht="11.25" customHeight="1" x14ac:dyDescent="0.2">
      <c r="A42" s="286" t="s">
        <v>135</v>
      </c>
    </row>
    <row r="43" spans="1:12" ht="11.25" customHeight="1" x14ac:dyDescent="0.2">
      <c r="A43" s="282" t="s">
        <v>83</v>
      </c>
      <c r="B43" s="287">
        <v>156</v>
      </c>
      <c r="C43" s="297">
        <v>63</v>
      </c>
      <c r="D43" s="297">
        <v>26</v>
      </c>
      <c r="E43" s="297">
        <v>13</v>
      </c>
      <c r="F43" s="297">
        <v>3</v>
      </c>
      <c r="G43" s="297">
        <v>16</v>
      </c>
      <c r="H43" s="297" t="s">
        <v>607</v>
      </c>
      <c r="I43" s="297">
        <v>2</v>
      </c>
      <c r="J43" s="297">
        <v>11</v>
      </c>
      <c r="K43" s="297">
        <v>18</v>
      </c>
      <c r="L43" s="297">
        <v>4</v>
      </c>
    </row>
    <row r="44" spans="1:12" ht="11.25" customHeight="1" x14ac:dyDescent="0.2">
      <c r="A44" s="282" t="s">
        <v>84</v>
      </c>
      <c r="B44" s="287">
        <v>32</v>
      </c>
      <c r="C44" s="494">
        <v>10</v>
      </c>
      <c r="D44" s="494">
        <v>2</v>
      </c>
      <c r="E44" s="494" t="s">
        <v>607</v>
      </c>
      <c r="F44" s="494" t="s">
        <v>607</v>
      </c>
      <c r="G44" s="494">
        <v>10</v>
      </c>
      <c r="H44" s="494" t="s">
        <v>607</v>
      </c>
      <c r="I44" s="494">
        <v>1</v>
      </c>
      <c r="J44" s="494">
        <v>5</v>
      </c>
      <c r="K44" s="494">
        <v>3</v>
      </c>
      <c r="L44" s="494">
        <v>1</v>
      </c>
    </row>
    <row r="45" spans="1:12" ht="11.25" customHeight="1" x14ac:dyDescent="0.2">
      <c r="A45" s="282" t="s">
        <v>85</v>
      </c>
      <c r="B45" s="287">
        <v>2</v>
      </c>
      <c r="C45" s="494">
        <v>1</v>
      </c>
      <c r="D45" s="494" t="s">
        <v>607</v>
      </c>
      <c r="E45" s="494" t="s">
        <v>607</v>
      </c>
      <c r="F45" s="494" t="s">
        <v>607</v>
      </c>
      <c r="G45" s="494" t="s">
        <v>607</v>
      </c>
      <c r="H45" s="494" t="s">
        <v>607</v>
      </c>
      <c r="I45" s="494" t="s">
        <v>607</v>
      </c>
      <c r="J45" s="494" t="s">
        <v>607</v>
      </c>
      <c r="K45" s="494">
        <v>1</v>
      </c>
      <c r="L45" s="494" t="s">
        <v>607</v>
      </c>
    </row>
    <row r="46" spans="1:12" ht="11.25" customHeight="1" x14ac:dyDescent="0.2">
      <c r="A46" s="282" t="s">
        <v>86</v>
      </c>
      <c r="B46" s="287">
        <v>2</v>
      </c>
      <c r="C46" s="297">
        <v>1</v>
      </c>
      <c r="D46" s="297" t="s">
        <v>607</v>
      </c>
      <c r="E46" s="297" t="s">
        <v>607</v>
      </c>
      <c r="F46" s="297" t="s">
        <v>607</v>
      </c>
      <c r="G46" s="297">
        <v>1</v>
      </c>
      <c r="H46" s="297" t="s">
        <v>607</v>
      </c>
      <c r="I46" s="297" t="s">
        <v>607</v>
      </c>
      <c r="J46" s="297" t="s">
        <v>607</v>
      </c>
      <c r="K46" s="297" t="s">
        <v>607</v>
      </c>
      <c r="L46" s="297" t="s">
        <v>607</v>
      </c>
    </row>
    <row r="47" spans="1:12" ht="11.25" customHeight="1" x14ac:dyDescent="0.2">
      <c r="A47" s="272" t="s">
        <v>565</v>
      </c>
      <c r="B47" s="294">
        <v>12</v>
      </c>
      <c r="C47" s="495">
        <v>3</v>
      </c>
      <c r="D47" s="495" t="s">
        <v>607</v>
      </c>
      <c r="E47" s="495" t="s">
        <v>607</v>
      </c>
      <c r="F47" s="495" t="s">
        <v>607</v>
      </c>
      <c r="G47" s="495">
        <v>1</v>
      </c>
      <c r="H47" s="495" t="s">
        <v>607</v>
      </c>
      <c r="I47" s="495">
        <v>1</v>
      </c>
      <c r="J47" s="495">
        <v>2</v>
      </c>
      <c r="K47" s="495">
        <v>3</v>
      </c>
      <c r="L47" s="495">
        <v>2</v>
      </c>
    </row>
    <row r="48" spans="1:12" ht="11.25" customHeight="1" x14ac:dyDescent="0.2">
      <c r="B48" s="269"/>
      <c r="C48" s="269"/>
      <c r="D48" s="269"/>
      <c r="E48" s="269"/>
      <c r="F48" s="269"/>
      <c r="G48" s="269"/>
      <c r="H48" s="269"/>
      <c r="I48" s="269"/>
      <c r="J48" s="269"/>
      <c r="K48" s="269"/>
      <c r="L48" s="269"/>
    </row>
    <row r="49" spans="1:12" ht="11.25" customHeight="1" x14ac:dyDescent="0.2">
      <c r="A49" s="286" t="s">
        <v>349</v>
      </c>
    </row>
    <row r="50" spans="1:12" ht="11.25" customHeight="1" x14ac:dyDescent="0.2">
      <c r="A50" s="282" t="s">
        <v>352</v>
      </c>
      <c r="B50" s="287">
        <v>166</v>
      </c>
      <c r="C50" s="297">
        <v>64</v>
      </c>
      <c r="D50" s="297">
        <v>21</v>
      </c>
      <c r="E50" s="297">
        <v>12</v>
      </c>
      <c r="F50" s="297">
        <v>3</v>
      </c>
      <c r="G50" s="297">
        <v>22</v>
      </c>
      <c r="H50" s="297" t="s">
        <v>607</v>
      </c>
      <c r="I50" s="297">
        <v>4</v>
      </c>
      <c r="J50" s="297">
        <v>16</v>
      </c>
      <c r="K50" s="297">
        <v>18</v>
      </c>
      <c r="L50" s="297">
        <v>6</v>
      </c>
    </row>
    <row r="51" spans="1:12" ht="11.25" customHeight="1" x14ac:dyDescent="0.2">
      <c r="A51" s="282" t="s">
        <v>353</v>
      </c>
      <c r="B51" s="496">
        <v>3</v>
      </c>
      <c r="C51" s="497">
        <v>2</v>
      </c>
      <c r="D51" s="497" t="s">
        <v>607</v>
      </c>
      <c r="E51" s="497" t="s">
        <v>607</v>
      </c>
      <c r="F51" s="497" t="s">
        <v>607</v>
      </c>
      <c r="G51" s="497" t="s">
        <v>607</v>
      </c>
      <c r="H51" s="497" t="s">
        <v>607</v>
      </c>
      <c r="I51" s="497" t="s">
        <v>607</v>
      </c>
      <c r="J51" s="497" t="s">
        <v>607</v>
      </c>
      <c r="K51" s="497">
        <v>1</v>
      </c>
      <c r="L51" s="497" t="s">
        <v>607</v>
      </c>
    </row>
    <row r="52" spans="1:12" ht="11.25" customHeight="1" x14ac:dyDescent="0.2">
      <c r="A52" s="282" t="s">
        <v>354</v>
      </c>
      <c r="B52" s="496">
        <v>17</v>
      </c>
      <c r="C52" s="497">
        <v>5</v>
      </c>
      <c r="D52" s="497">
        <v>4</v>
      </c>
      <c r="E52" s="497" t="s">
        <v>607</v>
      </c>
      <c r="F52" s="497" t="s">
        <v>607</v>
      </c>
      <c r="G52" s="497">
        <v>1</v>
      </c>
      <c r="H52" s="497" t="s">
        <v>607</v>
      </c>
      <c r="I52" s="497" t="s">
        <v>607</v>
      </c>
      <c r="J52" s="497" t="s">
        <v>607</v>
      </c>
      <c r="K52" s="497">
        <v>6</v>
      </c>
      <c r="L52" s="497">
        <v>1</v>
      </c>
    </row>
    <row r="53" spans="1:12" ht="11.25" customHeight="1" x14ac:dyDescent="0.2">
      <c r="A53" s="282" t="s">
        <v>355</v>
      </c>
      <c r="B53" s="496">
        <v>9</v>
      </c>
      <c r="C53" s="497">
        <v>5</v>
      </c>
      <c r="D53" s="497">
        <v>3</v>
      </c>
      <c r="E53" s="497">
        <v>1</v>
      </c>
      <c r="F53" s="497" t="s">
        <v>607</v>
      </c>
      <c r="G53" s="497" t="s">
        <v>607</v>
      </c>
      <c r="H53" s="497" t="s">
        <v>607</v>
      </c>
      <c r="I53" s="497" t="s">
        <v>607</v>
      </c>
      <c r="J53" s="497" t="s">
        <v>607</v>
      </c>
      <c r="K53" s="497" t="s">
        <v>607</v>
      </c>
      <c r="L53" s="497" t="s">
        <v>607</v>
      </c>
    </row>
    <row r="54" spans="1:12" ht="11.25" customHeight="1" x14ac:dyDescent="0.2">
      <c r="A54" s="272" t="s">
        <v>72</v>
      </c>
      <c r="B54" s="498">
        <v>9</v>
      </c>
      <c r="C54" s="499">
        <v>2</v>
      </c>
      <c r="D54" s="499" t="s">
        <v>607</v>
      </c>
      <c r="E54" s="499" t="s">
        <v>607</v>
      </c>
      <c r="F54" s="499" t="s">
        <v>607</v>
      </c>
      <c r="G54" s="499">
        <v>5</v>
      </c>
      <c r="H54" s="499" t="s">
        <v>607</v>
      </c>
      <c r="I54" s="499" t="s">
        <v>607</v>
      </c>
      <c r="J54" s="499">
        <v>2</v>
      </c>
      <c r="K54" s="499" t="s">
        <v>607</v>
      </c>
      <c r="L54" s="499" t="s">
        <v>607</v>
      </c>
    </row>
    <row r="55" spans="1:12" ht="11.25" customHeight="1" x14ac:dyDescent="0.2">
      <c r="B55" s="269"/>
      <c r="C55" s="269"/>
      <c r="D55" s="269"/>
      <c r="E55" s="269"/>
      <c r="F55" s="269"/>
      <c r="G55" s="269"/>
      <c r="H55" s="269"/>
      <c r="I55" s="269"/>
      <c r="J55" s="269"/>
      <c r="K55" s="269"/>
      <c r="L55" s="269"/>
    </row>
    <row r="56" spans="1:12" s="3" customFormat="1" ht="11.25" customHeight="1" x14ac:dyDescent="0.2">
      <c r="A56" s="286" t="s">
        <v>255</v>
      </c>
      <c r="B56" s="287"/>
      <c r="C56" s="297"/>
      <c r="D56" s="297"/>
      <c r="E56" s="297"/>
      <c r="F56" s="297"/>
      <c r="G56" s="297"/>
      <c r="H56" s="297"/>
      <c r="I56" s="297"/>
      <c r="J56" s="297"/>
      <c r="K56" s="297"/>
      <c r="L56" s="297"/>
    </row>
    <row r="57" spans="1:12" ht="11.25" customHeight="1" x14ac:dyDescent="0.2">
      <c r="A57" s="282" t="s">
        <v>69</v>
      </c>
      <c r="B57" s="287">
        <v>121</v>
      </c>
      <c r="C57" s="297">
        <v>42</v>
      </c>
      <c r="D57" s="297">
        <v>17</v>
      </c>
      <c r="E57" s="297">
        <v>9</v>
      </c>
      <c r="F57" s="297">
        <v>3</v>
      </c>
      <c r="G57" s="297">
        <v>20</v>
      </c>
      <c r="H57" s="297" t="s">
        <v>607</v>
      </c>
      <c r="I57" s="297">
        <v>4</v>
      </c>
      <c r="J57" s="297">
        <v>12</v>
      </c>
      <c r="K57" s="297">
        <v>10</v>
      </c>
      <c r="L57" s="297">
        <v>4</v>
      </c>
    </row>
    <row r="58" spans="1:12" ht="11.25" customHeight="1" x14ac:dyDescent="0.2">
      <c r="A58" s="282" t="s">
        <v>70</v>
      </c>
      <c r="B58" s="287">
        <v>55</v>
      </c>
      <c r="C58" s="494">
        <v>22</v>
      </c>
      <c r="D58" s="494">
        <v>8</v>
      </c>
      <c r="E58" s="494">
        <v>2</v>
      </c>
      <c r="F58" s="494" t="s">
        <v>607</v>
      </c>
      <c r="G58" s="494">
        <v>5</v>
      </c>
      <c r="H58" s="494" t="s">
        <v>607</v>
      </c>
      <c r="I58" s="494" t="s">
        <v>607</v>
      </c>
      <c r="J58" s="494">
        <v>4</v>
      </c>
      <c r="K58" s="494">
        <v>12</v>
      </c>
      <c r="L58" s="494">
        <v>2</v>
      </c>
    </row>
    <row r="59" spans="1:12" ht="11.25" customHeight="1" x14ac:dyDescent="0.2">
      <c r="A59" s="282" t="s">
        <v>71</v>
      </c>
      <c r="B59" s="287">
        <v>20</v>
      </c>
      <c r="C59" s="494">
        <v>12</v>
      </c>
      <c r="D59" s="494">
        <v>3</v>
      </c>
      <c r="E59" s="494">
        <v>2</v>
      </c>
      <c r="F59" s="494" t="s">
        <v>607</v>
      </c>
      <c r="G59" s="494" t="s">
        <v>607</v>
      </c>
      <c r="H59" s="494" t="s">
        <v>607</v>
      </c>
      <c r="I59" s="494" t="s">
        <v>607</v>
      </c>
      <c r="J59" s="494" t="s">
        <v>607</v>
      </c>
      <c r="K59" s="494">
        <v>2</v>
      </c>
      <c r="L59" s="494">
        <v>1</v>
      </c>
    </row>
    <row r="60" spans="1:12" s="11" customFormat="1" ht="11.25" customHeight="1" x14ac:dyDescent="0.2">
      <c r="A60" s="300" t="s">
        <v>220</v>
      </c>
      <c r="B60" s="287">
        <v>9</v>
      </c>
      <c r="C60" s="260">
        <v>6</v>
      </c>
      <c r="D60" s="260">
        <v>1</v>
      </c>
      <c r="E60" s="260">
        <v>1</v>
      </c>
      <c r="F60" s="260" t="s">
        <v>607</v>
      </c>
      <c r="G60" s="260" t="s">
        <v>607</v>
      </c>
      <c r="H60" s="260" t="s">
        <v>607</v>
      </c>
      <c r="I60" s="260" t="s">
        <v>607</v>
      </c>
      <c r="J60" s="260" t="s">
        <v>607</v>
      </c>
      <c r="K60" s="260">
        <v>1</v>
      </c>
      <c r="L60" s="260" t="s">
        <v>607</v>
      </c>
    </row>
    <row r="61" spans="1:12" s="11" customFormat="1" ht="11.25" customHeight="1" x14ac:dyDescent="0.2">
      <c r="A61" s="300" t="s">
        <v>221</v>
      </c>
      <c r="B61" s="295">
        <v>6</v>
      </c>
      <c r="C61" s="502">
        <v>2</v>
      </c>
      <c r="D61" s="502">
        <v>2</v>
      </c>
      <c r="E61" s="502">
        <v>1</v>
      </c>
      <c r="F61" s="502" t="s">
        <v>607</v>
      </c>
      <c r="G61" s="502" t="s">
        <v>607</v>
      </c>
      <c r="H61" s="502" t="s">
        <v>607</v>
      </c>
      <c r="I61" s="502" t="s">
        <v>607</v>
      </c>
      <c r="J61" s="502" t="s">
        <v>607</v>
      </c>
      <c r="K61" s="502">
        <v>1</v>
      </c>
      <c r="L61" s="502" t="s">
        <v>607</v>
      </c>
    </row>
    <row r="62" spans="1:12" s="11" customFormat="1" ht="11.25" customHeight="1" x14ac:dyDescent="0.2">
      <c r="A62" s="300" t="s">
        <v>222</v>
      </c>
      <c r="B62" s="295">
        <v>5</v>
      </c>
      <c r="C62" s="502">
        <v>4</v>
      </c>
      <c r="D62" s="502" t="s">
        <v>607</v>
      </c>
      <c r="E62" s="502" t="s">
        <v>607</v>
      </c>
      <c r="F62" s="502" t="s">
        <v>607</v>
      </c>
      <c r="G62" s="502" t="s">
        <v>607</v>
      </c>
      <c r="H62" s="502" t="s">
        <v>607</v>
      </c>
      <c r="I62" s="502" t="s">
        <v>607</v>
      </c>
      <c r="J62" s="502" t="s">
        <v>607</v>
      </c>
      <c r="K62" s="502" t="s">
        <v>607</v>
      </c>
      <c r="L62" s="502">
        <v>1</v>
      </c>
    </row>
    <row r="63" spans="1:12" ht="11.25" customHeight="1" x14ac:dyDescent="0.2">
      <c r="A63" s="272" t="s">
        <v>72</v>
      </c>
      <c r="B63" s="498">
        <v>8</v>
      </c>
      <c r="C63" s="499">
        <v>2</v>
      </c>
      <c r="D63" s="499" t="s">
        <v>607</v>
      </c>
      <c r="E63" s="499" t="s">
        <v>607</v>
      </c>
      <c r="F63" s="499" t="s">
        <v>607</v>
      </c>
      <c r="G63" s="499">
        <v>3</v>
      </c>
      <c r="H63" s="499" t="s">
        <v>607</v>
      </c>
      <c r="I63" s="499" t="s">
        <v>607</v>
      </c>
      <c r="J63" s="499">
        <v>2</v>
      </c>
      <c r="K63" s="499">
        <v>1</v>
      </c>
      <c r="L63" s="499" t="s">
        <v>607</v>
      </c>
    </row>
    <row r="64" spans="1:12" ht="11.25" customHeight="1" x14ac:dyDescent="0.2">
      <c r="B64" s="269"/>
      <c r="C64" s="269"/>
      <c r="D64" s="269"/>
      <c r="E64" s="269"/>
      <c r="F64" s="269"/>
      <c r="G64" s="269"/>
      <c r="H64" s="269"/>
      <c r="I64" s="269"/>
      <c r="J64" s="269"/>
      <c r="K64" s="269"/>
      <c r="L64" s="269"/>
    </row>
    <row r="65" spans="1:12" s="3" customFormat="1" ht="11.25" customHeight="1" x14ac:dyDescent="0.2">
      <c r="A65" s="286" t="s">
        <v>73</v>
      </c>
      <c r="B65" s="287"/>
      <c r="C65" s="297"/>
      <c r="D65" s="297"/>
      <c r="E65" s="297"/>
      <c r="F65" s="297"/>
      <c r="G65" s="297"/>
      <c r="H65" s="297"/>
      <c r="I65" s="297"/>
      <c r="J65" s="297"/>
      <c r="K65" s="297"/>
      <c r="L65" s="297"/>
    </row>
    <row r="66" spans="1:12" ht="11.25" customHeight="1" x14ac:dyDescent="0.2">
      <c r="A66" s="282" t="s">
        <v>74</v>
      </c>
      <c r="B66" s="287">
        <v>108</v>
      </c>
      <c r="C66" s="297">
        <v>44</v>
      </c>
      <c r="D66" s="297">
        <v>5</v>
      </c>
      <c r="E66" s="297">
        <v>10</v>
      </c>
      <c r="F66" s="297">
        <v>2</v>
      </c>
      <c r="G66" s="297">
        <v>19</v>
      </c>
      <c r="H66" s="297" t="s">
        <v>607</v>
      </c>
      <c r="I66" s="297">
        <v>3</v>
      </c>
      <c r="J66" s="297">
        <v>15</v>
      </c>
      <c r="K66" s="297">
        <v>9</v>
      </c>
      <c r="L66" s="297">
        <v>1</v>
      </c>
    </row>
    <row r="67" spans="1:12" ht="11.25" customHeight="1" x14ac:dyDescent="0.2">
      <c r="A67" s="282" t="s">
        <v>75</v>
      </c>
      <c r="B67" s="500">
        <v>67</v>
      </c>
      <c r="C67" s="494">
        <v>21</v>
      </c>
      <c r="D67" s="494">
        <v>15</v>
      </c>
      <c r="E67" s="494">
        <v>1</v>
      </c>
      <c r="F67" s="494" t="s">
        <v>607</v>
      </c>
      <c r="G67" s="494">
        <v>7</v>
      </c>
      <c r="H67" s="494" t="s">
        <v>607</v>
      </c>
      <c r="I67" s="494">
        <v>1</v>
      </c>
      <c r="J67" s="494">
        <v>2</v>
      </c>
      <c r="K67" s="494">
        <v>14</v>
      </c>
      <c r="L67" s="494">
        <v>6</v>
      </c>
    </row>
    <row r="68" spans="1:12" s="11" customFormat="1" ht="11.25" customHeight="1" x14ac:dyDescent="0.2">
      <c r="A68" s="300" t="s">
        <v>223</v>
      </c>
      <c r="B68" s="500">
        <v>27</v>
      </c>
      <c r="C68" s="494">
        <v>5</v>
      </c>
      <c r="D68" s="494">
        <v>7</v>
      </c>
      <c r="E68" s="494" t="s">
        <v>607</v>
      </c>
      <c r="F68" s="494" t="s">
        <v>607</v>
      </c>
      <c r="G68" s="494">
        <v>4</v>
      </c>
      <c r="H68" s="494" t="s">
        <v>607</v>
      </c>
      <c r="I68" s="494" t="s">
        <v>607</v>
      </c>
      <c r="J68" s="494" t="s">
        <v>607</v>
      </c>
      <c r="K68" s="494">
        <v>11</v>
      </c>
      <c r="L68" s="494" t="s">
        <v>607</v>
      </c>
    </row>
    <row r="69" spans="1:12" ht="11.25" customHeight="1" x14ac:dyDescent="0.2">
      <c r="A69" s="282" t="s">
        <v>76</v>
      </c>
      <c r="B69" s="503">
        <v>25</v>
      </c>
      <c r="C69" s="502">
        <v>11</v>
      </c>
      <c r="D69" s="502">
        <v>8</v>
      </c>
      <c r="E69" s="502">
        <v>2</v>
      </c>
      <c r="F69" s="502">
        <v>1</v>
      </c>
      <c r="G69" s="502" t="s">
        <v>607</v>
      </c>
      <c r="H69" s="502" t="s">
        <v>607</v>
      </c>
      <c r="I69" s="502" t="s">
        <v>607</v>
      </c>
      <c r="J69" s="502">
        <v>1</v>
      </c>
      <c r="K69" s="502">
        <v>2</v>
      </c>
      <c r="L69" s="502" t="s">
        <v>607</v>
      </c>
    </row>
    <row r="70" spans="1:12" s="11" customFormat="1" ht="11.25" customHeight="1" x14ac:dyDescent="0.2">
      <c r="A70" s="300" t="s">
        <v>223</v>
      </c>
      <c r="B70" s="500">
        <v>2</v>
      </c>
      <c r="C70" s="494">
        <v>1</v>
      </c>
      <c r="D70" s="494" t="s">
        <v>607</v>
      </c>
      <c r="E70" s="494" t="s">
        <v>607</v>
      </c>
      <c r="F70" s="494" t="s">
        <v>607</v>
      </c>
      <c r="G70" s="494" t="s">
        <v>607</v>
      </c>
      <c r="H70" s="494" t="s">
        <v>607</v>
      </c>
      <c r="I70" s="494" t="s">
        <v>607</v>
      </c>
      <c r="J70" s="494" t="s">
        <v>607</v>
      </c>
      <c r="K70" s="494">
        <v>1</v>
      </c>
      <c r="L70" s="494" t="s">
        <v>607</v>
      </c>
    </row>
    <row r="71" spans="1:12" ht="11.25" customHeight="1" x14ac:dyDescent="0.2">
      <c r="A71" s="272" t="s">
        <v>72</v>
      </c>
      <c r="B71" s="500">
        <v>4</v>
      </c>
      <c r="C71" s="494">
        <v>2</v>
      </c>
      <c r="D71" s="494" t="s">
        <v>607</v>
      </c>
      <c r="E71" s="494" t="s">
        <v>607</v>
      </c>
      <c r="F71" s="494" t="s">
        <v>607</v>
      </c>
      <c r="G71" s="494">
        <v>2</v>
      </c>
      <c r="H71" s="494" t="s">
        <v>607</v>
      </c>
      <c r="I71" s="494" t="s">
        <v>607</v>
      </c>
      <c r="J71" s="494" t="s">
        <v>607</v>
      </c>
      <c r="K71" s="494" t="s">
        <v>607</v>
      </c>
      <c r="L71" s="494" t="s">
        <v>607</v>
      </c>
    </row>
    <row r="72" spans="1:12" ht="11.25" customHeight="1" x14ac:dyDescent="0.2">
      <c r="B72" s="453"/>
      <c r="C72" s="328"/>
      <c r="D72" s="328"/>
      <c r="E72" s="328"/>
      <c r="F72" s="328"/>
      <c r="G72" s="328"/>
      <c r="H72" s="328"/>
      <c r="I72" s="328"/>
      <c r="J72" s="328"/>
      <c r="K72" s="328"/>
      <c r="L72" s="328"/>
    </row>
    <row r="73" spans="1:12" ht="11.25" customHeight="1" x14ac:dyDescent="0.2">
      <c r="A73" s="31" t="s">
        <v>678</v>
      </c>
      <c r="B73" s="286"/>
      <c r="C73" s="315"/>
      <c r="D73" s="282"/>
      <c r="E73" s="282"/>
      <c r="F73" s="282"/>
      <c r="G73" s="282"/>
      <c r="H73" s="282"/>
      <c r="I73" s="282"/>
      <c r="J73" s="282"/>
      <c r="K73" s="282"/>
      <c r="L73" s="282"/>
    </row>
    <row r="74" spans="1:12" ht="11.25" customHeight="1" x14ac:dyDescent="0.2">
      <c r="A74" s="300" t="s">
        <v>719</v>
      </c>
      <c r="B74" s="444"/>
      <c r="C74" s="318"/>
      <c r="D74" s="318"/>
      <c r="E74" s="318"/>
      <c r="F74" s="318"/>
      <c r="G74" s="318"/>
      <c r="H74" s="318"/>
      <c r="I74" s="318"/>
      <c r="J74" s="318"/>
      <c r="K74" s="318"/>
      <c r="L74" s="318"/>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7"/>
  <dimension ref="A1:T136"/>
  <sheetViews>
    <sheetView zoomScaleNormal="100" zoomScaleSheetLayoutView="100" workbookViewId="0"/>
  </sheetViews>
  <sheetFormatPr defaultColWidth="9.140625" defaultRowHeight="12.75" x14ac:dyDescent="0.2"/>
  <cols>
    <col min="1" max="1" width="20.85546875" style="331" customWidth="1"/>
    <col min="2" max="2" width="7.140625" style="458" customWidth="1"/>
    <col min="3" max="18" width="6.140625" style="352" customWidth="1"/>
    <col min="19" max="19" width="8.7109375" style="352" customWidth="1"/>
    <col min="20" max="16384" width="9.140625" style="52"/>
  </cols>
  <sheetData>
    <row r="1" spans="1:20" s="51" customFormat="1" ht="11.25" customHeight="1" x14ac:dyDescent="0.2">
      <c r="A1" s="286" t="s">
        <v>634</v>
      </c>
      <c r="B1" s="332"/>
      <c r="C1" s="332"/>
      <c r="D1" s="332"/>
      <c r="E1" s="332"/>
      <c r="F1" s="332"/>
      <c r="G1" s="332"/>
      <c r="H1" s="332"/>
      <c r="I1" s="332"/>
      <c r="J1" s="332"/>
      <c r="K1" s="332"/>
      <c r="L1" s="332"/>
      <c r="M1" s="332"/>
      <c r="N1" s="332"/>
      <c r="O1" s="332"/>
      <c r="P1" s="332"/>
      <c r="Q1" s="332"/>
      <c r="R1" s="332"/>
      <c r="S1" s="333"/>
    </row>
    <row r="2" spans="1:20" s="51" customFormat="1" ht="11.25" hidden="1" customHeight="1" x14ac:dyDescent="0.2">
      <c r="A2" s="286" t="s">
        <v>303</v>
      </c>
      <c r="B2" s="332"/>
      <c r="C2" s="332"/>
      <c r="D2" s="332"/>
      <c r="E2" s="332"/>
      <c r="F2" s="332"/>
      <c r="G2" s="332"/>
      <c r="H2" s="332"/>
      <c r="I2" s="332"/>
      <c r="J2" s="332"/>
      <c r="K2" s="332"/>
      <c r="L2" s="332"/>
      <c r="M2" s="332"/>
      <c r="N2" s="332"/>
      <c r="O2" s="332"/>
      <c r="P2" s="332"/>
      <c r="Q2" s="332"/>
      <c r="R2" s="332"/>
      <c r="S2" s="332"/>
    </row>
    <row r="3" spans="1:20" s="196" customFormat="1" ht="11.25" customHeight="1" x14ac:dyDescent="0.15">
      <c r="A3" s="288" t="s">
        <v>635</v>
      </c>
      <c r="B3" s="334"/>
      <c r="C3" s="334"/>
      <c r="D3" s="334"/>
      <c r="E3" s="334"/>
      <c r="F3" s="334"/>
      <c r="G3" s="334"/>
      <c r="H3" s="334"/>
      <c r="I3" s="334"/>
      <c r="J3" s="334"/>
      <c r="K3" s="334"/>
      <c r="L3" s="334"/>
      <c r="M3" s="334"/>
      <c r="N3" s="334"/>
      <c r="O3" s="334"/>
      <c r="P3" s="334"/>
      <c r="Q3" s="334"/>
      <c r="R3" s="334"/>
      <c r="S3" s="334"/>
    </row>
    <row r="4" spans="1:20" s="196" customFormat="1" ht="11.25" hidden="1" customHeight="1" x14ac:dyDescent="0.15">
      <c r="A4" s="288" t="s">
        <v>303</v>
      </c>
      <c r="B4" s="334"/>
      <c r="C4" s="334"/>
      <c r="D4" s="334"/>
      <c r="E4" s="334"/>
      <c r="F4" s="334"/>
      <c r="G4" s="334"/>
      <c r="H4" s="334"/>
      <c r="I4" s="334"/>
      <c r="J4" s="334"/>
      <c r="K4" s="334"/>
      <c r="L4" s="334"/>
      <c r="M4" s="334"/>
      <c r="N4" s="334"/>
      <c r="O4" s="334"/>
      <c r="P4" s="334"/>
      <c r="Q4" s="334"/>
      <c r="R4" s="334"/>
      <c r="S4" s="334"/>
    </row>
    <row r="5" spans="1:20" s="51" customFormat="1" ht="11.25" customHeight="1" x14ac:dyDescent="0.2">
      <c r="A5" s="335" t="s">
        <v>303</v>
      </c>
      <c r="B5" s="336"/>
      <c r="C5" s="336"/>
      <c r="D5" s="336"/>
      <c r="E5" s="336"/>
      <c r="F5" s="336"/>
      <c r="G5" s="336"/>
      <c r="H5" s="336"/>
      <c r="I5" s="336"/>
      <c r="J5" s="336"/>
      <c r="K5" s="336"/>
      <c r="L5" s="336"/>
      <c r="M5" s="336"/>
      <c r="N5" s="336"/>
      <c r="O5" s="336"/>
      <c r="P5" s="336"/>
      <c r="Q5" s="336"/>
      <c r="R5" s="336"/>
      <c r="S5" s="336"/>
    </row>
    <row r="6" spans="1:20" s="51" customFormat="1" ht="11.25" customHeight="1" x14ac:dyDescent="0.2">
      <c r="A6" s="337"/>
      <c r="B6" s="338" t="s">
        <v>96</v>
      </c>
      <c r="C6" s="338"/>
      <c r="D6" s="338"/>
      <c r="E6" s="338"/>
      <c r="F6" s="338"/>
      <c r="G6" s="338"/>
      <c r="H6" s="338"/>
      <c r="I6" s="338"/>
      <c r="J6" s="338"/>
      <c r="K6" s="338"/>
      <c r="L6" s="338"/>
      <c r="M6" s="338"/>
      <c r="N6" s="338"/>
      <c r="O6" s="338"/>
      <c r="P6" s="338"/>
      <c r="Q6" s="338"/>
      <c r="R6" s="338"/>
      <c r="S6" s="338"/>
    </row>
    <row r="7" spans="1:20" s="51" customFormat="1" ht="11.25" x14ac:dyDescent="0.2">
      <c r="A7" s="339"/>
      <c r="B7" s="340" t="s">
        <v>98</v>
      </c>
      <c r="C7" s="340"/>
      <c r="D7" s="340"/>
      <c r="E7" s="340"/>
      <c r="F7" s="340"/>
      <c r="G7" s="340"/>
      <c r="H7" s="340"/>
      <c r="I7" s="340"/>
      <c r="J7" s="340"/>
      <c r="K7" s="340"/>
      <c r="L7" s="340"/>
      <c r="M7" s="340"/>
      <c r="N7" s="340"/>
      <c r="O7" s="340"/>
      <c r="P7" s="340"/>
      <c r="Q7" s="340"/>
      <c r="R7" s="340"/>
      <c r="S7" s="336"/>
    </row>
    <row r="8" spans="1:20" s="51" customFormat="1" ht="11.25" x14ac:dyDescent="0.2">
      <c r="A8" s="341" t="s">
        <v>20</v>
      </c>
      <c r="B8" s="332" t="s">
        <v>145</v>
      </c>
      <c r="C8" s="332">
        <v>0</v>
      </c>
      <c r="D8" s="332" t="s">
        <v>99</v>
      </c>
      <c r="E8" s="332" t="s">
        <v>100</v>
      </c>
      <c r="F8" s="332" t="s">
        <v>101</v>
      </c>
      <c r="G8" s="332" t="s">
        <v>102</v>
      </c>
      <c r="H8" s="332" t="s">
        <v>103</v>
      </c>
      <c r="I8" s="332">
        <v>15</v>
      </c>
      <c r="J8" s="332" t="s">
        <v>104</v>
      </c>
      <c r="K8" s="332" t="s">
        <v>105</v>
      </c>
      <c r="L8" s="332" t="s">
        <v>106</v>
      </c>
      <c r="M8" s="332" t="s">
        <v>107</v>
      </c>
      <c r="N8" s="332" t="s">
        <v>108</v>
      </c>
      <c r="O8" s="332" t="s">
        <v>109</v>
      </c>
      <c r="P8" s="332" t="s">
        <v>110</v>
      </c>
      <c r="Q8" s="332" t="s">
        <v>111</v>
      </c>
      <c r="R8" s="332" t="s">
        <v>548</v>
      </c>
      <c r="S8" s="332" t="s">
        <v>112</v>
      </c>
    </row>
    <row r="9" spans="1:20" s="51" customFormat="1" ht="11.25" x14ac:dyDescent="0.2">
      <c r="A9" s="339" t="s">
        <v>88</v>
      </c>
      <c r="B9" s="340" t="s">
        <v>94</v>
      </c>
      <c r="C9" s="340"/>
      <c r="D9" s="340"/>
      <c r="E9" s="340"/>
      <c r="F9" s="340"/>
      <c r="G9" s="340"/>
      <c r="H9" s="340"/>
      <c r="I9" s="340"/>
      <c r="J9" s="340"/>
      <c r="K9" s="340"/>
      <c r="L9" s="340"/>
      <c r="M9" s="340"/>
      <c r="N9" s="340"/>
      <c r="O9" s="340"/>
      <c r="P9" s="340"/>
      <c r="Q9" s="340"/>
      <c r="R9" s="340"/>
      <c r="S9" s="340" t="s">
        <v>113</v>
      </c>
    </row>
    <row r="10" spans="1:20" s="174" customFormat="1" ht="11.25" x14ac:dyDescent="0.2">
      <c r="A10" s="337"/>
      <c r="B10" s="342"/>
      <c r="C10" s="342"/>
      <c r="D10" s="342"/>
      <c r="E10" s="342"/>
      <c r="F10" s="342"/>
      <c r="G10" s="342"/>
      <c r="H10" s="342"/>
      <c r="I10" s="342"/>
      <c r="J10" s="342"/>
      <c r="K10" s="342"/>
      <c r="L10" s="342"/>
      <c r="M10" s="342"/>
      <c r="N10" s="342"/>
      <c r="O10" s="342"/>
      <c r="P10" s="342"/>
      <c r="Q10" s="342"/>
      <c r="R10" s="342"/>
      <c r="S10" s="342"/>
    </row>
    <row r="11" spans="1:20" s="51" customFormat="1" ht="11.25" x14ac:dyDescent="0.2">
      <c r="A11" s="337" t="s">
        <v>9</v>
      </c>
      <c r="B11" s="343">
        <v>204</v>
      </c>
      <c r="C11" s="342" t="s">
        <v>607</v>
      </c>
      <c r="D11" s="342">
        <v>2</v>
      </c>
      <c r="E11" s="343">
        <v>2</v>
      </c>
      <c r="F11" s="343" t="s">
        <v>607</v>
      </c>
      <c r="G11" s="342">
        <v>3</v>
      </c>
      <c r="H11" s="343" t="s">
        <v>607</v>
      </c>
      <c r="I11" s="343" t="s">
        <v>607</v>
      </c>
      <c r="J11" s="342">
        <v>8</v>
      </c>
      <c r="K11" s="343">
        <v>8</v>
      </c>
      <c r="L11" s="343">
        <v>22</v>
      </c>
      <c r="M11" s="343">
        <v>23</v>
      </c>
      <c r="N11" s="343">
        <v>14</v>
      </c>
      <c r="O11" s="343">
        <v>32</v>
      </c>
      <c r="P11" s="343">
        <v>22</v>
      </c>
      <c r="Q11" s="343">
        <v>26</v>
      </c>
      <c r="R11" s="343">
        <v>42</v>
      </c>
      <c r="S11" s="343" t="s">
        <v>607</v>
      </c>
      <c r="T11" s="505"/>
    </row>
    <row r="12" spans="1:20" s="331" customFormat="1" ht="11.25" customHeight="1" x14ac:dyDescent="0.2">
      <c r="A12" s="329"/>
      <c r="B12" s="278"/>
      <c r="C12" s="278"/>
      <c r="D12" s="278"/>
      <c r="E12" s="278"/>
      <c r="F12" s="278"/>
      <c r="G12" s="278"/>
      <c r="H12" s="278"/>
      <c r="I12" s="278"/>
      <c r="J12" s="278"/>
      <c r="K12" s="278"/>
      <c r="L12" s="278"/>
      <c r="M12" s="278"/>
      <c r="N12" s="278"/>
      <c r="O12" s="278"/>
      <c r="P12" s="278"/>
      <c r="Q12" s="278"/>
      <c r="R12" s="278"/>
      <c r="S12" s="278"/>
      <c r="T12" s="505"/>
    </row>
    <row r="13" spans="1:20" s="174" customFormat="1" ht="11.25" x14ac:dyDescent="0.2">
      <c r="A13" s="329" t="s">
        <v>160</v>
      </c>
      <c r="B13" s="342">
        <v>13</v>
      </c>
      <c r="C13" s="330" t="s">
        <v>607</v>
      </c>
      <c r="D13" s="330">
        <v>1</v>
      </c>
      <c r="E13" s="330" t="s">
        <v>607</v>
      </c>
      <c r="F13" s="330" t="s">
        <v>607</v>
      </c>
      <c r="G13" s="330" t="s">
        <v>607</v>
      </c>
      <c r="H13" s="330" t="s">
        <v>607</v>
      </c>
      <c r="I13" s="330" t="s">
        <v>607</v>
      </c>
      <c r="J13" s="330" t="s">
        <v>607</v>
      </c>
      <c r="K13" s="330">
        <v>1</v>
      </c>
      <c r="L13" s="330">
        <v>2</v>
      </c>
      <c r="M13" s="330" t="s">
        <v>607</v>
      </c>
      <c r="N13" s="330">
        <v>2</v>
      </c>
      <c r="O13" s="330">
        <v>2</v>
      </c>
      <c r="P13" s="330">
        <v>2</v>
      </c>
      <c r="Q13" s="330">
        <v>2</v>
      </c>
      <c r="R13" s="330">
        <v>1</v>
      </c>
      <c r="S13" s="344" t="s">
        <v>607</v>
      </c>
      <c r="T13" s="505"/>
    </row>
    <row r="14" spans="1:20" s="123" customFormat="1" ht="11.25" x14ac:dyDescent="0.2">
      <c r="A14" s="345" t="s">
        <v>253</v>
      </c>
      <c r="B14" s="454">
        <v>4</v>
      </c>
      <c r="C14" s="346" t="s">
        <v>607</v>
      </c>
      <c r="D14" s="346" t="s">
        <v>607</v>
      </c>
      <c r="E14" s="346" t="s">
        <v>607</v>
      </c>
      <c r="F14" s="346" t="s">
        <v>607</v>
      </c>
      <c r="G14" s="346" t="s">
        <v>607</v>
      </c>
      <c r="H14" s="346" t="s">
        <v>607</v>
      </c>
      <c r="I14" s="346" t="s">
        <v>607</v>
      </c>
      <c r="J14" s="346" t="s">
        <v>607</v>
      </c>
      <c r="K14" s="346" t="s">
        <v>607</v>
      </c>
      <c r="L14" s="346" t="s">
        <v>607</v>
      </c>
      <c r="M14" s="346" t="s">
        <v>607</v>
      </c>
      <c r="N14" s="346" t="s">
        <v>607</v>
      </c>
      <c r="O14" s="346">
        <v>1</v>
      </c>
      <c r="P14" s="346">
        <v>1</v>
      </c>
      <c r="Q14" s="346">
        <v>1</v>
      </c>
      <c r="R14" s="346">
        <v>1</v>
      </c>
      <c r="S14" s="346" t="s">
        <v>607</v>
      </c>
      <c r="T14" s="505"/>
    </row>
    <row r="15" spans="1:20" s="174" customFormat="1" ht="11.25" x14ac:dyDescent="0.2">
      <c r="A15" s="329" t="s">
        <v>161</v>
      </c>
      <c r="B15" s="342">
        <v>8</v>
      </c>
      <c r="C15" s="344" t="s">
        <v>607</v>
      </c>
      <c r="D15" s="344" t="s">
        <v>607</v>
      </c>
      <c r="E15" s="344" t="s">
        <v>607</v>
      </c>
      <c r="F15" s="344" t="s">
        <v>607</v>
      </c>
      <c r="G15" s="344" t="s">
        <v>607</v>
      </c>
      <c r="H15" s="344" t="s">
        <v>607</v>
      </c>
      <c r="I15" s="344" t="s">
        <v>607</v>
      </c>
      <c r="J15" s="344" t="s">
        <v>607</v>
      </c>
      <c r="K15" s="330" t="s">
        <v>607</v>
      </c>
      <c r="L15" s="330">
        <v>1</v>
      </c>
      <c r="M15" s="330">
        <v>1</v>
      </c>
      <c r="N15" s="330" t="s">
        <v>607</v>
      </c>
      <c r="O15" s="330">
        <v>3</v>
      </c>
      <c r="P15" s="330" t="s">
        <v>607</v>
      </c>
      <c r="Q15" s="330">
        <v>1</v>
      </c>
      <c r="R15" s="330">
        <v>2</v>
      </c>
      <c r="S15" s="347" t="s">
        <v>607</v>
      </c>
      <c r="T15" s="505"/>
    </row>
    <row r="16" spans="1:20" s="174" customFormat="1" ht="11.25" x14ac:dyDescent="0.2">
      <c r="A16" s="329" t="s">
        <v>162</v>
      </c>
      <c r="B16" s="342">
        <v>5</v>
      </c>
      <c r="C16" s="344" t="s">
        <v>607</v>
      </c>
      <c r="D16" s="344" t="s">
        <v>607</v>
      </c>
      <c r="E16" s="344" t="s">
        <v>607</v>
      </c>
      <c r="F16" s="344" t="s">
        <v>607</v>
      </c>
      <c r="G16" s="344" t="s">
        <v>607</v>
      </c>
      <c r="H16" s="344" t="s">
        <v>607</v>
      </c>
      <c r="I16" s="344" t="s">
        <v>607</v>
      </c>
      <c r="J16" s="344" t="s">
        <v>607</v>
      </c>
      <c r="K16" s="330" t="s">
        <v>607</v>
      </c>
      <c r="L16" s="330" t="s">
        <v>607</v>
      </c>
      <c r="M16" s="330">
        <v>2</v>
      </c>
      <c r="N16" s="330" t="s">
        <v>607</v>
      </c>
      <c r="O16" s="344">
        <v>1</v>
      </c>
      <c r="P16" s="330">
        <v>1</v>
      </c>
      <c r="Q16" s="330" t="s">
        <v>607</v>
      </c>
      <c r="R16" s="330">
        <v>1</v>
      </c>
      <c r="S16" s="344" t="s">
        <v>607</v>
      </c>
      <c r="T16" s="505"/>
    </row>
    <row r="17" spans="1:20" s="174" customFormat="1" ht="11.25" x14ac:dyDescent="0.2">
      <c r="A17" s="329" t="s">
        <v>163</v>
      </c>
      <c r="B17" s="343">
        <v>13</v>
      </c>
      <c r="C17" s="344" t="s">
        <v>607</v>
      </c>
      <c r="D17" s="344" t="s">
        <v>607</v>
      </c>
      <c r="E17" s="344" t="s">
        <v>607</v>
      </c>
      <c r="F17" s="344" t="s">
        <v>607</v>
      </c>
      <c r="G17" s="344" t="s">
        <v>607</v>
      </c>
      <c r="H17" s="344" t="s">
        <v>607</v>
      </c>
      <c r="I17" s="344" t="s">
        <v>607</v>
      </c>
      <c r="J17" s="344" t="s">
        <v>607</v>
      </c>
      <c r="K17" s="344" t="s">
        <v>607</v>
      </c>
      <c r="L17" s="344" t="s">
        <v>607</v>
      </c>
      <c r="M17" s="344">
        <v>3</v>
      </c>
      <c r="N17" s="344">
        <v>1</v>
      </c>
      <c r="O17" s="344">
        <v>4</v>
      </c>
      <c r="P17" s="344">
        <v>1</v>
      </c>
      <c r="Q17" s="344">
        <v>1</v>
      </c>
      <c r="R17" s="344">
        <v>3</v>
      </c>
      <c r="S17" s="344" t="s">
        <v>607</v>
      </c>
      <c r="T17" s="505"/>
    </row>
    <row r="18" spans="1:20" s="174" customFormat="1" ht="11.25" x14ac:dyDescent="0.2">
      <c r="A18" s="329"/>
      <c r="B18" s="342"/>
      <c r="C18" s="330"/>
      <c r="D18" s="330"/>
      <c r="E18" s="330"/>
      <c r="F18" s="330"/>
      <c r="G18" s="330"/>
      <c r="H18" s="330"/>
      <c r="I18" s="330"/>
      <c r="J18" s="330"/>
      <c r="K18" s="330"/>
      <c r="L18" s="330"/>
      <c r="M18" s="330"/>
      <c r="N18" s="330"/>
      <c r="O18" s="330"/>
      <c r="P18" s="330"/>
      <c r="Q18" s="330"/>
      <c r="R18" s="330"/>
      <c r="S18" s="344"/>
      <c r="T18" s="505"/>
    </row>
    <row r="19" spans="1:20" s="174" customFormat="1" ht="11.25" x14ac:dyDescent="0.2">
      <c r="A19" s="329" t="s">
        <v>164</v>
      </c>
      <c r="B19" s="343">
        <v>5</v>
      </c>
      <c r="C19" s="344" t="s">
        <v>607</v>
      </c>
      <c r="D19" s="344" t="s">
        <v>607</v>
      </c>
      <c r="E19" s="344" t="s">
        <v>607</v>
      </c>
      <c r="F19" s="344" t="s">
        <v>607</v>
      </c>
      <c r="G19" s="344" t="s">
        <v>607</v>
      </c>
      <c r="H19" s="344" t="s">
        <v>607</v>
      </c>
      <c r="I19" s="344" t="s">
        <v>607</v>
      </c>
      <c r="J19" s="344" t="s">
        <v>607</v>
      </c>
      <c r="K19" s="344" t="s">
        <v>607</v>
      </c>
      <c r="L19" s="344" t="s">
        <v>607</v>
      </c>
      <c r="M19" s="344" t="s">
        <v>607</v>
      </c>
      <c r="N19" s="344">
        <v>2</v>
      </c>
      <c r="O19" s="344" t="s">
        <v>607</v>
      </c>
      <c r="P19" s="344">
        <v>1</v>
      </c>
      <c r="Q19" s="344">
        <v>1</v>
      </c>
      <c r="R19" s="344">
        <v>1</v>
      </c>
      <c r="S19" s="344" t="s">
        <v>607</v>
      </c>
      <c r="T19" s="505"/>
    </row>
    <row r="20" spans="1:20" s="174" customFormat="1" ht="11.25" x14ac:dyDescent="0.2">
      <c r="A20" s="329" t="s">
        <v>165</v>
      </c>
      <c r="B20" s="342">
        <v>6</v>
      </c>
      <c r="C20" s="330" t="s">
        <v>607</v>
      </c>
      <c r="D20" s="330" t="s">
        <v>607</v>
      </c>
      <c r="E20" s="330" t="s">
        <v>607</v>
      </c>
      <c r="F20" s="330" t="s">
        <v>607</v>
      </c>
      <c r="G20" s="330" t="s">
        <v>607</v>
      </c>
      <c r="H20" s="330" t="s">
        <v>607</v>
      </c>
      <c r="I20" s="330" t="s">
        <v>607</v>
      </c>
      <c r="J20" s="330" t="s">
        <v>607</v>
      </c>
      <c r="K20" s="330">
        <v>2</v>
      </c>
      <c r="L20" s="330" t="s">
        <v>607</v>
      </c>
      <c r="M20" s="330" t="s">
        <v>607</v>
      </c>
      <c r="N20" s="330" t="s">
        <v>607</v>
      </c>
      <c r="O20" s="330" t="s">
        <v>607</v>
      </c>
      <c r="P20" s="330">
        <v>1</v>
      </c>
      <c r="Q20" s="330" t="s">
        <v>607</v>
      </c>
      <c r="R20" s="330">
        <v>3</v>
      </c>
      <c r="S20" s="344" t="s">
        <v>607</v>
      </c>
      <c r="T20" s="505"/>
    </row>
    <row r="21" spans="1:20" s="174" customFormat="1" ht="11.25" x14ac:dyDescent="0.2">
      <c r="A21" s="329" t="s">
        <v>166</v>
      </c>
      <c r="B21" s="343">
        <v>7</v>
      </c>
      <c r="C21" s="344" t="s">
        <v>607</v>
      </c>
      <c r="D21" s="344" t="s">
        <v>607</v>
      </c>
      <c r="E21" s="344">
        <v>1</v>
      </c>
      <c r="F21" s="344" t="s">
        <v>607</v>
      </c>
      <c r="G21" s="344" t="s">
        <v>607</v>
      </c>
      <c r="H21" s="344" t="s">
        <v>607</v>
      </c>
      <c r="I21" s="344" t="s">
        <v>607</v>
      </c>
      <c r="J21" s="344">
        <v>1</v>
      </c>
      <c r="K21" s="344" t="s">
        <v>607</v>
      </c>
      <c r="L21" s="344" t="s">
        <v>607</v>
      </c>
      <c r="M21" s="344" t="s">
        <v>607</v>
      </c>
      <c r="N21" s="344" t="s">
        <v>607</v>
      </c>
      <c r="O21" s="344">
        <v>1</v>
      </c>
      <c r="P21" s="344" t="s">
        <v>607</v>
      </c>
      <c r="Q21" s="344">
        <v>2</v>
      </c>
      <c r="R21" s="344">
        <v>2</v>
      </c>
      <c r="S21" s="344" t="s">
        <v>607</v>
      </c>
      <c r="T21" s="505"/>
    </row>
    <row r="22" spans="1:20" s="174" customFormat="1" ht="11.25" x14ac:dyDescent="0.2">
      <c r="A22" s="329" t="s">
        <v>167</v>
      </c>
      <c r="B22" s="343">
        <v>2</v>
      </c>
      <c r="C22" s="344" t="s">
        <v>607</v>
      </c>
      <c r="D22" s="344" t="s">
        <v>607</v>
      </c>
      <c r="E22" s="344" t="s">
        <v>607</v>
      </c>
      <c r="F22" s="344" t="s">
        <v>607</v>
      </c>
      <c r="G22" s="344" t="s">
        <v>607</v>
      </c>
      <c r="H22" s="344" t="s">
        <v>607</v>
      </c>
      <c r="I22" s="344" t="s">
        <v>607</v>
      </c>
      <c r="J22" s="344" t="s">
        <v>607</v>
      </c>
      <c r="K22" s="344" t="s">
        <v>607</v>
      </c>
      <c r="L22" s="344">
        <v>1</v>
      </c>
      <c r="M22" s="344">
        <v>1</v>
      </c>
      <c r="N22" s="344" t="s">
        <v>607</v>
      </c>
      <c r="O22" s="344" t="s">
        <v>607</v>
      </c>
      <c r="P22" s="344" t="s">
        <v>607</v>
      </c>
      <c r="Q22" s="344" t="s">
        <v>607</v>
      </c>
      <c r="R22" s="344" t="s">
        <v>607</v>
      </c>
      <c r="S22" s="344" t="s">
        <v>607</v>
      </c>
      <c r="T22" s="505"/>
    </row>
    <row r="23" spans="1:20" s="174" customFormat="1" ht="11.25" x14ac:dyDescent="0.2">
      <c r="A23" s="329" t="s">
        <v>168</v>
      </c>
      <c r="B23" s="342">
        <v>2</v>
      </c>
      <c r="C23" s="330" t="s">
        <v>607</v>
      </c>
      <c r="D23" s="330" t="s">
        <v>607</v>
      </c>
      <c r="E23" s="330" t="s">
        <v>607</v>
      </c>
      <c r="F23" s="330" t="s">
        <v>607</v>
      </c>
      <c r="G23" s="330" t="s">
        <v>607</v>
      </c>
      <c r="H23" s="330" t="s">
        <v>607</v>
      </c>
      <c r="I23" s="330" t="s">
        <v>607</v>
      </c>
      <c r="J23" s="330" t="s">
        <v>607</v>
      </c>
      <c r="K23" s="330" t="s">
        <v>607</v>
      </c>
      <c r="L23" s="330" t="s">
        <v>607</v>
      </c>
      <c r="M23" s="330" t="s">
        <v>607</v>
      </c>
      <c r="N23" s="330" t="s">
        <v>607</v>
      </c>
      <c r="O23" s="330">
        <v>1</v>
      </c>
      <c r="P23" s="330" t="s">
        <v>607</v>
      </c>
      <c r="Q23" s="330" t="s">
        <v>607</v>
      </c>
      <c r="R23" s="330">
        <v>1</v>
      </c>
      <c r="S23" s="344" t="s">
        <v>607</v>
      </c>
      <c r="T23" s="505"/>
    </row>
    <row r="24" spans="1:20" s="174" customFormat="1" ht="11.25" x14ac:dyDescent="0.2">
      <c r="A24" s="329"/>
      <c r="B24" s="342"/>
      <c r="C24" s="330"/>
      <c r="D24" s="330"/>
      <c r="E24" s="330"/>
      <c r="F24" s="330"/>
      <c r="G24" s="330"/>
      <c r="H24" s="330"/>
      <c r="I24" s="330"/>
      <c r="J24" s="330"/>
      <c r="K24" s="330"/>
      <c r="L24" s="330"/>
      <c r="M24" s="330"/>
      <c r="N24" s="330"/>
      <c r="O24" s="330"/>
      <c r="P24" s="330"/>
      <c r="Q24" s="330"/>
      <c r="R24" s="330"/>
      <c r="S24" s="344"/>
      <c r="T24" s="505"/>
    </row>
    <row r="25" spans="1:20" s="174" customFormat="1" ht="11.25" x14ac:dyDescent="0.2">
      <c r="A25" s="329" t="s">
        <v>169</v>
      </c>
      <c r="B25" s="343">
        <v>39</v>
      </c>
      <c r="C25" s="344" t="s">
        <v>607</v>
      </c>
      <c r="D25" s="344" t="s">
        <v>607</v>
      </c>
      <c r="E25" s="344" t="s">
        <v>607</v>
      </c>
      <c r="F25" s="344" t="s">
        <v>607</v>
      </c>
      <c r="G25" s="344">
        <v>1</v>
      </c>
      <c r="H25" s="344" t="s">
        <v>607</v>
      </c>
      <c r="I25" s="344" t="s">
        <v>607</v>
      </c>
      <c r="J25" s="344">
        <v>1</v>
      </c>
      <c r="K25" s="344" t="s">
        <v>607</v>
      </c>
      <c r="L25" s="344">
        <v>8</v>
      </c>
      <c r="M25" s="344">
        <v>6</v>
      </c>
      <c r="N25" s="344" t="s">
        <v>607</v>
      </c>
      <c r="O25" s="344">
        <v>4</v>
      </c>
      <c r="P25" s="344">
        <v>7</v>
      </c>
      <c r="Q25" s="344">
        <v>4</v>
      </c>
      <c r="R25" s="344">
        <v>8</v>
      </c>
      <c r="S25" s="344" t="s">
        <v>607</v>
      </c>
      <c r="T25" s="505"/>
    </row>
    <row r="26" spans="1:20" s="123" customFormat="1" ht="11.25" x14ac:dyDescent="0.2">
      <c r="A26" s="345" t="s">
        <v>228</v>
      </c>
      <c r="B26" s="455">
        <v>8</v>
      </c>
      <c r="C26" s="346" t="s">
        <v>607</v>
      </c>
      <c r="D26" s="346" t="s">
        <v>607</v>
      </c>
      <c r="E26" s="346" t="s">
        <v>607</v>
      </c>
      <c r="F26" s="346" t="s">
        <v>607</v>
      </c>
      <c r="G26" s="346" t="s">
        <v>607</v>
      </c>
      <c r="H26" s="346" t="s">
        <v>607</v>
      </c>
      <c r="I26" s="346" t="s">
        <v>607</v>
      </c>
      <c r="J26" s="346" t="s">
        <v>607</v>
      </c>
      <c r="K26" s="346" t="s">
        <v>607</v>
      </c>
      <c r="L26" s="347">
        <v>1</v>
      </c>
      <c r="M26" s="347">
        <v>2</v>
      </c>
      <c r="N26" s="347" t="s">
        <v>607</v>
      </c>
      <c r="O26" s="347">
        <v>1</v>
      </c>
      <c r="P26" s="347">
        <v>1</v>
      </c>
      <c r="Q26" s="346">
        <v>1</v>
      </c>
      <c r="R26" s="347">
        <v>2</v>
      </c>
      <c r="S26" s="346" t="s">
        <v>607</v>
      </c>
      <c r="T26" s="505"/>
    </row>
    <row r="27" spans="1:20" s="174" customFormat="1" ht="11.25" x14ac:dyDescent="0.2">
      <c r="A27" s="329" t="s">
        <v>170</v>
      </c>
      <c r="B27" s="342">
        <v>5</v>
      </c>
      <c r="C27" s="330" t="s">
        <v>607</v>
      </c>
      <c r="D27" s="330" t="s">
        <v>607</v>
      </c>
      <c r="E27" s="330">
        <v>1</v>
      </c>
      <c r="F27" s="330" t="s">
        <v>607</v>
      </c>
      <c r="G27" s="330" t="s">
        <v>607</v>
      </c>
      <c r="H27" s="330" t="s">
        <v>607</v>
      </c>
      <c r="I27" s="330" t="s">
        <v>607</v>
      </c>
      <c r="J27" s="330" t="s">
        <v>607</v>
      </c>
      <c r="K27" s="330">
        <v>1</v>
      </c>
      <c r="L27" s="330" t="s">
        <v>607</v>
      </c>
      <c r="M27" s="330" t="s">
        <v>607</v>
      </c>
      <c r="N27" s="330">
        <v>2</v>
      </c>
      <c r="O27" s="330" t="s">
        <v>607</v>
      </c>
      <c r="P27" s="330">
        <v>1</v>
      </c>
      <c r="Q27" s="330" t="s">
        <v>607</v>
      </c>
      <c r="R27" s="330" t="s">
        <v>607</v>
      </c>
      <c r="S27" s="346" t="s">
        <v>607</v>
      </c>
      <c r="T27" s="505"/>
    </row>
    <row r="28" spans="1:20" s="174" customFormat="1" ht="11.25" x14ac:dyDescent="0.2">
      <c r="A28" s="329" t="s">
        <v>171</v>
      </c>
      <c r="B28" s="343">
        <v>30</v>
      </c>
      <c r="C28" s="344" t="s">
        <v>607</v>
      </c>
      <c r="D28" s="344" t="s">
        <v>607</v>
      </c>
      <c r="E28" s="344" t="s">
        <v>607</v>
      </c>
      <c r="F28" s="344" t="s">
        <v>607</v>
      </c>
      <c r="G28" s="344">
        <v>1</v>
      </c>
      <c r="H28" s="344" t="s">
        <v>607</v>
      </c>
      <c r="I28" s="344" t="s">
        <v>607</v>
      </c>
      <c r="J28" s="344">
        <v>1</v>
      </c>
      <c r="K28" s="344">
        <v>2</v>
      </c>
      <c r="L28" s="344">
        <v>4</v>
      </c>
      <c r="M28" s="344">
        <v>2</v>
      </c>
      <c r="N28" s="344">
        <v>3</v>
      </c>
      <c r="O28" s="344">
        <v>7</v>
      </c>
      <c r="P28" s="344">
        <v>1</v>
      </c>
      <c r="Q28" s="344">
        <v>5</v>
      </c>
      <c r="R28" s="344">
        <v>4</v>
      </c>
      <c r="S28" s="344" t="s">
        <v>607</v>
      </c>
      <c r="T28" s="505"/>
    </row>
    <row r="29" spans="1:20" s="123" customFormat="1" ht="11.25" x14ac:dyDescent="0.2">
      <c r="A29" s="345" t="s">
        <v>229</v>
      </c>
      <c r="B29" s="454">
        <v>11</v>
      </c>
      <c r="C29" s="346" t="s">
        <v>607</v>
      </c>
      <c r="D29" s="346" t="s">
        <v>607</v>
      </c>
      <c r="E29" s="346" t="s">
        <v>607</v>
      </c>
      <c r="F29" s="346" t="s">
        <v>607</v>
      </c>
      <c r="G29" s="346">
        <v>1</v>
      </c>
      <c r="H29" s="346" t="s">
        <v>607</v>
      </c>
      <c r="I29" s="346" t="s">
        <v>607</v>
      </c>
      <c r="J29" s="346" t="s">
        <v>607</v>
      </c>
      <c r="K29" s="346">
        <v>2</v>
      </c>
      <c r="L29" s="346">
        <v>4</v>
      </c>
      <c r="M29" s="346" t="s">
        <v>607</v>
      </c>
      <c r="N29" s="346">
        <v>2</v>
      </c>
      <c r="O29" s="346" t="s">
        <v>607</v>
      </c>
      <c r="P29" s="346" t="s">
        <v>607</v>
      </c>
      <c r="Q29" s="346">
        <v>2</v>
      </c>
      <c r="R29" s="346" t="s">
        <v>607</v>
      </c>
      <c r="S29" s="346" t="s">
        <v>607</v>
      </c>
      <c r="T29" s="505"/>
    </row>
    <row r="30" spans="1:20" s="174" customFormat="1" ht="11.25" x14ac:dyDescent="0.2">
      <c r="A30" s="329"/>
      <c r="B30" s="342"/>
      <c r="C30" s="330"/>
      <c r="D30" s="330"/>
      <c r="E30" s="330"/>
      <c r="F30" s="330"/>
      <c r="G30" s="330"/>
      <c r="H30" s="330"/>
      <c r="I30" s="330"/>
      <c r="J30" s="330"/>
      <c r="K30" s="330"/>
      <c r="L30" s="330"/>
      <c r="M30" s="330"/>
      <c r="N30" s="330"/>
      <c r="O30" s="330"/>
      <c r="P30" s="330"/>
      <c r="Q30" s="330"/>
      <c r="R30" s="330"/>
      <c r="S30" s="346"/>
      <c r="T30" s="505"/>
    </row>
    <row r="31" spans="1:20" s="174" customFormat="1" ht="11.25" x14ac:dyDescent="0.2">
      <c r="A31" s="329" t="s">
        <v>172</v>
      </c>
      <c r="B31" s="343">
        <v>12</v>
      </c>
      <c r="C31" s="344" t="s">
        <v>607</v>
      </c>
      <c r="D31" s="344" t="s">
        <v>607</v>
      </c>
      <c r="E31" s="344" t="s">
        <v>607</v>
      </c>
      <c r="F31" s="344" t="s">
        <v>607</v>
      </c>
      <c r="G31" s="344" t="s">
        <v>607</v>
      </c>
      <c r="H31" s="344" t="s">
        <v>607</v>
      </c>
      <c r="I31" s="344" t="s">
        <v>607</v>
      </c>
      <c r="J31" s="344" t="s">
        <v>607</v>
      </c>
      <c r="K31" s="344" t="s">
        <v>607</v>
      </c>
      <c r="L31" s="344">
        <v>2</v>
      </c>
      <c r="M31" s="344">
        <v>1</v>
      </c>
      <c r="N31" s="344">
        <v>2</v>
      </c>
      <c r="O31" s="344">
        <v>1</v>
      </c>
      <c r="P31" s="344">
        <v>3</v>
      </c>
      <c r="Q31" s="344">
        <v>2</v>
      </c>
      <c r="R31" s="344">
        <v>1</v>
      </c>
      <c r="S31" s="344" t="s">
        <v>607</v>
      </c>
      <c r="T31" s="505"/>
    </row>
    <row r="32" spans="1:20" s="174" customFormat="1" ht="11.25" x14ac:dyDescent="0.2">
      <c r="A32" s="329" t="s">
        <v>173</v>
      </c>
      <c r="B32" s="343">
        <v>6</v>
      </c>
      <c r="C32" s="344" t="s">
        <v>607</v>
      </c>
      <c r="D32" s="344" t="s">
        <v>607</v>
      </c>
      <c r="E32" s="344" t="s">
        <v>607</v>
      </c>
      <c r="F32" s="344" t="s">
        <v>607</v>
      </c>
      <c r="G32" s="344" t="s">
        <v>607</v>
      </c>
      <c r="H32" s="344" t="s">
        <v>607</v>
      </c>
      <c r="I32" s="344" t="s">
        <v>607</v>
      </c>
      <c r="J32" s="344" t="s">
        <v>607</v>
      </c>
      <c r="K32" s="344" t="s">
        <v>607</v>
      </c>
      <c r="L32" s="344" t="s">
        <v>607</v>
      </c>
      <c r="M32" s="344">
        <v>1</v>
      </c>
      <c r="N32" s="344" t="s">
        <v>607</v>
      </c>
      <c r="O32" s="344">
        <v>1</v>
      </c>
      <c r="P32" s="344">
        <v>2</v>
      </c>
      <c r="Q32" s="344" t="s">
        <v>607</v>
      </c>
      <c r="R32" s="344">
        <v>2</v>
      </c>
      <c r="S32" s="344" t="s">
        <v>607</v>
      </c>
      <c r="T32" s="505"/>
    </row>
    <row r="33" spans="1:20" s="174" customFormat="1" ht="11.25" x14ac:dyDescent="0.2">
      <c r="A33" s="329" t="s">
        <v>174</v>
      </c>
      <c r="B33" s="343">
        <v>6</v>
      </c>
      <c r="C33" s="344" t="s">
        <v>607</v>
      </c>
      <c r="D33" s="344" t="s">
        <v>607</v>
      </c>
      <c r="E33" s="344" t="s">
        <v>607</v>
      </c>
      <c r="F33" s="344" t="s">
        <v>607</v>
      </c>
      <c r="G33" s="344">
        <v>1</v>
      </c>
      <c r="H33" s="344" t="s">
        <v>607</v>
      </c>
      <c r="I33" s="344" t="s">
        <v>607</v>
      </c>
      <c r="J33" s="344" t="s">
        <v>607</v>
      </c>
      <c r="K33" s="344">
        <v>1</v>
      </c>
      <c r="L33" s="344" t="s">
        <v>607</v>
      </c>
      <c r="M33" s="344" t="s">
        <v>607</v>
      </c>
      <c r="N33" s="344">
        <v>1</v>
      </c>
      <c r="O33" s="344">
        <v>1</v>
      </c>
      <c r="P33" s="344">
        <v>1</v>
      </c>
      <c r="Q33" s="344">
        <v>1</v>
      </c>
      <c r="R33" s="344" t="s">
        <v>607</v>
      </c>
      <c r="S33" s="344" t="s">
        <v>607</v>
      </c>
      <c r="T33" s="505"/>
    </row>
    <row r="34" spans="1:20" s="174" customFormat="1" ht="11.25" x14ac:dyDescent="0.2">
      <c r="A34" s="329" t="s">
        <v>175</v>
      </c>
      <c r="B34" s="342">
        <v>9</v>
      </c>
      <c r="C34" s="330" t="s">
        <v>607</v>
      </c>
      <c r="D34" s="330" t="s">
        <v>607</v>
      </c>
      <c r="E34" s="330" t="s">
        <v>607</v>
      </c>
      <c r="F34" s="330" t="s">
        <v>607</v>
      </c>
      <c r="G34" s="330" t="s">
        <v>607</v>
      </c>
      <c r="H34" s="330" t="s">
        <v>607</v>
      </c>
      <c r="I34" s="330" t="s">
        <v>607</v>
      </c>
      <c r="J34" s="330" t="s">
        <v>607</v>
      </c>
      <c r="K34" s="330" t="s">
        <v>607</v>
      </c>
      <c r="L34" s="330">
        <v>1</v>
      </c>
      <c r="M34" s="330">
        <v>2</v>
      </c>
      <c r="N34" s="330" t="s">
        <v>607</v>
      </c>
      <c r="O34" s="330">
        <v>1</v>
      </c>
      <c r="P34" s="330">
        <v>1</v>
      </c>
      <c r="Q34" s="330">
        <v>1</v>
      </c>
      <c r="R34" s="330">
        <v>3</v>
      </c>
      <c r="S34" s="344" t="s">
        <v>607</v>
      </c>
      <c r="T34" s="505"/>
    </row>
    <row r="35" spans="1:20" s="174" customFormat="1" ht="11.25" x14ac:dyDescent="0.2">
      <c r="A35" s="329" t="s">
        <v>176</v>
      </c>
      <c r="B35" s="342">
        <v>6</v>
      </c>
      <c r="C35" s="330" t="s">
        <v>607</v>
      </c>
      <c r="D35" s="330" t="s">
        <v>607</v>
      </c>
      <c r="E35" s="330" t="s">
        <v>607</v>
      </c>
      <c r="F35" s="330" t="s">
        <v>607</v>
      </c>
      <c r="G35" s="330" t="s">
        <v>607</v>
      </c>
      <c r="H35" s="330" t="s">
        <v>607</v>
      </c>
      <c r="I35" s="330" t="s">
        <v>607</v>
      </c>
      <c r="J35" s="330">
        <v>1</v>
      </c>
      <c r="K35" s="330">
        <v>1</v>
      </c>
      <c r="L35" s="330">
        <v>1</v>
      </c>
      <c r="M35" s="330" t="s">
        <v>607</v>
      </c>
      <c r="N35" s="330">
        <v>1</v>
      </c>
      <c r="O35" s="330" t="s">
        <v>607</v>
      </c>
      <c r="P35" s="330" t="s">
        <v>607</v>
      </c>
      <c r="Q35" s="330">
        <v>1</v>
      </c>
      <c r="R35" s="330">
        <v>1</v>
      </c>
      <c r="S35" s="344" t="s">
        <v>607</v>
      </c>
      <c r="T35" s="505"/>
    </row>
    <row r="36" spans="1:20" s="174" customFormat="1" ht="11.25" x14ac:dyDescent="0.2">
      <c r="A36" s="329"/>
      <c r="B36" s="342"/>
      <c r="C36" s="330"/>
      <c r="D36" s="330"/>
      <c r="E36" s="330"/>
      <c r="F36" s="330"/>
      <c r="G36" s="330"/>
      <c r="H36" s="330"/>
      <c r="I36" s="330"/>
      <c r="J36" s="330"/>
      <c r="K36" s="330"/>
      <c r="L36" s="330"/>
      <c r="M36" s="330"/>
      <c r="N36" s="330"/>
      <c r="O36" s="330"/>
      <c r="P36" s="330"/>
      <c r="Q36" s="330"/>
      <c r="R36" s="330"/>
      <c r="S36" s="344"/>
      <c r="T36" s="505"/>
    </row>
    <row r="37" spans="1:20" s="174" customFormat="1" ht="11.25" x14ac:dyDescent="0.2">
      <c r="A37" s="329" t="s">
        <v>177</v>
      </c>
      <c r="B37" s="343">
        <v>12</v>
      </c>
      <c r="C37" s="344" t="s">
        <v>607</v>
      </c>
      <c r="D37" s="344" t="s">
        <v>607</v>
      </c>
      <c r="E37" s="344" t="s">
        <v>607</v>
      </c>
      <c r="F37" s="344" t="s">
        <v>607</v>
      </c>
      <c r="G37" s="344" t="s">
        <v>607</v>
      </c>
      <c r="H37" s="344" t="s">
        <v>607</v>
      </c>
      <c r="I37" s="344" t="s">
        <v>607</v>
      </c>
      <c r="J37" s="344">
        <v>4</v>
      </c>
      <c r="K37" s="344" t="s">
        <v>607</v>
      </c>
      <c r="L37" s="344" t="s">
        <v>607</v>
      </c>
      <c r="M37" s="344" t="s">
        <v>607</v>
      </c>
      <c r="N37" s="344" t="s">
        <v>607</v>
      </c>
      <c r="O37" s="344">
        <v>2</v>
      </c>
      <c r="P37" s="344" t="s">
        <v>607</v>
      </c>
      <c r="Q37" s="344">
        <v>2</v>
      </c>
      <c r="R37" s="344">
        <v>4</v>
      </c>
      <c r="S37" s="344" t="s">
        <v>607</v>
      </c>
      <c r="T37" s="505"/>
    </row>
    <row r="38" spans="1:20" s="174" customFormat="1" ht="11.25" x14ac:dyDescent="0.2">
      <c r="A38" s="329" t="s">
        <v>178</v>
      </c>
      <c r="B38" s="343">
        <v>6</v>
      </c>
      <c r="C38" s="344" t="s">
        <v>607</v>
      </c>
      <c r="D38" s="344">
        <v>1</v>
      </c>
      <c r="E38" s="344" t="s">
        <v>607</v>
      </c>
      <c r="F38" s="344" t="s">
        <v>607</v>
      </c>
      <c r="G38" s="344" t="s">
        <v>607</v>
      </c>
      <c r="H38" s="344" t="s">
        <v>607</v>
      </c>
      <c r="I38" s="344" t="s">
        <v>607</v>
      </c>
      <c r="J38" s="344" t="s">
        <v>607</v>
      </c>
      <c r="K38" s="344" t="s">
        <v>607</v>
      </c>
      <c r="L38" s="344">
        <v>1</v>
      </c>
      <c r="M38" s="344">
        <v>1</v>
      </c>
      <c r="N38" s="344" t="s">
        <v>607</v>
      </c>
      <c r="O38" s="344">
        <v>1</v>
      </c>
      <c r="P38" s="344" t="s">
        <v>607</v>
      </c>
      <c r="Q38" s="344" t="s">
        <v>607</v>
      </c>
      <c r="R38" s="344">
        <v>2</v>
      </c>
      <c r="S38" s="344" t="s">
        <v>607</v>
      </c>
      <c r="T38" s="505"/>
    </row>
    <row r="39" spans="1:20" s="174" customFormat="1" ht="11.25" x14ac:dyDescent="0.2">
      <c r="A39" s="329" t="s">
        <v>179</v>
      </c>
      <c r="B39" s="342">
        <v>7</v>
      </c>
      <c r="C39" s="344" t="s">
        <v>607</v>
      </c>
      <c r="D39" s="344" t="s">
        <v>607</v>
      </c>
      <c r="E39" s="344" t="s">
        <v>607</v>
      </c>
      <c r="F39" s="344" t="s">
        <v>607</v>
      </c>
      <c r="G39" s="344" t="s">
        <v>607</v>
      </c>
      <c r="H39" s="344" t="s">
        <v>607</v>
      </c>
      <c r="I39" s="344" t="s">
        <v>607</v>
      </c>
      <c r="J39" s="344" t="s">
        <v>607</v>
      </c>
      <c r="K39" s="344" t="s">
        <v>607</v>
      </c>
      <c r="L39" s="344" t="s">
        <v>607</v>
      </c>
      <c r="M39" s="344">
        <v>2</v>
      </c>
      <c r="N39" s="344" t="s">
        <v>607</v>
      </c>
      <c r="O39" s="344">
        <v>2</v>
      </c>
      <c r="P39" s="344" t="s">
        <v>607</v>
      </c>
      <c r="Q39" s="344">
        <v>2</v>
      </c>
      <c r="R39" s="330">
        <v>1</v>
      </c>
      <c r="S39" s="330" t="s">
        <v>607</v>
      </c>
      <c r="T39" s="505"/>
    </row>
    <row r="40" spans="1:20" s="174" customFormat="1" ht="11.25" x14ac:dyDescent="0.2">
      <c r="A40" s="348" t="s">
        <v>180</v>
      </c>
      <c r="B40" s="456">
        <v>5</v>
      </c>
      <c r="C40" s="349" t="s">
        <v>607</v>
      </c>
      <c r="D40" s="349" t="s">
        <v>607</v>
      </c>
      <c r="E40" s="349" t="s">
        <v>607</v>
      </c>
      <c r="F40" s="349" t="s">
        <v>607</v>
      </c>
      <c r="G40" s="349" t="s">
        <v>607</v>
      </c>
      <c r="H40" s="349" t="s">
        <v>607</v>
      </c>
      <c r="I40" s="349" t="s">
        <v>607</v>
      </c>
      <c r="J40" s="349" t="s">
        <v>607</v>
      </c>
      <c r="K40" s="349" t="s">
        <v>607</v>
      </c>
      <c r="L40" s="349">
        <v>1</v>
      </c>
      <c r="M40" s="349">
        <v>1</v>
      </c>
      <c r="N40" s="349" t="s">
        <v>607</v>
      </c>
      <c r="O40" s="349" t="s">
        <v>607</v>
      </c>
      <c r="P40" s="349" t="s">
        <v>607</v>
      </c>
      <c r="Q40" s="349">
        <v>1</v>
      </c>
      <c r="R40" s="349">
        <v>2</v>
      </c>
      <c r="S40" s="349" t="s">
        <v>607</v>
      </c>
      <c r="T40" s="505"/>
    </row>
    <row r="41" spans="1:20" s="174" customFormat="1" ht="11.25" x14ac:dyDescent="0.2">
      <c r="A41" s="350"/>
      <c r="B41" s="342"/>
      <c r="C41" s="342"/>
      <c r="D41" s="342"/>
      <c r="E41" s="342"/>
      <c r="F41" s="342"/>
      <c r="G41" s="342"/>
      <c r="H41" s="342"/>
      <c r="I41" s="342"/>
      <c r="J41" s="342"/>
      <c r="K41" s="342"/>
      <c r="L41" s="342"/>
      <c r="M41" s="342"/>
      <c r="N41" s="342"/>
      <c r="O41" s="342"/>
      <c r="P41" s="342"/>
      <c r="Q41" s="342"/>
      <c r="R41" s="342"/>
      <c r="S41" s="342"/>
      <c r="T41" s="505"/>
    </row>
    <row r="42" spans="1:20" s="51" customFormat="1" ht="11.25" x14ac:dyDescent="0.2">
      <c r="A42" s="337" t="s">
        <v>158</v>
      </c>
      <c r="B42" s="342">
        <v>1645</v>
      </c>
      <c r="C42" s="343">
        <v>2</v>
      </c>
      <c r="D42" s="343">
        <v>1</v>
      </c>
      <c r="E42" s="343">
        <v>12</v>
      </c>
      <c r="F42" s="343">
        <v>14</v>
      </c>
      <c r="G42" s="343">
        <v>22</v>
      </c>
      <c r="H42" s="343">
        <v>21</v>
      </c>
      <c r="I42" s="343">
        <v>54</v>
      </c>
      <c r="J42" s="343">
        <v>84</v>
      </c>
      <c r="K42" s="342">
        <v>88</v>
      </c>
      <c r="L42" s="342">
        <v>184</v>
      </c>
      <c r="M42" s="342">
        <v>285</v>
      </c>
      <c r="N42" s="342">
        <v>219</v>
      </c>
      <c r="O42" s="343">
        <v>245</v>
      </c>
      <c r="P42" s="342">
        <v>196</v>
      </c>
      <c r="Q42" s="342">
        <v>124</v>
      </c>
      <c r="R42" s="342">
        <v>87</v>
      </c>
      <c r="S42" s="343">
        <v>7</v>
      </c>
      <c r="T42" s="505"/>
    </row>
    <row r="43" spans="1:20" ht="11.25" customHeight="1" x14ac:dyDescent="0.2">
      <c r="A43" s="329"/>
      <c r="B43" s="278"/>
      <c r="C43" s="278"/>
      <c r="D43" s="278"/>
      <c r="E43" s="278"/>
      <c r="F43" s="278"/>
      <c r="G43" s="278"/>
      <c r="H43" s="278"/>
      <c r="I43" s="278"/>
      <c r="J43" s="278"/>
      <c r="K43" s="278"/>
      <c r="L43" s="278"/>
      <c r="M43" s="278"/>
      <c r="N43" s="278"/>
      <c r="O43" s="278"/>
      <c r="P43" s="278"/>
      <c r="Q43" s="278"/>
      <c r="R43" s="278"/>
      <c r="S43" s="278"/>
      <c r="T43" s="505"/>
    </row>
    <row r="44" spans="1:20" s="174" customFormat="1" ht="11.25" x14ac:dyDescent="0.2">
      <c r="A44" s="329" t="s">
        <v>160</v>
      </c>
      <c r="B44" s="342">
        <v>340</v>
      </c>
      <c r="C44" s="330" t="s">
        <v>607</v>
      </c>
      <c r="D44" s="330">
        <v>1</v>
      </c>
      <c r="E44" s="330">
        <v>1</v>
      </c>
      <c r="F44" s="330">
        <v>3</v>
      </c>
      <c r="G44" s="330">
        <v>3</v>
      </c>
      <c r="H44" s="330">
        <v>3</v>
      </c>
      <c r="I44" s="330">
        <v>11</v>
      </c>
      <c r="J44" s="330">
        <v>13</v>
      </c>
      <c r="K44" s="330">
        <v>11</v>
      </c>
      <c r="L44" s="330">
        <v>28</v>
      </c>
      <c r="M44" s="330">
        <v>69</v>
      </c>
      <c r="N44" s="330">
        <v>50</v>
      </c>
      <c r="O44" s="330">
        <v>66</v>
      </c>
      <c r="P44" s="330">
        <v>42</v>
      </c>
      <c r="Q44" s="330">
        <v>23</v>
      </c>
      <c r="R44" s="330">
        <v>15</v>
      </c>
      <c r="S44" s="330">
        <v>1</v>
      </c>
      <c r="T44" s="505"/>
    </row>
    <row r="45" spans="1:20" s="123" customFormat="1" ht="11.25" x14ac:dyDescent="0.2">
      <c r="A45" s="345" t="s">
        <v>253</v>
      </c>
      <c r="B45" s="455">
        <v>91</v>
      </c>
      <c r="C45" s="346" t="s">
        <v>607</v>
      </c>
      <c r="D45" s="346">
        <v>1</v>
      </c>
      <c r="E45" s="346">
        <v>1</v>
      </c>
      <c r="F45" s="346" t="s">
        <v>607</v>
      </c>
      <c r="G45" s="346">
        <v>1</v>
      </c>
      <c r="H45" s="346" t="s">
        <v>607</v>
      </c>
      <c r="I45" s="346" t="s">
        <v>607</v>
      </c>
      <c r="J45" s="346">
        <v>2</v>
      </c>
      <c r="K45" s="347">
        <v>4</v>
      </c>
      <c r="L45" s="347">
        <v>6</v>
      </c>
      <c r="M45" s="347">
        <v>19</v>
      </c>
      <c r="N45" s="347">
        <v>17</v>
      </c>
      <c r="O45" s="346">
        <v>19</v>
      </c>
      <c r="P45" s="347">
        <v>10</v>
      </c>
      <c r="Q45" s="347">
        <v>7</v>
      </c>
      <c r="R45" s="347">
        <v>4</v>
      </c>
      <c r="S45" s="346" t="s">
        <v>607</v>
      </c>
      <c r="T45" s="505"/>
    </row>
    <row r="46" spans="1:20" s="174" customFormat="1" ht="11.25" x14ac:dyDescent="0.2">
      <c r="A46" s="329" t="s">
        <v>161</v>
      </c>
      <c r="B46" s="342">
        <v>49</v>
      </c>
      <c r="C46" s="344" t="s">
        <v>607</v>
      </c>
      <c r="D46" s="344" t="s">
        <v>607</v>
      </c>
      <c r="E46" s="344">
        <v>1</v>
      </c>
      <c r="F46" s="344" t="s">
        <v>607</v>
      </c>
      <c r="G46" s="344">
        <v>1</v>
      </c>
      <c r="H46" s="344" t="s">
        <v>607</v>
      </c>
      <c r="I46" s="344">
        <v>1</v>
      </c>
      <c r="J46" s="344">
        <v>2</v>
      </c>
      <c r="K46" s="330">
        <v>6</v>
      </c>
      <c r="L46" s="330">
        <v>2</v>
      </c>
      <c r="M46" s="330">
        <v>11</v>
      </c>
      <c r="N46" s="330">
        <v>9</v>
      </c>
      <c r="O46" s="344">
        <v>2</v>
      </c>
      <c r="P46" s="330">
        <v>5</v>
      </c>
      <c r="Q46" s="330">
        <v>5</v>
      </c>
      <c r="R46" s="330">
        <v>4</v>
      </c>
      <c r="S46" s="344" t="s">
        <v>607</v>
      </c>
      <c r="T46" s="505"/>
    </row>
    <row r="47" spans="1:20" s="174" customFormat="1" ht="11.25" x14ac:dyDescent="0.2">
      <c r="A47" s="329" t="s">
        <v>162</v>
      </c>
      <c r="B47" s="343">
        <v>47</v>
      </c>
      <c r="C47" s="344" t="s">
        <v>607</v>
      </c>
      <c r="D47" s="344" t="s">
        <v>607</v>
      </c>
      <c r="E47" s="344" t="s">
        <v>607</v>
      </c>
      <c r="F47" s="344">
        <v>2</v>
      </c>
      <c r="G47" s="344">
        <v>1</v>
      </c>
      <c r="H47" s="344" t="s">
        <v>607</v>
      </c>
      <c r="I47" s="344" t="s">
        <v>607</v>
      </c>
      <c r="J47" s="344">
        <v>9</v>
      </c>
      <c r="K47" s="344">
        <v>6</v>
      </c>
      <c r="L47" s="344">
        <v>5</v>
      </c>
      <c r="M47" s="344">
        <v>6</v>
      </c>
      <c r="N47" s="344">
        <v>8</v>
      </c>
      <c r="O47" s="344">
        <v>4</v>
      </c>
      <c r="P47" s="344">
        <v>2</v>
      </c>
      <c r="Q47" s="344">
        <v>1</v>
      </c>
      <c r="R47" s="344">
        <v>2</v>
      </c>
      <c r="S47" s="344">
        <v>1</v>
      </c>
      <c r="T47" s="505"/>
    </row>
    <row r="48" spans="1:20" s="174" customFormat="1" ht="11.25" x14ac:dyDescent="0.2">
      <c r="A48" s="329" t="s">
        <v>163</v>
      </c>
      <c r="B48" s="343">
        <v>61</v>
      </c>
      <c r="C48" s="344" t="s">
        <v>607</v>
      </c>
      <c r="D48" s="344" t="s">
        <v>607</v>
      </c>
      <c r="E48" s="344" t="s">
        <v>607</v>
      </c>
      <c r="F48" s="344" t="s">
        <v>607</v>
      </c>
      <c r="G48" s="344" t="s">
        <v>607</v>
      </c>
      <c r="H48" s="344">
        <v>3</v>
      </c>
      <c r="I48" s="344">
        <v>3</v>
      </c>
      <c r="J48" s="344">
        <v>4</v>
      </c>
      <c r="K48" s="344">
        <v>1</v>
      </c>
      <c r="L48" s="344">
        <v>7</v>
      </c>
      <c r="M48" s="344">
        <v>12</v>
      </c>
      <c r="N48" s="344">
        <v>7</v>
      </c>
      <c r="O48" s="344">
        <v>7</v>
      </c>
      <c r="P48" s="344">
        <v>10</v>
      </c>
      <c r="Q48" s="344">
        <v>3</v>
      </c>
      <c r="R48" s="344">
        <v>3</v>
      </c>
      <c r="S48" s="344">
        <v>1</v>
      </c>
      <c r="T48" s="505"/>
    </row>
    <row r="49" spans="1:20" s="174" customFormat="1" ht="11.25" x14ac:dyDescent="0.2">
      <c r="A49" s="329"/>
      <c r="B49" s="343"/>
      <c r="C49" s="344"/>
      <c r="D49" s="344"/>
      <c r="E49" s="344"/>
      <c r="F49" s="344"/>
      <c r="G49" s="344"/>
      <c r="H49" s="344"/>
      <c r="I49" s="344"/>
      <c r="J49" s="344"/>
      <c r="K49" s="344"/>
      <c r="L49" s="344"/>
      <c r="M49" s="344"/>
      <c r="N49" s="344"/>
      <c r="O49" s="344"/>
      <c r="P49" s="344"/>
      <c r="Q49" s="344"/>
      <c r="R49" s="344"/>
      <c r="S49" s="344"/>
      <c r="T49" s="505"/>
    </row>
    <row r="50" spans="1:20" s="174" customFormat="1" ht="11.25" x14ac:dyDescent="0.2">
      <c r="A50" s="329" t="s">
        <v>164</v>
      </c>
      <c r="B50" s="342">
        <v>80</v>
      </c>
      <c r="C50" s="344" t="s">
        <v>607</v>
      </c>
      <c r="D50" s="330" t="s">
        <v>607</v>
      </c>
      <c r="E50" s="330" t="s">
        <v>607</v>
      </c>
      <c r="F50" s="330">
        <v>1</v>
      </c>
      <c r="G50" s="330">
        <v>1</v>
      </c>
      <c r="H50" s="330" t="s">
        <v>607</v>
      </c>
      <c r="I50" s="330">
        <v>3</v>
      </c>
      <c r="J50" s="330">
        <v>3</v>
      </c>
      <c r="K50" s="330">
        <v>3</v>
      </c>
      <c r="L50" s="330">
        <v>8</v>
      </c>
      <c r="M50" s="330">
        <v>12</v>
      </c>
      <c r="N50" s="330">
        <v>14</v>
      </c>
      <c r="O50" s="330">
        <v>12</v>
      </c>
      <c r="P50" s="330">
        <v>9</v>
      </c>
      <c r="Q50" s="330">
        <v>10</v>
      </c>
      <c r="R50" s="330">
        <v>4</v>
      </c>
      <c r="S50" s="330" t="s">
        <v>607</v>
      </c>
      <c r="T50" s="505"/>
    </row>
    <row r="51" spans="1:20" s="174" customFormat="1" ht="11.25" x14ac:dyDescent="0.2">
      <c r="A51" s="329" t="s">
        <v>165</v>
      </c>
      <c r="B51" s="342">
        <v>24</v>
      </c>
      <c r="C51" s="344" t="s">
        <v>607</v>
      </c>
      <c r="D51" s="330" t="s">
        <v>607</v>
      </c>
      <c r="E51" s="330" t="s">
        <v>607</v>
      </c>
      <c r="F51" s="330" t="s">
        <v>607</v>
      </c>
      <c r="G51" s="330" t="s">
        <v>607</v>
      </c>
      <c r="H51" s="330" t="s">
        <v>607</v>
      </c>
      <c r="I51" s="330">
        <v>1</v>
      </c>
      <c r="J51" s="330">
        <v>3</v>
      </c>
      <c r="K51" s="330">
        <v>3</v>
      </c>
      <c r="L51" s="330">
        <v>4</v>
      </c>
      <c r="M51" s="330">
        <v>5</v>
      </c>
      <c r="N51" s="330">
        <v>1</v>
      </c>
      <c r="O51" s="330">
        <v>2</v>
      </c>
      <c r="P51" s="330">
        <v>3</v>
      </c>
      <c r="Q51" s="330">
        <v>1</v>
      </c>
      <c r="R51" s="330">
        <v>1</v>
      </c>
      <c r="S51" s="330" t="s">
        <v>607</v>
      </c>
      <c r="T51" s="505"/>
    </row>
    <row r="52" spans="1:20" s="174" customFormat="1" ht="11.25" x14ac:dyDescent="0.2">
      <c r="A52" s="329" t="s">
        <v>166</v>
      </c>
      <c r="B52" s="342">
        <v>47</v>
      </c>
      <c r="C52" s="344" t="s">
        <v>607</v>
      </c>
      <c r="D52" s="330" t="s">
        <v>607</v>
      </c>
      <c r="E52" s="330" t="s">
        <v>607</v>
      </c>
      <c r="F52" s="330" t="s">
        <v>607</v>
      </c>
      <c r="G52" s="330" t="s">
        <v>607</v>
      </c>
      <c r="H52" s="330">
        <v>1</v>
      </c>
      <c r="I52" s="330">
        <v>2</v>
      </c>
      <c r="J52" s="330">
        <v>8</v>
      </c>
      <c r="K52" s="330">
        <v>4</v>
      </c>
      <c r="L52" s="330">
        <v>3</v>
      </c>
      <c r="M52" s="330">
        <v>5</v>
      </c>
      <c r="N52" s="330">
        <v>4</v>
      </c>
      <c r="O52" s="330">
        <v>10</v>
      </c>
      <c r="P52" s="330">
        <v>3</v>
      </c>
      <c r="Q52" s="330">
        <v>6</v>
      </c>
      <c r="R52" s="330">
        <v>1</v>
      </c>
      <c r="S52" s="330" t="s">
        <v>607</v>
      </c>
      <c r="T52" s="505"/>
    </row>
    <row r="53" spans="1:20" s="174" customFormat="1" ht="11.25" x14ac:dyDescent="0.2">
      <c r="A53" s="329" t="s">
        <v>167</v>
      </c>
      <c r="B53" s="342">
        <v>19</v>
      </c>
      <c r="C53" s="344" t="s">
        <v>607</v>
      </c>
      <c r="D53" s="330" t="s">
        <v>607</v>
      </c>
      <c r="E53" s="330" t="s">
        <v>607</v>
      </c>
      <c r="F53" s="344" t="s">
        <v>607</v>
      </c>
      <c r="G53" s="330" t="s">
        <v>607</v>
      </c>
      <c r="H53" s="330" t="s">
        <v>607</v>
      </c>
      <c r="I53" s="330">
        <v>1</v>
      </c>
      <c r="J53" s="330" t="s">
        <v>607</v>
      </c>
      <c r="K53" s="330" t="s">
        <v>607</v>
      </c>
      <c r="L53" s="330">
        <v>2</v>
      </c>
      <c r="M53" s="330">
        <v>2</v>
      </c>
      <c r="N53" s="330">
        <v>2</v>
      </c>
      <c r="O53" s="330">
        <v>6</v>
      </c>
      <c r="P53" s="330">
        <v>2</v>
      </c>
      <c r="Q53" s="330" t="s">
        <v>607</v>
      </c>
      <c r="R53" s="330">
        <v>4</v>
      </c>
      <c r="S53" s="344" t="s">
        <v>607</v>
      </c>
      <c r="T53" s="505"/>
    </row>
    <row r="54" spans="1:20" s="174" customFormat="1" ht="11.25" x14ac:dyDescent="0.2">
      <c r="A54" s="329" t="s">
        <v>168</v>
      </c>
      <c r="B54" s="342">
        <v>29</v>
      </c>
      <c r="C54" s="344" t="s">
        <v>607</v>
      </c>
      <c r="D54" s="330" t="s">
        <v>607</v>
      </c>
      <c r="E54" s="330">
        <v>1</v>
      </c>
      <c r="F54" s="344" t="s">
        <v>607</v>
      </c>
      <c r="G54" s="330" t="s">
        <v>607</v>
      </c>
      <c r="H54" s="330" t="s">
        <v>607</v>
      </c>
      <c r="I54" s="330" t="s">
        <v>607</v>
      </c>
      <c r="J54" s="330">
        <v>3</v>
      </c>
      <c r="K54" s="330">
        <v>3</v>
      </c>
      <c r="L54" s="330">
        <v>3</v>
      </c>
      <c r="M54" s="330">
        <v>5</v>
      </c>
      <c r="N54" s="330">
        <v>2</v>
      </c>
      <c r="O54" s="330">
        <v>6</v>
      </c>
      <c r="P54" s="330">
        <v>2</v>
      </c>
      <c r="Q54" s="330">
        <v>2</v>
      </c>
      <c r="R54" s="330">
        <v>2</v>
      </c>
      <c r="S54" s="344" t="s">
        <v>607</v>
      </c>
      <c r="T54" s="505"/>
    </row>
    <row r="55" spans="1:20" s="174" customFormat="1" ht="11.25" x14ac:dyDescent="0.2">
      <c r="A55" s="329"/>
      <c r="B55" s="342"/>
      <c r="C55" s="344"/>
      <c r="D55" s="330"/>
      <c r="E55" s="330"/>
      <c r="F55" s="344"/>
      <c r="G55" s="330"/>
      <c r="H55" s="330"/>
      <c r="I55" s="330"/>
      <c r="J55" s="330"/>
      <c r="K55" s="330"/>
      <c r="L55" s="330"/>
      <c r="M55" s="330"/>
      <c r="N55" s="330"/>
      <c r="O55" s="330"/>
      <c r="P55" s="330"/>
      <c r="Q55" s="330"/>
      <c r="R55" s="330"/>
      <c r="S55" s="344"/>
      <c r="T55" s="505"/>
    </row>
    <row r="56" spans="1:20" s="174" customFormat="1" ht="11.25" x14ac:dyDescent="0.2">
      <c r="A56" s="329" t="s">
        <v>169</v>
      </c>
      <c r="B56" s="343">
        <v>204</v>
      </c>
      <c r="C56" s="344">
        <v>1</v>
      </c>
      <c r="D56" s="344" t="s">
        <v>607</v>
      </c>
      <c r="E56" s="344">
        <v>4</v>
      </c>
      <c r="F56" s="344" t="s">
        <v>607</v>
      </c>
      <c r="G56" s="344">
        <v>4</v>
      </c>
      <c r="H56" s="344">
        <v>6</v>
      </c>
      <c r="I56" s="344">
        <v>10</v>
      </c>
      <c r="J56" s="344">
        <v>8</v>
      </c>
      <c r="K56" s="344">
        <v>10</v>
      </c>
      <c r="L56" s="344">
        <v>24</v>
      </c>
      <c r="M56" s="344">
        <v>30</v>
      </c>
      <c r="N56" s="344">
        <v>25</v>
      </c>
      <c r="O56" s="344">
        <v>28</v>
      </c>
      <c r="P56" s="344">
        <v>33</v>
      </c>
      <c r="Q56" s="344">
        <v>17</v>
      </c>
      <c r="R56" s="344">
        <v>4</v>
      </c>
      <c r="S56" s="344" t="s">
        <v>607</v>
      </c>
      <c r="T56" s="505"/>
    </row>
    <row r="57" spans="1:20" s="123" customFormat="1" ht="11.25" x14ac:dyDescent="0.2">
      <c r="A57" s="345" t="s">
        <v>228</v>
      </c>
      <c r="B57" s="454">
        <v>57</v>
      </c>
      <c r="C57" s="346" t="s">
        <v>607</v>
      </c>
      <c r="D57" s="346" t="s">
        <v>607</v>
      </c>
      <c r="E57" s="346">
        <v>3</v>
      </c>
      <c r="F57" s="346" t="s">
        <v>607</v>
      </c>
      <c r="G57" s="346">
        <v>1</v>
      </c>
      <c r="H57" s="346" t="s">
        <v>607</v>
      </c>
      <c r="I57" s="346">
        <v>2</v>
      </c>
      <c r="J57" s="346" t="s">
        <v>607</v>
      </c>
      <c r="K57" s="346">
        <v>3</v>
      </c>
      <c r="L57" s="346">
        <v>9</v>
      </c>
      <c r="M57" s="346">
        <v>12</v>
      </c>
      <c r="N57" s="346">
        <v>7</v>
      </c>
      <c r="O57" s="346">
        <v>8</v>
      </c>
      <c r="P57" s="346">
        <v>6</v>
      </c>
      <c r="Q57" s="346">
        <v>5</v>
      </c>
      <c r="R57" s="346">
        <v>1</v>
      </c>
      <c r="S57" s="346" t="s">
        <v>607</v>
      </c>
      <c r="T57" s="505"/>
    </row>
    <row r="58" spans="1:20" s="174" customFormat="1" ht="11.25" x14ac:dyDescent="0.2">
      <c r="A58" s="329" t="s">
        <v>170</v>
      </c>
      <c r="B58" s="343">
        <v>65</v>
      </c>
      <c r="C58" s="344" t="s">
        <v>607</v>
      </c>
      <c r="D58" s="344" t="s">
        <v>607</v>
      </c>
      <c r="E58" s="344" t="s">
        <v>607</v>
      </c>
      <c r="F58" s="344" t="s">
        <v>607</v>
      </c>
      <c r="G58" s="344" t="s">
        <v>607</v>
      </c>
      <c r="H58" s="344">
        <v>1</v>
      </c>
      <c r="I58" s="344">
        <v>2</v>
      </c>
      <c r="J58" s="344">
        <v>5</v>
      </c>
      <c r="K58" s="344">
        <v>3</v>
      </c>
      <c r="L58" s="344">
        <v>8</v>
      </c>
      <c r="M58" s="344">
        <v>10</v>
      </c>
      <c r="N58" s="344">
        <v>6</v>
      </c>
      <c r="O58" s="344">
        <v>6</v>
      </c>
      <c r="P58" s="344">
        <v>12</v>
      </c>
      <c r="Q58" s="344">
        <v>6</v>
      </c>
      <c r="R58" s="344">
        <v>6</v>
      </c>
      <c r="S58" s="344" t="s">
        <v>607</v>
      </c>
      <c r="T58" s="505"/>
    </row>
    <row r="59" spans="1:20" s="174" customFormat="1" ht="11.25" x14ac:dyDescent="0.2">
      <c r="A59" s="329" t="s">
        <v>171</v>
      </c>
      <c r="B59" s="343">
        <v>215</v>
      </c>
      <c r="C59" s="344">
        <v>1</v>
      </c>
      <c r="D59" s="344" t="s">
        <v>607</v>
      </c>
      <c r="E59" s="344">
        <v>1</v>
      </c>
      <c r="F59" s="344">
        <v>3</v>
      </c>
      <c r="G59" s="344">
        <v>3</v>
      </c>
      <c r="H59" s="344">
        <v>1</v>
      </c>
      <c r="I59" s="344">
        <v>8</v>
      </c>
      <c r="J59" s="344">
        <v>6</v>
      </c>
      <c r="K59" s="344">
        <v>13</v>
      </c>
      <c r="L59" s="344">
        <v>26</v>
      </c>
      <c r="M59" s="344">
        <v>39</v>
      </c>
      <c r="N59" s="344">
        <v>31</v>
      </c>
      <c r="O59" s="344">
        <v>28</v>
      </c>
      <c r="P59" s="344">
        <v>26</v>
      </c>
      <c r="Q59" s="344">
        <v>18</v>
      </c>
      <c r="R59" s="344">
        <v>11</v>
      </c>
      <c r="S59" s="344" t="s">
        <v>607</v>
      </c>
      <c r="T59" s="505"/>
    </row>
    <row r="60" spans="1:20" s="123" customFormat="1" ht="11.25" customHeight="1" x14ac:dyDescent="0.2">
      <c r="A60" s="345" t="s">
        <v>229</v>
      </c>
      <c r="B60" s="454">
        <v>49</v>
      </c>
      <c r="C60" s="346" t="s">
        <v>607</v>
      </c>
      <c r="D60" s="346" t="s">
        <v>607</v>
      </c>
      <c r="E60" s="346" t="s">
        <v>607</v>
      </c>
      <c r="F60" s="346">
        <v>1</v>
      </c>
      <c r="G60" s="346">
        <v>1</v>
      </c>
      <c r="H60" s="346" t="s">
        <v>607</v>
      </c>
      <c r="I60" s="346" t="s">
        <v>607</v>
      </c>
      <c r="J60" s="346">
        <v>2</v>
      </c>
      <c r="K60" s="346">
        <v>1</v>
      </c>
      <c r="L60" s="346">
        <v>4</v>
      </c>
      <c r="M60" s="346">
        <v>8</v>
      </c>
      <c r="N60" s="346">
        <v>8</v>
      </c>
      <c r="O60" s="346">
        <v>5</v>
      </c>
      <c r="P60" s="346">
        <v>8</v>
      </c>
      <c r="Q60" s="346">
        <v>7</v>
      </c>
      <c r="R60" s="346">
        <v>4</v>
      </c>
      <c r="S60" s="346" t="s">
        <v>607</v>
      </c>
      <c r="T60" s="505"/>
    </row>
    <row r="61" spans="1:20" s="174" customFormat="1" ht="11.25" x14ac:dyDescent="0.2">
      <c r="A61" s="329"/>
      <c r="B61" s="343"/>
      <c r="C61" s="344"/>
      <c r="D61" s="344"/>
      <c r="E61" s="344"/>
      <c r="F61" s="344"/>
      <c r="G61" s="344"/>
      <c r="H61" s="344"/>
      <c r="I61" s="344"/>
      <c r="J61" s="344"/>
      <c r="K61" s="344"/>
      <c r="L61" s="344"/>
      <c r="M61" s="344"/>
      <c r="N61" s="344"/>
      <c r="O61" s="344"/>
      <c r="P61" s="344"/>
      <c r="Q61" s="344"/>
      <c r="R61" s="344"/>
      <c r="S61" s="344"/>
      <c r="T61" s="505"/>
    </row>
    <row r="62" spans="1:20" s="174" customFormat="1" ht="11.25" x14ac:dyDescent="0.2">
      <c r="A62" s="329" t="s">
        <v>172</v>
      </c>
      <c r="B62" s="343">
        <v>45</v>
      </c>
      <c r="C62" s="344" t="s">
        <v>607</v>
      </c>
      <c r="D62" s="344" t="s">
        <v>607</v>
      </c>
      <c r="E62" s="344">
        <v>1</v>
      </c>
      <c r="F62" s="344" t="s">
        <v>607</v>
      </c>
      <c r="G62" s="344" t="s">
        <v>607</v>
      </c>
      <c r="H62" s="344">
        <v>1</v>
      </c>
      <c r="I62" s="344" t="s">
        <v>607</v>
      </c>
      <c r="J62" s="344" t="s">
        <v>607</v>
      </c>
      <c r="K62" s="344">
        <v>3</v>
      </c>
      <c r="L62" s="344">
        <v>8</v>
      </c>
      <c r="M62" s="344">
        <v>13</v>
      </c>
      <c r="N62" s="344">
        <v>7</v>
      </c>
      <c r="O62" s="344">
        <v>5</v>
      </c>
      <c r="P62" s="344">
        <v>2</v>
      </c>
      <c r="Q62" s="344">
        <v>4</v>
      </c>
      <c r="R62" s="344">
        <v>1</v>
      </c>
      <c r="S62" s="344" t="s">
        <v>607</v>
      </c>
      <c r="T62" s="505"/>
    </row>
    <row r="63" spans="1:20" s="174" customFormat="1" ht="11.25" x14ac:dyDescent="0.2">
      <c r="A63" s="329" t="s">
        <v>173</v>
      </c>
      <c r="B63" s="342">
        <v>49</v>
      </c>
      <c r="C63" s="344" t="s">
        <v>607</v>
      </c>
      <c r="D63" s="344" t="s">
        <v>607</v>
      </c>
      <c r="E63" s="330" t="s">
        <v>607</v>
      </c>
      <c r="F63" s="330" t="s">
        <v>607</v>
      </c>
      <c r="G63" s="330" t="s">
        <v>607</v>
      </c>
      <c r="H63" s="330">
        <v>1</v>
      </c>
      <c r="I63" s="330">
        <v>2</v>
      </c>
      <c r="J63" s="330">
        <v>2</v>
      </c>
      <c r="K63" s="330">
        <v>2</v>
      </c>
      <c r="L63" s="330">
        <v>6</v>
      </c>
      <c r="M63" s="330">
        <v>8</v>
      </c>
      <c r="N63" s="330">
        <v>8</v>
      </c>
      <c r="O63" s="330">
        <v>11</v>
      </c>
      <c r="P63" s="330">
        <v>5</v>
      </c>
      <c r="Q63" s="330" t="s">
        <v>607</v>
      </c>
      <c r="R63" s="330">
        <v>3</v>
      </c>
      <c r="S63" s="330">
        <v>1</v>
      </c>
      <c r="T63" s="505"/>
    </row>
    <row r="64" spans="1:20" s="174" customFormat="1" ht="11.25" x14ac:dyDescent="0.2">
      <c r="A64" s="329" t="s">
        <v>174</v>
      </c>
      <c r="B64" s="342">
        <v>102</v>
      </c>
      <c r="C64" s="344" t="s">
        <v>607</v>
      </c>
      <c r="D64" s="344" t="s">
        <v>607</v>
      </c>
      <c r="E64" s="330" t="s">
        <v>607</v>
      </c>
      <c r="F64" s="330">
        <v>2</v>
      </c>
      <c r="G64" s="330">
        <v>2</v>
      </c>
      <c r="H64" s="330">
        <v>2</v>
      </c>
      <c r="I64" s="330">
        <v>1</v>
      </c>
      <c r="J64" s="330">
        <v>6</v>
      </c>
      <c r="K64" s="330">
        <v>7</v>
      </c>
      <c r="L64" s="330">
        <v>15</v>
      </c>
      <c r="M64" s="330">
        <v>12</v>
      </c>
      <c r="N64" s="330">
        <v>16</v>
      </c>
      <c r="O64" s="330">
        <v>10</v>
      </c>
      <c r="P64" s="330">
        <v>6</v>
      </c>
      <c r="Q64" s="330">
        <v>12</v>
      </c>
      <c r="R64" s="330">
        <v>9</v>
      </c>
      <c r="S64" s="330">
        <v>2</v>
      </c>
      <c r="T64" s="505"/>
    </row>
    <row r="65" spans="1:20" s="174" customFormat="1" ht="11.25" x14ac:dyDescent="0.2">
      <c r="A65" s="329" t="s">
        <v>175</v>
      </c>
      <c r="B65" s="342">
        <v>49</v>
      </c>
      <c r="C65" s="344" t="s">
        <v>607</v>
      </c>
      <c r="D65" s="344" t="s">
        <v>607</v>
      </c>
      <c r="E65" s="330" t="s">
        <v>607</v>
      </c>
      <c r="F65" s="330">
        <v>1</v>
      </c>
      <c r="G65" s="330">
        <v>2</v>
      </c>
      <c r="H65" s="330" t="s">
        <v>607</v>
      </c>
      <c r="I65" s="330">
        <v>1</v>
      </c>
      <c r="J65" s="330">
        <v>1</v>
      </c>
      <c r="K65" s="330">
        <v>1</v>
      </c>
      <c r="L65" s="330">
        <v>7</v>
      </c>
      <c r="M65" s="330">
        <v>8</v>
      </c>
      <c r="N65" s="330">
        <v>9</v>
      </c>
      <c r="O65" s="330">
        <v>7</v>
      </c>
      <c r="P65" s="330">
        <v>5</v>
      </c>
      <c r="Q65" s="330">
        <v>3</v>
      </c>
      <c r="R65" s="330">
        <v>4</v>
      </c>
      <c r="S65" s="330" t="s">
        <v>607</v>
      </c>
      <c r="T65" s="505"/>
    </row>
    <row r="66" spans="1:20" s="174" customFormat="1" ht="11.25" x14ac:dyDescent="0.2">
      <c r="A66" s="329" t="s">
        <v>176</v>
      </c>
      <c r="B66" s="343">
        <v>40</v>
      </c>
      <c r="C66" s="344" t="s">
        <v>607</v>
      </c>
      <c r="D66" s="344" t="s">
        <v>607</v>
      </c>
      <c r="E66" s="344" t="s">
        <v>607</v>
      </c>
      <c r="F66" s="344" t="s">
        <v>607</v>
      </c>
      <c r="G66" s="344">
        <v>1</v>
      </c>
      <c r="H66" s="344" t="s">
        <v>607</v>
      </c>
      <c r="I66" s="344">
        <v>1</v>
      </c>
      <c r="J66" s="344">
        <v>1</v>
      </c>
      <c r="K66" s="344">
        <v>3</v>
      </c>
      <c r="L66" s="344">
        <v>6</v>
      </c>
      <c r="M66" s="344">
        <v>9</v>
      </c>
      <c r="N66" s="344">
        <v>1</v>
      </c>
      <c r="O66" s="344">
        <v>9</v>
      </c>
      <c r="P66" s="344">
        <v>5</v>
      </c>
      <c r="Q66" s="344" t="s">
        <v>607</v>
      </c>
      <c r="R66" s="344">
        <v>3</v>
      </c>
      <c r="S66" s="344">
        <v>1</v>
      </c>
      <c r="T66" s="505"/>
    </row>
    <row r="67" spans="1:20" s="174" customFormat="1" ht="10.5" customHeight="1" x14ac:dyDescent="0.2">
      <c r="A67" s="329"/>
      <c r="B67" s="343"/>
      <c r="C67" s="344"/>
      <c r="D67" s="344"/>
      <c r="E67" s="344"/>
      <c r="F67" s="344"/>
      <c r="G67" s="344"/>
      <c r="H67" s="344"/>
      <c r="I67" s="344"/>
      <c r="J67" s="344"/>
      <c r="K67" s="344"/>
      <c r="L67" s="344"/>
      <c r="M67" s="344"/>
      <c r="N67" s="344"/>
      <c r="O67" s="344"/>
      <c r="P67" s="344"/>
      <c r="Q67" s="344"/>
      <c r="R67" s="344"/>
      <c r="S67" s="344"/>
      <c r="T67" s="505"/>
    </row>
    <row r="68" spans="1:20" s="174" customFormat="1" ht="11.25" x14ac:dyDescent="0.2">
      <c r="A68" s="329" t="s">
        <v>177</v>
      </c>
      <c r="B68" s="342">
        <v>33</v>
      </c>
      <c r="C68" s="344" t="s">
        <v>607</v>
      </c>
      <c r="D68" s="330" t="s">
        <v>607</v>
      </c>
      <c r="E68" s="344" t="s">
        <v>607</v>
      </c>
      <c r="F68" s="344" t="s">
        <v>607</v>
      </c>
      <c r="G68" s="330">
        <v>1</v>
      </c>
      <c r="H68" s="344">
        <v>1</v>
      </c>
      <c r="I68" s="330" t="s">
        <v>607</v>
      </c>
      <c r="J68" s="330" t="s">
        <v>607</v>
      </c>
      <c r="K68" s="330">
        <v>3</v>
      </c>
      <c r="L68" s="330">
        <v>5</v>
      </c>
      <c r="M68" s="330">
        <v>8</v>
      </c>
      <c r="N68" s="330">
        <v>5</v>
      </c>
      <c r="O68" s="330">
        <v>2</v>
      </c>
      <c r="P68" s="330">
        <v>5</v>
      </c>
      <c r="Q68" s="330">
        <v>2</v>
      </c>
      <c r="R68" s="330">
        <v>1</v>
      </c>
      <c r="S68" s="344" t="s">
        <v>607</v>
      </c>
      <c r="T68" s="505"/>
    </row>
    <row r="69" spans="1:20" s="174" customFormat="1" ht="11.25" x14ac:dyDescent="0.2">
      <c r="A69" s="329" t="s">
        <v>178</v>
      </c>
      <c r="B69" s="342">
        <v>38</v>
      </c>
      <c r="C69" s="344" t="s">
        <v>607</v>
      </c>
      <c r="D69" s="330" t="s">
        <v>607</v>
      </c>
      <c r="E69" s="344">
        <v>1</v>
      </c>
      <c r="F69" s="344" t="s">
        <v>607</v>
      </c>
      <c r="G69" s="330" t="s">
        <v>607</v>
      </c>
      <c r="H69" s="344">
        <v>1</v>
      </c>
      <c r="I69" s="330">
        <v>1</v>
      </c>
      <c r="J69" s="330">
        <v>1</v>
      </c>
      <c r="K69" s="330" t="s">
        <v>607</v>
      </c>
      <c r="L69" s="330">
        <v>6</v>
      </c>
      <c r="M69" s="330">
        <v>5</v>
      </c>
      <c r="N69" s="330">
        <v>4</v>
      </c>
      <c r="O69" s="330">
        <v>6</v>
      </c>
      <c r="P69" s="330">
        <v>8</v>
      </c>
      <c r="Q69" s="330">
        <v>3</v>
      </c>
      <c r="R69" s="330">
        <v>2</v>
      </c>
      <c r="S69" s="344" t="s">
        <v>607</v>
      </c>
      <c r="T69" s="505"/>
    </row>
    <row r="70" spans="1:20" s="174" customFormat="1" ht="11.25" x14ac:dyDescent="0.2">
      <c r="A70" s="329" t="s">
        <v>179</v>
      </c>
      <c r="B70" s="342">
        <v>75</v>
      </c>
      <c r="C70" s="344" t="s">
        <v>607</v>
      </c>
      <c r="D70" s="330" t="s">
        <v>607</v>
      </c>
      <c r="E70" s="344">
        <v>1</v>
      </c>
      <c r="F70" s="344">
        <v>2</v>
      </c>
      <c r="G70" s="330">
        <v>1</v>
      </c>
      <c r="H70" s="344" t="s">
        <v>607</v>
      </c>
      <c r="I70" s="330">
        <v>5</v>
      </c>
      <c r="J70" s="330">
        <v>9</v>
      </c>
      <c r="K70" s="330">
        <v>5</v>
      </c>
      <c r="L70" s="330">
        <v>4</v>
      </c>
      <c r="M70" s="330">
        <v>8</v>
      </c>
      <c r="N70" s="330">
        <v>9</v>
      </c>
      <c r="O70" s="330">
        <v>12</v>
      </c>
      <c r="P70" s="330">
        <v>9</v>
      </c>
      <c r="Q70" s="330">
        <v>4</v>
      </c>
      <c r="R70" s="330">
        <v>6</v>
      </c>
      <c r="S70" s="344" t="s">
        <v>607</v>
      </c>
      <c r="T70" s="505"/>
    </row>
    <row r="71" spans="1:20" s="174" customFormat="1" ht="11.25" x14ac:dyDescent="0.2">
      <c r="A71" s="348" t="s">
        <v>180</v>
      </c>
      <c r="B71" s="456">
        <v>34</v>
      </c>
      <c r="C71" s="349" t="s">
        <v>607</v>
      </c>
      <c r="D71" s="349" t="s">
        <v>607</v>
      </c>
      <c r="E71" s="349">
        <v>1</v>
      </c>
      <c r="F71" s="349" t="s">
        <v>607</v>
      </c>
      <c r="G71" s="349">
        <v>2</v>
      </c>
      <c r="H71" s="349" t="s">
        <v>607</v>
      </c>
      <c r="I71" s="349">
        <v>1</v>
      </c>
      <c r="J71" s="349" t="s">
        <v>607</v>
      </c>
      <c r="K71" s="349">
        <v>1</v>
      </c>
      <c r="L71" s="349">
        <v>7</v>
      </c>
      <c r="M71" s="349">
        <v>8</v>
      </c>
      <c r="N71" s="349">
        <v>1</v>
      </c>
      <c r="O71" s="349">
        <v>6</v>
      </c>
      <c r="P71" s="349">
        <v>2</v>
      </c>
      <c r="Q71" s="349">
        <v>4</v>
      </c>
      <c r="R71" s="349">
        <v>1</v>
      </c>
      <c r="S71" s="349" t="s">
        <v>607</v>
      </c>
      <c r="T71" s="505"/>
    </row>
    <row r="72" spans="1:20" s="174" customFormat="1" ht="11.25" x14ac:dyDescent="0.2">
      <c r="A72" s="350"/>
      <c r="B72" s="342"/>
      <c r="C72" s="342"/>
      <c r="D72" s="342"/>
      <c r="E72" s="342"/>
      <c r="F72" s="342"/>
      <c r="G72" s="342"/>
      <c r="H72" s="342"/>
      <c r="I72" s="342"/>
      <c r="J72" s="342"/>
      <c r="K72" s="342"/>
      <c r="L72" s="342"/>
      <c r="M72" s="342"/>
      <c r="N72" s="342"/>
      <c r="O72" s="342"/>
      <c r="P72" s="342"/>
      <c r="Q72" s="342"/>
      <c r="R72" s="342"/>
      <c r="S72" s="342"/>
      <c r="T72" s="505"/>
    </row>
    <row r="73" spans="1:20" s="51" customFormat="1" ht="11.25" x14ac:dyDescent="0.2">
      <c r="A73" s="337" t="s">
        <v>10</v>
      </c>
      <c r="B73" s="342">
        <v>13709</v>
      </c>
      <c r="C73" s="342">
        <v>9</v>
      </c>
      <c r="D73" s="342">
        <v>64</v>
      </c>
      <c r="E73" s="342">
        <v>130</v>
      </c>
      <c r="F73" s="342">
        <v>169</v>
      </c>
      <c r="G73" s="342">
        <v>252</v>
      </c>
      <c r="H73" s="342">
        <v>295</v>
      </c>
      <c r="I73" s="342">
        <v>517</v>
      </c>
      <c r="J73" s="342">
        <v>708</v>
      </c>
      <c r="K73" s="342">
        <v>890</v>
      </c>
      <c r="L73" s="342">
        <v>1565</v>
      </c>
      <c r="M73" s="342">
        <v>2684</v>
      </c>
      <c r="N73" s="342">
        <v>1832</v>
      </c>
      <c r="O73" s="342">
        <v>1816</v>
      </c>
      <c r="P73" s="342">
        <v>1403</v>
      </c>
      <c r="Q73" s="342">
        <v>731</v>
      </c>
      <c r="R73" s="342">
        <v>558</v>
      </c>
      <c r="S73" s="342">
        <v>86</v>
      </c>
      <c r="T73" s="505"/>
    </row>
    <row r="74" spans="1:20" ht="11.25" customHeight="1" x14ac:dyDescent="0.2">
      <c r="A74" s="329"/>
      <c r="B74" s="278"/>
      <c r="C74" s="278"/>
      <c r="D74" s="278"/>
      <c r="E74" s="278"/>
      <c r="F74" s="278"/>
      <c r="G74" s="278"/>
      <c r="H74" s="278"/>
      <c r="I74" s="278"/>
      <c r="J74" s="278"/>
      <c r="K74" s="278"/>
      <c r="L74" s="278"/>
      <c r="M74" s="278"/>
      <c r="N74" s="278"/>
      <c r="O74" s="278"/>
      <c r="P74" s="278"/>
      <c r="Q74" s="278"/>
      <c r="R74" s="278"/>
      <c r="S74" s="278"/>
      <c r="T74" s="505"/>
    </row>
    <row r="75" spans="1:20" s="174" customFormat="1" ht="11.25" x14ac:dyDescent="0.2">
      <c r="A75" s="329" t="s">
        <v>160</v>
      </c>
      <c r="B75" s="342">
        <v>2896</v>
      </c>
      <c r="C75" s="330">
        <v>1</v>
      </c>
      <c r="D75" s="330">
        <v>15</v>
      </c>
      <c r="E75" s="330">
        <v>24</v>
      </c>
      <c r="F75" s="330">
        <v>34</v>
      </c>
      <c r="G75" s="330">
        <v>56</v>
      </c>
      <c r="H75" s="330">
        <v>50</v>
      </c>
      <c r="I75" s="330">
        <v>108</v>
      </c>
      <c r="J75" s="330">
        <v>122</v>
      </c>
      <c r="K75" s="330">
        <v>137</v>
      </c>
      <c r="L75" s="330">
        <v>267</v>
      </c>
      <c r="M75" s="330">
        <v>613</v>
      </c>
      <c r="N75" s="330">
        <v>464</v>
      </c>
      <c r="O75" s="330">
        <v>416</v>
      </c>
      <c r="P75" s="330">
        <v>341</v>
      </c>
      <c r="Q75" s="330">
        <v>136</v>
      </c>
      <c r="R75" s="330">
        <v>88</v>
      </c>
      <c r="S75" s="330">
        <v>24</v>
      </c>
      <c r="T75" s="505"/>
    </row>
    <row r="76" spans="1:20" s="123" customFormat="1" ht="11.25" x14ac:dyDescent="0.2">
      <c r="A76" s="345" t="s">
        <v>253</v>
      </c>
      <c r="B76" s="455">
        <v>1133</v>
      </c>
      <c r="C76" s="347" t="s">
        <v>607</v>
      </c>
      <c r="D76" s="347">
        <v>5</v>
      </c>
      <c r="E76" s="347">
        <v>8</v>
      </c>
      <c r="F76" s="347">
        <v>10</v>
      </c>
      <c r="G76" s="347">
        <v>22</v>
      </c>
      <c r="H76" s="347">
        <v>19</v>
      </c>
      <c r="I76" s="347">
        <v>15</v>
      </c>
      <c r="J76" s="347">
        <v>18</v>
      </c>
      <c r="K76" s="347">
        <v>32</v>
      </c>
      <c r="L76" s="347">
        <v>114</v>
      </c>
      <c r="M76" s="347">
        <v>273</v>
      </c>
      <c r="N76" s="347">
        <v>204</v>
      </c>
      <c r="O76" s="347">
        <v>179</v>
      </c>
      <c r="P76" s="347">
        <v>149</v>
      </c>
      <c r="Q76" s="347">
        <v>54</v>
      </c>
      <c r="R76" s="347">
        <v>22</v>
      </c>
      <c r="S76" s="347">
        <v>9</v>
      </c>
      <c r="T76" s="505"/>
    </row>
    <row r="77" spans="1:20" s="174" customFormat="1" ht="11.25" x14ac:dyDescent="0.2">
      <c r="A77" s="329" t="s">
        <v>161</v>
      </c>
      <c r="B77" s="342">
        <v>292</v>
      </c>
      <c r="C77" s="330" t="s">
        <v>607</v>
      </c>
      <c r="D77" s="330">
        <v>2</v>
      </c>
      <c r="E77" s="330">
        <v>6</v>
      </c>
      <c r="F77" s="330" t="s">
        <v>607</v>
      </c>
      <c r="G77" s="330">
        <v>4</v>
      </c>
      <c r="H77" s="330">
        <v>4</v>
      </c>
      <c r="I77" s="330">
        <v>8</v>
      </c>
      <c r="J77" s="330">
        <v>9</v>
      </c>
      <c r="K77" s="330">
        <v>20</v>
      </c>
      <c r="L77" s="330">
        <v>40</v>
      </c>
      <c r="M77" s="330">
        <v>55</v>
      </c>
      <c r="N77" s="330">
        <v>32</v>
      </c>
      <c r="O77" s="330">
        <v>37</v>
      </c>
      <c r="P77" s="330">
        <v>42</v>
      </c>
      <c r="Q77" s="330">
        <v>13</v>
      </c>
      <c r="R77" s="330">
        <v>20</v>
      </c>
      <c r="S77" s="330" t="s">
        <v>607</v>
      </c>
      <c r="T77" s="505"/>
    </row>
    <row r="78" spans="1:20" s="174" customFormat="1" ht="11.25" x14ac:dyDescent="0.2">
      <c r="A78" s="329" t="s">
        <v>162</v>
      </c>
      <c r="B78" s="342">
        <v>526</v>
      </c>
      <c r="C78" s="330">
        <v>1</v>
      </c>
      <c r="D78" s="330">
        <v>1</v>
      </c>
      <c r="E78" s="330">
        <v>4</v>
      </c>
      <c r="F78" s="330">
        <v>7</v>
      </c>
      <c r="G78" s="330">
        <v>8</v>
      </c>
      <c r="H78" s="330">
        <v>10</v>
      </c>
      <c r="I78" s="330">
        <v>19</v>
      </c>
      <c r="J78" s="330">
        <v>26</v>
      </c>
      <c r="K78" s="330">
        <v>23</v>
      </c>
      <c r="L78" s="330">
        <v>53</v>
      </c>
      <c r="M78" s="330">
        <v>105</v>
      </c>
      <c r="N78" s="330">
        <v>81</v>
      </c>
      <c r="O78" s="330">
        <v>72</v>
      </c>
      <c r="P78" s="330">
        <v>58</v>
      </c>
      <c r="Q78" s="330">
        <v>31</v>
      </c>
      <c r="R78" s="330">
        <v>24</v>
      </c>
      <c r="S78" s="330">
        <v>3</v>
      </c>
      <c r="T78" s="505"/>
    </row>
    <row r="79" spans="1:20" s="174" customFormat="1" ht="11.25" x14ac:dyDescent="0.2">
      <c r="A79" s="329" t="s">
        <v>163</v>
      </c>
      <c r="B79" s="342">
        <v>531</v>
      </c>
      <c r="C79" s="330" t="s">
        <v>607</v>
      </c>
      <c r="D79" s="330" t="s">
        <v>607</v>
      </c>
      <c r="E79" s="330">
        <v>8</v>
      </c>
      <c r="F79" s="330">
        <v>7</v>
      </c>
      <c r="G79" s="330">
        <v>11</v>
      </c>
      <c r="H79" s="330">
        <v>11</v>
      </c>
      <c r="I79" s="330">
        <v>22</v>
      </c>
      <c r="J79" s="330">
        <v>22</v>
      </c>
      <c r="K79" s="330">
        <v>37</v>
      </c>
      <c r="L79" s="330">
        <v>69</v>
      </c>
      <c r="M79" s="330">
        <v>107</v>
      </c>
      <c r="N79" s="330">
        <v>56</v>
      </c>
      <c r="O79" s="330">
        <v>74</v>
      </c>
      <c r="P79" s="330">
        <v>55</v>
      </c>
      <c r="Q79" s="330">
        <v>29</v>
      </c>
      <c r="R79" s="330">
        <v>21</v>
      </c>
      <c r="S79" s="330">
        <v>2</v>
      </c>
      <c r="T79" s="505"/>
    </row>
    <row r="80" spans="1:20" s="174" customFormat="1" ht="11.25" x14ac:dyDescent="0.2">
      <c r="A80" s="329"/>
      <c r="B80" s="342"/>
      <c r="C80" s="330"/>
      <c r="D80" s="330"/>
      <c r="E80" s="330"/>
      <c r="F80" s="330"/>
      <c r="G80" s="330"/>
      <c r="H80" s="330"/>
      <c r="I80" s="330"/>
      <c r="J80" s="330"/>
      <c r="K80" s="330"/>
      <c r="L80" s="330"/>
      <c r="M80" s="330"/>
      <c r="N80" s="330"/>
      <c r="O80" s="330"/>
      <c r="P80" s="330"/>
      <c r="Q80" s="330"/>
      <c r="R80" s="330"/>
      <c r="S80" s="330"/>
      <c r="T80" s="505"/>
    </row>
    <row r="81" spans="1:20" s="174" customFormat="1" ht="11.25" x14ac:dyDescent="0.2">
      <c r="A81" s="329" t="s">
        <v>164</v>
      </c>
      <c r="B81" s="342">
        <v>504</v>
      </c>
      <c r="C81" s="330" t="s">
        <v>607</v>
      </c>
      <c r="D81" s="330">
        <v>4</v>
      </c>
      <c r="E81" s="330">
        <v>5</v>
      </c>
      <c r="F81" s="330">
        <v>8</v>
      </c>
      <c r="G81" s="330">
        <v>12</v>
      </c>
      <c r="H81" s="330">
        <v>10</v>
      </c>
      <c r="I81" s="330">
        <v>26</v>
      </c>
      <c r="J81" s="330">
        <v>38</v>
      </c>
      <c r="K81" s="330">
        <v>47</v>
      </c>
      <c r="L81" s="330">
        <v>73</v>
      </c>
      <c r="M81" s="330">
        <v>82</v>
      </c>
      <c r="N81" s="330">
        <v>54</v>
      </c>
      <c r="O81" s="330">
        <v>68</v>
      </c>
      <c r="P81" s="330">
        <v>28</v>
      </c>
      <c r="Q81" s="330">
        <v>28</v>
      </c>
      <c r="R81" s="330">
        <v>18</v>
      </c>
      <c r="S81" s="330">
        <v>3</v>
      </c>
      <c r="T81" s="505"/>
    </row>
    <row r="82" spans="1:20" s="174" customFormat="1" ht="11.25" x14ac:dyDescent="0.2">
      <c r="A82" s="329" t="s">
        <v>165</v>
      </c>
      <c r="B82" s="342">
        <v>312</v>
      </c>
      <c r="C82" s="330" t="s">
        <v>607</v>
      </c>
      <c r="D82" s="330">
        <v>2</v>
      </c>
      <c r="E82" s="330">
        <v>2</v>
      </c>
      <c r="F82" s="330">
        <v>4</v>
      </c>
      <c r="G82" s="330">
        <v>3</v>
      </c>
      <c r="H82" s="330">
        <v>8</v>
      </c>
      <c r="I82" s="330">
        <v>17</v>
      </c>
      <c r="J82" s="330">
        <v>18</v>
      </c>
      <c r="K82" s="330">
        <v>20</v>
      </c>
      <c r="L82" s="330">
        <v>51</v>
      </c>
      <c r="M82" s="330">
        <v>58</v>
      </c>
      <c r="N82" s="330">
        <v>35</v>
      </c>
      <c r="O82" s="330">
        <v>43</v>
      </c>
      <c r="P82" s="330">
        <v>27</v>
      </c>
      <c r="Q82" s="330">
        <v>12</v>
      </c>
      <c r="R82" s="330">
        <v>10</v>
      </c>
      <c r="S82" s="330">
        <v>2</v>
      </c>
      <c r="T82" s="505"/>
    </row>
    <row r="83" spans="1:20" s="174" customFormat="1" ht="11.25" x14ac:dyDescent="0.2">
      <c r="A83" s="329" t="s">
        <v>166</v>
      </c>
      <c r="B83" s="342">
        <v>400</v>
      </c>
      <c r="C83" s="330" t="s">
        <v>607</v>
      </c>
      <c r="D83" s="330">
        <v>1</v>
      </c>
      <c r="E83" s="330">
        <v>4</v>
      </c>
      <c r="F83" s="330">
        <v>6</v>
      </c>
      <c r="G83" s="330">
        <v>4</v>
      </c>
      <c r="H83" s="330">
        <v>10</v>
      </c>
      <c r="I83" s="330">
        <v>10</v>
      </c>
      <c r="J83" s="330">
        <v>25</v>
      </c>
      <c r="K83" s="330">
        <v>34</v>
      </c>
      <c r="L83" s="330">
        <v>51</v>
      </c>
      <c r="M83" s="330">
        <v>79</v>
      </c>
      <c r="N83" s="330">
        <v>38</v>
      </c>
      <c r="O83" s="330">
        <v>51</v>
      </c>
      <c r="P83" s="330">
        <v>37</v>
      </c>
      <c r="Q83" s="330">
        <v>29</v>
      </c>
      <c r="R83" s="330">
        <v>21</v>
      </c>
      <c r="S83" s="330" t="s">
        <v>607</v>
      </c>
      <c r="T83" s="505"/>
    </row>
    <row r="84" spans="1:20" s="174" customFormat="1" ht="11.25" x14ac:dyDescent="0.2">
      <c r="A84" s="329" t="s">
        <v>167</v>
      </c>
      <c r="B84" s="342">
        <v>98</v>
      </c>
      <c r="C84" s="330" t="s">
        <v>607</v>
      </c>
      <c r="D84" s="330" t="s">
        <v>607</v>
      </c>
      <c r="E84" s="330" t="s">
        <v>607</v>
      </c>
      <c r="F84" s="330">
        <v>3</v>
      </c>
      <c r="G84" s="330">
        <v>2</v>
      </c>
      <c r="H84" s="330">
        <v>3</v>
      </c>
      <c r="I84" s="330">
        <v>6</v>
      </c>
      <c r="J84" s="330">
        <v>9</v>
      </c>
      <c r="K84" s="330">
        <v>13</v>
      </c>
      <c r="L84" s="330">
        <v>9</v>
      </c>
      <c r="M84" s="330">
        <v>12</v>
      </c>
      <c r="N84" s="330">
        <v>11</v>
      </c>
      <c r="O84" s="330">
        <v>4</v>
      </c>
      <c r="P84" s="330">
        <v>9</v>
      </c>
      <c r="Q84" s="330">
        <v>9</v>
      </c>
      <c r="R84" s="330">
        <v>8</v>
      </c>
      <c r="S84" s="330" t="s">
        <v>607</v>
      </c>
      <c r="T84" s="505"/>
    </row>
    <row r="85" spans="1:20" s="174" customFormat="1" ht="11.25" x14ac:dyDescent="0.2">
      <c r="A85" s="329" t="s">
        <v>168</v>
      </c>
      <c r="B85" s="342">
        <v>211</v>
      </c>
      <c r="C85" s="330" t="s">
        <v>607</v>
      </c>
      <c r="D85" s="330" t="s">
        <v>607</v>
      </c>
      <c r="E85" s="330">
        <v>1</v>
      </c>
      <c r="F85" s="330" t="s">
        <v>607</v>
      </c>
      <c r="G85" s="330">
        <v>4</v>
      </c>
      <c r="H85" s="330">
        <v>7</v>
      </c>
      <c r="I85" s="330">
        <v>16</v>
      </c>
      <c r="J85" s="330">
        <v>14</v>
      </c>
      <c r="K85" s="330">
        <v>14</v>
      </c>
      <c r="L85" s="330">
        <v>22</v>
      </c>
      <c r="M85" s="330">
        <v>40</v>
      </c>
      <c r="N85" s="330">
        <v>31</v>
      </c>
      <c r="O85" s="330">
        <v>18</v>
      </c>
      <c r="P85" s="330">
        <v>26</v>
      </c>
      <c r="Q85" s="330">
        <v>12</v>
      </c>
      <c r="R85" s="330">
        <v>6</v>
      </c>
      <c r="S85" s="330" t="s">
        <v>607</v>
      </c>
      <c r="T85" s="505"/>
    </row>
    <row r="86" spans="1:20" s="174" customFormat="1" ht="11.25" x14ac:dyDescent="0.2">
      <c r="A86" s="329"/>
      <c r="B86" s="342"/>
      <c r="C86" s="330"/>
      <c r="D86" s="330"/>
      <c r="E86" s="330"/>
      <c r="F86" s="330"/>
      <c r="G86" s="330"/>
      <c r="H86" s="330"/>
      <c r="I86" s="330"/>
      <c r="J86" s="330"/>
      <c r="K86" s="330"/>
      <c r="L86" s="330"/>
      <c r="M86" s="330"/>
      <c r="N86" s="330"/>
      <c r="O86" s="330"/>
      <c r="P86" s="330"/>
      <c r="Q86" s="330"/>
      <c r="R86" s="330"/>
      <c r="S86" s="330"/>
      <c r="T86" s="505"/>
    </row>
    <row r="87" spans="1:20" s="174" customFormat="1" ht="11.25" x14ac:dyDescent="0.2">
      <c r="A87" s="329" t="s">
        <v>169</v>
      </c>
      <c r="B87" s="342">
        <v>2554</v>
      </c>
      <c r="C87" s="330">
        <v>1</v>
      </c>
      <c r="D87" s="330">
        <v>8</v>
      </c>
      <c r="E87" s="330">
        <v>20</v>
      </c>
      <c r="F87" s="330">
        <v>27</v>
      </c>
      <c r="G87" s="330">
        <v>41</v>
      </c>
      <c r="H87" s="330">
        <v>68</v>
      </c>
      <c r="I87" s="330">
        <v>96</v>
      </c>
      <c r="J87" s="330">
        <v>129</v>
      </c>
      <c r="K87" s="330">
        <v>169</v>
      </c>
      <c r="L87" s="330">
        <v>310</v>
      </c>
      <c r="M87" s="330">
        <v>502</v>
      </c>
      <c r="N87" s="330">
        <v>349</v>
      </c>
      <c r="O87" s="330">
        <v>334</v>
      </c>
      <c r="P87" s="330">
        <v>248</v>
      </c>
      <c r="Q87" s="330">
        <v>145</v>
      </c>
      <c r="R87" s="330">
        <v>93</v>
      </c>
      <c r="S87" s="330">
        <v>14</v>
      </c>
      <c r="T87" s="505"/>
    </row>
    <row r="88" spans="1:20" s="123" customFormat="1" ht="11.25" x14ac:dyDescent="0.2">
      <c r="A88" s="345" t="s">
        <v>228</v>
      </c>
      <c r="B88" s="455">
        <v>827</v>
      </c>
      <c r="C88" s="347" t="s">
        <v>607</v>
      </c>
      <c r="D88" s="347">
        <v>1</v>
      </c>
      <c r="E88" s="347">
        <v>10</v>
      </c>
      <c r="F88" s="347">
        <v>12</v>
      </c>
      <c r="G88" s="347">
        <v>20</v>
      </c>
      <c r="H88" s="347">
        <v>22</v>
      </c>
      <c r="I88" s="347">
        <v>16</v>
      </c>
      <c r="J88" s="347">
        <v>27</v>
      </c>
      <c r="K88" s="347">
        <v>44</v>
      </c>
      <c r="L88" s="347">
        <v>103</v>
      </c>
      <c r="M88" s="347">
        <v>190</v>
      </c>
      <c r="N88" s="347">
        <v>123</v>
      </c>
      <c r="O88" s="347">
        <v>111</v>
      </c>
      <c r="P88" s="347">
        <v>82</v>
      </c>
      <c r="Q88" s="347">
        <v>40</v>
      </c>
      <c r="R88" s="347">
        <v>23</v>
      </c>
      <c r="S88" s="347">
        <v>3</v>
      </c>
      <c r="T88" s="505"/>
    </row>
    <row r="89" spans="1:20" s="174" customFormat="1" ht="11.25" x14ac:dyDescent="0.2">
      <c r="A89" s="329" t="s">
        <v>170</v>
      </c>
      <c r="B89" s="342">
        <v>370</v>
      </c>
      <c r="C89" s="330" t="s">
        <v>607</v>
      </c>
      <c r="D89" s="330">
        <v>4</v>
      </c>
      <c r="E89" s="330">
        <v>5</v>
      </c>
      <c r="F89" s="330">
        <v>4</v>
      </c>
      <c r="G89" s="330">
        <v>15</v>
      </c>
      <c r="H89" s="330">
        <v>6</v>
      </c>
      <c r="I89" s="330">
        <v>22</v>
      </c>
      <c r="J89" s="330">
        <v>24</v>
      </c>
      <c r="K89" s="330">
        <v>33</v>
      </c>
      <c r="L89" s="330">
        <v>46</v>
      </c>
      <c r="M89" s="330">
        <v>58</v>
      </c>
      <c r="N89" s="330">
        <v>48</v>
      </c>
      <c r="O89" s="330">
        <v>40</v>
      </c>
      <c r="P89" s="330">
        <v>25</v>
      </c>
      <c r="Q89" s="330">
        <v>24</v>
      </c>
      <c r="R89" s="330">
        <v>14</v>
      </c>
      <c r="S89" s="330">
        <v>2</v>
      </c>
      <c r="T89" s="505"/>
    </row>
    <row r="90" spans="1:20" s="174" customFormat="1" ht="11.25" x14ac:dyDescent="0.2">
      <c r="A90" s="329" t="s">
        <v>171</v>
      </c>
      <c r="B90" s="342">
        <v>1705</v>
      </c>
      <c r="C90" s="330">
        <v>1</v>
      </c>
      <c r="D90" s="330">
        <v>7</v>
      </c>
      <c r="E90" s="330">
        <v>12</v>
      </c>
      <c r="F90" s="330">
        <v>23</v>
      </c>
      <c r="G90" s="330">
        <v>29</v>
      </c>
      <c r="H90" s="330">
        <v>38</v>
      </c>
      <c r="I90" s="330">
        <v>58</v>
      </c>
      <c r="J90" s="330">
        <v>79</v>
      </c>
      <c r="K90" s="330">
        <v>110</v>
      </c>
      <c r="L90" s="330">
        <v>193</v>
      </c>
      <c r="M90" s="330">
        <v>351</v>
      </c>
      <c r="N90" s="330">
        <v>234</v>
      </c>
      <c r="O90" s="330">
        <v>217</v>
      </c>
      <c r="P90" s="330">
        <v>182</v>
      </c>
      <c r="Q90" s="330">
        <v>86</v>
      </c>
      <c r="R90" s="330">
        <v>74</v>
      </c>
      <c r="S90" s="330">
        <v>11</v>
      </c>
      <c r="T90" s="505"/>
    </row>
    <row r="91" spans="1:20" s="123" customFormat="1" ht="11.25" x14ac:dyDescent="0.2">
      <c r="A91" s="345" t="s">
        <v>229</v>
      </c>
      <c r="B91" s="455">
        <v>492</v>
      </c>
      <c r="C91" s="347" t="s">
        <v>607</v>
      </c>
      <c r="D91" s="347">
        <v>2</v>
      </c>
      <c r="E91" s="347">
        <v>6</v>
      </c>
      <c r="F91" s="347">
        <v>8</v>
      </c>
      <c r="G91" s="347">
        <v>7</v>
      </c>
      <c r="H91" s="347">
        <v>6</v>
      </c>
      <c r="I91" s="347">
        <v>5</v>
      </c>
      <c r="J91" s="347">
        <v>11</v>
      </c>
      <c r="K91" s="347">
        <v>22</v>
      </c>
      <c r="L91" s="347">
        <v>53</v>
      </c>
      <c r="M91" s="347">
        <v>128</v>
      </c>
      <c r="N91" s="347">
        <v>69</v>
      </c>
      <c r="O91" s="347">
        <v>72</v>
      </c>
      <c r="P91" s="347">
        <v>61</v>
      </c>
      <c r="Q91" s="347">
        <v>26</v>
      </c>
      <c r="R91" s="347">
        <v>13</v>
      </c>
      <c r="S91" s="347">
        <v>3</v>
      </c>
      <c r="T91" s="505"/>
    </row>
    <row r="92" spans="1:20" s="174" customFormat="1" ht="11.25" x14ac:dyDescent="0.2">
      <c r="A92" s="329"/>
      <c r="B92" s="342"/>
      <c r="C92" s="330"/>
      <c r="D92" s="330"/>
      <c r="E92" s="330"/>
      <c r="F92" s="330"/>
      <c r="G92" s="330"/>
      <c r="H92" s="330"/>
      <c r="I92" s="330"/>
      <c r="J92" s="330"/>
      <c r="K92" s="330"/>
      <c r="L92" s="330"/>
      <c r="M92" s="330"/>
      <c r="N92" s="330"/>
      <c r="O92" s="330"/>
      <c r="P92" s="330"/>
      <c r="Q92" s="330"/>
      <c r="R92" s="330"/>
      <c r="S92" s="330"/>
      <c r="T92" s="505"/>
    </row>
    <row r="93" spans="1:20" s="174" customFormat="1" ht="11.25" x14ac:dyDescent="0.2">
      <c r="A93" s="329" t="s">
        <v>172</v>
      </c>
      <c r="B93" s="342">
        <v>322</v>
      </c>
      <c r="C93" s="330">
        <v>1</v>
      </c>
      <c r="D93" s="330">
        <v>4</v>
      </c>
      <c r="E93" s="330">
        <v>4</v>
      </c>
      <c r="F93" s="330">
        <v>3</v>
      </c>
      <c r="G93" s="330">
        <v>5</v>
      </c>
      <c r="H93" s="330">
        <v>9</v>
      </c>
      <c r="I93" s="330">
        <v>8</v>
      </c>
      <c r="J93" s="330">
        <v>18</v>
      </c>
      <c r="K93" s="330">
        <v>22</v>
      </c>
      <c r="L93" s="330">
        <v>40</v>
      </c>
      <c r="M93" s="330">
        <v>70</v>
      </c>
      <c r="N93" s="330">
        <v>36</v>
      </c>
      <c r="O93" s="330">
        <v>22</v>
      </c>
      <c r="P93" s="330">
        <v>40</v>
      </c>
      <c r="Q93" s="330">
        <v>24</v>
      </c>
      <c r="R93" s="330">
        <v>16</v>
      </c>
      <c r="S93" s="330" t="s">
        <v>607</v>
      </c>
      <c r="T93" s="505"/>
    </row>
    <row r="94" spans="1:20" s="174" customFormat="1" ht="11.25" x14ac:dyDescent="0.2">
      <c r="A94" s="329" t="s">
        <v>173</v>
      </c>
      <c r="B94" s="342">
        <v>454</v>
      </c>
      <c r="C94" s="330">
        <v>1</v>
      </c>
      <c r="D94" s="330">
        <v>1</v>
      </c>
      <c r="E94" s="330">
        <v>5</v>
      </c>
      <c r="F94" s="330">
        <v>6</v>
      </c>
      <c r="G94" s="330">
        <v>10</v>
      </c>
      <c r="H94" s="330">
        <v>10</v>
      </c>
      <c r="I94" s="330">
        <v>9</v>
      </c>
      <c r="J94" s="330">
        <v>24</v>
      </c>
      <c r="K94" s="330">
        <v>28</v>
      </c>
      <c r="L94" s="330">
        <v>56</v>
      </c>
      <c r="M94" s="330">
        <v>76</v>
      </c>
      <c r="N94" s="330">
        <v>54</v>
      </c>
      <c r="O94" s="330">
        <v>66</v>
      </c>
      <c r="P94" s="330">
        <v>50</v>
      </c>
      <c r="Q94" s="330">
        <v>30</v>
      </c>
      <c r="R94" s="330">
        <v>27</v>
      </c>
      <c r="S94" s="330">
        <v>1</v>
      </c>
      <c r="T94" s="505"/>
    </row>
    <row r="95" spans="1:20" s="174" customFormat="1" ht="11.25" x14ac:dyDescent="0.2">
      <c r="A95" s="329" t="s">
        <v>174</v>
      </c>
      <c r="B95" s="342">
        <v>492</v>
      </c>
      <c r="C95" s="330">
        <v>1</v>
      </c>
      <c r="D95" s="330">
        <v>2</v>
      </c>
      <c r="E95" s="330">
        <v>10</v>
      </c>
      <c r="F95" s="330">
        <v>8</v>
      </c>
      <c r="G95" s="330">
        <v>11</v>
      </c>
      <c r="H95" s="330">
        <v>13</v>
      </c>
      <c r="I95" s="330">
        <v>11</v>
      </c>
      <c r="J95" s="330">
        <v>25</v>
      </c>
      <c r="K95" s="330">
        <v>26</v>
      </c>
      <c r="L95" s="330">
        <v>58</v>
      </c>
      <c r="M95" s="330">
        <v>104</v>
      </c>
      <c r="N95" s="330">
        <v>64</v>
      </c>
      <c r="O95" s="330">
        <v>73</v>
      </c>
      <c r="P95" s="330">
        <v>43</v>
      </c>
      <c r="Q95" s="330">
        <v>19</v>
      </c>
      <c r="R95" s="330">
        <v>16</v>
      </c>
      <c r="S95" s="330">
        <v>8</v>
      </c>
      <c r="T95" s="505"/>
    </row>
    <row r="96" spans="1:20" s="174" customFormat="1" ht="11.25" x14ac:dyDescent="0.2">
      <c r="A96" s="329" t="s">
        <v>175</v>
      </c>
      <c r="B96" s="342">
        <v>419</v>
      </c>
      <c r="C96" s="330">
        <v>1</v>
      </c>
      <c r="D96" s="330">
        <v>3</v>
      </c>
      <c r="E96" s="330">
        <v>2</v>
      </c>
      <c r="F96" s="330">
        <v>6</v>
      </c>
      <c r="G96" s="330">
        <v>9</v>
      </c>
      <c r="H96" s="330">
        <v>7</v>
      </c>
      <c r="I96" s="330">
        <v>17</v>
      </c>
      <c r="J96" s="330">
        <v>27</v>
      </c>
      <c r="K96" s="330">
        <v>35</v>
      </c>
      <c r="L96" s="330">
        <v>43</v>
      </c>
      <c r="M96" s="330">
        <v>68</v>
      </c>
      <c r="N96" s="330">
        <v>48</v>
      </c>
      <c r="O96" s="330">
        <v>52</v>
      </c>
      <c r="P96" s="330">
        <v>47</v>
      </c>
      <c r="Q96" s="330">
        <v>21</v>
      </c>
      <c r="R96" s="330">
        <v>31</v>
      </c>
      <c r="S96" s="330">
        <v>2</v>
      </c>
      <c r="T96" s="505"/>
    </row>
    <row r="97" spans="1:20" ht="11.25" customHeight="1" x14ac:dyDescent="0.2">
      <c r="A97" s="329" t="s">
        <v>176</v>
      </c>
      <c r="B97" s="342">
        <v>312</v>
      </c>
      <c r="C97" s="330" t="s">
        <v>607</v>
      </c>
      <c r="D97" s="330">
        <v>4</v>
      </c>
      <c r="E97" s="330">
        <v>5</v>
      </c>
      <c r="F97" s="330">
        <v>4</v>
      </c>
      <c r="G97" s="330">
        <v>7</v>
      </c>
      <c r="H97" s="330">
        <v>12</v>
      </c>
      <c r="I97" s="330">
        <v>11</v>
      </c>
      <c r="J97" s="330">
        <v>22</v>
      </c>
      <c r="K97" s="330">
        <v>32</v>
      </c>
      <c r="L97" s="330">
        <v>29</v>
      </c>
      <c r="M97" s="330">
        <v>52</v>
      </c>
      <c r="N97" s="330">
        <v>41</v>
      </c>
      <c r="O97" s="330">
        <v>35</v>
      </c>
      <c r="P97" s="330">
        <v>25</v>
      </c>
      <c r="Q97" s="330">
        <v>17</v>
      </c>
      <c r="R97" s="330">
        <v>15</v>
      </c>
      <c r="S97" s="330">
        <v>1</v>
      </c>
      <c r="T97" s="505"/>
    </row>
    <row r="98" spans="1:20" ht="11.25" customHeight="1" x14ac:dyDescent="0.2">
      <c r="A98" s="329"/>
      <c r="B98" s="342"/>
      <c r="C98" s="330"/>
      <c r="D98" s="330"/>
      <c r="E98" s="330"/>
      <c r="F98" s="330"/>
      <c r="G98" s="330"/>
      <c r="H98" s="330"/>
      <c r="I98" s="330"/>
      <c r="J98" s="330"/>
      <c r="K98" s="330"/>
      <c r="L98" s="330"/>
      <c r="M98" s="330"/>
      <c r="N98" s="330"/>
      <c r="O98" s="330"/>
      <c r="P98" s="330"/>
      <c r="Q98" s="330"/>
      <c r="R98" s="330"/>
      <c r="S98" s="330"/>
      <c r="T98" s="505"/>
    </row>
    <row r="99" spans="1:20" ht="11.25" customHeight="1" x14ac:dyDescent="0.2">
      <c r="A99" s="329" t="s">
        <v>177</v>
      </c>
      <c r="B99" s="342">
        <v>415</v>
      </c>
      <c r="C99" s="330" t="s">
        <v>607</v>
      </c>
      <c r="D99" s="330">
        <v>1</v>
      </c>
      <c r="E99" s="330">
        <v>5</v>
      </c>
      <c r="F99" s="330">
        <v>2</v>
      </c>
      <c r="G99" s="330">
        <v>8</v>
      </c>
      <c r="H99" s="330">
        <v>5</v>
      </c>
      <c r="I99" s="330">
        <v>21</v>
      </c>
      <c r="J99" s="330">
        <v>32</v>
      </c>
      <c r="K99" s="330">
        <v>33</v>
      </c>
      <c r="L99" s="330">
        <v>58</v>
      </c>
      <c r="M99" s="330">
        <v>76</v>
      </c>
      <c r="N99" s="330">
        <v>40</v>
      </c>
      <c r="O99" s="330">
        <v>57</v>
      </c>
      <c r="P99" s="330">
        <v>42</v>
      </c>
      <c r="Q99" s="330">
        <v>17</v>
      </c>
      <c r="R99" s="330">
        <v>16</v>
      </c>
      <c r="S99" s="330">
        <v>2</v>
      </c>
      <c r="T99" s="505"/>
    </row>
    <row r="100" spans="1:20" ht="11.25" customHeight="1" x14ac:dyDescent="0.2">
      <c r="A100" s="329" t="s">
        <v>178</v>
      </c>
      <c r="B100" s="342">
        <v>185</v>
      </c>
      <c r="C100" s="330" t="s">
        <v>607</v>
      </c>
      <c r="D100" s="330">
        <v>1</v>
      </c>
      <c r="E100" s="330" t="s">
        <v>607</v>
      </c>
      <c r="F100" s="330">
        <v>3</v>
      </c>
      <c r="G100" s="330">
        <v>3</v>
      </c>
      <c r="H100" s="330">
        <v>6</v>
      </c>
      <c r="I100" s="330">
        <v>2</v>
      </c>
      <c r="J100" s="330">
        <v>11</v>
      </c>
      <c r="K100" s="330">
        <v>9</v>
      </c>
      <c r="L100" s="330">
        <v>14</v>
      </c>
      <c r="M100" s="330">
        <v>34</v>
      </c>
      <c r="N100" s="330">
        <v>25</v>
      </c>
      <c r="O100" s="330">
        <v>31</v>
      </c>
      <c r="P100" s="330">
        <v>20</v>
      </c>
      <c r="Q100" s="330">
        <v>10</v>
      </c>
      <c r="R100" s="330">
        <v>14</v>
      </c>
      <c r="S100" s="330">
        <v>2</v>
      </c>
      <c r="T100" s="505"/>
    </row>
    <row r="101" spans="1:20" ht="11.25" customHeight="1" x14ac:dyDescent="0.2">
      <c r="A101" s="329" t="s">
        <v>179</v>
      </c>
      <c r="B101" s="342">
        <v>410</v>
      </c>
      <c r="C101" s="330">
        <v>1</v>
      </c>
      <c r="D101" s="330">
        <v>2</v>
      </c>
      <c r="E101" s="330">
        <v>4</v>
      </c>
      <c r="F101" s="330">
        <v>6</v>
      </c>
      <c r="G101" s="330">
        <v>8</v>
      </c>
      <c r="H101" s="330">
        <v>4</v>
      </c>
      <c r="I101" s="330">
        <v>15</v>
      </c>
      <c r="J101" s="330">
        <v>20</v>
      </c>
      <c r="K101" s="330">
        <v>31</v>
      </c>
      <c r="L101" s="330">
        <v>50</v>
      </c>
      <c r="M101" s="330">
        <v>77</v>
      </c>
      <c r="N101" s="330">
        <v>55</v>
      </c>
      <c r="O101" s="330">
        <v>64</v>
      </c>
      <c r="P101" s="330">
        <v>35</v>
      </c>
      <c r="Q101" s="330">
        <v>20</v>
      </c>
      <c r="R101" s="330">
        <v>13</v>
      </c>
      <c r="S101" s="330">
        <v>5</v>
      </c>
      <c r="T101" s="505"/>
    </row>
    <row r="102" spans="1:20" ht="11.25" customHeight="1" x14ac:dyDescent="0.2">
      <c r="A102" s="348" t="s">
        <v>180</v>
      </c>
      <c r="B102" s="457">
        <v>301</v>
      </c>
      <c r="C102" s="351" t="s">
        <v>607</v>
      </c>
      <c r="D102" s="351">
        <v>2</v>
      </c>
      <c r="E102" s="351">
        <v>4</v>
      </c>
      <c r="F102" s="351">
        <v>8</v>
      </c>
      <c r="G102" s="351">
        <v>2</v>
      </c>
      <c r="H102" s="351">
        <v>4</v>
      </c>
      <c r="I102" s="351">
        <v>15</v>
      </c>
      <c r="J102" s="351">
        <v>14</v>
      </c>
      <c r="K102" s="351">
        <v>17</v>
      </c>
      <c r="L102" s="351">
        <v>33</v>
      </c>
      <c r="M102" s="351">
        <v>65</v>
      </c>
      <c r="N102" s="351">
        <v>36</v>
      </c>
      <c r="O102" s="351">
        <v>42</v>
      </c>
      <c r="P102" s="351">
        <v>23</v>
      </c>
      <c r="Q102" s="351">
        <v>19</v>
      </c>
      <c r="R102" s="351">
        <v>13</v>
      </c>
      <c r="S102" s="351">
        <v>4</v>
      </c>
      <c r="T102" s="505"/>
    </row>
    <row r="103" spans="1:20" ht="10.9" customHeight="1" x14ac:dyDescent="0.2">
      <c r="A103" s="330"/>
      <c r="B103" s="342"/>
      <c r="C103" s="330"/>
      <c r="D103" s="330"/>
      <c r="E103" s="330"/>
      <c r="F103" s="330"/>
      <c r="G103" s="330"/>
      <c r="H103" s="330"/>
      <c r="I103" s="330"/>
      <c r="J103" s="330"/>
      <c r="K103" s="330"/>
      <c r="L103" s="330"/>
      <c r="M103" s="330"/>
      <c r="N103" s="330"/>
      <c r="O103" s="330"/>
      <c r="P103" s="330"/>
      <c r="Q103" s="330"/>
      <c r="R103" s="344"/>
      <c r="S103" s="342"/>
      <c r="T103" s="505"/>
    </row>
    <row r="104" spans="1:20" s="212" customFormat="1" ht="11.25" customHeight="1" x14ac:dyDescent="0.2">
      <c r="A104" s="337" t="s">
        <v>145</v>
      </c>
      <c r="B104" s="342">
        <v>15558</v>
      </c>
      <c r="C104" s="342">
        <v>11</v>
      </c>
      <c r="D104" s="342">
        <v>67</v>
      </c>
      <c r="E104" s="342">
        <v>144</v>
      </c>
      <c r="F104" s="342">
        <v>183</v>
      </c>
      <c r="G104" s="342">
        <v>277</v>
      </c>
      <c r="H104" s="342">
        <v>316</v>
      </c>
      <c r="I104" s="342">
        <v>571</v>
      </c>
      <c r="J104" s="342">
        <v>800</v>
      </c>
      <c r="K104" s="342">
        <v>986</v>
      </c>
      <c r="L104" s="342">
        <v>1771</v>
      </c>
      <c r="M104" s="342">
        <v>2992</v>
      </c>
      <c r="N104" s="342">
        <v>2065</v>
      </c>
      <c r="O104" s="342">
        <v>2093</v>
      </c>
      <c r="P104" s="342">
        <v>1621</v>
      </c>
      <c r="Q104" s="342">
        <v>881</v>
      </c>
      <c r="R104" s="342">
        <v>687</v>
      </c>
      <c r="S104" s="342">
        <v>93</v>
      </c>
      <c r="T104" s="505"/>
    </row>
    <row r="105" spans="1:20" ht="11.25" customHeight="1" x14ac:dyDescent="0.2">
      <c r="A105" s="329"/>
      <c r="B105" s="278"/>
      <c r="C105" s="278"/>
      <c r="D105" s="278"/>
      <c r="E105" s="278"/>
      <c r="F105" s="278"/>
      <c r="G105" s="278"/>
      <c r="H105" s="278"/>
      <c r="I105" s="278"/>
      <c r="J105" s="278"/>
      <c r="K105" s="278"/>
      <c r="L105" s="278"/>
      <c r="M105" s="278"/>
      <c r="N105" s="278"/>
      <c r="O105" s="278"/>
      <c r="P105" s="278"/>
      <c r="Q105" s="278"/>
      <c r="R105" s="278"/>
      <c r="S105" s="278"/>
      <c r="T105" s="505"/>
    </row>
    <row r="106" spans="1:20" ht="11.25" customHeight="1" x14ac:dyDescent="0.2">
      <c r="A106" s="329" t="s">
        <v>160</v>
      </c>
      <c r="B106" s="342">
        <v>3249</v>
      </c>
      <c r="C106" s="330">
        <v>1</v>
      </c>
      <c r="D106" s="330">
        <v>17</v>
      </c>
      <c r="E106" s="330">
        <v>25</v>
      </c>
      <c r="F106" s="330">
        <v>37</v>
      </c>
      <c r="G106" s="330">
        <v>59</v>
      </c>
      <c r="H106" s="330">
        <v>53</v>
      </c>
      <c r="I106" s="330">
        <v>119</v>
      </c>
      <c r="J106" s="330">
        <v>135</v>
      </c>
      <c r="K106" s="330">
        <v>149</v>
      </c>
      <c r="L106" s="330">
        <v>297</v>
      </c>
      <c r="M106" s="330">
        <v>682</v>
      </c>
      <c r="N106" s="330">
        <v>516</v>
      </c>
      <c r="O106" s="330">
        <v>484</v>
      </c>
      <c r="P106" s="330">
        <v>385</v>
      </c>
      <c r="Q106" s="330">
        <v>161</v>
      </c>
      <c r="R106" s="330">
        <v>104</v>
      </c>
      <c r="S106" s="330">
        <v>25</v>
      </c>
      <c r="T106" s="505"/>
    </row>
    <row r="107" spans="1:20" s="213" customFormat="1" ht="11.25" customHeight="1" x14ac:dyDescent="0.2">
      <c r="A107" s="345" t="s">
        <v>253</v>
      </c>
      <c r="B107" s="342">
        <v>1228</v>
      </c>
      <c r="C107" s="330" t="s">
        <v>607</v>
      </c>
      <c r="D107" s="330">
        <v>6</v>
      </c>
      <c r="E107" s="330">
        <v>9</v>
      </c>
      <c r="F107" s="330">
        <v>10</v>
      </c>
      <c r="G107" s="330">
        <v>23</v>
      </c>
      <c r="H107" s="330">
        <v>19</v>
      </c>
      <c r="I107" s="330">
        <v>15</v>
      </c>
      <c r="J107" s="330">
        <v>20</v>
      </c>
      <c r="K107" s="330">
        <v>36</v>
      </c>
      <c r="L107" s="330">
        <v>120</v>
      </c>
      <c r="M107" s="330">
        <v>292</v>
      </c>
      <c r="N107" s="330">
        <v>221</v>
      </c>
      <c r="O107" s="330">
        <v>199</v>
      </c>
      <c r="P107" s="330">
        <v>160</v>
      </c>
      <c r="Q107" s="330">
        <v>62</v>
      </c>
      <c r="R107" s="330">
        <v>27</v>
      </c>
      <c r="S107" s="330">
        <v>9</v>
      </c>
      <c r="T107" s="505"/>
    </row>
    <row r="108" spans="1:20" ht="11.25" customHeight="1" x14ac:dyDescent="0.2">
      <c r="A108" s="329" t="s">
        <v>161</v>
      </c>
      <c r="B108" s="342">
        <v>349</v>
      </c>
      <c r="C108" s="330" t="s">
        <v>607</v>
      </c>
      <c r="D108" s="330">
        <v>2</v>
      </c>
      <c r="E108" s="330">
        <v>7</v>
      </c>
      <c r="F108" s="330" t="s">
        <v>607</v>
      </c>
      <c r="G108" s="330">
        <v>5</v>
      </c>
      <c r="H108" s="330">
        <v>4</v>
      </c>
      <c r="I108" s="330">
        <v>9</v>
      </c>
      <c r="J108" s="330">
        <v>11</v>
      </c>
      <c r="K108" s="330">
        <v>26</v>
      </c>
      <c r="L108" s="330">
        <v>43</v>
      </c>
      <c r="M108" s="330">
        <v>67</v>
      </c>
      <c r="N108" s="330">
        <v>41</v>
      </c>
      <c r="O108" s="330">
        <v>42</v>
      </c>
      <c r="P108" s="330">
        <v>47</v>
      </c>
      <c r="Q108" s="330">
        <v>19</v>
      </c>
      <c r="R108" s="330">
        <v>26</v>
      </c>
      <c r="S108" s="330" t="s">
        <v>607</v>
      </c>
      <c r="T108" s="505"/>
    </row>
    <row r="109" spans="1:20" ht="11.25" customHeight="1" x14ac:dyDescent="0.2">
      <c r="A109" s="329" t="s">
        <v>162</v>
      </c>
      <c r="B109" s="342">
        <v>578</v>
      </c>
      <c r="C109" s="330">
        <v>1</v>
      </c>
      <c r="D109" s="330">
        <v>1</v>
      </c>
      <c r="E109" s="330">
        <v>4</v>
      </c>
      <c r="F109" s="330">
        <v>9</v>
      </c>
      <c r="G109" s="330">
        <v>9</v>
      </c>
      <c r="H109" s="330">
        <v>10</v>
      </c>
      <c r="I109" s="330">
        <v>19</v>
      </c>
      <c r="J109" s="330">
        <v>35</v>
      </c>
      <c r="K109" s="330">
        <v>29</v>
      </c>
      <c r="L109" s="330">
        <v>58</v>
      </c>
      <c r="M109" s="330">
        <v>113</v>
      </c>
      <c r="N109" s="330">
        <v>89</v>
      </c>
      <c r="O109" s="330">
        <v>77</v>
      </c>
      <c r="P109" s="330">
        <v>61</v>
      </c>
      <c r="Q109" s="330">
        <v>32</v>
      </c>
      <c r="R109" s="330">
        <v>27</v>
      </c>
      <c r="S109" s="330">
        <v>4</v>
      </c>
      <c r="T109" s="505"/>
    </row>
    <row r="110" spans="1:20" ht="11.25" customHeight="1" x14ac:dyDescent="0.2">
      <c r="A110" s="329" t="s">
        <v>163</v>
      </c>
      <c r="B110" s="342">
        <v>605</v>
      </c>
      <c r="C110" s="330" t="s">
        <v>607</v>
      </c>
      <c r="D110" s="330" t="s">
        <v>607</v>
      </c>
      <c r="E110" s="330">
        <v>8</v>
      </c>
      <c r="F110" s="330">
        <v>7</v>
      </c>
      <c r="G110" s="330">
        <v>11</v>
      </c>
      <c r="H110" s="330">
        <v>14</v>
      </c>
      <c r="I110" s="330">
        <v>25</v>
      </c>
      <c r="J110" s="330">
        <v>26</v>
      </c>
      <c r="K110" s="330">
        <v>38</v>
      </c>
      <c r="L110" s="330">
        <v>76</v>
      </c>
      <c r="M110" s="330">
        <v>122</v>
      </c>
      <c r="N110" s="330">
        <v>64</v>
      </c>
      <c r="O110" s="330">
        <v>85</v>
      </c>
      <c r="P110" s="330">
        <v>66</v>
      </c>
      <c r="Q110" s="330">
        <v>33</v>
      </c>
      <c r="R110" s="330">
        <v>27</v>
      </c>
      <c r="S110" s="330">
        <v>3</v>
      </c>
      <c r="T110" s="505"/>
    </row>
    <row r="111" spans="1:20" ht="11.25" customHeight="1" x14ac:dyDescent="0.2">
      <c r="A111" s="329"/>
      <c r="B111" s="342"/>
      <c r="C111" s="330"/>
      <c r="D111" s="330"/>
      <c r="E111" s="330"/>
      <c r="F111" s="330"/>
      <c r="G111" s="330"/>
      <c r="H111" s="330"/>
      <c r="I111" s="330"/>
      <c r="J111" s="330"/>
      <c r="K111" s="330"/>
      <c r="L111" s="330"/>
      <c r="M111" s="330"/>
      <c r="N111" s="330"/>
      <c r="O111" s="330"/>
      <c r="P111" s="330"/>
      <c r="Q111" s="330"/>
      <c r="R111" s="330"/>
      <c r="S111" s="330"/>
      <c r="T111" s="505"/>
    </row>
    <row r="112" spans="1:20" ht="11.25" customHeight="1" x14ac:dyDescent="0.2">
      <c r="A112" s="329" t="s">
        <v>164</v>
      </c>
      <c r="B112" s="342">
        <v>589</v>
      </c>
      <c r="C112" s="330" t="s">
        <v>607</v>
      </c>
      <c r="D112" s="330">
        <v>4</v>
      </c>
      <c r="E112" s="330">
        <v>5</v>
      </c>
      <c r="F112" s="330">
        <v>9</v>
      </c>
      <c r="G112" s="330">
        <v>13</v>
      </c>
      <c r="H112" s="330">
        <v>10</v>
      </c>
      <c r="I112" s="330">
        <v>29</v>
      </c>
      <c r="J112" s="330">
        <v>41</v>
      </c>
      <c r="K112" s="330">
        <v>50</v>
      </c>
      <c r="L112" s="330">
        <v>81</v>
      </c>
      <c r="M112" s="330">
        <v>94</v>
      </c>
      <c r="N112" s="330">
        <v>70</v>
      </c>
      <c r="O112" s="330">
        <v>80</v>
      </c>
      <c r="P112" s="330">
        <v>38</v>
      </c>
      <c r="Q112" s="330">
        <v>39</v>
      </c>
      <c r="R112" s="330">
        <v>23</v>
      </c>
      <c r="S112" s="330">
        <v>3</v>
      </c>
      <c r="T112" s="505"/>
    </row>
    <row r="113" spans="1:20" ht="11.25" customHeight="1" x14ac:dyDescent="0.2">
      <c r="A113" s="329" t="s">
        <v>165</v>
      </c>
      <c r="B113" s="342">
        <v>342</v>
      </c>
      <c r="C113" s="330" t="s">
        <v>607</v>
      </c>
      <c r="D113" s="330">
        <v>2</v>
      </c>
      <c r="E113" s="330">
        <v>2</v>
      </c>
      <c r="F113" s="330">
        <v>4</v>
      </c>
      <c r="G113" s="330">
        <v>3</v>
      </c>
      <c r="H113" s="330">
        <v>8</v>
      </c>
      <c r="I113" s="330">
        <v>18</v>
      </c>
      <c r="J113" s="330">
        <v>21</v>
      </c>
      <c r="K113" s="330">
        <v>25</v>
      </c>
      <c r="L113" s="330">
        <v>55</v>
      </c>
      <c r="M113" s="330">
        <v>63</v>
      </c>
      <c r="N113" s="330">
        <v>36</v>
      </c>
      <c r="O113" s="330">
        <v>45</v>
      </c>
      <c r="P113" s="330">
        <v>31</v>
      </c>
      <c r="Q113" s="330">
        <v>13</v>
      </c>
      <c r="R113" s="330">
        <v>14</v>
      </c>
      <c r="S113" s="330">
        <v>2</v>
      </c>
      <c r="T113" s="505"/>
    </row>
    <row r="114" spans="1:20" ht="11.25" customHeight="1" x14ac:dyDescent="0.2">
      <c r="A114" s="329" t="s">
        <v>166</v>
      </c>
      <c r="B114" s="342">
        <v>454</v>
      </c>
      <c r="C114" s="330" t="s">
        <v>607</v>
      </c>
      <c r="D114" s="330">
        <v>1</v>
      </c>
      <c r="E114" s="330">
        <v>5</v>
      </c>
      <c r="F114" s="330">
        <v>6</v>
      </c>
      <c r="G114" s="330">
        <v>4</v>
      </c>
      <c r="H114" s="330">
        <v>11</v>
      </c>
      <c r="I114" s="330">
        <v>12</v>
      </c>
      <c r="J114" s="330">
        <v>34</v>
      </c>
      <c r="K114" s="330">
        <v>38</v>
      </c>
      <c r="L114" s="330">
        <v>54</v>
      </c>
      <c r="M114" s="330">
        <v>84</v>
      </c>
      <c r="N114" s="330">
        <v>42</v>
      </c>
      <c r="O114" s="330">
        <v>62</v>
      </c>
      <c r="P114" s="330">
        <v>40</v>
      </c>
      <c r="Q114" s="330">
        <v>37</v>
      </c>
      <c r="R114" s="330">
        <v>24</v>
      </c>
      <c r="S114" s="330" t="s">
        <v>607</v>
      </c>
      <c r="T114" s="505"/>
    </row>
    <row r="115" spans="1:20" ht="11.25" customHeight="1" x14ac:dyDescent="0.2">
      <c r="A115" s="329" t="s">
        <v>167</v>
      </c>
      <c r="B115" s="342">
        <v>119</v>
      </c>
      <c r="C115" s="330" t="s">
        <v>607</v>
      </c>
      <c r="D115" s="330" t="s">
        <v>607</v>
      </c>
      <c r="E115" s="330" t="s">
        <v>607</v>
      </c>
      <c r="F115" s="330">
        <v>3</v>
      </c>
      <c r="G115" s="330">
        <v>2</v>
      </c>
      <c r="H115" s="330">
        <v>3</v>
      </c>
      <c r="I115" s="330">
        <v>7</v>
      </c>
      <c r="J115" s="330">
        <v>9</v>
      </c>
      <c r="K115" s="330">
        <v>13</v>
      </c>
      <c r="L115" s="330">
        <v>12</v>
      </c>
      <c r="M115" s="330">
        <v>15</v>
      </c>
      <c r="N115" s="330">
        <v>13</v>
      </c>
      <c r="O115" s="330">
        <v>10</v>
      </c>
      <c r="P115" s="330">
        <v>11</v>
      </c>
      <c r="Q115" s="330">
        <v>9</v>
      </c>
      <c r="R115" s="330">
        <v>12</v>
      </c>
      <c r="S115" s="330" t="s">
        <v>607</v>
      </c>
      <c r="T115" s="505"/>
    </row>
    <row r="116" spans="1:20" ht="11.25" customHeight="1" x14ac:dyDescent="0.2">
      <c r="A116" s="329" t="s">
        <v>168</v>
      </c>
      <c r="B116" s="342">
        <v>242</v>
      </c>
      <c r="C116" s="330" t="s">
        <v>607</v>
      </c>
      <c r="D116" s="330" t="s">
        <v>607</v>
      </c>
      <c r="E116" s="330">
        <v>2</v>
      </c>
      <c r="F116" s="330" t="s">
        <v>607</v>
      </c>
      <c r="G116" s="330">
        <v>4</v>
      </c>
      <c r="H116" s="330">
        <v>7</v>
      </c>
      <c r="I116" s="330">
        <v>16</v>
      </c>
      <c r="J116" s="330">
        <v>17</v>
      </c>
      <c r="K116" s="330">
        <v>17</v>
      </c>
      <c r="L116" s="330">
        <v>25</v>
      </c>
      <c r="M116" s="330">
        <v>45</v>
      </c>
      <c r="N116" s="330">
        <v>33</v>
      </c>
      <c r="O116" s="330">
        <v>25</v>
      </c>
      <c r="P116" s="330">
        <v>28</v>
      </c>
      <c r="Q116" s="330">
        <v>14</v>
      </c>
      <c r="R116" s="330">
        <v>9</v>
      </c>
      <c r="S116" s="330" t="s">
        <v>607</v>
      </c>
      <c r="T116" s="505"/>
    </row>
    <row r="117" spans="1:20" ht="11.25" customHeight="1" x14ac:dyDescent="0.2">
      <c r="A117" s="329"/>
      <c r="B117" s="342"/>
      <c r="C117" s="330"/>
      <c r="D117" s="330"/>
      <c r="E117" s="330"/>
      <c r="F117" s="330"/>
      <c r="G117" s="330"/>
      <c r="H117" s="330"/>
      <c r="I117" s="330"/>
      <c r="J117" s="330"/>
      <c r="K117" s="330"/>
      <c r="L117" s="330"/>
      <c r="M117" s="330"/>
      <c r="N117" s="330"/>
      <c r="O117" s="330"/>
      <c r="P117" s="330"/>
      <c r="Q117" s="330"/>
      <c r="R117" s="330"/>
      <c r="S117" s="330"/>
      <c r="T117" s="505"/>
    </row>
    <row r="118" spans="1:20" ht="11.25" customHeight="1" x14ac:dyDescent="0.2">
      <c r="A118" s="329" t="s">
        <v>169</v>
      </c>
      <c r="B118" s="342">
        <v>2797</v>
      </c>
      <c r="C118" s="330">
        <v>2</v>
      </c>
      <c r="D118" s="330">
        <v>8</v>
      </c>
      <c r="E118" s="330">
        <v>24</v>
      </c>
      <c r="F118" s="330">
        <v>27</v>
      </c>
      <c r="G118" s="330">
        <v>46</v>
      </c>
      <c r="H118" s="330">
        <v>74</v>
      </c>
      <c r="I118" s="330">
        <v>106</v>
      </c>
      <c r="J118" s="330">
        <v>138</v>
      </c>
      <c r="K118" s="330">
        <v>179</v>
      </c>
      <c r="L118" s="330">
        <v>342</v>
      </c>
      <c r="M118" s="330">
        <v>538</v>
      </c>
      <c r="N118" s="330">
        <v>374</v>
      </c>
      <c r="O118" s="330">
        <v>366</v>
      </c>
      <c r="P118" s="330">
        <v>288</v>
      </c>
      <c r="Q118" s="330">
        <v>166</v>
      </c>
      <c r="R118" s="330">
        <v>105</v>
      </c>
      <c r="S118" s="330">
        <v>14</v>
      </c>
      <c r="T118" s="505"/>
    </row>
    <row r="119" spans="1:20" s="213" customFormat="1" ht="11.25" customHeight="1" x14ac:dyDescent="0.2">
      <c r="A119" s="345" t="s">
        <v>228</v>
      </c>
      <c r="B119" s="342">
        <v>892</v>
      </c>
      <c r="C119" s="330" t="s">
        <v>607</v>
      </c>
      <c r="D119" s="330">
        <v>1</v>
      </c>
      <c r="E119" s="330">
        <v>13</v>
      </c>
      <c r="F119" s="330">
        <v>12</v>
      </c>
      <c r="G119" s="330">
        <v>21</v>
      </c>
      <c r="H119" s="330">
        <v>22</v>
      </c>
      <c r="I119" s="330">
        <v>18</v>
      </c>
      <c r="J119" s="330">
        <v>27</v>
      </c>
      <c r="K119" s="330">
        <v>47</v>
      </c>
      <c r="L119" s="330">
        <v>113</v>
      </c>
      <c r="M119" s="330">
        <v>204</v>
      </c>
      <c r="N119" s="330">
        <v>130</v>
      </c>
      <c r="O119" s="330">
        <v>120</v>
      </c>
      <c r="P119" s="330">
        <v>89</v>
      </c>
      <c r="Q119" s="330">
        <v>46</v>
      </c>
      <c r="R119" s="330">
        <v>26</v>
      </c>
      <c r="S119" s="330">
        <v>3</v>
      </c>
      <c r="T119" s="505"/>
    </row>
    <row r="120" spans="1:20" ht="11.25" customHeight="1" x14ac:dyDescent="0.2">
      <c r="A120" s="329" t="s">
        <v>170</v>
      </c>
      <c r="B120" s="342">
        <v>440</v>
      </c>
      <c r="C120" s="330" t="s">
        <v>607</v>
      </c>
      <c r="D120" s="330">
        <v>4</v>
      </c>
      <c r="E120" s="330">
        <v>6</v>
      </c>
      <c r="F120" s="330">
        <v>4</v>
      </c>
      <c r="G120" s="330">
        <v>15</v>
      </c>
      <c r="H120" s="330">
        <v>7</v>
      </c>
      <c r="I120" s="330">
        <v>24</v>
      </c>
      <c r="J120" s="330">
        <v>29</v>
      </c>
      <c r="K120" s="330">
        <v>37</v>
      </c>
      <c r="L120" s="330">
        <v>54</v>
      </c>
      <c r="M120" s="330">
        <v>68</v>
      </c>
      <c r="N120" s="330">
        <v>56</v>
      </c>
      <c r="O120" s="330">
        <v>46</v>
      </c>
      <c r="P120" s="330">
        <v>38</v>
      </c>
      <c r="Q120" s="330">
        <v>30</v>
      </c>
      <c r="R120" s="330">
        <v>20</v>
      </c>
      <c r="S120" s="330">
        <v>2</v>
      </c>
      <c r="T120" s="505"/>
    </row>
    <row r="121" spans="1:20" ht="11.25" customHeight="1" x14ac:dyDescent="0.2">
      <c r="A121" s="329" t="s">
        <v>171</v>
      </c>
      <c r="B121" s="342">
        <v>1950</v>
      </c>
      <c r="C121" s="330">
        <v>2</v>
      </c>
      <c r="D121" s="330">
        <v>7</v>
      </c>
      <c r="E121" s="330">
        <v>13</v>
      </c>
      <c r="F121" s="330">
        <v>26</v>
      </c>
      <c r="G121" s="330">
        <v>33</v>
      </c>
      <c r="H121" s="330">
        <v>39</v>
      </c>
      <c r="I121" s="330">
        <v>66</v>
      </c>
      <c r="J121" s="330">
        <v>86</v>
      </c>
      <c r="K121" s="330">
        <v>125</v>
      </c>
      <c r="L121" s="330">
        <v>223</v>
      </c>
      <c r="M121" s="330">
        <v>392</v>
      </c>
      <c r="N121" s="330">
        <v>268</v>
      </c>
      <c r="O121" s="330">
        <v>252</v>
      </c>
      <c r="P121" s="330">
        <v>209</v>
      </c>
      <c r="Q121" s="330">
        <v>109</v>
      </c>
      <c r="R121" s="330">
        <v>89</v>
      </c>
      <c r="S121" s="330">
        <v>11</v>
      </c>
      <c r="T121" s="505"/>
    </row>
    <row r="122" spans="1:20" s="213" customFormat="1" ht="11.25" customHeight="1" x14ac:dyDescent="0.2">
      <c r="A122" s="345" t="s">
        <v>229</v>
      </c>
      <c r="B122" s="342">
        <v>552</v>
      </c>
      <c r="C122" s="330" t="s">
        <v>607</v>
      </c>
      <c r="D122" s="330">
        <v>2</v>
      </c>
      <c r="E122" s="330">
        <v>6</v>
      </c>
      <c r="F122" s="330">
        <v>9</v>
      </c>
      <c r="G122" s="330">
        <v>9</v>
      </c>
      <c r="H122" s="330">
        <v>6</v>
      </c>
      <c r="I122" s="330">
        <v>5</v>
      </c>
      <c r="J122" s="330">
        <v>13</v>
      </c>
      <c r="K122" s="330">
        <v>25</v>
      </c>
      <c r="L122" s="330">
        <v>61</v>
      </c>
      <c r="M122" s="330">
        <v>136</v>
      </c>
      <c r="N122" s="330">
        <v>79</v>
      </c>
      <c r="O122" s="330">
        <v>77</v>
      </c>
      <c r="P122" s="330">
        <v>69</v>
      </c>
      <c r="Q122" s="330">
        <v>35</v>
      </c>
      <c r="R122" s="330">
        <v>17</v>
      </c>
      <c r="S122" s="330">
        <v>3</v>
      </c>
      <c r="T122" s="505"/>
    </row>
    <row r="123" spans="1:20" ht="11.25" customHeight="1" x14ac:dyDescent="0.2">
      <c r="A123" s="329"/>
      <c r="B123" s="342"/>
      <c r="C123" s="330"/>
      <c r="D123" s="330"/>
      <c r="E123" s="330"/>
      <c r="F123" s="330"/>
      <c r="G123" s="330"/>
      <c r="H123" s="330"/>
      <c r="I123" s="330"/>
      <c r="J123" s="330"/>
      <c r="K123" s="330"/>
      <c r="L123" s="330"/>
      <c r="M123" s="330"/>
      <c r="N123" s="330"/>
      <c r="O123" s="330"/>
      <c r="P123" s="330"/>
      <c r="Q123" s="330"/>
      <c r="R123" s="330"/>
      <c r="S123" s="330"/>
      <c r="T123" s="505"/>
    </row>
    <row r="124" spans="1:20" ht="11.25" customHeight="1" x14ac:dyDescent="0.2">
      <c r="A124" s="329" t="s">
        <v>172</v>
      </c>
      <c r="B124" s="342">
        <v>379</v>
      </c>
      <c r="C124" s="330">
        <v>1</v>
      </c>
      <c r="D124" s="330">
        <v>4</v>
      </c>
      <c r="E124" s="330">
        <v>5</v>
      </c>
      <c r="F124" s="330">
        <v>3</v>
      </c>
      <c r="G124" s="330">
        <v>5</v>
      </c>
      <c r="H124" s="330">
        <v>10</v>
      </c>
      <c r="I124" s="330">
        <v>8</v>
      </c>
      <c r="J124" s="330">
        <v>18</v>
      </c>
      <c r="K124" s="330">
        <v>25</v>
      </c>
      <c r="L124" s="330">
        <v>50</v>
      </c>
      <c r="M124" s="330">
        <v>84</v>
      </c>
      <c r="N124" s="330">
        <v>45</v>
      </c>
      <c r="O124" s="330">
        <v>28</v>
      </c>
      <c r="P124" s="330">
        <v>45</v>
      </c>
      <c r="Q124" s="330">
        <v>30</v>
      </c>
      <c r="R124" s="330">
        <v>18</v>
      </c>
      <c r="S124" s="330" t="s">
        <v>607</v>
      </c>
      <c r="T124" s="505"/>
    </row>
    <row r="125" spans="1:20" ht="11.25" customHeight="1" x14ac:dyDescent="0.2">
      <c r="A125" s="329" t="s">
        <v>173</v>
      </c>
      <c r="B125" s="342">
        <v>509</v>
      </c>
      <c r="C125" s="330">
        <v>1</v>
      </c>
      <c r="D125" s="330">
        <v>1</v>
      </c>
      <c r="E125" s="330">
        <v>5</v>
      </c>
      <c r="F125" s="330">
        <v>6</v>
      </c>
      <c r="G125" s="330">
        <v>10</v>
      </c>
      <c r="H125" s="330">
        <v>11</v>
      </c>
      <c r="I125" s="330">
        <v>11</v>
      </c>
      <c r="J125" s="330">
        <v>26</v>
      </c>
      <c r="K125" s="330">
        <v>30</v>
      </c>
      <c r="L125" s="330">
        <v>62</v>
      </c>
      <c r="M125" s="330">
        <v>85</v>
      </c>
      <c r="N125" s="330">
        <v>62</v>
      </c>
      <c r="O125" s="330">
        <v>78</v>
      </c>
      <c r="P125" s="330">
        <v>57</v>
      </c>
      <c r="Q125" s="330">
        <v>30</v>
      </c>
      <c r="R125" s="330">
        <v>32</v>
      </c>
      <c r="S125" s="330">
        <v>2</v>
      </c>
      <c r="T125" s="505"/>
    </row>
    <row r="126" spans="1:20" ht="11.25" customHeight="1" x14ac:dyDescent="0.2">
      <c r="A126" s="329" t="s">
        <v>174</v>
      </c>
      <c r="B126" s="342">
        <v>600</v>
      </c>
      <c r="C126" s="330">
        <v>1</v>
      </c>
      <c r="D126" s="330">
        <v>2</v>
      </c>
      <c r="E126" s="330">
        <v>10</v>
      </c>
      <c r="F126" s="330">
        <v>10</v>
      </c>
      <c r="G126" s="330">
        <v>14</v>
      </c>
      <c r="H126" s="330">
        <v>15</v>
      </c>
      <c r="I126" s="330">
        <v>12</v>
      </c>
      <c r="J126" s="330">
        <v>31</v>
      </c>
      <c r="K126" s="330">
        <v>34</v>
      </c>
      <c r="L126" s="330">
        <v>73</v>
      </c>
      <c r="M126" s="330">
        <v>116</v>
      </c>
      <c r="N126" s="330">
        <v>81</v>
      </c>
      <c r="O126" s="330">
        <v>84</v>
      </c>
      <c r="P126" s="330">
        <v>50</v>
      </c>
      <c r="Q126" s="330">
        <v>32</v>
      </c>
      <c r="R126" s="330">
        <v>25</v>
      </c>
      <c r="S126" s="330">
        <v>10</v>
      </c>
      <c r="T126" s="505"/>
    </row>
    <row r="127" spans="1:20" ht="11.25" customHeight="1" x14ac:dyDescent="0.2">
      <c r="A127" s="329" t="s">
        <v>175</v>
      </c>
      <c r="B127" s="342">
        <v>477</v>
      </c>
      <c r="C127" s="330">
        <v>1</v>
      </c>
      <c r="D127" s="330">
        <v>3</v>
      </c>
      <c r="E127" s="330">
        <v>2</v>
      </c>
      <c r="F127" s="330">
        <v>7</v>
      </c>
      <c r="G127" s="330">
        <v>11</v>
      </c>
      <c r="H127" s="330">
        <v>7</v>
      </c>
      <c r="I127" s="330">
        <v>18</v>
      </c>
      <c r="J127" s="330">
        <v>28</v>
      </c>
      <c r="K127" s="330">
        <v>36</v>
      </c>
      <c r="L127" s="330">
        <v>51</v>
      </c>
      <c r="M127" s="330">
        <v>78</v>
      </c>
      <c r="N127" s="330">
        <v>57</v>
      </c>
      <c r="O127" s="330">
        <v>60</v>
      </c>
      <c r="P127" s="330">
        <v>53</v>
      </c>
      <c r="Q127" s="330">
        <v>25</v>
      </c>
      <c r="R127" s="330">
        <v>38</v>
      </c>
      <c r="S127" s="330">
        <v>2</v>
      </c>
      <c r="T127" s="505"/>
    </row>
    <row r="128" spans="1:20" ht="11.25" customHeight="1" x14ac:dyDescent="0.2">
      <c r="A128" s="329" t="s">
        <v>176</v>
      </c>
      <c r="B128" s="342">
        <v>358</v>
      </c>
      <c r="C128" s="330" t="s">
        <v>607</v>
      </c>
      <c r="D128" s="330">
        <v>4</v>
      </c>
      <c r="E128" s="330">
        <v>5</v>
      </c>
      <c r="F128" s="330">
        <v>4</v>
      </c>
      <c r="G128" s="330">
        <v>8</v>
      </c>
      <c r="H128" s="330">
        <v>12</v>
      </c>
      <c r="I128" s="330">
        <v>12</v>
      </c>
      <c r="J128" s="330">
        <v>24</v>
      </c>
      <c r="K128" s="330">
        <v>36</v>
      </c>
      <c r="L128" s="330">
        <v>36</v>
      </c>
      <c r="M128" s="330">
        <v>61</v>
      </c>
      <c r="N128" s="330">
        <v>43</v>
      </c>
      <c r="O128" s="330">
        <v>44</v>
      </c>
      <c r="P128" s="330">
        <v>30</v>
      </c>
      <c r="Q128" s="330">
        <v>18</v>
      </c>
      <c r="R128" s="330">
        <v>19</v>
      </c>
      <c r="S128" s="330">
        <v>2</v>
      </c>
      <c r="T128" s="505"/>
    </row>
    <row r="129" spans="1:20" ht="11.25" customHeight="1" x14ac:dyDescent="0.2">
      <c r="A129" s="329"/>
      <c r="B129" s="342"/>
      <c r="C129" s="330"/>
      <c r="D129" s="330"/>
      <c r="E129" s="330"/>
      <c r="F129" s="330"/>
      <c r="G129" s="330"/>
      <c r="H129" s="330"/>
      <c r="I129" s="330"/>
      <c r="J129" s="330"/>
      <c r="K129" s="330"/>
      <c r="L129" s="330"/>
      <c r="M129" s="330"/>
      <c r="N129" s="330"/>
      <c r="O129" s="330"/>
      <c r="P129" s="330"/>
      <c r="Q129" s="330"/>
      <c r="R129" s="330"/>
      <c r="S129" s="330"/>
      <c r="T129" s="505"/>
    </row>
    <row r="130" spans="1:20" ht="11.25" customHeight="1" x14ac:dyDescent="0.2">
      <c r="A130" s="329" t="s">
        <v>177</v>
      </c>
      <c r="B130" s="342">
        <v>460</v>
      </c>
      <c r="C130" s="330" t="s">
        <v>607</v>
      </c>
      <c r="D130" s="330">
        <v>1</v>
      </c>
      <c r="E130" s="330">
        <v>5</v>
      </c>
      <c r="F130" s="330">
        <v>2</v>
      </c>
      <c r="G130" s="330">
        <v>9</v>
      </c>
      <c r="H130" s="330">
        <v>6</v>
      </c>
      <c r="I130" s="330">
        <v>21</v>
      </c>
      <c r="J130" s="330">
        <v>36</v>
      </c>
      <c r="K130" s="330">
        <v>36</v>
      </c>
      <c r="L130" s="330">
        <v>63</v>
      </c>
      <c r="M130" s="330">
        <v>84</v>
      </c>
      <c r="N130" s="330">
        <v>45</v>
      </c>
      <c r="O130" s="330">
        <v>61</v>
      </c>
      <c r="P130" s="330">
        <v>47</v>
      </c>
      <c r="Q130" s="330">
        <v>21</v>
      </c>
      <c r="R130" s="330">
        <v>21</v>
      </c>
      <c r="S130" s="330">
        <v>2</v>
      </c>
      <c r="T130" s="505"/>
    </row>
    <row r="131" spans="1:20" ht="11.25" customHeight="1" x14ac:dyDescent="0.2">
      <c r="A131" s="329" t="s">
        <v>178</v>
      </c>
      <c r="B131" s="342">
        <v>229</v>
      </c>
      <c r="C131" s="330" t="s">
        <v>607</v>
      </c>
      <c r="D131" s="330">
        <v>2</v>
      </c>
      <c r="E131" s="330">
        <v>1</v>
      </c>
      <c r="F131" s="330">
        <v>3</v>
      </c>
      <c r="G131" s="330">
        <v>3</v>
      </c>
      <c r="H131" s="330">
        <v>7</v>
      </c>
      <c r="I131" s="330">
        <v>3</v>
      </c>
      <c r="J131" s="330">
        <v>12</v>
      </c>
      <c r="K131" s="330">
        <v>9</v>
      </c>
      <c r="L131" s="330">
        <v>21</v>
      </c>
      <c r="M131" s="330">
        <v>40</v>
      </c>
      <c r="N131" s="330">
        <v>29</v>
      </c>
      <c r="O131" s="330">
        <v>38</v>
      </c>
      <c r="P131" s="330">
        <v>28</v>
      </c>
      <c r="Q131" s="330">
        <v>13</v>
      </c>
      <c r="R131" s="330">
        <v>18</v>
      </c>
      <c r="S131" s="330">
        <v>2</v>
      </c>
      <c r="T131" s="505"/>
    </row>
    <row r="132" spans="1:20" ht="11.25" customHeight="1" x14ac:dyDescent="0.2">
      <c r="A132" s="329" t="s">
        <v>179</v>
      </c>
      <c r="B132" s="342">
        <v>492</v>
      </c>
      <c r="C132" s="330">
        <v>1</v>
      </c>
      <c r="D132" s="330">
        <v>2</v>
      </c>
      <c r="E132" s="330">
        <v>5</v>
      </c>
      <c r="F132" s="330">
        <v>8</v>
      </c>
      <c r="G132" s="330">
        <v>9</v>
      </c>
      <c r="H132" s="330">
        <v>4</v>
      </c>
      <c r="I132" s="330">
        <v>20</v>
      </c>
      <c r="J132" s="330">
        <v>29</v>
      </c>
      <c r="K132" s="330">
        <v>36</v>
      </c>
      <c r="L132" s="330">
        <v>54</v>
      </c>
      <c r="M132" s="330">
        <v>87</v>
      </c>
      <c r="N132" s="330">
        <v>64</v>
      </c>
      <c r="O132" s="330">
        <v>78</v>
      </c>
      <c r="P132" s="330">
        <v>44</v>
      </c>
      <c r="Q132" s="330">
        <v>26</v>
      </c>
      <c r="R132" s="330">
        <v>20</v>
      </c>
      <c r="S132" s="330">
        <v>5</v>
      </c>
      <c r="T132" s="505"/>
    </row>
    <row r="133" spans="1:20" ht="11.25" customHeight="1" x14ac:dyDescent="0.2">
      <c r="A133" s="348" t="s">
        <v>180</v>
      </c>
      <c r="B133" s="457">
        <v>340</v>
      </c>
      <c r="C133" s="351" t="s">
        <v>607</v>
      </c>
      <c r="D133" s="351">
        <v>2</v>
      </c>
      <c r="E133" s="351">
        <v>5</v>
      </c>
      <c r="F133" s="351">
        <v>8</v>
      </c>
      <c r="G133" s="351">
        <v>4</v>
      </c>
      <c r="H133" s="351">
        <v>4</v>
      </c>
      <c r="I133" s="351">
        <v>16</v>
      </c>
      <c r="J133" s="351">
        <v>14</v>
      </c>
      <c r="K133" s="351">
        <v>18</v>
      </c>
      <c r="L133" s="351">
        <v>41</v>
      </c>
      <c r="M133" s="351">
        <v>74</v>
      </c>
      <c r="N133" s="351">
        <v>37</v>
      </c>
      <c r="O133" s="351">
        <v>48</v>
      </c>
      <c r="P133" s="351">
        <v>25</v>
      </c>
      <c r="Q133" s="351">
        <v>24</v>
      </c>
      <c r="R133" s="351">
        <v>16</v>
      </c>
      <c r="S133" s="351">
        <v>4</v>
      </c>
      <c r="T133" s="505"/>
    </row>
    <row r="134" spans="1:20" x14ac:dyDescent="0.2">
      <c r="B134" s="342"/>
      <c r="C134" s="330"/>
      <c r="D134" s="330"/>
      <c r="E134" s="330"/>
      <c r="F134" s="330"/>
      <c r="G134" s="330"/>
      <c r="H134" s="330"/>
      <c r="I134" s="330"/>
      <c r="J134" s="330"/>
      <c r="K134" s="330"/>
      <c r="L134" s="330"/>
      <c r="M134" s="330"/>
      <c r="N134" s="330"/>
      <c r="O134" s="330"/>
      <c r="P134" s="330"/>
      <c r="Q134" s="330"/>
      <c r="R134" s="330"/>
      <c r="S134" s="330"/>
      <c r="T134" s="505"/>
    </row>
    <row r="135" spans="1:20" x14ac:dyDescent="0.2">
      <c r="B135" s="455"/>
      <c r="C135" s="347"/>
      <c r="D135" s="347"/>
      <c r="E135" s="347"/>
      <c r="F135" s="347"/>
      <c r="G135" s="347"/>
      <c r="H135" s="347"/>
      <c r="I135" s="347"/>
      <c r="J135" s="347"/>
      <c r="K135" s="347"/>
      <c r="L135" s="347"/>
      <c r="M135" s="347"/>
      <c r="N135" s="347"/>
      <c r="O135" s="347"/>
      <c r="P135" s="347"/>
      <c r="Q135" s="347"/>
      <c r="R135" s="347"/>
      <c r="S135" s="347"/>
      <c r="T135" s="505"/>
    </row>
    <row r="136" spans="1:20" x14ac:dyDescent="0.2">
      <c r="B136" s="342"/>
      <c r="C136" s="330"/>
      <c r="D136" s="330"/>
      <c r="E136" s="330"/>
      <c r="F136" s="330"/>
      <c r="G136" s="330"/>
      <c r="H136" s="330"/>
      <c r="I136" s="330"/>
      <c r="J136" s="330"/>
      <c r="K136" s="330"/>
      <c r="L136" s="330"/>
      <c r="M136" s="330"/>
      <c r="N136" s="330"/>
      <c r="O136" s="330"/>
      <c r="P136" s="330"/>
      <c r="Q136" s="330"/>
      <c r="R136" s="330"/>
      <c r="S136" s="330"/>
      <c r="T136" s="505"/>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9"/>
  <dimension ref="A1:AE160"/>
  <sheetViews>
    <sheetView zoomScaleNormal="100" zoomScaleSheetLayoutView="100" workbookViewId="0">
      <pane ySplit="9" topLeftCell="A10" activePane="bottomLeft" state="frozen"/>
      <selection activeCell="A16" sqref="A16:XFD16"/>
      <selection pane="bottomLeft"/>
    </sheetView>
  </sheetViews>
  <sheetFormatPr defaultColWidth="9.140625" defaultRowHeight="12.75" x14ac:dyDescent="0.2"/>
  <cols>
    <col min="1" max="1" width="20" style="224" customWidth="1"/>
    <col min="2" max="2" width="8.140625" style="461" customWidth="1"/>
    <col min="3" max="15" width="5.28515625" style="369" customWidth="1"/>
    <col min="16" max="16" width="5.5703125" style="369" customWidth="1"/>
    <col min="17" max="18" width="5.28515625" style="369" customWidth="1"/>
    <col min="19" max="19" width="9" style="369" customWidth="1"/>
    <col min="20" max="16384" width="9.140625" style="65"/>
  </cols>
  <sheetData>
    <row r="1" spans="1:19" s="66" customFormat="1" ht="13.5" customHeight="1" x14ac:dyDescent="0.2">
      <c r="A1" s="245" t="s">
        <v>636</v>
      </c>
      <c r="B1" s="245"/>
      <c r="C1" s="239"/>
      <c r="D1" s="239"/>
      <c r="E1" s="239"/>
      <c r="F1" s="239"/>
      <c r="G1" s="239"/>
      <c r="H1" s="239"/>
      <c r="I1" s="239"/>
      <c r="J1" s="239"/>
      <c r="K1" s="239"/>
      <c r="L1" s="239"/>
      <c r="M1" s="239"/>
      <c r="N1" s="239"/>
      <c r="O1" s="239"/>
      <c r="P1" s="239"/>
      <c r="Q1" s="239"/>
      <c r="R1" s="239"/>
      <c r="S1" s="239"/>
    </row>
    <row r="2" spans="1:19" s="66" customFormat="1" ht="13.5" hidden="1" customHeight="1" x14ac:dyDescent="0.2">
      <c r="A2" s="245" t="s">
        <v>303</v>
      </c>
      <c r="B2" s="245"/>
      <c r="C2" s="239"/>
      <c r="D2" s="239"/>
      <c r="E2" s="239"/>
      <c r="F2" s="239"/>
      <c r="G2" s="239"/>
      <c r="H2" s="239"/>
      <c r="I2" s="239"/>
      <c r="J2" s="239"/>
      <c r="K2" s="239"/>
      <c r="L2" s="239"/>
      <c r="M2" s="239"/>
      <c r="N2" s="239"/>
      <c r="O2" s="239"/>
      <c r="P2" s="239"/>
      <c r="Q2" s="239"/>
      <c r="R2" s="239"/>
      <c r="S2" s="239"/>
    </row>
    <row r="3" spans="1:19" s="66" customFormat="1" ht="13.5" customHeight="1" x14ac:dyDescent="0.2">
      <c r="A3" s="353" t="s">
        <v>637</v>
      </c>
      <c r="B3" s="245"/>
      <c r="C3" s="239"/>
      <c r="D3" s="239"/>
      <c r="E3" s="239"/>
      <c r="F3" s="239"/>
      <c r="G3" s="239"/>
      <c r="H3" s="239"/>
      <c r="I3" s="239"/>
      <c r="J3" s="239"/>
      <c r="K3" s="239"/>
      <c r="L3" s="239"/>
      <c r="M3" s="239"/>
      <c r="N3" s="239"/>
      <c r="O3" s="239"/>
      <c r="P3" s="239"/>
      <c r="Q3" s="239"/>
      <c r="R3" s="239"/>
      <c r="S3" s="239"/>
    </row>
    <row r="4" spans="1:19" s="66" customFormat="1" ht="13.5" hidden="1" customHeight="1" x14ac:dyDescent="0.2">
      <c r="A4" s="353" t="s">
        <v>303</v>
      </c>
      <c r="B4" s="245"/>
      <c r="C4" s="239"/>
      <c r="D4" s="239"/>
      <c r="E4" s="239"/>
      <c r="F4" s="239"/>
      <c r="G4" s="239"/>
      <c r="H4" s="239"/>
      <c r="I4" s="239"/>
      <c r="J4" s="239"/>
      <c r="K4" s="239"/>
      <c r="L4" s="239"/>
      <c r="M4" s="239"/>
      <c r="N4" s="239"/>
      <c r="O4" s="239"/>
      <c r="P4" s="239"/>
      <c r="Q4" s="239"/>
      <c r="R4" s="239"/>
      <c r="S4" s="239"/>
    </row>
    <row r="5" spans="1:19" s="66" customFormat="1" ht="13.5" customHeight="1" x14ac:dyDescent="0.2">
      <c r="A5" s="241"/>
      <c r="B5" s="241"/>
      <c r="C5" s="233"/>
      <c r="D5" s="233"/>
      <c r="E5" s="233"/>
      <c r="F5" s="233"/>
      <c r="G5" s="233"/>
      <c r="H5" s="233"/>
      <c r="I5" s="233"/>
      <c r="J5" s="233"/>
      <c r="K5" s="233"/>
      <c r="L5" s="233"/>
      <c r="M5" s="233"/>
      <c r="N5" s="233"/>
      <c r="O5" s="233"/>
      <c r="P5" s="233"/>
      <c r="Q5" s="233"/>
      <c r="R5" s="233"/>
      <c r="S5" s="233"/>
    </row>
    <row r="6" spans="1:19" s="66" customFormat="1" ht="11.25" customHeight="1" x14ac:dyDescent="0.2">
      <c r="A6" s="245" t="s">
        <v>95</v>
      </c>
      <c r="B6" s="242" t="s">
        <v>96</v>
      </c>
      <c r="C6" s="354"/>
      <c r="D6" s="354"/>
      <c r="E6" s="354"/>
      <c r="F6" s="354"/>
      <c r="G6" s="354"/>
      <c r="H6" s="354"/>
      <c r="I6" s="354"/>
      <c r="J6" s="354"/>
      <c r="K6" s="354"/>
      <c r="L6" s="354"/>
      <c r="M6" s="354"/>
      <c r="N6" s="354"/>
      <c r="O6" s="354"/>
      <c r="P6" s="354"/>
      <c r="Q6" s="354"/>
      <c r="R6" s="354"/>
      <c r="S6" s="354"/>
    </row>
    <row r="7" spans="1:19" s="66" customFormat="1" ht="11.25" customHeight="1" x14ac:dyDescent="0.2">
      <c r="A7" s="353" t="s">
        <v>97</v>
      </c>
      <c r="B7" s="355" t="s">
        <v>98</v>
      </c>
      <c r="C7" s="233"/>
      <c r="D7" s="233"/>
      <c r="E7" s="233"/>
      <c r="F7" s="233"/>
      <c r="G7" s="233"/>
      <c r="H7" s="233"/>
      <c r="I7" s="233"/>
      <c r="J7" s="233"/>
      <c r="K7" s="233"/>
      <c r="L7" s="233"/>
      <c r="M7" s="233"/>
      <c r="N7" s="233"/>
      <c r="O7" s="233"/>
      <c r="P7" s="233"/>
      <c r="Q7" s="233"/>
      <c r="R7" s="233"/>
      <c r="S7" s="233"/>
    </row>
    <row r="8" spans="1:19" s="66" customFormat="1" ht="11.25" customHeight="1" x14ac:dyDescent="0.2">
      <c r="A8" s="356" t="s">
        <v>13</v>
      </c>
      <c r="B8" s="356" t="s">
        <v>145</v>
      </c>
      <c r="C8" s="239">
        <v>0</v>
      </c>
      <c r="D8" s="239" t="s">
        <v>99</v>
      </c>
      <c r="E8" s="239" t="s">
        <v>100</v>
      </c>
      <c r="F8" s="239" t="s">
        <v>101</v>
      </c>
      <c r="G8" s="239" t="s">
        <v>102</v>
      </c>
      <c r="H8" s="239" t="s">
        <v>103</v>
      </c>
      <c r="I8" s="239">
        <v>15</v>
      </c>
      <c r="J8" s="239" t="s">
        <v>104</v>
      </c>
      <c r="K8" s="239" t="s">
        <v>105</v>
      </c>
      <c r="L8" s="239" t="s">
        <v>106</v>
      </c>
      <c r="M8" s="239" t="s">
        <v>107</v>
      </c>
      <c r="N8" s="239" t="s">
        <v>108</v>
      </c>
      <c r="O8" s="239" t="s">
        <v>109</v>
      </c>
      <c r="P8" s="239" t="s">
        <v>110</v>
      </c>
      <c r="Q8" s="239" t="s">
        <v>111</v>
      </c>
      <c r="R8" s="239" t="s">
        <v>233</v>
      </c>
      <c r="S8" s="239" t="s">
        <v>112</v>
      </c>
    </row>
    <row r="9" spans="1:19" s="66" customFormat="1" ht="11.25" customHeight="1" x14ac:dyDescent="0.2">
      <c r="A9" s="357" t="s">
        <v>19</v>
      </c>
      <c r="B9" s="357" t="s">
        <v>94</v>
      </c>
      <c r="C9" s="233"/>
      <c r="D9" s="233"/>
      <c r="E9" s="233"/>
      <c r="F9" s="233"/>
      <c r="G9" s="233"/>
      <c r="H9" s="233"/>
      <c r="I9" s="233"/>
      <c r="J9" s="233"/>
      <c r="K9" s="233"/>
      <c r="L9" s="233"/>
      <c r="M9" s="233"/>
      <c r="N9" s="233"/>
      <c r="O9" s="233"/>
      <c r="P9" s="233"/>
      <c r="Q9" s="233"/>
      <c r="R9" s="233"/>
      <c r="S9" s="358" t="s">
        <v>113</v>
      </c>
    </row>
    <row r="10" spans="1:19" s="51" customFormat="1" ht="11.25" x14ac:dyDescent="0.2">
      <c r="A10" s="337"/>
      <c r="B10" s="343"/>
      <c r="C10" s="343"/>
      <c r="D10" s="343"/>
      <c r="E10" s="343"/>
      <c r="F10" s="343"/>
      <c r="G10" s="343"/>
      <c r="H10" s="343"/>
      <c r="I10" s="343"/>
      <c r="J10" s="343"/>
      <c r="K10" s="343"/>
      <c r="L10" s="343"/>
      <c r="M10" s="343"/>
      <c r="N10" s="343"/>
      <c r="O10" s="343"/>
      <c r="P10" s="343"/>
      <c r="Q10" s="343"/>
      <c r="R10" s="343"/>
      <c r="S10" s="343"/>
    </row>
    <row r="11" spans="1:19" s="78" customFormat="1" ht="11.25" customHeight="1" x14ac:dyDescent="0.2">
      <c r="A11" s="245" t="s">
        <v>9</v>
      </c>
      <c r="B11" s="343"/>
      <c r="C11" s="343"/>
      <c r="D11" s="343"/>
      <c r="E11" s="343"/>
      <c r="F11" s="343"/>
      <c r="G11" s="343"/>
      <c r="H11" s="343"/>
      <c r="I11" s="343"/>
      <c r="J11" s="343"/>
      <c r="K11" s="343"/>
      <c r="L11" s="343"/>
      <c r="M11" s="343"/>
      <c r="N11" s="343"/>
      <c r="O11" s="343"/>
      <c r="P11" s="343"/>
      <c r="Q11" s="343"/>
      <c r="R11" s="343"/>
      <c r="S11" s="343"/>
    </row>
    <row r="12" spans="1:19" s="66" customFormat="1" ht="11.25" customHeight="1" x14ac:dyDescent="0.2">
      <c r="A12" s="245" t="s">
        <v>235</v>
      </c>
      <c r="B12" s="332">
        <v>204</v>
      </c>
      <c r="C12" s="332" t="s">
        <v>607</v>
      </c>
      <c r="D12" s="332">
        <v>2</v>
      </c>
      <c r="E12" s="332">
        <v>2</v>
      </c>
      <c r="F12" s="332" t="s">
        <v>607</v>
      </c>
      <c r="G12" s="332">
        <v>3</v>
      </c>
      <c r="H12" s="332" t="s">
        <v>607</v>
      </c>
      <c r="I12" s="332" t="s">
        <v>607</v>
      </c>
      <c r="J12" s="332">
        <v>8</v>
      </c>
      <c r="K12" s="332">
        <v>8</v>
      </c>
      <c r="L12" s="332">
        <v>22</v>
      </c>
      <c r="M12" s="332">
        <v>23</v>
      </c>
      <c r="N12" s="332">
        <v>14</v>
      </c>
      <c r="O12" s="332">
        <v>32</v>
      </c>
      <c r="P12" s="332">
        <v>22</v>
      </c>
      <c r="Q12" s="332">
        <v>26</v>
      </c>
      <c r="R12" s="332">
        <v>42</v>
      </c>
      <c r="S12" s="332" t="s">
        <v>607</v>
      </c>
    </row>
    <row r="13" spans="1:19" s="78" customFormat="1" ht="11.25" customHeight="1" x14ac:dyDescent="0.2">
      <c r="A13" s="234" t="s">
        <v>148</v>
      </c>
      <c r="B13" s="332">
        <v>78</v>
      </c>
      <c r="C13" s="359" t="s">
        <v>607</v>
      </c>
      <c r="D13" s="359" t="s">
        <v>607</v>
      </c>
      <c r="E13" s="359" t="s">
        <v>607</v>
      </c>
      <c r="F13" s="359" t="s">
        <v>607</v>
      </c>
      <c r="G13" s="359" t="s">
        <v>607</v>
      </c>
      <c r="H13" s="359" t="s">
        <v>607</v>
      </c>
      <c r="I13" s="359" t="s">
        <v>607</v>
      </c>
      <c r="J13" s="359" t="s">
        <v>607</v>
      </c>
      <c r="K13" s="359">
        <v>3</v>
      </c>
      <c r="L13" s="359">
        <v>8</v>
      </c>
      <c r="M13" s="359">
        <v>12</v>
      </c>
      <c r="N13" s="359">
        <v>4</v>
      </c>
      <c r="O13" s="359">
        <v>13</v>
      </c>
      <c r="P13" s="359">
        <v>7</v>
      </c>
      <c r="Q13" s="359">
        <v>12</v>
      </c>
      <c r="R13" s="359">
        <v>19</v>
      </c>
      <c r="S13" s="359" t="s">
        <v>607</v>
      </c>
    </row>
    <row r="14" spans="1:19" s="78" customFormat="1" ht="11.25" customHeight="1" x14ac:dyDescent="0.2">
      <c r="A14" s="234" t="s">
        <v>149</v>
      </c>
      <c r="B14" s="332">
        <v>28</v>
      </c>
      <c r="C14" s="359" t="s">
        <v>607</v>
      </c>
      <c r="D14" s="359">
        <v>1</v>
      </c>
      <c r="E14" s="359">
        <v>1</v>
      </c>
      <c r="F14" s="359" t="s">
        <v>607</v>
      </c>
      <c r="G14" s="359">
        <v>2</v>
      </c>
      <c r="H14" s="359" t="s">
        <v>607</v>
      </c>
      <c r="I14" s="359" t="s">
        <v>607</v>
      </c>
      <c r="J14" s="359">
        <v>5</v>
      </c>
      <c r="K14" s="359">
        <v>4</v>
      </c>
      <c r="L14" s="359">
        <v>5</v>
      </c>
      <c r="M14" s="359">
        <v>2</v>
      </c>
      <c r="N14" s="359">
        <v>2</v>
      </c>
      <c r="O14" s="359">
        <v>2</v>
      </c>
      <c r="P14" s="359">
        <v>2</v>
      </c>
      <c r="Q14" s="359">
        <v>1</v>
      </c>
      <c r="R14" s="359">
        <v>1</v>
      </c>
      <c r="S14" s="359" t="s">
        <v>607</v>
      </c>
    </row>
    <row r="15" spans="1:19" s="78" customFormat="1" ht="11.25" customHeight="1" x14ac:dyDescent="0.2">
      <c r="A15" s="234" t="s">
        <v>150</v>
      </c>
      <c r="B15" s="332">
        <v>13</v>
      </c>
      <c r="C15" s="359" t="s">
        <v>607</v>
      </c>
      <c r="D15" s="359" t="s">
        <v>607</v>
      </c>
      <c r="E15" s="359" t="s">
        <v>607</v>
      </c>
      <c r="F15" s="359" t="s">
        <v>607</v>
      </c>
      <c r="G15" s="359" t="s">
        <v>607</v>
      </c>
      <c r="H15" s="359" t="s">
        <v>607</v>
      </c>
      <c r="I15" s="359" t="s">
        <v>607</v>
      </c>
      <c r="J15" s="359" t="s">
        <v>607</v>
      </c>
      <c r="K15" s="359">
        <v>1</v>
      </c>
      <c r="L15" s="359">
        <v>2</v>
      </c>
      <c r="M15" s="359">
        <v>2</v>
      </c>
      <c r="N15" s="359">
        <v>1</v>
      </c>
      <c r="O15" s="359">
        <v>1</v>
      </c>
      <c r="P15" s="359">
        <v>3</v>
      </c>
      <c r="Q15" s="359">
        <v>1</v>
      </c>
      <c r="R15" s="359">
        <v>2</v>
      </c>
      <c r="S15" s="359" t="s">
        <v>607</v>
      </c>
    </row>
    <row r="16" spans="1:19" s="78" customFormat="1" ht="11.25" customHeight="1" x14ac:dyDescent="0.2">
      <c r="A16" s="234" t="s">
        <v>151</v>
      </c>
      <c r="B16" s="332">
        <v>3</v>
      </c>
      <c r="C16" s="359" t="s">
        <v>607</v>
      </c>
      <c r="D16" s="359" t="s">
        <v>607</v>
      </c>
      <c r="E16" s="359" t="s">
        <v>607</v>
      </c>
      <c r="F16" s="359" t="s">
        <v>607</v>
      </c>
      <c r="G16" s="359" t="s">
        <v>607</v>
      </c>
      <c r="H16" s="359" t="s">
        <v>607</v>
      </c>
      <c r="I16" s="359" t="s">
        <v>607</v>
      </c>
      <c r="J16" s="359" t="s">
        <v>607</v>
      </c>
      <c r="K16" s="359" t="s">
        <v>607</v>
      </c>
      <c r="L16" s="359" t="s">
        <v>607</v>
      </c>
      <c r="M16" s="359">
        <v>1</v>
      </c>
      <c r="N16" s="359">
        <v>1</v>
      </c>
      <c r="O16" s="359" t="s">
        <v>607</v>
      </c>
      <c r="P16" s="359" t="s">
        <v>607</v>
      </c>
      <c r="Q16" s="359">
        <v>1</v>
      </c>
      <c r="R16" s="359" t="s">
        <v>607</v>
      </c>
      <c r="S16" s="359" t="s">
        <v>607</v>
      </c>
    </row>
    <row r="17" spans="1:19" s="78" customFormat="1" ht="11.25" customHeight="1" x14ac:dyDescent="0.2">
      <c r="A17" s="234" t="s">
        <v>152</v>
      </c>
      <c r="B17" s="332">
        <v>28</v>
      </c>
      <c r="C17" s="359" t="s">
        <v>607</v>
      </c>
      <c r="D17" s="359" t="s">
        <v>607</v>
      </c>
      <c r="E17" s="359" t="s">
        <v>607</v>
      </c>
      <c r="F17" s="359" t="s">
        <v>607</v>
      </c>
      <c r="G17" s="359" t="s">
        <v>607</v>
      </c>
      <c r="H17" s="359" t="s">
        <v>607</v>
      </c>
      <c r="I17" s="359" t="s">
        <v>607</v>
      </c>
      <c r="J17" s="359" t="s">
        <v>607</v>
      </c>
      <c r="K17" s="359" t="s">
        <v>607</v>
      </c>
      <c r="L17" s="359">
        <v>5</v>
      </c>
      <c r="M17" s="359">
        <v>5</v>
      </c>
      <c r="N17" s="359">
        <v>5</v>
      </c>
      <c r="O17" s="359">
        <v>6</v>
      </c>
      <c r="P17" s="359">
        <v>5</v>
      </c>
      <c r="Q17" s="359">
        <v>1</v>
      </c>
      <c r="R17" s="359">
        <v>1</v>
      </c>
      <c r="S17" s="359" t="s">
        <v>607</v>
      </c>
    </row>
    <row r="18" spans="1:19" s="78" customFormat="1" ht="11.25" customHeight="1" x14ac:dyDescent="0.2">
      <c r="A18" s="234" t="s">
        <v>153</v>
      </c>
      <c r="B18" s="332" t="s">
        <v>607</v>
      </c>
      <c r="C18" s="359" t="s">
        <v>607</v>
      </c>
      <c r="D18" s="359" t="s">
        <v>607</v>
      </c>
      <c r="E18" s="359" t="s">
        <v>607</v>
      </c>
      <c r="F18" s="359" t="s">
        <v>607</v>
      </c>
      <c r="G18" s="359" t="s">
        <v>607</v>
      </c>
      <c r="H18" s="359" t="s">
        <v>607</v>
      </c>
      <c r="I18" s="359" t="s">
        <v>607</v>
      </c>
      <c r="J18" s="359" t="s">
        <v>607</v>
      </c>
      <c r="K18" s="359" t="s">
        <v>607</v>
      </c>
      <c r="L18" s="359" t="s">
        <v>607</v>
      </c>
      <c r="M18" s="359" t="s">
        <v>607</v>
      </c>
      <c r="N18" s="359" t="s">
        <v>607</v>
      </c>
      <c r="O18" s="359" t="s">
        <v>607</v>
      </c>
      <c r="P18" s="359" t="s">
        <v>607</v>
      </c>
      <c r="Q18" s="359" t="s">
        <v>607</v>
      </c>
      <c r="R18" s="359" t="s">
        <v>607</v>
      </c>
      <c r="S18" s="359" t="s">
        <v>607</v>
      </c>
    </row>
    <row r="19" spans="1:19" s="78" customFormat="1" ht="11.25" customHeight="1" x14ac:dyDescent="0.2">
      <c r="A19" s="234" t="s">
        <v>154</v>
      </c>
      <c r="B19" s="332">
        <v>4</v>
      </c>
      <c r="C19" s="359" t="s">
        <v>607</v>
      </c>
      <c r="D19" s="359" t="s">
        <v>607</v>
      </c>
      <c r="E19" s="359" t="s">
        <v>607</v>
      </c>
      <c r="F19" s="359" t="s">
        <v>607</v>
      </c>
      <c r="G19" s="359" t="s">
        <v>607</v>
      </c>
      <c r="H19" s="359" t="s">
        <v>607</v>
      </c>
      <c r="I19" s="359" t="s">
        <v>607</v>
      </c>
      <c r="J19" s="359">
        <v>2</v>
      </c>
      <c r="K19" s="359" t="s">
        <v>607</v>
      </c>
      <c r="L19" s="359" t="s">
        <v>607</v>
      </c>
      <c r="M19" s="359" t="s">
        <v>607</v>
      </c>
      <c r="N19" s="359" t="s">
        <v>607</v>
      </c>
      <c r="O19" s="359">
        <v>2</v>
      </c>
      <c r="P19" s="359" t="s">
        <v>607</v>
      </c>
      <c r="Q19" s="359" t="s">
        <v>607</v>
      </c>
      <c r="R19" s="359" t="s">
        <v>607</v>
      </c>
      <c r="S19" s="359" t="s">
        <v>607</v>
      </c>
    </row>
    <row r="20" spans="1:19" s="78" customFormat="1" ht="11.25" customHeight="1" x14ac:dyDescent="0.2">
      <c r="A20" s="234" t="s">
        <v>155</v>
      </c>
      <c r="B20" s="332">
        <v>18</v>
      </c>
      <c r="C20" s="359" t="s">
        <v>607</v>
      </c>
      <c r="D20" s="359" t="s">
        <v>607</v>
      </c>
      <c r="E20" s="359">
        <v>1</v>
      </c>
      <c r="F20" s="359" t="s">
        <v>607</v>
      </c>
      <c r="G20" s="359" t="s">
        <v>607</v>
      </c>
      <c r="H20" s="359" t="s">
        <v>607</v>
      </c>
      <c r="I20" s="359" t="s">
        <v>607</v>
      </c>
      <c r="J20" s="359" t="s">
        <v>607</v>
      </c>
      <c r="K20" s="359" t="s">
        <v>607</v>
      </c>
      <c r="L20" s="359" t="s">
        <v>607</v>
      </c>
      <c r="M20" s="359" t="s">
        <v>607</v>
      </c>
      <c r="N20" s="359" t="s">
        <v>607</v>
      </c>
      <c r="O20" s="359">
        <v>3</v>
      </c>
      <c r="P20" s="359">
        <v>2</v>
      </c>
      <c r="Q20" s="359">
        <v>2</v>
      </c>
      <c r="R20" s="359">
        <v>10</v>
      </c>
      <c r="S20" s="359" t="s">
        <v>607</v>
      </c>
    </row>
    <row r="21" spans="1:19" s="78" customFormat="1" ht="11.25" customHeight="1" x14ac:dyDescent="0.2">
      <c r="A21" s="234" t="s">
        <v>156</v>
      </c>
      <c r="B21" s="332">
        <v>25</v>
      </c>
      <c r="C21" s="359" t="s">
        <v>607</v>
      </c>
      <c r="D21" s="359">
        <v>1</v>
      </c>
      <c r="E21" s="359" t="s">
        <v>607</v>
      </c>
      <c r="F21" s="359" t="s">
        <v>607</v>
      </c>
      <c r="G21" s="359">
        <v>1</v>
      </c>
      <c r="H21" s="359" t="s">
        <v>607</v>
      </c>
      <c r="I21" s="359" t="s">
        <v>607</v>
      </c>
      <c r="J21" s="359" t="s">
        <v>607</v>
      </c>
      <c r="K21" s="359" t="s">
        <v>607</v>
      </c>
      <c r="L21" s="359">
        <v>1</v>
      </c>
      <c r="M21" s="359">
        <v>1</v>
      </c>
      <c r="N21" s="359">
        <v>1</v>
      </c>
      <c r="O21" s="359">
        <v>3</v>
      </c>
      <c r="P21" s="359">
        <v>1</v>
      </c>
      <c r="Q21" s="359">
        <v>7</v>
      </c>
      <c r="R21" s="359">
        <v>9</v>
      </c>
      <c r="S21" s="359" t="s">
        <v>607</v>
      </c>
    </row>
    <row r="22" spans="1:19" s="78" customFormat="1" ht="11.25" customHeight="1" x14ac:dyDescent="0.2">
      <c r="A22" s="234" t="s">
        <v>157</v>
      </c>
      <c r="B22" s="332">
        <v>7</v>
      </c>
      <c r="C22" s="359" t="s">
        <v>607</v>
      </c>
      <c r="D22" s="359" t="s">
        <v>607</v>
      </c>
      <c r="E22" s="359" t="s">
        <v>607</v>
      </c>
      <c r="F22" s="359" t="s">
        <v>607</v>
      </c>
      <c r="G22" s="359" t="s">
        <v>607</v>
      </c>
      <c r="H22" s="359" t="s">
        <v>607</v>
      </c>
      <c r="I22" s="359" t="s">
        <v>607</v>
      </c>
      <c r="J22" s="359">
        <v>1</v>
      </c>
      <c r="K22" s="359" t="s">
        <v>607</v>
      </c>
      <c r="L22" s="359">
        <v>1</v>
      </c>
      <c r="M22" s="359" t="s">
        <v>607</v>
      </c>
      <c r="N22" s="359" t="s">
        <v>607</v>
      </c>
      <c r="O22" s="359">
        <v>2</v>
      </c>
      <c r="P22" s="359">
        <v>2</v>
      </c>
      <c r="Q22" s="359">
        <v>1</v>
      </c>
      <c r="R22" s="359" t="s">
        <v>607</v>
      </c>
      <c r="S22" s="359" t="s">
        <v>607</v>
      </c>
    </row>
    <row r="23" spans="1:19" s="78" customFormat="1" ht="11.25" customHeight="1" x14ac:dyDescent="0.2">
      <c r="A23" s="234"/>
      <c r="B23" s="360"/>
      <c r="C23" s="360"/>
      <c r="D23" s="360"/>
      <c r="E23" s="360"/>
      <c r="F23" s="360"/>
      <c r="G23" s="360"/>
      <c r="H23" s="360"/>
      <c r="I23" s="360"/>
      <c r="J23" s="360"/>
      <c r="K23" s="360"/>
      <c r="L23" s="360"/>
      <c r="M23" s="360"/>
      <c r="N23" s="360"/>
      <c r="O23" s="360"/>
      <c r="P23" s="360"/>
      <c r="Q23" s="360"/>
      <c r="R23" s="360"/>
      <c r="S23" s="360"/>
    </row>
    <row r="24" spans="1:19" s="66" customFormat="1" ht="11.25" customHeight="1" x14ac:dyDescent="0.2">
      <c r="A24" s="245" t="s">
        <v>236</v>
      </c>
      <c r="B24" s="239">
        <v>158</v>
      </c>
      <c r="C24" s="239" t="s">
        <v>607</v>
      </c>
      <c r="D24" s="239" t="s">
        <v>607</v>
      </c>
      <c r="E24" s="239">
        <v>1</v>
      </c>
      <c r="F24" s="239" t="s">
        <v>607</v>
      </c>
      <c r="G24" s="239">
        <v>2</v>
      </c>
      <c r="H24" s="239" t="s">
        <v>607</v>
      </c>
      <c r="I24" s="239" t="s">
        <v>607</v>
      </c>
      <c r="J24" s="239">
        <v>8</v>
      </c>
      <c r="K24" s="239">
        <v>5</v>
      </c>
      <c r="L24" s="239">
        <v>18</v>
      </c>
      <c r="M24" s="239">
        <v>19</v>
      </c>
      <c r="N24" s="239">
        <v>12</v>
      </c>
      <c r="O24" s="239">
        <v>27</v>
      </c>
      <c r="P24" s="239">
        <v>19</v>
      </c>
      <c r="Q24" s="239">
        <v>15</v>
      </c>
      <c r="R24" s="239">
        <v>32</v>
      </c>
      <c r="S24" s="332" t="s">
        <v>607</v>
      </c>
    </row>
    <row r="25" spans="1:19" s="78" customFormat="1" ht="11.25" customHeight="1" x14ac:dyDescent="0.2">
      <c r="A25" s="234" t="s">
        <v>148</v>
      </c>
      <c r="B25" s="239">
        <v>65</v>
      </c>
      <c r="C25" s="361" t="s">
        <v>607</v>
      </c>
      <c r="D25" s="361" t="s">
        <v>607</v>
      </c>
      <c r="E25" s="361" t="s">
        <v>607</v>
      </c>
      <c r="F25" s="361" t="s">
        <v>607</v>
      </c>
      <c r="G25" s="361" t="s">
        <v>607</v>
      </c>
      <c r="H25" s="361" t="s">
        <v>607</v>
      </c>
      <c r="I25" s="361" t="s">
        <v>607</v>
      </c>
      <c r="J25" s="361" t="s">
        <v>607</v>
      </c>
      <c r="K25" s="361">
        <v>2</v>
      </c>
      <c r="L25" s="361">
        <v>7</v>
      </c>
      <c r="M25" s="361">
        <v>9</v>
      </c>
      <c r="N25" s="361">
        <v>3</v>
      </c>
      <c r="O25" s="361">
        <v>12</v>
      </c>
      <c r="P25" s="361">
        <v>7</v>
      </c>
      <c r="Q25" s="361">
        <v>8</v>
      </c>
      <c r="R25" s="361">
        <v>17</v>
      </c>
      <c r="S25" s="359" t="s">
        <v>607</v>
      </c>
    </row>
    <row r="26" spans="1:19" s="78" customFormat="1" ht="11.25" customHeight="1" x14ac:dyDescent="0.2">
      <c r="A26" s="234" t="s">
        <v>149</v>
      </c>
      <c r="B26" s="239">
        <v>15</v>
      </c>
      <c r="C26" s="361" t="s">
        <v>607</v>
      </c>
      <c r="D26" s="361" t="s">
        <v>607</v>
      </c>
      <c r="E26" s="361" t="s">
        <v>607</v>
      </c>
      <c r="F26" s="361" t="s">
        <v>607</v>
      </c>
      <c r="G26" s="361">
        <v>1</v>
      </c>
      <c r="H26" s="361" t="s">
        <v>607</v>
      </c>
      <c r="I26" s="361" t="s">
        <v>607</v>
      </c>
      <c r="J26" s="361">
        <v>5</v>
      </c>
      <c r="K26" s="361">
        <v>2</v>
      </c>
      <c r="L26" s="361">
        <v>3</v>
      </c>
      <c r="M26" s="361">
        <v>1</v>
      </c>
      <c r="N26" s="361">
        <v>1</v>
      </c>
      <c r="O26" s="361">
        <v>2</v>
      </c>
      <c r="P26" s="361" t="s">
        <v>607</v>
      </c>
      <c r="Q26" s="361" t="s">
        <v>607</v>
      </c>
      <c r="R26" s="361" t="s">
        <v>607</v>
      </c>
      <c r="S26" s="359" t="s">
        <v>607</v>
      </c>
    </row>
    <row r="27" spans="1:19" s="78" customFormat="1" ht="11.25" customHeight="1" x14ac:dyDescent="0.2">
      <c r="A27" s="234" t="s">
        <v>150</v>
      </c>
      <c r="B27" s="239">
        <v>11</v>
      </c>
      <c r="C27" s="361" t="s">
        <v>607</v>
      </c>
      <c r="D27" s="361" t="s">
        <v>607</v>
      </c>
      <c r="E27" s="361" t="s">
        <v>607</v>
      </c>
      <c r="F27" s="361" t="s">
        <v>607</v>
      </c>
      <c r="G27" s="361" t="s">
        <v>607</v>
      </c>
      <c r="H27" s="361" t="s">
        <v>607</v>
      </c>
      <c r="I27" s="361" t="s">
        <v>607</v>
      </c>
      <c r="J27" s="361" t="s">
        <v>607</v>
      </c>
      <c r="K27" s="361">
        <v>1</v>
      </c>
      <c r="L27" s="361">
        <v>1</v>
      </c>
      <c r="M27" s="361">
        <v>2</v>
      </c>
      <c r="N27" s="361">
        <v>1</v>
      </c>
      <c r="O27" s="361" t="s">
        <v>607</v>
      </c>
      <c r="P27" s="361">
        <v>3</v>
      </c>
      <c r="Q27" s="361">
        <v>1</v>
      </c>
      <c r="R27" s="361">
        <v>2</v>
      </c>
      <c r="S27" s="359" t="s">
        <v>607</v>
      </c>
    </row>
    <row r="28" spans="1:19" s="78" customFormat="1" ht="11.25" customHeight="1" x14ac:dyDescent="0.2">
      <c r="A28" s="234" t="s">
        <v>151</v>
      </c>
      <c r="B28" s="239">
        <v>2</v>
      </c>
      <c r="C28" s="361" t="s">
        <v>607</v>
      </c>
      <c r="D28" s="361" t="s">
        <v>607</v>
      </c>
      <c r="E28" s="361" t="s">
        <v>607</v>
      </c>
      <c r="F28" s="361" t="s">
        <v>607</v>
      </c>
      <c r="G28" s="361" t="s">
        <v>607</v>
      </c>
      <c r="H28" s="361" t="s">
        <v>607</v>
      </c>
      <c r="I28" s="361" t="s">
        <v>607</v>
      </c>
      <c r="J28" s="361" t="s">
        <v>607</v>
      </c>
      <c r="K28" s="361" t="s">
        <v>607</v>
      </c>
      <c r="L28" s="361" t="s">
        <v>607</v>
      </c>
      <c r="M28" s="361">
        <v>1</v>
      </c>
      <c r="N28" s="361">
        <v>1</v>
      </c>
      <c r="O28" s="361" t="s">
        <v>607</v>
      </c>
      <c r="P28" s="361" t="s">
        <v>607</v>
      </c>
      <c r="Q28" s="361" t="s">
        <v>607</v>
      </c>
      <c r="R28" s="361" t="s">
        <v>607</v>
      </c>
      <c r="S28" s="359" t="s">
        <v>607</v>
      </c>
    </row>
    <row r="29" spans="1:19" s="78" customFormat="1" ht="11.25" customHeight="1" x14ac:dyDescent="0.2">
      <c r="A29" s="234" t="s">
        <v>152</v>
      </c>
      <c r="B29" s="239">
        <v>27</v>
      </c>
      <c r="C29" s="361" t="s">
        <v>607</v>
      </c>
      <c r="D29" s="361" t="s">
        <v>607</v>
      </c>
      <c r="E29" s="361" t="s">
        <v>607</v>
      </c>
      <c r="F29" s="361" t="s">
        <v>607</v>
      </c>
      <c r="G29" s="361" t="s">
        <v>607</v>
      </c>
      <c r="H29" s="361" t="s">
        <v>607</v>
      </c>
      <c r="I29" s="361" t="s">
        <v>607</v>
      </c>
      <c r="J29" s="361" t="s">
        <v>607</v>
      </c>
      <c r="K29" s="361" t="s">
        <v>607</v>
      </c>
      <c r="L29" s="361">
        <v>5</v>
      </c>
      <c r="M29" s="361">
        <v>5</v>
      </c>
      <c r="N29" s="361">
        <v>5</v>
      </c>
      <c r="O29" s="361">
        <v>6</v>
      </c>
      <c r="P29" s="361">
        <v>4</v>
      </c>
      <c r="Q29" s="361">
        <v>1</v>
      </c>
      <c r="R29" s="361">
        <v>1</v>
      </c>
      <c r="S29" s="359" t="s">
        <v>607</v>
      </c>
    </row>
    <row r="30" spans="1:19" s="78" customFormat="1" ht="11.25" customHeight="1" x14ac:dyDescent="0.2">
      <c r="A30" s="234" t="s">
        <v>153</v>
      </c>
      <c r="B30" s="239" t="s">
        <v>607</v>
      </c>
      <c r="C30" s="361" t="s">
        <v>607</v>
      </c>
      <c r="D30" s="361" t="s">
        <v>607</v>
      </c>
      <c r="E30" s="361" t="s">
        <v>607</v>
      </c>
      <c r="F30" s="361" t="s">
        <v>607</v>
      </c>
      <c r="G30" s="361" t="s">
        <v>607</v>
      </c>
      <c r="H30" s="361" t="s">
        <v>607</v>
      </c>
      <c r="I30" s="361" t="s">
        <v>607</v>
      </c>
      <c r="J30" s="361" t="s">
        <v>607</v>
      </c>
      <c r="K30" s="361" t="s">
        <v>607</v>
      </c>
      <c r="L30" s="361" t="s">
        <v>607</v>
      </c>
      <c r="M30" s="361" t="s">
        <v>607</v>
      </c>
      <c r="N30" s="361" t="s">
        <v>607</v>
      </c>
      <c r="O30" s="361" t="s">
        <v>607</v>
      </c>
      <c r="P30" s="361" t="s">
        <v>607</v>
      </c>
      <c r="Q30" s="361" t="s">
        <v>607</v>
      </c>
      <c r="R30" s="361" t="s">
        <v>607</v>
      </c>
      <c r="S30" s="359" t="s">
        <v>607</v>
      </c>
    </row>
    <row r="31" spans="1:19" s="78" customFormat="1" ht="11.25" customHeight="1" x14ac:dyDescent="0.2">
      <c r="A31" s="234" t="s">
        <v>154</v>
      </c>
      <c r="B31" s="239">
        <v>4</v>
      </c>
      <c r="C31" s="361" t="s">
        <v>607</v>
      </c>
      <c r="D31" s="361" t="s">
        <v>607</v>
      </c>
      <c r="E31" s="361" t="s">
        <v>607</v>
      </c>
      <c r="F31" s="361" t="s">
        <v>607</v>
      </c>
      <c r="G31" s="361" t="s">
        <v>607</v>
      </c>
      <c r="H31" s="361" t="s">
        <v>607</v>
      </c>
      <c r="I31" s="361" t="s">
        <v>607</v>
      </c>
      <c r="J31" s="361">
        <v>2</v>
      </c>
      <c r="K31" s="361" t="s">
        <v>607</v>
      </c>
      <c r="L31" s="361" t="s">
        <v>607</v>
      </c>
      <c r="M31" s="361" t="s">
        <v>607</v>
      </c>
      <c r="N31" s="361" t="s">
        <v>607</v>
      </c>
      <c r="O31" s="361">
        <v>2</v>
      </c>
      <c r="P31" s="361" t="s">
        <v>607</v>
      </c>
      <c r="Q31" s="361" t="s">
        <v>607</v>
      </c>
      <c r="R31" s="361" t="s">
        <v>607</v>
      </c>
      <c r="S31" s="359" t="s">
        <v>607</v>
      </c>
    </row>
    <row r="32" spans="1:19" s="78" customFormat="1" ht="11.25" customHeight="1" x14ac:dyDescent="0.2">
      <c r="A32" s="234" t="s">
        <v>155</v>
      </c>
      <c r="B32" s="239">
        <v>13</v>
      </c>
      <c r="C32" s="361" t="s">
        <v>607</v>
      </c>
      <c r="D32" s="361" t="s">
        <v>607</v>
      </c>
      <c r="E32" s="361">
        <v>1</v>
      </c>
      <c r="F32" s="361" t="s">
        <v>607</v>
      </c>
      <c r="G32" s="361" t="s">
        <v>607</v>
      </c>
      <c r="H32" s="361" t="s">
        <v>607</v>
      </c>
      <c r="I32" s="361" t="s">
        <v>607</v>
      </c>
      <c r="J32" s="361" t="s">
        <v>607</v>
      </c>
      <c r="K32" s="361" t="s">
        <v>607</v>
      </c>
      <c r="L32" s="361" t="s">
        <v>607</v>
      </c>
      <c r="M32" s="361" t="s">
        <v>607</v>
      </c>
      <c r="N32" s="361" t="s">
        <v>607</v>
      </c>
      <c r="O32" s="361">
        <v>2</v>
      </c>
      <c r="P32" s="361">
        <v>2</v>
      </c>
      <c r="Q32" s="361">
        <v>1</v>
      </c>
      <c r="R32" s="361">
        <v>7</v>
      </c>
      <c r="S32" s="359" t="s">
        <v>607</v>
      </c>
    </row>
    <row r="33" spans="1:19" s="78" customFormat="1" ht="11.25" customHeight="1" x14ac:dyDescent="0.2">
      <c r="A33" s="234" t="s">
        <v>156</v>
      </c>
      <c r="B33" s="239">
        <v>14</v>
      </c>
      <c r="C33" s="361" t="s">
        <v>607</v>
      </c>
      <c r="D33" s="361" t="s">
        <v>607</v>
      </c>
      <c r="E33" s="361" t="s">
        <v>607</v>
      </c>
      <c r="F33" s="361" t="s">
        <v>607</v>
      </c>
      <c r="G33" s="361">
        <v>1</v>
      </c>
      <c r="H33" s="361" t="s">
        <v>607</v>
      </c>
      <c r="I33" s="361" t="s">
        <v>607</v>
      </c>
      <c r="J33" s="361" t="s">
        <v>607</v>
      </c>
      <c r="K33" s="361" t="s">
        <v>607</v>
      </c>
      <c r="L33" s="361">
        <v>1</v>
      </c>
      <c r="M33" s="361">
        <v>1</v>
      </c>
      <c r="N33" s="361">
        <v>1</v>
      </c>
      <c r="O33" s="361">
        <v>1</v>
      </c>
      <c r="P33" s="361">
        <v>1</v>
      </c>
      <c r="Q33" s="361">
        <v>3</v>
      </c>
      <c r="R33" s="361">
        <v>5</v>
      </c>
      <c r="S33" s="359" t="s">
        <v>607</v>
      </c>
    </row>
    <row r="34" spans="1:19" s="78" customFormat="1" ht="11.25" customHeight="1" x14ac:dyDescent="0.2">
      <c r="A34" s="234" t="s">
        <v>157</v>
      </c>
      <c r="B34" s="239">
        <v>7</v>
      </c>
      <c r="C34" s="361" t="s">
        <v>607</v>
      </c>
      <c r="D34" s="361" t="s">
        <v>607</v>
      </c>
      <c r="E34" s="361" t="s">
        <v>607</v>
      </c>
      <c r="F34" s="361" t="s">
        <v>607</v>
      </c>
      <c r="G34" s="361" t="s">
        <v>607</v>
      </c>
      <c r="H34" s="361" t="s">
        <v>607</v>
      </c>
      <c r="I34" s="361" t="s">
        <v>607</v>
      </c>
      <c r="J34" s="361">
        <v>1</v>
      </c>
      <c r="K34" s="361" t="s">
        <v>607</v>
      </c>
      <c r="L34" s="361">
        <v>1</v>
      </c>
      <c r="M34" s="361" t="s">
        <v>607</v>
      </c>
      <c r="N34" s="361" t="s">
        <v>607</v>
      </c>
      <c r="O34" s="361">
        <v>2</v>
      </c>
      <c r="P34" s="361">
        <v>2</v>
      </c>
      <c r="Q34" s="361">
        <v>1</v>
      </c>
      <c r="R34" s="361" t="s">
        <v>607</v>
      </c>
      <c r="S34" s="359" t="s">
        <v>607</v>
      </c>
    </row>
    <row r="35" spans="1:19" s="78" customFormat="1" ht="11.25" customHeight="1" x14ac:dyDescent="0.2">
      <c r="A35" s="234"/>
      <c r="B35" s="360"/>
      <c r="C35" s="360"/>
      <c r="D35" s="360"/>
      <c r="E35" s="360"/>
      <c r="F35" s="360"/>
      <c r="G35" s="360"/>
      <c r="H35" s="360"/>
      <c r="I35" s="360"/>
      <c r="J35" s="360"/>
      <c r="K35" s="360"/>
      <c r="L35" s="360"/>
      <c r="M35" s="360"/>
      <c r="N35" s="360"/>
      <c r="O35" s="360"/>
      <c r="P35" s="360"/>
      <c r="Q35" s="360"/>
      <c r="R35" s="360"/>
      <c r="S35" s="360"/>
    </row>
    <row r="36" spans="1:19" s="66" customFormat="1" ht="11.25" customHeight="1" x14ac:dyDescent="0.2">
      <c r="A36" s="245" t="s">
        <v>237</v>
      </c>
      <c r="B36" s="239">
        <v>46</v>
      </c>
      <c r="C36" s="239" t="s">
        <v>607</v>
      </c>
      <c r="D36" s="239">
        <v>2</v>
      </c>
      <c r="E36" s="239">
        <v>1</v>
      </c>
      <c r="F36" s="239" t="s">
        <v>607</v>
      </c>
      <c r="G36" s="239">
        <v>1</v>
      </c>
      <c r="H36" s="239" t="s">
        <v>607</v>
      </c>
      <c r="I36" s="239" t="s">
        <v>607</v>
      </c>
      <c r="J36" s="239" t="s">
        <v>607</v>
      </c>
      <c r="K36" s="239">
        <v>3</v>
      </c>
      <c r="L36" s="239">
        <v>4</v>
      </c>
      <c r="M36" s="239">
        <v>4</v>
      </c>
      <c r="N36" s="239">
        <v>2</v>
      </c>
      <c r="O36" s="239">
        <v>5</v>
      </c>
      <c r="P36" s="239">
        <v>3</v>
      </c>
      <c r="Q36" s="239">
        <v>11</v>
      </c>
      <c r="R36" s="239">
        <v>10</v>
      </c>
      <c r="S36" s="239" t="s">
        <v>607</v>
      </c>
    </row>
    <row r="37" spans="1:19" s="78" customFormat="1" ht="11.25" customHeight="1" x14ac:dyDescent="0.2">
      <c r="A37" s="234" t="s">
        <v>148</v>
      </c>
      <c r="B37" s="239">
        <v>13</v>
      </c>
      <c r="C37" s="361" t="s">
        <v>607</v>
      </c>
      <c r="D37" s="361" t="s">
        <v>607</v>
      </c>
      <c r="E37" s="361" t="s">
        <v>607</v>
      </c>
      <c r="F37" s="361" t="s">
        <v>607</v>
      </c>
      <c r="G37" s="361" t="s">
        <v>607</v>
      </c>
      <c r="H37" s="361" t="s">
        <v>607</v>
      </c>
      <c r="I37" s="361" t="s">
        <v>607</v>
      </c>
      <c r="J37" s="361" t="s">
        <v>607</v>
      </c>
      <c r="K37" s="361">
        <v>1</v>
      </c>
      <c r="L37" s="361">
        <v>1</v>
      </c>
      <c r="M37" s="361">
        <v>3</v>
      </c>
      <c r="N37" s="361">
        <v>1</v>
      </c>
      <c r="O37" s="361">
        <v>1</v>
      </c>
      <c r="P37" s="361" t="s">
        <v>607</v>
      </c>
      <c r="Q37" s="361">
        <v>4</v>
      </c>
      <c r="R37" s="361">
        <v>2</v>
      </c>
      <c r="S37" s="359" t="s">
        <v>607</v>
      </c>
    </row>
    <row r="38" spans="1:19" s="78" customFormat="1" ht="11.25" customHeight="1" x14ac:dyDescent="0.2">
      <c r="A38" s="234" t="s">
        <v>149</v>
      </c>
      <c r="B38" s="239">
        <v>13</v>
      </c>
      <c r="C38" s="361" t="s">
        <v>607</v>
      </c>
      <c r="D38" s="361">
        <v>1</v>
      </c>
      <c r="E38" s="361">
        <v>1</v>
      </c>
      <c r="F38" s="361" t="s">
        <v>607</v>
      </c>
      <c r="G38" s="361">
        <v>1</v>
      </c>
      <c r="H38" s="361" t="s">
        <v>607</v>
      </c>
      <c r="I38" s="361" t="s">
        <v>607</v>
      </c>
      <c r="J38" s="361" t="s">
        <v>607</v>
      </c>
      <c r="K38" s="361">
        <v>2</v>
      </c>
      <c r="L38" s="361">
        <v>2</v>
      </c>
      <c r="M38" s="361">
        <v>1</v>
      </c>
      <c r="N38" s="361">
        <v>1</v>
      </c>
      <c r="O38" s="361" t="s">
        <v>607</v>
      </c>
      <c r="P38" s="361">
        <v>2</v>
      </c>
      <c r="Q38" s="361">
        <v>1</v>
      </c>
      <c r="R38" s="361">
        <v>1</v>
      </c>
      <c r="S38" s="359" t="s">
        <v>607</v>
      </c>
    </row>
    <row r="39" spans="1:19" s="78" customFormat="1" ht="11.25" customHeight="1" x14ac:dyDescent="0.2">
      <c r="A39" s="234" t="s">
        <v>150</v>
      </c>
      <c r="B39" s="239">
        <v>2</v>
      </c>
      <c r="C39" s="361" t="s">
        <v>607</v>
      </c>
      <c r="D39" s="361" t="s">
        <v>607</v>
      </c>
      <c r="E39" s="361" t="s">
        <v>607</v>
      </c>
      <c r="F39" s="361" t="s">
        <v>607</v>
      </c>
      <c r="G39" s="361" t="s">
        <v>607</v>
      </c>
      <c r="H39" s="361" t="s">
        <v>607</v>
      </c>
      <c r="I39" s="361" t="s">
        <v>607</v>
      </c>
      <c r="J39" s="361" t="s">
        <v>607</v>
      </c>
      <c r="K39" s="361" t="s">
        <v>607</v>
      </c>
      <c r="L39" s="361">
        <v>1</v>
      </c>
      <c r="M39" s="361" t="s">
        <v>607</v>
      </c>
      <c r="N39" s="361" t="s">
        <v>607</v>
      </c>
      <c r="O39" s="361">
        <v>1</v>
      </c>
      <c r="P39" s="361" t="s">
        <v>607</v>
      </c>
      <c r="Q39" s="361" t="s">
        <v>607</v>
      </c>
      <c r="R39" s="361" t="s">
        <v>607</v>
      </c>
      <c r="S39" s="359" t="s">
        <v>607</v>
      </c>
    </row>
    <row r="40" spans="1:19" s="78" customFormat="1" ht="11.25" customHeight="1" x14ac:dyDescent="0.2">
      <c r="A40" s="234" t="s">
        <v>151</v>
      </c>
      <c r="B40" s="239">
        <v>1</v>
      </c>
      <c r="C40" s="361" t="s">
        <v>607</v>
      </c>
      <c r="D40" s="361" t="s">
        <v>607</v>
      </c>
      <c r="E40" s="361" t="s">
        <v>607</v>
      </c>
      <c r="F40" s="361" t="s">
        <v>607</v>
      </c>
      <c r="G40" s="361" t="s">
        <v>607</v>
      </c>
      <c r="H40" s="361" t="s">
        <v>607</v>
      </c>
      <c r="I40" s="361" t="s">
        <v>607</v>
      </c>
      <c r="J40" s="361" t="s">
        <v>607</v>
      </c>
      <c r="K40" s="361" t="s">
        <v>607</v>
      </c>
      <c r="L40" s="361" t="s">
        <v>607</v>
      </c>
      <c r="M40" s="361" t="s">
        <v>607</v>
      </c>
      <c r="N40" s="361" t="s">
        <v>607</v>
      </c>
      <c r="O40" s="361" t="s">
        <v>607</v>
      </c>
      <c r="P40" s="361" t="s">
        <v>607</v>
      </c>
      <c r="Q40" s="361">
        <v>1</v>
      </c>
      <c r="R40" s="361" t="s">
        <v>607</v>
      </c>
      <c r="S40" s="359" t="s">
        <v>607</v>
      </c>
    </row>
    <row r="41" spans="1:19" s="78" customFormat="1" ht="11.25" customHeight="1" x14ac:dyDescent="0.2">
      <c r="A41" s="234" t="s">
        <v>152</v>
      </c>
      <c r="B41" s="239">
        <v>1</v>
      </c>
      <c r="C41" s="361" t="s">
        <v>607</v>
      </c>
      <c r="D41" s="361" t="s">
        <v>607</v>
      </c>
      <c r="E41" s="361" t="s">
        <v>607</v>
      </c>
      <c r="F41" s="361" t="s">
        <v>607</v>
      </c>
      <c r="G41" s="361" t="s">
        <v>607</v>
      </c>
      <c r="H41" s="361" t="s">
        <v>607</v>
      </c>
      <c r="I41" s="361" t="s">
        <v>607</v>
      </c>
      <c r="J41" s="361" t="s">
        <v>607</v>
      </c>
      <c r="K41" s="361" t="s">
        <v>607</v>
      </c>
      <c r="L41" s="361" t="s">
        <v>607</v>
      </c>
      <c r="M41" s="361" t="s">
        <v>607</v>
      </c>
      <c r="N41" s="361" t="s">
        <v>607</v>
      </c>
      <c r="O41" s="361" t="s">
        <v>607</v>
      </c>
      <c r="P41" s="361">
        <v>1</v>
      </c>
      <c r="Q41" s="361" t="s">
        <v>607</v>
      </c>
      <c r="R41" s="361" t="s">
        <v>607</v>
      </c>
      <c r="S41" s="359" t="s">
        <v>607</v>
      </c>
    </row>
    <row r="42" spans="1:19" s="78" customFormat="1" ht="11.25" customHeight="1" x14ac:dyDescent="0.2">
      <c r="A42" s="234" t="s">
        <v>153</v>
      </c>
      <c r="B42" s="239" t="s">
        <v>607</v>
      </c>
      <c r="C42" s="361" t="s">
        <v>607</v>
      </c>
      <c r="D42" s="361" t="s">
        <v>607</v>
      </c>
      <c r="E42" s="361" t="s">
        <v>607</v>
      </c>
      <c r="F42" s="361" t="s">
        <v>607</v>
      </c>
      <c r="G42" s="361" t="s">
        <v>607</v>
      </c>
      <c r="H42" s="361" t="s">
        <v>607</v>
      </c>
      <c r="I42" s="361" t="s">
        <v>607</v>
      </c>
      <c r="J42" s="361" t="s">
        <v>607</v>
      </c>
      <c r="K42" s="361" t="s">
        <v>607</v>
      </c>
      <c r="L42" s="361" t="s">
        <v>607</v>
      </c>
      <c r="M42" s="361" t="s">
        <v>607</v>
      </c>
      <c r="N42" s="361" t="s">
        <v>607</v>
      </c>
      <c r="O42" s="361" t="s">
        <v>607</v>
      </c>
      <c r="P42" s="361" t="s">
        <v>607</v>
      </c>
      <c r="Q42" s="361" t="s">
        <v>607</v>
      </c>
      <c r="R42" s="361" t="s">
        <v>607</v>
      </c>
      <c r="S42" s="359" t="s">
        <v>607</v>
      </c>
    </row>
    <row r="43" spans="1:19" s="78" customFormat="1" ht="11.25" customHeight="1" x14ac:dyDescent="0.2">
      <c r="A43" s="234" t="s">
        <v>154</v>
      </c>
      <c r="B43" s="239" t="s">
        <v>607</v>
      </c>
      <c r="C43" s="361" t="s">
        <v>607</v>
      </c>
      <c r="D43" s="361" t="s">
        <v>607</v>
      </c>
      <c r="E43" s="361" t="s">
        <v>607</v>
      </c>
      <c r="F43" s="361" t="s">
        <v>607</v>
      </c>
      <c r="G43" s="361" t="s">
        <v>607</v>
      </c>
      <c r="H43" s="361" t="s">
        <v>607</v>
      </c>
      <c r="I43" s="361" t="s">
        <v>607</v>
      </c>
      <c r="J43" s="361" t="s">
        <v>607</v>
      </c>
      <c r="K43" s="361" t="s">
        <v>607</v>
      </c>
      <c r="L43" s="361" t="s">
        <v>607</v>
      </c>
      <c r="M43" s="361" t="s">
        <v>607</v>
      </c>
      <c r="N43" s="361" t="s">
        <v>607</v>
      </c>
      <c r="O43" s="361" t="s">
        <v>607</v>
      </c>
      <c r="P43" s="361" t="s">
        <v>607</v>
      </c>
      <c r="Q43" s="361" t="s">
        <v>607</v>
      </c>
      <c r="R43" s="361" t="s">
        <v>607</v>
      </c>
      <c r="S43" s="359" t="s">
        <v>607</v>
      </c>
    </row>
    <row r="44" spans="1:19" s="78" customFormat="1" ht="11.25" customHeight="1" x14ac:dyDescent="0.2">
      <c r="A44" s="234" t="s">
        <v>155</v>
      </c>
      <c r="B44" s="239">
        <v>5</v>
      </c>
      <c r="C44" s="361" t="s">
        <v>607</v>
      </c>
      <c r="D44" s="361" t="s">
        <v>607</v>
      </c>
      <c r="E44" s="361" t="s">
        <v>607</v>
      </c>
      <c r="F44" s="361" t="s">
        <v>607</v>
      </c>
      <c r="G44" s="361" t="s">
        <v>607</v>
      </c>
      <c r="H44" s="361" t="s">
        <v>607</v>
      </c>
      <c r="I44" s="361" t="s">
        <v>607</v>
      </c>
      <c r="J44" s="361" t="s">
        <v>607</v>
      </c>
      <c r="K44" s="361" t="s">
        <v>607</v>
      </c>
      <c r="L44" s="361" t="s">
        <v>607</v>
      </c>
      <c r="M44" s="361" t="s">
        <v>607</v>
      </c>
      <c r="N44" s="361" t="s">
        <v>607</v>
      </c>
      <c r="O44" s="361">
        <v>1</v>
      </c>
      <c r="P44" s="361" t="s">
        <v>607</v>
      </c>
      <c r="Q44" s="361">
        <v>1</v>
      </c>
      <c r="R44" s="361">
        <v>3</v>
      </c>
      <c r="S44" s="361" t="s">
        <v>607</v>
      </c>
    </row>
    <row r="45" spans="1:19" s="78" customFormat="1" ht="11.25" customHeight="1" x14ac:dyDescent="0.2">
      <c r="A45" s="234" t="s">
        <v>156</v>
      </c>
      <c r="B45" s="239">
        <v>11</v>
      </c>
      <c r="C45" s="361" t="s">
        <v>607</v>
      </c>
      <c r="D45" s="361">
        <v>1</v>
      </c>
      <c r="E45" s="361" t="s">
        <v>607</v>
      </c>
      <c r="F45" s="361" t="s">
        <v>607</v>
      </c>
      <c r="G45" s="361" t="s">
        <v>607</v>
      </c>
      <c r="H45" s="361" t="s">
        <v>607</v>
      </c>
      <c r="I45" s="361" t="s">
        <v>607</v>
      </c>
      <c r="J45" s="361" t="s">
        <v>607</v>
      </c>
      <c r="K45" s="361" t="s">
        <v>607</v>
      </c>
      <c r="L45" s="361" t="s">
        <v>607</v>
      </c>
      <c r="M45" s="361" t="s">
        <v>607</v>
      </c>
      <c r="N45" s="361" t="s">
        <v>607</v>
      </c>
      <c r="O45" s="361">
        <v>2</v>
      </c>
      <c r="P45" s="361" t="s">
        <v>607</v>
      </c>
      <c r="Q45" s="361">
        <v>4</v>
      </c>
      <c r="R45" s="361">
        <v>4</v>
      </c>
      <c r="S45" s="359" t="s">
        <v>607</v>
      </c>
    </row>
    <row r="46" spans="1:19" s="78" customFormat="1" ht="11.25" customHeight="1" x14ac:dyDescent="0.2">
      <c r="A46" s="232" t="s">
        <v>157</v>
      </c>
      <c r="B46" s="233" t="s">
        <v>607</v>
      </c>
      <c r="C46" s="231" t="s">
        <v>607</v>
      </c>
      <c r="D46" s="231" t="s">
        <v>607</v>
      </c>
      <c r="E46" s="231" t="s">
        <v>607</v>
      </c>
      <c r="F46" s="231" t="s">
        <v>607</v>
      </c>
      <c r="G46" s="231" t="s">
        <v>607</v>
      </c>
      <c r="H46" s="231" t="s">
        <v>607</v>
      </c>
      <c r="I46" s="231" t="s">
        <v>607</v>
      </c>
      <c r="J46" s="231" t="s">
        <v>607</v>
      </c>
      <c r="K46" s="231" t="s">
        <v>607</v>
      </c>
      <c r="L46" s="231" t="s">
        <v>607</v>
      </c>
      <c r="M46" s="231" t="s">
        <v>607</v>
      </c>
      <c r="N46" s="231" t="s">
        <v>607</v>
      </c>
      <c r="O46" s="231" t="s">
        <v>607</v>
      </c>
      <c r="P46" s="231" t="s">
        <v>607</v>
      </c>
      <c r="Q46" s="231" t="s">
        <v>607</v>
      </c>
      <c r="R46" s="231" t="s">
        <v>607</v>
      </c>
      <c r="S46" s="362" t="s">
        <v>607</v>
      </c>
    </row>
    <row r="47" spans="1:19" s="51" customFormat="1" ht="11.25" x14ac:dyDescent="0.2">
      <c r="A47" s="337"/>
      <c r="B47" s="343"/>
      <c r="C47" s="343"/>
      <c r="D47" s="343"/>
      <c r="E47" s="343"/>
      <c r="F47" s="343"/>
      <c r="G47" s="343"/>
      <c r="H47" s="343"/>
      <c r="I47" s="343"/>
      <c r="J47" s="343"/>
      <c r="K47" s="343"/>
      <c r="L47" s="343"/>
      <c r="M47" s="343"/>
      <c r="N47" s="343"/>
      <c r="O47" s="343"/>
      <c r="P47" s="343"/>
      <c r="Q47" s="343"/>
      <c r="R47" s="343"/>
      <c r="S47" s="343"/>
    </row>
    <row r="48" spans="1:19" s="78" customFormat="1" ht="11.25" customHeight="1" x14ac:dyDescent="0.2">
      <c r="A48" s="245" t="s">
        <v>158</v>
      </c>
      <c r="B48" s="343"/>
      <c r="C48" s="343"/>
      <c r="D48" s="343"/>
      <c r="E48" s="343"/>
      <c r="F48" s="343"/>
      <c r="G48" s="343"/>
      <c r="H48" s="343"/>
      <c r="I48" s="343"/>
      <c r="J48" s="343"/>
      <c r="K48" s="343"/>
      <c r="L48" s="343"/>
      <c r="M48" s="343"/>
      <c r="N48" s="343"/>
      <c r="O48" s="343"/>
      <c r="P48" s="343"/>
      <c r="Q48" s="343"/>
      <c r="R48" s="343"/>
      <c r="S48" s="343"/>
    </row>
    <row r="49" spans="1:19" s="66" customFormat="1" ht="11.25" customHeight="1" x14ac:dyDescent="0.2">
      <c r="A49" s="245" t="s">
        <v>238</v>
      </c>
      <c r="B49" s="363">
        <v>1645</v>
      </c>
      <c r="C49" s="363">
        <v>2</v>
      </c>
      <c r="D49" s="363">
        <v>1</v>
      </c>
      <c r="E49" s="363">
        <v>12</v>
      </c>
      <c r="F49" s="363">
        <v>14</v>
      </c>
      <c r="G49" s="363">
        <v>22</v>
      </c>
      <c r="H49" s="363">
        <v>21</v>
      </c>
      <c r="I49" s="363">
        <v>54</v>
      </c>
      <c r="J49" s="363">
        <v>84</v>
      </c>
      <c r="K49" s="363">
        <v>88</v>
      </c>
      <c r="L49" s="363">
        <v>184</v>
      </c>
      <c r="M49" s="363">
        <v>285</v>
      </c>
      <c r="N49" s="363">
        <v>219</v>
      </c>
      <c r="O49" s="363">
        <v>245</v>
      </c>
      <c r="P49" s="363">
        <v>196</v>
      </c>
      <c r="Q49" s="363">
        <v>124</v>
      </c>
      <c r="R49" s="363">
        <v>87</v>
      </c>
      <c r="S49" s="363">
        <v>7</v>
      </c>
    </row>
    <row r="50" spans="1:19" s="78" customFormat="1" ht="11.25" customHeight="1" x14ac:dyDescent="0.2">
      <c r="A50" s="234" t="s">
        <v>148</v>
      </c>
      <c r="B50" s="342">
        <v>514</v>
      </c>
      <c r="C50" s="330" t="s">
        <v>607</v>
      </c>
      <c r="D50" s="330" t="s">
        <v>607</v>
      </c>
      <c r="E50" s="330" t="s">
        <v>607</v>
      </c>
      <c r="F50" s="330" t="s">
        <v>607</v>
      </c>
      <c r="G50" s="330">
        <v>1</v>
      </c>
      <c r="H50" s="330" t="s">
        <v>607</v>
      </c>
      <c r="I50" s="330">
        <v>1</v>
      </c>
      <c r="J50" s="330">
        <v>3</v>
      </c>
      <c r="K50" s="330">
        <v>43</v>
      </c>
      <c r="L50" s="330">
        <v>82</v>
      </c>
      <c r="M50" s="330">
        <v>104</v>
      </c>
      <c r="N50" s="330">
        <v>78</v>
      </c>
      <c r="O50" s="330">
        <v>77</v>
      </c>
      <c r="P50" s="330">
        <v>59</v>
      </c>
      <c r="Q50" s="330">
        <v>37</v>
      </c>
      <c r="R50" s="330">
        <v>28</v>
      </c>
      <c r="S50" s="330">
        <v>1</v>
      </c>
    </row>
    <row r="51" spans="1:19" s="78" customFormat="1" ht="11.25" customHeight="1" x14ac:dyDescent="0.2">
      <c r="A51" s="234" t="s">
        <v>149</v>
      </c>
      <c r="B51" s="363">
        <v>208</v>
      </c>
      <c r="C51" s="364">
        <v>1</v>
      </c>
      <c r="D51" s="364" t="s">
        <v>607</v>
      </c>
      <c r="E51" s="364">
        <v>2</v>
      </c>
      <c r="F51" s="364">
        <v>5</v>
      </c>
      <c r="G51" s="364">
        <v>4</v>
      </c>
      <c r="H51" s="364">
        <v>4</v>
      </c>
      <c r="I51" s="364">
        <v>5</v>
      </c>
      <c r="J51" s="364">
        <v>28</v>
      </c>
      <c r="K51" s="364">
        <v>19</v>
      </c>
      <c r="L51" s="364">
        <v>45</v>
      </c>
      <c r="M51" s="364">
        <v>24</v>
      </c>
      <c r="N51" s="364">
        <v>23</v>
      </c>
      <c r="O51" s="364">
        <v>20</v>
      </c>
      <c r="P51" s="364">
        <v>10</v>
      </c>
      <c r="Q51" s="364">
        <v>6</v>
      </c>
      <c r="R51" s="364">
        <v>10</v>
      </c>
      <c r="S51" s="364">
        <v>2</v>
      </c>
    </row>
    <row r="52" spans="1:19" s="78" customFormat="1" ht="11.25" customHeight="1" x14ac:dyDescent="0.2">
      <c r="A52" s="234" t="s">
        <v>150</v>
      </c>
      <c r="B52" s="363">
        <v>67</v>
      </c>
      <c r="C52" s="364" t="s">
        <v>607</v>
      </c>
      <c r="D52" s="364" t="s">
        <v>607</v>
      </c>
      <c r="E52" s="364" t="s">
        <v>607</v>
      </c>
      <c r="F52" s="364" t="s">
        <v>607</v>
      </c>
      <c r="G52" s="364" t="s">
        <v>607</v>
      </c>
      <c r="H52" s="364" t="s">
        <v>607</v>
      </c>
      <c r="I52" s="364" t="s">
        <v>607</v>
      </c>
      <c r="J52" s="364" t="s">
        <v>607</v>
      </c>
      <c r="K52" s="364">
        <v>1</v>
      </c>
      <c r="L52" s="364">
        <v>9</v>
      </c>
      <c r="M52" s="364">
        <v>9</v>
      </c>
      <c r="N52" s="364">
        <v>16</v>
      </c>
      <c r="O52" s="364">
        <v>8</v>
      </c>
      <c r="P52" s="364">
        <v>17</v>
      </c>
      <c r="Q52" s="364">
        <v>5</v>
      </c>
      <c r="R52" s="364">
        <v>2</v>
      </c>
      <c r="S52" s="364" t="s">
        <v>607</v>
      </c>
    </row>
    <row r="53" spans="1:19" s="78" customFormat="1" ht="11.25" customHeight="1" x14ac:dyDescent="0.2">
      <c r="A53" s="234" t="s">
        <v>151</v>
      </c>
      <c r="B53" s="363">
        <v>15</v>
      </c>
      <c r="C53" s="364" t="s">
        <v>607</v>
      </c>
      <c r="D53" s="364" t="s">
        <v>607</v>
      </c>
      <c r="E53" s="364">
        <v>1</v>
      </c>
      <c r="F53" s="364" t="s">
        <v>607</v>
      </c>
      <c r="G53" s="364" t="s">
        <v>607</v>
      </c>
      <c r="H53" s="364" t="s">
        <v>607</v>
      </c>
      <c r="I53" s="364" t="s">
        <v>607</v>
      </c>
      <c r="J53" s="364" t="s">
        <v>607</v>
      </c>
      <c r="K53" s="364">
        <v>1</v>
      </c>
      <c r="L53" s="364">
        <v>1</v>
      </c>
      <c r="M53" s="364">
        <v>5</v>
      </c>
      <c r="N53" s="364">
        <v>1</v>
      </c>
      <c r="O53" s="364">
        <v>5</v>
      </c>
      <c r="P53" s="364" t="s">
        <v>607</v>
      </c>
      <c r="Q53" s="364" t="s">
        <v>607</v>
      </c>
      <c r="R53" s="364">
        <v>1</v>
      </c>
      <c r="S53" s="364" t="s">
        <v>607</v>
      </c>
    </row>
    <row r="54" spans="1:19" s="78" customFormat="1" ht="11.25" customHeight="1" x14ac:dyDescent="0.2">
      <c r="A54" s="234" t="s">
        <v>152</v>
      </c>
      <c r="B54" s="363">
        <v>210</v>
      </c>
      <c r="C54" s="364" t="s">
        <v>607</v>
      </c>
      <c r="D54" s="364" t="s">
        <v>607</v>
      </c>
      <c r="E54" s="364" t="s">
        <v>607</v>
      </c>
      <c r="F54" s="364" t="s">
        <v>607</v>
      </c>
      <c r="G54" s="364" t="s">
        <v>607</v>
      </c>
      <c r="H54" s="364">
        <v>1</v>
      </c>
      <c r="I54" s="364" t="s">
        <v>607</v>
      </c>
      <c r="J54" s="364">
        <v>2</v>
      </c>
      <c r="K54" s="364">
        <v>3</v>
      </c>
      <c r="L54" s="364">
        <v>12</v>
      </c>
      <c r="M54" s="364">
        <v>59</v>
      </c>
      <c r="N54" s="364">
        <v>33</v>
      </c>
      <c r="O54" s="364">
        <v>55</v>
      </c>
      <c r="P54" s="364">
        <v>29</v>
      </c>
      <c r="Q54" s="364">
        <v>13</v>
      </c>
      <c r="R54" s="364">
        <v>3</v>
      </c>
      <c r="S54" s="364" t="s">
        <v>607</v>
      </c>
    </row>
    <row r="55" spans="1:19" s="66" customFormat="1" ht="11.25" customHeight="1" x14ac:dyDescent="0.2">
      <c r="A55" s="234" t="s">
        <v>153</v>
      </c>
      <c r="B55" s="363">
        <v>20</v>
      </c>
      <c r="C55" s="364" t="s">
        <v>607</v>
      </c>
      <c r="D55" s="364" t="s">
        <v>607</v>
      </c>
      <c r="E55" s="364" t="s">
        <v>607</v>
      </c>
      <c r="F55" s="364">
        <v>1</v>
      </c>
      <c r="G55" s="364">
        <v>1</v>
      </c>
      <c r="H55" s="364" t="s">
        <v>607</v>
      </c>
      <c r="I55" s="364" t="s">
        <v>607</v>
      </c>
      <c r="J55" s="364" t="s">
        <v>607</v>
      </c>
      <c r="K55" s="364">
        <v>2</v>
      </c>
      <c r="L55" s="364">
        <v>1</v>
      </c>
      <c r="M55" s="364">
        <v>5</v>
      </c>
      <c r="N55" s="364">
        <v>2</v>
      </c>
      <c r="O55" s="364">
        <v>5</v>
      </c>
      <c r="P55" s="364">
        <v>2</v>
      </c>
      <c r="Q55" s="364" t="s">
        <v>607</v>
      </c>
      <c r="R55" s="364">
        <v>1</v>
      </c>
      <c r="S55" s="364" t="s">
        <v>607</v>
      </c>
    </row>
    <row r="56" spans="1:19" s="66" customFormat="1" ht="11.25" customHeight="1" x14ac:dyDescent="0.2">
      <c r="A56" s="234" t="s">
        <v>154</v>
      </c>
      <c r="B56" s="363">
        <v>110</v>
      </c>
      <c r="C56" s="364" t="s">
        <v>607</v>
      </c>
      <c r="D56" s="364" t="s">
        <v>607</v>
      </c>
      <c r="E56" s="364" t="s">
        <v>607</v>
      </c>
      <c r="F56" s="364" t="s">
        <v>607</v>
      </c>
      <c r="G56" s="364">
        <v>1</v>
      </c>
      <c r="H56" s="364">
        <v>1</v>
      </c>
      <c r="I56" s="364">
        <v>38</v>
      </c>
      <c r="J56" s="364">
        <v>27</v>
      </c>
      <c r="K56" s="364">
        <v>6</v>
      </c>
      <c r="L56" s="364">
        <v>5</v>
      </c>
      <c r="M56" s="364">
        <v>9</v>
      </c>
      <c r="N56" s="364">
        <v>5</v>
      </c>
      <c r="O56" s="364">
        <v>7</v>
      </c>
      <c r="P56" s="364">
        <v>6</v>
      </c>
      <c r="Q56" s="364">
        <v>4</v>
      </c>
      <c r="R56" s="364">
        <v>1</v>
      </c>
      <c r="S56" s="364" t="s">
        <v>607</v>
      </c>
    </row>
    <row r="57" spans="1:19" s="78" customFormat="1" ht="11.25" customHeight="1" x14ac:dyDescent="0.2">
      <c r="A57" s="234" t="s">
        <v>155</v>
      </c>
      <c r="B57" s="363">
        <v>239</v>
      </c>
      <c r="C57" s="364" t="s">
        <v>607</v>
      </c>
      <c r="D57" s="364" t="s">
        <v>607</v>
      </c>
      <c r="E57" s="364">
        <v>2</v>
      </c>
      <c r="F57" s="364">
        <v>1</v>
      </c>
      <c r="G57" s="364">
        <v>11</v>
      </c>
      <c r="H57" s="364">
        <v>6</v>
      </c>
      <c r="I57" s="364">
        <v>3</v>
      </c>
      <c r="J57" s="364">
        <v>5</v>
      </c>
      <c r="K57" s="364">
        <v>4</v>
      </c>
      <c r="L57" s="364">
        <v>8</v>
      </c>
      <c r="M57" s="364">
        <v>40</v>
      </c>
      <c r="N57" s="364">
        <v>26</v>
      </c>
      <c r="O57" s="364">
        <v>38</v>
      </c>
      <c r="P57" s="364">
        <v>48</v>
      </c>
      <c r="Q57" s="364">
        <v>30</v>
      </c>
      <c r="R57" s="364">
        <v>14</v>
      </c>
      <c r="S57" s="364">
        <v>3</v>
      </c>
    </row>
    <row r="58" spans="1:19" s="78" customFormat="1" ht="11.25" customHeight="1" x14ac:dyDescent="0.2">
      <c r="A58" s="234" t="s">
        <v>156</v>
      </c>
      <c r="B58" s="363">
        <v>198</v>
      </c>
      <c r="C58" s="364" t="s">
        <v>607</v>
      </c>
      <c r="D58" s="364">
        <v>1</v>
      </c>
      <c r="E58" s="364">
        <v>6</v>
      </c>
      <c r="F58" s="364">
        <v>7</v>
      </c>
      <c r="G58" s="364">
        <v>4</v>
      </c>
      <c r="H58" s="364">
        <v>4</v>
      </c>
      <c r="I58" s="364">
        <v>4</v>
      </c>
      <c r="J58" s="364">
        <v>9</v>
      </c>
      <c r="K58" s="364">
        <v>6</v>
      </c>
      <c r="L58" s="364">
        <v>14</v>
      </c>
      <c r="M58" s="364">
        <v>24</v>
      </c>
      <c r="N58" s="364">
        <v>25</v>
      </c>
      <c r="O58" s="364">
        <v>21</v>
      </c>
      <c r="P58" s="364">
        <v>19</v>
      </c>
      <c r="Q58" s="364">
        <v>29</v>
      </c>
      <c r="R58" s="364">
        <v>24</v>
      </c>
      <c r="S58" s="364">
        <v>1</v>
      </c>
    </row>
    <row r="59" spans="1:19" s="78" customFormat="1" ht="11.25" customHeight="1" x14ac:dyDescent="0.2">
      <c r="A59" s="234" t="s">
        <v>157</v>
      </c>
      <c r="B59" s="363">
        <v>64</v>
      </c>
      <c r="C59" s="364">
        <v>1</v>
      </c>
      <c r="D59" s="364" t="s">
        <v>607</v>
      </c>
      <c r="E59" s="364">
        <v>1</v>
      </c>
      <c r="F59" s="364" t="s">
        <v>607</v>
      </c>
      <c r="G59" s="364" t="s">
        <v>607</v>
      </c>
      <c r="H59" s="364">
        <v>5</v>
      </c>
      <c r="I59" s="364">
        <v>3</v>
      </c>
      <c r="J59" s="364">
        <v>10</v>
      </c>
      <c r="K59" s="364">
        <v>3</v>
      </c>
      <c r="L59" s="364">
        <v>7</v>
      </c>
      <c r="M59" s="364">
        <v>6</v>
      </c>
      <c r="N59" s="364">
        <v>10</v>
      </c>
      <c r="O59" s="364">
        <v>9</v>
      </c>
      <c r="P59" s="364">
        <v>6</v>
      </c>
      <c r="Q59" s="364" t="s">
        <v>607</v>
      </c>
      <c r="R59" s="364">
        <v>3</v>
      </c>
      <c r="S59" s="364" t="s">
        <v>607</v>
      </c>
    </row>
    <row r="60" spans="1:19" s="78" customFormat="1" ht="11.25" customHeight="1" x14ac:dyDescent="0.2">
      <c r="A60" s="234"/>
      <c r="B60" s="360"/>
      <c r="C60" s="360"/>
      <c r="D60" s="360"/>
      <c r="E60" s="360"/>
      <c r="F60" s="360"/>
      <c r="G60" s="360"/>
      <c r="H60" s="360"/>
      <c r="I60" s="360"/>
      <c r="J60" s="360"/>
      <c r="K60" s="360"/>
      <c r="L60" s="360"/>
      <c r="M60" s="360"/>
      <c r="N60" s="360"/>
      <c r="O60" s="360"/>
      <c r="P60" s="360"/>
      <c r="Q60" s="360"/>
      <c r="R60" s="360"/>
      <c r="S60" s="360"/>
    </row>
    <row r="61" spans="1:19" s="66" customFormat="1" ht="11.25" customHeight="1" x14ac:dyDescent="0.2">
      <c r="A61" s="245" t="s">
        <v>239</v>
      </c>
      <c r="B61" s="363">
        <v>1080</v>
      </c>
      <c r="C61" s="363" t="s">
        <v>607</v>
      </c>
      <c r="D61" s="363">
        <v>1</v>
      </c>
      <c r="E61" s="363">
        <v>8</v>
      </c>
      <c r="F61" s="363">
        <v>7</v>
      </c>
      <c r="G61" s="363">
        <v>9</v>
      </c>
      <c r="H61" s="363">
        <v>12</v>
      </c>
      <c r="I61" s="363">
        <v>30</v>
      </c>
      <c r="J61" s="363">
        <v>51</v>
      </c>
      <c r="K61" s="363">
        <v>61</v>
      </c>
      <c r="L61" s="363">
        <v>121</v>
      </c>
      <c r="M61" s="363">
        <v>200</v>
      </c>
      <c r="N61" s="363">
        <v>150</v>
      </c>
      <c r="O61" s="363">
        <v>161</v>
      </c>
      <c r="P61" s="363">
        <v>133</v>
      </c>
      <c r="Q61" s="363">
        <v>82</v>
      </c>
      <c r="R61" s="363">
        <v>53</v>
      </c>
      <c r="S61" s="363">
        <v>1</v>
      </c>
    </row>
    <row r="62" spans="1:19" s="78" customFormat="1" ht="11.25" customHeight="1" x14ac:dyDescent="0.2">
      <c r="A62" s="234" t="s">
        <v>148</v>
      </c>
      <c r="B62" s="363">
        <v>330</v>
      </c>
      <c r="C62" s="364" t="s">
        <v>607</v>
      </c>
      <c r="D62" s="364" t="s">
        <v>607</v>
      </c>
      <c r="E62" s="364" t="s">
        <v>607</v>
      </c>
      <c r="F62" s="364" t="s">
        <v>607</v>
      </c>
      <c r="G62" s="364">
        <v>1</v>
      </c>
      <c r="H62" s="364" t="s">
        <v>607</v>
      </c>
      <c r="I62" s="364" t="s">
        <v>607</v>
      </c>
      <c r="J62" s="364">
        <v>3</v>
      </c>
      <c r="K62" s="364">
        <v>28</v>
      </c>
      <c r="L62" s="364">
        <v>56</v>
      </c>
      <c r="M62" s="364">
        <v>69</v>
      </c>
      <c r="N62" s="364">
        <v>45</v>
      </c>
      <c r="O62" s="364">
        <v>45</v>
      </c>
      <c r="P62" s="364">
        <v>40</v>
      </c>
      <c r="Q62" s="364">
        <v>25</v>
      </c>
      <c r="R62" s="364">
        <v>18</v>
      </c>
      <c r="S62" s="364" t="s">
        <v>607</v>
      </c>
    </row>
    <row r="63" spans="1:19" s="78" customFormat="1" ht="11.25" customHeight="1" x14ac:dyDescent="0.2">
      <c r="A63" s="234" t="s">
        <v>149</v>
      </c>
      <c r="B63" s="363">
        <v>109</v>
      </c>
      <c r="C63" s="364" t="s">
        <v>607</v>
      </c>
      <c r="D63" s="364" t="s">
        <v>607</v>
      </c>
      <c r="E63" s="364">
        <v>1</v>
      </c>
      <c r="F63" s="364">
        <v>2</v>
      </c>
      <c r="G63" s="364">
        <v>2</v>
      </c>
      <c r="H63" s="364" t="s">
        <v>607</v>
      </c>
      <c r="I63" s="364">
        <v>1</v>
      </c>
      <c r="J63" s="364">
        <v>14</v>
      </c>
      <c r="K63" s="364">
        <v>14</v>
      </c>
      <c r="L63" s="364">
        <v>24</v>
      </c>
      <c r="M63" s="364">
        <v>16</v>
      </c>
      <c r="N63" s="364">
        <v>14</v>
      </c>
      <c r="O63" s="364">
        <v>11</v>
      </c>
      <c r="P63" s="364">
        <v>4</v>
      </c>
      <c r="Q63" s="364">
        <v>1</v>
      </c>
      <c r="R63" s="364">
        <v>4</v>
      </c>
      <c r="S63" s="364">
        <v>1</v>
      </c>
    </row>
    <row r="64" spans="1:19" s="78" customFormat="1" ht="11.25" customHeight="1" x14ac:dyDescent="0.2">
      <c r="A64" s="234" t="s">
        <v>150</v>
      </c>
      <c r="B64" s="363">
        <v>62</v>
      </c>
      <c r="C64" s="364" t="s">
        <v>607</v>
      </c>
      <c r="D64" s="364" t="s">
        <v>607</v>
      </c>
      <c r="E64" s="364" t="s">
        <v>607</v>
      </c>
      <c r="F64" s="364" t="s">
        <v>607</v>
      </c>
      <c r="G64" s="364" t="s">
        <v>607</v>
      </c>
      <c r="H64" s="364" t="s">
        <v>607</v>
      </c>
      <c r="I64" s="364" t="s">
        <v>607</v>
      </c>
      <c r="J64" s="364" t="s">
        <v>607</v>
      </c>
      <c r="K64" s="364">
        <v>1</v>
      </c>
      <c r="L64" s="364">
        <v>8</v>
      </c>
      <c r="M64" s="364">
        <v>7</v>
      </c>
      <c r="N64" s="364">
        <v>16</v>
      </c>
      <c r="O64" s="364">
        <v>6</v>
      </c>
      <c r="P64" s="364">
        <v>17</v>
      </c>
      <c r="Q64" s="364">
        <v>5</v>
      </c>
      <c r="R64" s="364">
        <v>2</v>
      </c>
      <c r="S64" s="364" t="s">
        <v>607</v>
      </c>
    </row>
    <row r="65" spans="1:19" s="78" customFormat="1" ht="11.25" customHeight="1" x14ac:dyDescent="0.2">
      <c r="A65" s="234" t="s">
        <v>151</v>
      </c>
      <c r="B65" s="363">
        <v>9</v>
      </c>
      <c r="C65" s="364" t="s">
        <v>607</v>
      </c>
      <c r="D65" s="364" t="s">
        <v>607</v>
      </c>
      <c r="E65" s="364">
        <v>1</v>
      </c>
      <c r="F65" s="364" t="s">
        <v>607</v>
      </c>
      <c r="G65" s="364" t="s">
        <v>607</v>
      </c>
      <c r="H65" s="364" t="s">
        <v>607</v>
      </c>
      <c r="I65" s="364" t="s">
        <v>607</v>
      </c>
      <c r="J65" s="364" t="s">
        <v>607</v>
      </c>
      <c r="K65" s="364">
        <v>1</v>
      </c>
      <c r="L65" s="364">
        <v>1</v>
      </c>
      <c r="M65" s="364">
        <v>2</v>
      </c>
      <c r="N65" s="364">
        <v>1</v>
      </c>
      <c r="O65" s="364">
        <v>3</v>
      </c>
      <c r="P65" s="364" t="s">
        <v>607</v>
      </c>
      <c r="Q65" s="364" t="s">
        <v>607</v>
      </c>
      <c r="R65" s="364" t="s">
        <v>607</v>
      </c>
      <c r="S65" s="364" t="s">
        <v>607</v>
      </c>
    </row>
    <row r="66" spans="1:19" s="78" customFormat="1" ht="11.25" customHeight="1" x14ac:dyDescent="0.2">
      <c r="A66" s="234" t="s">
        <v>152</v>
      </c>
      <c r="B66" s="363">
        <v>195</v>
      </c>
      <c r="C66" s="364" t="s">
        <v>607</v>
      </c>
      <c r="D66" s="364" t="s">
        <v>607</v>
      </c>
      <c r="E66" s="364" t="s">
        <v>607</v>
      </c>
      <c r="F66" s="364" t="s">
        <v>607</v>
      </c>
      <c r="G66" s="364" t="s">
        <v>607</v>
      </c>
      <c r="H66" s="364">
        <v>1</v>
      </c>
      <c r="I66" s="364" t="s">
        <v>607</v>
      </c>
      <c r="J66" s="364">
        <v>2</v>
      </c>
      <c r="K66" s="364">
        <v>3</v>
      </c>
      <c r="L66" s="364">
        <v>12</v>
      </c>
      <c r="M66" s="364">
        <v>57</v>
      </c>
      <c r="N66" s="364">
        <v>31</v>
      </c>
      <c r="O66" s="364">
        <v>47</v>
      </c>
      <c r="P66" s="364">
        <v>26</v>
      </c>
      <c r="Q66" s="364">
        <v>13</v>
      </c>
      <c r="R66" s="364">
        <v>3</v>
      </c>
      <c r="S66" s="364" t="s">
        <v>607</v>
      </c>
    </row>
    <row r="67" spans="1:19" s="78" customFormat="1" ht="11.25" customHeight="1" x14ac:dyDescent="0.2">
      <c r="A67" s="234" t="s">
        <v>153</v>
      </c>
      <c r="B67" s="363">
        <v>6</v>
      </c>
      <c r="C67" s="364" t="s">
        <v>607</v>
      </c>
      <c r="D67" s="364" t="s">
        <v>607</v>
      </c>
      <c r="E67" s="364" t="s">
        <v>607</v>
      </c>
      <c r="F67" s="364">
        <v>1</v>
      </c>
      <c r="G67" s="364" t="s">
        <v>607</v>
      </c>
      <c r="H67" s="364" t="s">
        <v>607</v>
      </c>
      <c r="I67" s="364" t="s">
        <v>607</v>
      </c>
      <c r="J67" s="364" t="s">
        <v>607</v>
      </c>
      <c r="K67" s="364">
        <v>2</v>
      </c>
      <c r="L67" s="364" t="s">
        <v>607</v>
      </c>
      <c r="M67" s="364">
        <v>2</v>
      </c>
      <c r="N67" s="364" t="s">
        <v>607</v>
      </c>
      <c r="O67" s="364">
        <v>1</v>
      </c>
      <c r="P67" s="364" t="s">
        <v>607</v>
      </c>
      <c r="Q67" s="364" t="s">
        <v>607</v>
      </c>
      <c r="R67" s="364" t="s">
        <v>607</v>
      </c>
      <c r="S67" s="364" t="s">
        <v>607</v>
      </c>
    </row>
    <row r="68" spans="1:19" s="78" customFormat="1" ht="11.25" customHeight="1" x14ac:dyDescent="0.2">
      <c r="A68" s="234" t="s">
        <v>154</v>
      </c>
      <c r="B68" s="363">
        <v>85</v>
      </c>
      <c r="C68" s="364" t="s">
        <v>607</v>
      </c>
      <c r="D68" s="364" t="s">
        <v>607</v>
      </c>
      <c r="E68" s="364" t="s">
        <v>607</v>
      </c>
      <c r="F68" s="364" t="s">
        <v>607</v>
      </c>
      <c r="G68" s="364">
        <v>1</v>
      </c>
      <c r="H68" s="364">
        <v>1</v>
      </c>
      <c r="I68" s="364">
        <v>23</v>
      </c>
      <c r="J68" s="364">
        <v>20</v>
      </c>
      <c r="K68" s="364">
        <v>5</v>
      </c>
      <c r="L68" s="364">
        <v>5</v>
      </c>
      <c r="M68" s="364">
        <v>9</v>
      </c>
      <c r="N68" s="364">
        <v>5</v>
      </c>
      <c r="O68" s="364">
        <v>7</v>
      </c>
      <c r="P68" s="364">
        <v>5</v>
      </c>
      <c r="Q68" s="364">
        <v>3</v>
      </c>
      <c r="R68" s="364">
        <v>1</v>
      </c>
      <c r="S68" s="364" t="s">
        <v>607</v>
      </c>
    </row>
    <row r="69" spans="1:19" s="78" customFormat="1" ht="11.25" customHeight="1" x14ac:dyDescent="0.2">
      <c r="A69" s="234" t="s">
        <v>155</v>
      </c>
      <c r="B69" s="363">
        <v>141</v>
      </c>
      <c r="C69" s="364" t="s">
        <v>607</v>
      </c>
      <c r="D69" s="364" t="s">
        <v>607</v>
      </c>
      <c r="E69" s="364">
        <v>1</v>
      </c>
      <c r="F69" s="364">
        <v>1</v>
      </c>
      <c r="G69" s="364">
        <v>4</v>
      </c>
      <c r="H69" s="364">
        <v>6</v>
      </c>
      <c r="I69" s="364">
        <v>2</v>
      </c>
      <c r="J69" s="364">
        <v>2</v>
      </c>
      <c r="K69" s="364">
        <v>2</v>
      </c>
      <c r="L69" s="364">
        <v>5</v>
      </c>
      <c r="M69" s="364">
        <v>20</v>
      </c>
      <c r="N69" s="364">
        <v>12</v>
      </c>
      <c r="O69" s="364">
        <v>20</v>
      </c>
      <c r="P69" s="364">
        <v>32</v>
      </c>
      <c r="Q69" s="364">
        <v>24</v>
      </c>
      <c r="R69" s="364">
        <v>10</v>
      </c>
      <c r="S69" s="364" t="s">
        <v>607</v>
      </c>
    </row>
    <row r="70" spans="1:19" s="78" customFormat="1" ht="11.25" customHeight="1" x14ac:dyDescent="0.2">
      <c r="A70" s="234" t="s">
        <v>156</v>
      </c>
      <c r="B70" s="363">
        <v>95</v>
      </c>
      <c r="C70" s="364" t="s">
        <v>607</v>
      </c>
      <c r="D70" s="364">
        <v>1</v>
      </c>
      <c r="E70" s="364">
        <v>5</v>
      </c>
      <c r="F70" s="364">
        <v>3</v>
      </c>
      <c r="G70" s="364">
        <v>1</v>
      </c>
      <c r="H70" s="364">
        <v>1</v>
      </c>
      <c r="I70" s="364">
        <v>3</v>
      </c>
      <c r="J70" s="364">
        <v>2</v>
      </c>
      <c r="K70" s="364">
        <v>3</v>
      </c>
      <c r="L70" s="364">
        <v>6</v>
      </c>
      <c r="M70" s="364">
        <v>12</v>
      </c>
      <c r="N70" s="364">
        <v>17</v>
      </c>
      <c r="O70" s="364">
        <v>12</v>
      </c>
      <c r="P70" s="364">
        <v>6</v>
      </c>
      <c r="Q70" s="364">
        <v>11</v>
      </c>
      <c r="R70" s="364">
        <v>12</v>
      </c>
      <c r="S70" s="364" t="s">
        <v>607</v>
      </c>
    </row>
    <row r="71" spans="1:19" s="78" customFormat="1" ht="11.25" customHeight="1" x14ac:dyDescent="0.2">
      <c r="A71" s="234" t="s">
        <v>157</v>
      </c>
      <c r="B71" s="363">
        <v>48</v>
      </c>
      <c r="C71" s="364" t="s">
        <v>607</v>
      </c>
      <c r="D71" s="364" t="s">
        <v>607</v>
      </c>
      <c r="E71" s="364" t="s">
        <v>607</v>
      </c>
      <c r="F71" s="364" t="s">
        <v>607</v>
      </c>
      <c r="G71" s="364" t="s">
        <v>607</v>
      </c>
      <c r="H71" s="364">
        <v>3</v>
      </c>
      <c r="I71" s="364">
        <v>1</v>
      </c>
      <c r="J71" s="364">
        <v>8</v>
      </c>
      <c r="K71" s="364">
        <v>2</v>
      </c>
      <c r="L71" s="364">
        <v>4</v>
      </c>
      <c r="M71" s="364">
        <v>6</v>
      </c>
      <c r="N71" s="364">
        <v>9</v>
      </c>
      <c r="O71" s="364">
        <v>9</v>
      </c>
      <c r="P71" s="364">
        <v>3</v>
      </c>
      <c r="Q71" s="364" t="s">
        <v>607</v>
      </c>
      <c r="R71" s="364">
        <v>3</v>
      </c>
      <c r="S71" s="364" t="s">
        <v>607</v>
      </c>
    </row>
    <row r="72" spans="1:19" s="78" customFormat="1" ht="11.25" customHeight="1" x14ac:dyDescent="0.2">
      <c r="A72" s="234"/>
      <c r="B72" s="360"/>
      <c r="C72" s="360"/>
      <c r="D72" s="360"/>
      <c r="E72" s="360"/>
      <c r="F72" s="360"/>
      <c r="G72" s="360"/>
      <c r="H72" s="360"/>
      <c r="I72" s="360"/>
      <c r="J72" s="360"/>
      <c r="K72" s="360"/>
      <c r="L72" s="360"/>
      <c r="M72" s="360"/>
      <c r="N72" s="360"/>
      <c r="O72" s="360"/>
      <c r="P72" s="360"/>
      <c r="Q72" s="360"/>
      <c r="R72" s="360"/>
      <c r="S72" s="360"/>
    </row>
    <row r="73" spans="1:19" s="66" customFormat="1" ht="11.25" customHeight="1" x14ac:dyDescent="0.2">
      <c r="A73" s="245" t="s">
        <v>237</v>
      </c>
      <c r="B73" s="363">
        <v>561</v>
      </c>
      <c r="C73" s="363">
        <v>2</v>
      </c>
      <c r="D73" s="363" t="s">
        <v>607</v>
      </c>
      <c r="E73" s="363">
        <v>4</v>
      </c>
      <c r="F73" s="363">
        <v>7</v>
      </c>
      <c r="G73" s="363">
        <v>13</v>
      </c>
      <c r="H73" s="363">
        <v>9</v>
      </c>
      <c r="I73" s="363">
        <v>24</v>
      </c>
      <c r="J73" s="363">
        <v>33</v>
      </c>
      <c r="K73" s="363">
        <v>27</v>
      </c>
      <c r="L73" s="363">
        <v>63</v>
      </c>
      <c r="M73" s="363">
        <v>85</v>
      </c>
      <c r="N73" s="363">
        <v>69</v>
      </c>
      <c r="O73" s="363">
        <v>84</v>
      </c>
      <c r="P73" s="363">
        <v>63</v>
      </c>
      <c r="Q73" s="363">
        <v>42</v>
      </c>
      <c r="R73" s="363">
        <v>34</v>
      </c>
      <c r="S73" s="363">
        <v>2</v>
      </c>
    </row>
    <row r="74" spans="1:19" s="78" customFormat="1" ht="11.25" customHeight="1" x14ac:dyDescent="0.2">
      <c r="A74" s="234" t="s">
        <v>148</v>
      </c>
      <c r="B74" s="363">
        <v>184</v>
      </c>
      <c r="C74" s="364" t="s">
        <v>607</v>
      </c>
      <c r="D74" s="364" t="s">
        <v>607</v>
      </c>
      <c r="E74" s="364" t="s">
        <v>607</v>
      </c>
      <c r="F74" s="364" t="s">
        <v>607</v>
      </c>
      <c r="G74" s="364" t="s">
        <v>607</v>
      </c>
      <c r="H74" s="364" t="s">
        <v>607</v>
      </c>
      <c r="I74" s="364">
        <v>1</v>
      </c>
      <c r="J74" s="364" t="s">
        <v>607</v>
      </c>
      <c r="K74" s="364">
        <v>15</v>
      </c>
      <c r="L74" s="364">
        <v>26</v>
      </c>
      <c r="M74" s="364">
        <v>35</v>
      </c>
      <c r="N74" s="364">
        <v>33</v>
      </c>
      <c r="O74" s="364">
        <v>32</v>
      </c>
      <c r="P74" s="364">
        <v>19</v>
      </c>
      <c r="Q74" s="364">
        <v>12</v>
      </c>
      <c r="R74" s="364">
        <v>10</v>
      </c>
      <c r="S74" s="364">
        <v>1</v>
      </c>
    </row>
    <row r="75" spans="1:19" s="78" customFormat="1" ht="11.25" customHeight="1" x14ac:dyDescent="0.2">
      <c r="A75" s="234" t="s">
        <v>149</v>
      </c>
      <c r="B75" s="363">
        <v>98</v>
      </c>
      <c r="C75" s="364">
        <v>1</v>
      </c>
      <c r="D75" s="364" t="s">
        <v>607</v>
      </c>
      <c r="E75" s="364">
        <v>1</v>
      </c>
      <c r="F75" s="364">
        <v>3</v>
      </c>
      <c r="G75" s="364">
        <v>2</v>
      </c>
      <c r="H75" s="364">
        <v>4</v>
      </c>
      <c r="I75" s="364">
        <v>4</v>
      </c>
      <c r="J75" s="364">
        <v>14</v>
      </c>
      <c r="K75" s="364">
        <v>5</v>
      </c>
      <c r="L75" s="364">
        <v>21</v>
      </c>
      <c r="M75" s="364">
        <v>8</v>
      </c>
      <c r="N75" s="364">
        <v>9</v>
      </c>
      <c r="O75" s="364">
        <v>9</v>
      </c>
      <c r="P75" s="364">
        <v>6</v>
      </c>
      <c r="Q75" s="364">
        <v>5</v>
      </c>
      <c r="R75" s="364">
        <v>6</v>
      </c>
      <c r="S75" s="364" t="s">
        <v>607</v>
      </c>
    </row>
    <row r="76" spans="1:19" s="78" customFormat="1" ht="11.25" customHeight="1" x14ac:dyDescent="0.2">
      <c r="A76" s="234" t="s">
        <v>150</v>
      </c>
      <c r="B76" s="363">
        <v>5</v>
      </c>
      <c r="C76" s="364" t="s">
        <v>607</v>
      </c>
      <c r="D76" s="364" t="s">
        <v>607</v>
      </c>
      <c r="E76" s="364" t="s">
        <v>607</v>
      </c>
      <c r="F76" s="364" t="s">
        <v>607</v>
      </c>
      <c r="G76" s="364" t="s">
        <v>607</v>
      </c>
      <c r="H76" s="364" t="s">
        <v>607</v>
      </c>
      <c r="I76" s="364" t="s">
        <v>607</v>
      </c>
      <c r="J76" s="364" t="s">
        <v>607</v>
      </c>
      <c r="K76" s="364" t="s">
        <v>607</v>
      </c>
      <c r="L76" s="364">
        <v>1</v>
      </c>
      <c r="M76" s="364">
        <v>2</v>
      </c>
      <c r="N76" s="364" t="s">
        <v>607</v>
      </c>
      <c r="O76" s="364">
        <v>2</v>
      </c>
      <c r="P76" s="364" t="s">
        <v>607</v>
      </c>
      <c r="Q76" s="364" t="s">
        <v>607</v>
      </c>
      <c r="R76" s="364" t="s">
        <v>607</v>
      </c>
      <c r="S76" s="364" t="s">
        <v>607</v>
      </c>
    </row>
    <row r="77" spans="1:19" s="78" customFormat="1" ht="11.25" customHeight="1" x14ac:dyDescent="0.2">
      <c r="A77" s="234" t="s">
        <v>151</v>
      </c>
      <c r="B77" s="363">
        <v>6</v>
      </c>
      <c r="C77" s="364" t="s">
        <v>607</v>
      </c>
      <c r="D77" s="364" t="s">
        <v>607</v>
      </c>
      <c r="E77" s="364" t="s">
        <v>607</v>
      </c>
      <c r="F77" s="364" t="s">
        <v>607</v>
      </c>
      <c r="G77" s="364" t="s">
        <v>607</v>
      </c>
      <c r="H77" s="364" t="s">
        <v>607</v>
      </c>
      <c r="I77" s="364" t="s">
        <v>607</v>
      </c>
      <c r="J77" s="364" t="s">
        <v>607</v>
      </c>
      <c r="K77" s="364" t="s">
        <v>607</v>
      </c>
      <c r="L77" s="364" t="s">
        <v>607</v>
      </c>
      <c r="M77" s="364">
        <v>3</v>
      </c>
      <c r="N77" s="364" t="s">
        <v>607</v>
      </c>
      <c r="O77" s="364">
        <v>2</v>
      </c>
      <c r="P77" s="364" t="s">
        <v>607</v>
      </c>
      <c r="Q77" s="364" t="s">
        <v>607</v>
      </c>
      <c r="R77" s="364">
        <v>1</v>
      </c>
      <c r="S77" s="364" t="s">
        <v>607</v>
      </c>
    </row>
    <row r="78" spans="1:19" s="78" customFormat="1" ht="11.25" customHeight="1" x14ac:dyDescent="0.2">
      <c r="A78" s="234" t="s">
        <v>152</v>
      </c>
      <c r="B78" s="363">
        <v>15</v>
      </c>
      <c r="C78" s="364" t="s">
        <v>607</v>
      </c>
      <c r="D78" s="364" t="s">
        <v>607</v>
      </c>
      <c r="E78" s="364" t="s">
        <v>607</v>
      </c>
      <c r="F78" s="364" t="s">
        <v>607</v>
      </c>
      <c r="G78" s="364" t="s">
        <v>607</v>
      </c>
      <c r="H78" s="364" t="s">
        <v>607</v>
      </c>
      <c r="I78" s="364" t="s">
        <v>607</v>
      </c>
      <c r="J78" s="364" t="s">
        <v>607</v>
      </c>
      <c r="K78" s="364" t="s">
        <v>607</v>
      </c>
      <c r="L78" s="364" t="s">
        <v>607</v>
      </c>
      <c r="M78" s="364">
        <v>2</v>
      </c>
      <c r="N78" s="364">
        <v>2</v>
      </c>
      <c r="O78" s="364">
        <v>8</v>
      </c>
      <c r="P78" s="364">
        <v>3</v>
      </c>
      <c r="Q78" s="364" t="s">
        <v>607</v>
      </c>
      <c r="R78" s="364" t="s">
        <v>607</v>
      </c>
      <c r="S78" s="364" t="s">
        <v>607</v>
      </c>
    </row>
    <row r="79" spans="1:19" s="78" customFormat="1" ht="11.25" customHeight="1" x14ac:dyDescent="0.2">
      <c r="A79" s="234" t="s">
        <v>153</v>
      </c>
      <c r="B79" s="363">
        <v>14</v>
      </c>
      <c r="C79" s="364" t="s">
        <v>607</v>
      </c>
      <c r="D79" s="364" t="s">
        <v>607</v>
      </c>
      <c r="E79" s="364" t="s">
        <v>607</v>
      </c>
      <c r="F79" s="364" t="s">
        <v>607</v>
      </c>
      <c r="G79" s="364">
        <v>1</v>
      </c>
      <c r="H79" s="364" t="s">
        <v>607</v>
      </c>
      <c r="I79" s="364" t="s">
        <v>607</v>
      </c>
      <c r="J79" s="364" t="s">
        <v>607</v>
      </c>
      <c r="K79" s="364" t="s">
        <v>607</v>
      </c>
      <c r="L79" s="364">
        <v>1</v>
      </c>
      <c r="M79" s="364">
        <v>3</v>
      </c>
      <c r="N79" s="364">
        <v>2</v>
      </c>
      <c r="O79" s="364">
        <v>4</v>
      </c>
      <c r="P79" s="364">
        <v>2</v>
      </c>
      <c r="Q79" s="364" t="s">
        <v>607</v>
      </c>
      <c r="R79" s="364">
        <v>1</v>
      </c>
      <c r="S79" s="364" t="s">
        <v>607</v>
      </c>
    </row>
    <row r="80" spans="1:19" s="78" customFormat="1" ht="11.25" customHeight="1" x14ac:dyDescent="0.2">
      <c r="A80" s="234" t="s">
        <v>154</v>
      </c>
      <c r="B80" s="363">
        <v>25</v>
      </c>
      <c r="C80" s="364" t="s">
        <v>607</v>
      </c>
      <c r="D80" s="364" t="s">
        <v>607</v>
      </c>
      <c r="E80" s="364" t="s">
        <v>607</v>
      </c>
      <c r="F80" s="364" t="s">
        <v>607</v>
      </c>
      <c r="G80" s="364" t="s">
        <v>607</v>
      </c>
      <c r="H80" s="364" t="s">
        <v>607</v>
      </c>
      <c r="I80" s="364">
        <v>15</v>
      </c>
      <c r="J80" s="364">
        <v>7</v>
      </c>
      <c r="K80" s="364">
        <v>1</v>
      </c>
      <c r="L80" s="364" t="s">
        <v>607</v>
      </c>
      <c r="M80" s="364" t="s">
        <v>607</v>
      </c>
      <c r="N80" s="364" t="s">
        <v>607</v>
      </c>
      <c r="O80" s="364" t="s">
        <v>607</v>
      </c>
      <c r="P80" s="364">
        <v>1</v>
      </c>
      <c r="Q80" s="364">
        <v>1</v>
      </c>
      <c r="R80" s="364" t="s">
        <v>607</v>
      </c>
      <c r="S80" s="364" t="s">
        <v>607</v>
      </c>
    </row>
    <row r="81" spans="1:19" s="78" customFormat="1" ht="11.25" customHeight="1" x14ac:dyDescent="0.2">
      <c r="A81" s="234" t="s">
        <v>155</v>
      </c>
      <c r="B81" s="363">
        <v>95</v>
      </c>
      <c r="C81" s="364" t="s">
        <v>607</v>
      </c>
      <c r="D81" s="364" t="s">
        <v>607</v>
      </c>
      <c r="E81" s="364">
        <v>1</v>
      </c>
      <c r="F81" s="364" t="s">
        <v>607</v>
      </c>
      <c r="G81" s="364">
        <v>7</v>
      </c>
      <c r="H81" s="364" t="s">
        <v>607</v>
      </c>
      <c r="I81" s="364">
        <v>1</v>
      </c>
      <c r="J81" s="364">
        <v>3</v>
      </c>
      <c r="K81" s="364">
        <v>2</v>
      </c>
      <c r="L81" s="364">
        <v>3</v>
      </c>
      <c r="M81" s="364">
        <v>20</v>
      </c>
      <c r="N81" s="364">
        <v>14</v>
      </c>
      <c r="O81" s="364">
        <v>18</v>
      </c>
      <c r="P81" s="364">
        <v>16</v>
      </c>
      <c r="Q81" s="364">
        <v>6</v>
      </c>
      <c r="R81" s="364">
        <v>4</v>
      </c>
      <c r="S81" s="364" t="s">
        <v>607</v>
      </c>
    </row>
    <row r="82" spans="1:19" s="78" customFormat="1" ht="11.25" customHeight="1" x14ac:dyDescent="0.2">
      <c r="A82" s="234" t="s">
        <v>156</v>
      </c>
      <c r="B82" s="363">
        <v>103</v>
      </c>
      <c r="C82" s="364" t="s">
        <v>607</v>
      </c>
      <c r="D82" s="364" t="s">
        <v>607</v>
      </c>
      <c r="E82" s="364">
        <v>1</v>
      </c>
      <c r="F82" s="364">
        <v>4</v>
      </c>
      <c r="G82" s="364">
        <v>3</v>
      </c>
      <c r="H82" s="364">
        <v>3</v>
      </c>
      <c r="I82" s="364">
        <v>1</v>
      </c>
      <c r="J82" s="364">
        <v>7</v>
      </c>
      <c r="K82" s="364">
        <v>3</v>
      </c>
      <c r="L82" s="364">
        <v>8</v>
      </c>
      <c r="M82" s="364">
        <v>12</v>
      </c>
      <c r="N82" s="364">
        <v>8</v>
      </c>
      <c r="O82" s="364">
        <v>9</v>
      </c>
      <c r="P82" s="364">
        <v>13</v>
      </c>
      <c r="Q82" s="364">
        <v>18</v>
      </c>
      <c r="R82" s="364">
        <v>12</v>
      </c>
      <c r="S82" s="364">
        <v>1</v>
      </c>
    </row>
    <row r="83" spans="1:19" s="78" customFormat="1" ht="11.25" customHeight="1" x14ac:dyDescent="0.2">
      <c r="A83" s="232" t="s">
        <v>157</v>
      </c>
      <c r="B83" s="459">
        <v>16</v>
      </c>
      <c r="C83" s="365">
        <v>1</v>
      </c>
      <c r="D83" s="365" t="s">
        <v>607</v>
      </c>
      <c r="E83" s="365">
        <v>1</v>
      </c>
      <c r="F83" s="365" t="s">
        <v>607</v>
      </c>
      <c r="G83" s="365" t="s">
        <v>607</v>
      </c>
      <c r="H83" s="365">
        <v>2</v>
      </c>
      <c r="I83" s="365">
        <v>2</v>
      </c>
      <c r="J83" s="365">
        <v>2</v>
      </c>
      <c r="K83" s="365">
        <v>1</v>
      </c>
      <c r="L83" s="365">
        <v>3</v>
      </c>
      <c r="M83" s="365" t="s">
        <v>607</v>
      </c>
      <c r="N83" s="365">
        <v>1</v>
      </c>
      <c r="O83" s="365" t="s">
        <v>607</v>
      </c>
      <c r="P83" s="365">
        <v>3</v>
      </c>
      <c r="Q83" s="365" t="s">
        <v>607</v>
      </c>
      <c r="R83" s="365" t="s">
        <v>607</v>
      </c>
      <c r="S83" s="365" t="s">
        <v>607</v>
      </c>
    </row>
    <row r="84" spans="1:19" s="51" customFormat="1" ht="11.25" x14ac:dyDescent="0.2">
      <c r="A84" s="337"/>
      <c r="B84" s="343"/>
      <c r="C84" s="343"/>
      <c r="D84" s="343"/>
      <c r="E84" s="343"/>
      <c r="F84" s="343"/>
      <c r="G84" s="343"/>
      <c r="H84" s="343"/>
      <c r="I84" s="343"/>
      <c r="J84" s="343"/>
      <c r="K84" s="343"/>
      <c r="L84" s="343"/>
      <c r="M84" s="343"/>
      <c r="N84" s="343"/>
      <c r="O84" s="343"/>
      <c r="P84" s="343"/>
      <c r="Q84" s="343"/>
      <c r="R84" s="343"/>
      <c r="S84" s="343"/>
    </row>
    <row r="85" spans="1:19" s="78" customFormat="1" ht="11.25" customHeight="1" x14ac:dyDescent="0.2">
      <c r="A85" s="245" t="s">
        <v>10</v>
      </c>
      <c r="B85" s="343"/>
      <c r="C85" s="343"/>
      <c r="D85" s="343"/>
      <c r="E85" s="343"/>
      <c r="F85" s="343"/>
      <c r="G85" s="343"/>
      <c r="H85" s="343"/>
      <c r="I85" s="343"/>
      <c r="J85" s="343"/>
      <c r="K85" s="343"/>
      <c r="L85" s="343"/>
      <c r="M85" s="343"/>
      <c r="N85" s="343"/>
      <c r="O85" s="343"/>
      <c r="P85" s="343"/>
      <c r="Q85" s="343"/>
      <c r="R85" s="343"/>
      <c r="S85" s="343"/>
    </row>
    <row r="86" spans="1:19" s="66" customFormat="1" ht="11.25" customHeight="1" x14ac:dyDescent="0.2">
      <c r="A86" s="245" t="s">
        <v>235</v>
      </c>
      <c r="B86" s="363">
        <v>13709</v>
      </c>
      <c r="C86" s="363">
        <v>9</v>
      </c>
      <c r="D86" s="363">
        <v>64</v>
      </c>
      <c r="E86" s="363">
        <v>130</v>
      </c>
      <c r="F86" s="363">
        <v>169</v>
      </c>
      <c r="G86" s="363">
        <v>252</v>
      </c>
      <c r="H86" s="363">
        <v>295</v>
      </c>
      <c r="I86" s="363">
        <v>517</v>
      </c>
      <c r="J86" s="363">
        <v>708</v>
      </c>
      <c r="K86" s="363">
        <v>890</v>
      </c>
      <c r="L86" s="363">
        <v>1565</v>
      </c>
      <c r="M86" s="363">
        <v>2684</v>
      </c>
      <c r="N86" s="363">
        <v>1832</v>
      </c>
      <c r="O86" s="363">
        <v>1816</v>
      </c>
      <c r="P86" s="363">
        <v>1403</v>
      </c>
      <c r="Q86" s="363">
        <v>731</v>
      </c>
      <c r="R86" s="363">
        <v>558</v>
      </c>
      <c r="S86" s="363">
        <v>86</v>
      </c>
    </row>
    <row r="87" spans="1:19" s="78" customFormat="1" ht="11.25" customHeight="1" x14ac:dyDescent="0.2">
      <c r="A87" s="234" t="s">
        <v>148</v>
      </c>
      <c r="B87" s="342">
        <v>5769</v>
      </c>
      <c r="C87" s="330" t="s">
        <v>607</v>
      </c>
      <c r="D87" s="330" t="s">
        <v>607</v>
      </c>
      <c r="E87" s="330" t="s">
        <v>607</v>
      </c>
      <c r="F87" s="330" t="s">
        <v>607</v>
      </c>
      <c r="G87" s="330">
        <v>1</v>
      </c>
      <c r="H87" s="330">
        <v>3</v>
      </c>
      <c r="I87" s="330">
        <v>6</v>
      </c>
      <c r="J87" s="330">
        <v>32</v>
      </c>
      <c r="K87" s="330">
        <v>420</v>
      </c>
      <c r="L87" s="330">
        <v>834</v>
      </c>
      <c r="M87" s="330">
        <v>1348</v>
      </c>
      <c r="N87" s="330">
        <v>956</v>
      </c>
      <c r="O87" s="330">
        <v>865</v>
      </c>
      <c r="P87" s="330">
        <v>620</v>
      </c>
      <c r="Q87" s="330">
        <v>364</v>
      </c>
      <c r="R87" s="330">
        <v>306</v>
      </c>
      <c r="S87" s="330">
        <v>14</v>
      </c>
    </row>
    <row r="88" spans="1:19" s="78" customFormat="1" ht="11.25" customHeight="1" x14ac:dyDescent="0.2">
      <c r="A88" s="234" t="s">
        <v>149</v>
      </c>
      <c r="B88" s="342">
        <v>2268</v>
      </c>
      <c r="C88" s="330">
        <v>9</v>
      </c>
      <c r="D88" s="330">
        <v>44</v>
      </c>
      <c r="E88" s="330">
        <v>70</v>
      </c>
      <c r="F88" s="330">
        <v>83</v>
      </c>
      <c r="G88" s="330">
        <v>87</v>
      </c>
      <c r="H88" s="330">
        <v>54</v>
      </c>
      <c r="I88" s="330">
        <v>51</v>
      </c>
      <c r="J88" s="330">
        <v>164</v>
      </c>
      <c r="K88" s="330">
        <v>276</v>
      </c>
      <c r="L88" s="330">
        <v>343</v>
      </c>
      <c r="M88" s="330">
        <v>394</v>
      </c>
      <c r="N88" s="330">
        <v>199</v>
      </c>
      <c r="O88" s="330">
        <v>183</v>
      </c>
      <c r="P88" s="330">
        <v>137</v>
      </c>
      <c r="Q88" s="330">
        <v>75</v>
      </c>
      <c r="R88" s="330">
        <v>70</v>
      </c>
      <c r="S88" s="330">
        <v>29</v>
      </c>
    </row>
    <row r="89" spans="1:19" s="78" customFormat="1" ht="11.25" customHeight="1" x14ac:dyDescent="0.2">
      <c r="A89" s="234" t="s">
        <v>150</v>
      </c>
      <c r="B89" s="363">
        <v>664</v>
      </c>
      <c r="C89" s="364" t="s">
        <v>607</v>
      </c>
      <c r="D89" s="364" t="s">
        <v>607</v>
      </c>
      <c r="E89" s="364" t="s">
        <v>607</v>
      </c>
      <c r="F89" s="364" t="s">
        <v>607</v>
      </c>
      <c r="G89" s="364" t="s">
        <v>607</v>
      </c>
      <c r="H89" s="364">
        <v>1</v>
      </c>
      <c r="I89" s="364" t="s">
        <v>607</v>
      </c>
      <c r="J89" s="364">
        <v>1</v>
      </c>
      <c r="K89" s="364">
        <v>40</v>
      </c>
      <c r="L89" s="364">
        <v>65</v>
      </c>
      <c r="M89" s="364">
        <v>186</v>
      </c>
      <c r="N89" s="364">
        <v>108</v>
      </c>
      <c r="O89" s="364">
        <v>122</v>
      </c>
      <c r="P89" s="364">
        <v>107</v>
      </c>
      <c r="Q89" s="364">
        <v>27</v>
      </c>
      <c r="R89" s="364">
        <v>4</v>
      </c>
      <c r="S89" s="364">
        <v>3</v>
      </c>
    </row>
    <row r="90" spans="1:19" s="78" customFormat="1" ht="11.25" customHeight="1" x14ac:dyDescent="0.2">
      <c r="A90" s="234" t="s">
        <v>151</v>
      </c>
      <c r="B90" s="363">
        <v>174</v>
      </c>
      <c r="C90" s="364" t="s">
        <v>607</v>
      </c>
      <c r="D90" s="364">
        <v>2</v>
      </c>
      <c r="E90" s="364">
        <v>6</v>
      </c>
      <c r="F90" s="364">
        <v>6</v>
      </c>
      <c r="G90" s="364">
        <v>4</v>
      </c>
      <c r="H90" s="364">
        <v>6</v>
      </c>
      <c r="I90" s="364">
        <v>6</v>
      </c>
      <c r="J90" s="364">
        <v>13</v>
      </c>
      <c r="K90" s="364">
        <v>12</v>
      </c>
      <c r="L90" s="364">
        <v>19</v>
      </c>
      <c r="M90" s="364">
        <v>30</v>
      </c>
      <c r="N90" s="364">
        <v>16</v>
      </c>
      <c r="O90" s="364">
        <v>24</v>
      </c>
      <c r="P90" s="364">
        <v>16</v>
      </c>
      <c r="Q90" s="364">
        <v>6</v>
      </c>
      <c r="R90" s="364">
        <v>3</v>
      </c>
      <c r="S90" s="364">
        <v>5</v>
      </c>
    </row>
    <row r="91" spans="1:19" s="78" customFormat="1" ht="11.25" customHeight="1" x14ac:dyDescent="0.2">
      <c r="A91" s="234" t="s">
        <v>152</v>
      </c>
      <c r="B91" s="363">
        <v>583</v>
      </c>
      <c r="C91" s="364" t="s">
        <v>607</v>
      </c>
      <c r="D91" s="364" t="s">
        <v>607</v>
      </c>
      <c r="E91" s="364" t="s">
        <v>607</v>
      </c>
      <c r="F91" s="364" t="s">
        <v>607</v>
      </c>
      <c r="G91" s="364" t="s">
        <v>607</v>
      </c>
      <c r="H91" s="364">
        <v>7</v>
      </c>
      <c r="I91" s="364">
        <v>1</v>
      </c>
      <c r="J91" s="364">
        <v>23</v>
      </c>
      <c r="K91" s="364">
        <v>18</v>
      </c>
      <c r="L91" s="364">
        <v>38</v>
      </c>
      <c r="M91" s="364">
        <v>123</v>
      </c>
      <c r="N91" s="364">
        <v>80</v>
      </c>
      <c r="O91" s="364">
        <v>134</v>
      </c>
      <c r="P91" s="364">
        <v>94</v>
      </c>
      <c r="Q91" s="364">
        <v>45</v>
      </c>
      <c r="R91" s="364">
        <v>17</v>
      </c>
      <c r="S91" s="364">
        <v>3</v>
      </c>
    </row>
    <row r="92" spans="1:19" s="78" customFormat="1" ht="11.25" customHeight="1" x14ac:dyDescent="0.2">
      <c r="A92" s="234" t="s">
        <v>153</v>
      </c>
      <c r="B92" s="363">
        <v>37</v>
      </c>
      <c r="C92" s="364" t="s">
        <v>607</v>
      </c>
      <c r="D92" s="364" t="s">
        <v>607</v>
      </c>
      <c r="E92" s="364" t="s">
        <v>607</v>
      </c>
      <c r="F92" s="364">
        <v>1</v>
      </c>
      <c r="G92" s="364">
        <v>2</v>
      </c>
      <c r="H92" s="364">
        <v>2</v>
      </c>
      <c r="I92" s="364" t="s">
        <v>607</v>
      </c>
      <c r="J92" s="364">
        <v>2</v>
      </c>
      <c r="K92" s="364">
        <v>3</v>
      </c>
      <c r="L92" s="364">
        <v>7</v>
      </c>
      <c r="M92" s="364">
        <v>6</v>
      </c>
      <c r="N92" s="364">
        <v>5</v>
      </c>
      <c r="O92" s="364">
        <v>4</v>
      </c>
      <c r="P92" s="364">
        <v>5</v>
      </c>
      <c r="Q92" s="364" t="s">
        <v>607</v>
      </c>
      <c r="R92" s="364" t="s">
        <v>607</v>
      </c>
      <c r="S92" s="364" t="s">
        <v>607</v>
      </c>
    </row>
    <row r="93" spans="1:19" s="78" customFormat="1" ht="11.25" customHeight="1" x14ac:dyDescent="0.2">
      <c r="A93" s="234" t="s">
        <v>154</v>
      </c>
      <c r="B93" s="363">
        <v>883</v>
      </c>
      <c r="C93" s="364" t="s">
        <v>607</v>
      </c>
      <c r="D93" s="364" t="s">
        <v>607</v>
      </c>
      <c r="E93" s="364">
        <v>1</v>
      </c>
      <c r="F93" s="364">
        <v>1</v>
      </c>
      <c r="G93" s="364" t="s">
        <v>607</v>
      </c>
      <c r="H93" s="364">
        <v>40</v>
      </c>
      <c r="I93" s="364">
        <v>334</v>
      </c>
      <c r="J93" s="364">
        <v>289</v>
      </c>
      <c r="K93" s="364">
        <v>21</v>
      </c>
      <c r="L93" s="364">
        <v>16</v>
      </c>
      <c r="M93" s="364">
        <v>38</v>
      </c>
      <c r="N93" s="364">
        <v>30</v>
      </c>
      <c r="O93" s="364">
        <v>48</v>
      </c>
      <c r="P93" s="364">
        <v>42</v>
      </c>
      <c r="Q93" s="364">
        <v>12</v>
      </c>
      <c r="R93" s="364">
        <v>5</v>
      </c>
      <c r="S93" s="364">
        <v>6</v>
      </c>
    </row>
    <row r="94" spans="1:19" s="78" customFormat="1" ht="11.25" customHeight="1" x14ac:dyDescent="0.2">
      <c r="A94" s="234" t="s">
        <v>155</v>
      </c>
      <c r="B94" s="363">
        <v>1998</v>
      </c>
      <c r="C94" s="364" t="s">
        <v>607</v>
      </c>
      <c r="D94" s="364">
        <v>2</v>
      </c>
      <c r="E94" s="364">
        <v>23</v>
      </c>
      <c r="F94" s="364">
        <v>43</v>
      </c>
      <c r="G94" s="364">
        <v>98</v>
      </c>
      <c r="H94" s="364">
        <v>114</v>
      </c>
      <c r="I94" s="364">
        <v>37</v>
      </c>
      <c r="J94" s="364">
        <v>65</v>
      </c>
      <c r="K94" s="364">
        <v>51</v>
      </c>
      <c r="L94" s="364">
        <v>160</v>
      </c>
      <c r="M94" s="364">
        <v>357</v>
      </c>
      <c r="N94" s="364">
        <v>289</v>
      </c>
      <c r="O94" s="364">
        <v>288</v>
      </c>
      <c r="P94" s="364">
        <v>258</v>
      </c>
      <c r="Q94" s="364">
        <v>127</v>
      </c>
      <c r="R94" s="364">
        <v>73</v>
      </c>
      <c r="S94" s="364">
        <v>13</v>
      </c>
    </row>
    <row r="95" spans="1:19" s="78" customFormat="1" ht="11.25" customHeight="1" x14ac:dyDescent="0.2">
      <c r="A95" s="234" t="s">
        <v>156</v>
      </c>
      <c r="B95" s="363">
        <v>1017</v>
      </c>
      <c r="C95" s="364" t="s">
        <v>607</v>
      </c>
      <c r="D95" s="364">
        <v>16</v>
      </c>
      <c r="E95" s="364">
        <v>29</v>
      </c>
      <c r="F95" s="364">
        <v>31</v>
      </c>
      <c r="G95" s="364">
        <v>54</v>
      </c>
      <c r="H95" s="364">
        <v>47</v>
      </c>
      <c r="I95" s="364">
        <v>17</v>
      </c>
      <c r="J95" s="364">
        <v>48</v>
      </c>
      <c r="K95" s="364">
        <v>33</v>
      </c>
      <c r="L95" s="364">
        <v>61</v>
      </c>
      <c r="M95" s="364">
        <v>165</v>
      </c>
      <c r="N95" s="364">
        <v>124</v>
      </c>
      <c r="O95" s="364">
        <v>130</v>
      </c>
      <c r="P95" s="364">
        <v>109</v>
      </c>
      <c r="Q95" s="364">
        <v>70</v>
      </c>
      <c r="R95" s="364">
        <v>71</v>
      </c>
      <c r="S95" s="364">
        <v>12</v>
      </c>
    </row>
    <row r="96" spans="1:19" s="78" customFormat="1" ht="11.25" customHeight="1" x14ac:dyDescent="0.2">
      <c r="A96" s="234" t="s">
        <v>157</v>
      </c>
      <c r="B96" s="363">
        <v>316</v>
      </c>
      <c r="C96" s="364" t="s">
        <v>607</v>
      </c>
      <c r="D96" s="364" t="s">
        <v>607</v>
      </c>
      <c r="E96" s="364">
        <v>1</v>
      </c>
      <c r="F96" s="364">
        <v>4</v>
      </c>
      <c r="G96" s="364">
        <v>6</v>
      </c>
      <c r="H96" s="364">
        <v>21</v>
      </c>
      <c r="I96" s="364">
        <v>65</v>
      </c>
      <c r="J96" s="364">
        <v>71</v>
      </c>
      <c r="K96" s="364">
        <v>16</v>
      </c>
      <c r="L96" s="364">
        <v>22</v>
      </c>
      <c r="M96" s="364">
        <v>37</v>
      </c>
      <c r="N96" s="364">
        <v>25</v>
      </c>
      <c r="O96" s="364">
        <v>18</v>
      </c>
      <c r="P96" s="364">
        <v>15</v>
      </c>
      <c r="Q96" s="364">
        <v>5</v>
      </c>
      <c r="R96" s="364">
        <v>9</v>
      </c>
      <c r="S96" s="364">
        <v>1</v>
      </c>
    </row>
    <row r="97" spans="1:31" s="78" customFormat="1" ht="11.25" customHeight="1" x14ac:dyDescent="0.2">
      <c r="A97" s="234"/>
      <c r="B97" s="360"/>
      <c r="C97" s="360"/>
      <c r="D97" s="360"/>
      <c r="E97" s="360"/>
      <c r="F97" s="360"/>
      <c r="G97" s="360"/>
      <c r="H97" s="360"/>
      <c r="I97" s="360"/>
      <c r="J97" s="360"/>
      <c r="K97" s="360"/>
      <c r="L97" s="360"/>
      <c r="M97" s="360"/>
      <c r="N97" s="360"/>
      <c r="O97" s="360"/>
      <c r="P97" s="360"/>
      <c r="Q97" s="360"/>
      <c r="R97" s="360"/>
      <c r="S97" s="360"/>
    </row>
    <row r="98" spans="1:31" s="66" customFormat="1" ht="11.25" customHeight="1" x14ac:dyDescent="0.2">
      <c r="A98" s="245" t="s">
        <v>236</v>
      </c>
      <c r="B98" s="363">
        <v>7971</v>
      </c>
      <c r="C98" s="363">
        <v>8</v>
      </c>
      <c r="D98" s="363">
        <v>36</v>
      </c>
      <c r="E98" s="363">
        <v>81</v>
      </c>
      <c r="F98" s="363">
        <v>90</v>
      </c>
      <c r="G98" s="363">
        <v>141</v>
      </c>
      <c r="H98" s="363">
        <v>156</v>
      </c>
      <c r="I98" s="363">
        <v>293</v>
      </c>
      <c r="J98" s="363">
        <v>400</v>
      </c>
      <c r="K98" s="363">
        <v>493</v>
      </c>
      <c r="L98" s="363">
        <v>992</v>
      </c>
      <c r="M98" s="363">
        <v>1629</v>
      </c>
      <c r="N98" s="363">
        <v>1056</v>
      </c>
      <c r="O98" s="363">
        <v>1011</v>
      </c>
      <c r="P98" s="363">
        <v>784</v>
      </c>
      <c r="Q98" s="363">
        <v>441</v>
      </c>
      <c r="R98" s="363">
        <v>331</v>
      </c>
      <c r="S98" s="363">
        <v>29</v>
      </c>
    </row>
    <row r="99" spans="1:31" s="78" customFormat="1" ht="11.25" customHeight="1" x14ac:dyDescent="0.2">
      <c r="A99" s="234" t="s">
        <v>148</v>
      </c>
      <c r="B99" s="363">
        <v>3458</v>
      </c>
      <c r="C99" s="364" t="s">
        <v>607</v>
      </c>
      <c r="D99" s="364" t="s">
        <v>607</v>
      </c>
      <c r="E99" s="364" t="s">
        <v>607</v>
      </c>
      <c r="F99" s="364" t="s">
        <v>607</v>
      </c>
      <c r="G99" s="364" t="s">
        <v>607</v>
      </c>
      <c r="H99" s="364">
        <v>3</v>
      </c>
      <c r="I99" s="364">
        <v>6</v>
      </c>
      <c r="J99" s="364">
        <v>25</v>
      </c>
      <c r="K99" s="364">
        <v>254</v>
      </c>
      <c r="L99" s="364">
        <v>537</v>
      </c>
      <c r="M99" s="364">
        <v>811</v>
      </c>
      <c r="N99" s="364">
        <v>556</v>
      </c>
      <c r="O99" s="364">
        <v>467</v>
      </c>
      <c r="P99" s="364">
        <v>348</v>
      </c>
      <c r="Q99" s="364">
        <v>233</v>
      </c>
      <c r="R99" s="364">
        <v>213</v>
      </c>
      <c r="S99" s="364">
        <v>5</v>
      </c>
    </row>
    <row r="100" spans="1:31" s="78" customFormat="1" ht="11.25" customHeight="1" x14ac:dyDescent="0.2">
      <c r="A100" s="234" t="s">
        <v>149</v>
      </c>
      <c r="B100" s="363">
        <v>1008</v>
      </c>
      <c r="C100" s="364">
        <v>8</v>
      </c>
      <c r="D100" s="364">
        <v>21</v>
      </c>
      <c r="E100" s="364">
        <v>37</v>
      </c>
      <c r="F100" s="364">
        <v>36</v>
      </c>
      <c r="G100" s="364">
        <v>42</v>
      </c>
      <c r="H100" s="364">
        <v>19</v>
      </c>
      <c r="I100" s="364">
        <v>19</v>
      </c>
      <c r="J100" s="364">
        <v>86</v>
      </c>
      <c r="K100" s="364">
        <v>128</v>
      </c>
      <c r="L100" s="364">
        <v>201</v>
      </c>
      <c r="M100" s="364">
        <v>202</v>
      </c>
      <c r="N100" s="364">
        <v>78</v>
      </c>
      <c r="O100" s="364">
        <v>59</v>
      </c>
      <c r="P100" s="364">
        <v>35</v>
      </c>
      <c r="Q100" s="364">
        <v>15</v>
      </c>
      <c r="R100" s="364">
        <v>16</v>
      </c>
      <c r="S100" s="364">
        <v>6</v>
      </c>
    </row>
    <row r="101" spans="1:31" s="78" customFormat="1" ht="11.25" customHeight="1" x14ac:dyDescent="0.2">
      <c r="A101" s="234" t="s">
        <v>150</v>
      </c>
      <c r="B101" s="363">
        <v>564</v>
      </c>
      <c r="C101" s="364" t="s">
        <v>607</v>
      </c>
      <c r="D101" s="364" t="s">
        <v>607</v>
      </c>
      <c r="E101" s="364" t="s">
        <v>607</v>
      </c>
      <c r="F101" s="364" t="s">
        <v>607</v>
      </c>
      <c r="G101" s="364" t="s">
        <v>607</v>
      </c>
      <c r="H101" s="364">
        <v>1</v>
      </c>
      <c r="I101" s="364" t="s">
        <v>607</v>
      </c>
      <c r="J101" s="364">
        <v>1</v>
      </c>
      <c r="K101" s="364">
        <v>26</v>
      </c>
      <c r="L101" s="364">
        <v>52</v>
      </c>
      <c r="M101" s="364">
        <v>153</v>
      </c>
      <c r="N101" s="364">
        <v>94</v>
      </c>
      <c r="O101" s="364">
        <v>107</v>
      </c>
      <c r="P101" s="364">
        <v>99</v>
      </c>
      <c r="Q101" s="364">
        <v>26</v>
      </c>
      <c r="R101" s="364">
        <v>4</v>
      </c>
      <c r="S101" s="364">
        <v>1</v>
      </c>
    </row>
    <row r="102" spans="1:31" s="78" customFormat="1" ht="11.25" customHeight="1" x14ac:dyDescent="0.2">
      <c r="A102" s="234" t="s">
        <v>151</v>
      </c>
      <c r="B102" s="363">
        <v>92</v>
      </c>
      <c r="C102" s="364" t="s">
        <v>607</v>
      </c>
      <c r="D102" s="364">
        <v>1</v>
      </c>
      <c r="E102" s="364">
        <v>4</v>
      </c>
      <c r="F102" s="364">
        <v>4</v>
      </c>
      <c r="G102" s="364">
        <v>1</v>
      </c>
      <c r="H102" s="364">
        <v>3</v>
      </c>
      <c r="I102" s="364">
        <v>2</v>
      </c>
      <c r="J102" s="364">
        <v>7</v>
      </c>
      <c r="K102" s="364">
        <v>4</v>
      </c>
      <c r="L102" s="364">
        <v>13</v>
      </c>
      <c r="M102" s="364">
        <v>22</v>
      </c>
      <c r="N102" s="364">
        <v>9</v>
      </c>
      <c r="O102" s="364">
        <v>12</v>
      </c>
      <c r="P102" s="364">
        <v>6</v>
      </c>
      <c r="Q102" s="364">
        <v>1</v>
      </c>
      <c r="R102" s="364">
        <v>2</v>
      </c>
      <c r="S102" s="364">
        <v>1</v>
      </c>
    </row>
    <row r="103" spans="1:31" s="78" customFormat="1" ht="11.25" customHeight="1" x14ac:dyDescent="0.2">
      <c r="A103" s="234" t="s">
        <v>152</v>
      </c>
      <c r="B103" s="363">
        <v>526</v>
      </c>
      <c r="C103" s="364" t="s">
        <v>607</v>
      </c>
      <c r="D103" s="364" t="s">
        <v>607</v>
      </c>
      <c r="E103" s="364" t="s">
        <v>607</v>
      </c>
      <c r="F103" s="364" t="s">
        <v>607</v>
      </c>
      <c r="G103" s="364" t="s">
        <v>607</v>
      </c>
      <c r="H103" s="364">
        <v>5</v>
      </c>
      <c r="I103" s="364">
        <v>1</v>
      </c>
      <c r="J103" s="364">
        <v>22</v>
      </c>
      <c r="K103" s="364">
        <v>15</v>
      </c>
      <c r="L103" s="364">
        <v>36</v>
      </c>
      <c r="M103" s="364">
        <v>113</v>
      </c>
      <c r="N103" s="364">
        <v>76</v>
      </c>
      <c r="O103" s="364">
        <v>111</v>
      </c>
      <c r="P103" s="364">
        <v>85</v>
      </c>
      <c r="Q103" s="364">
        <v>45</v>
      </c>
      <c r="R103" s="364">
        <v>17</v>
      </c>
      <c r="S103" s="364" t="s">
        <v>607</v>
      </c>
    </row>
    <row r="104" spans="1:31" s="78" customFormat="1" ht="11.25" customHeight="1" x14ac:dyDescent="0.2">
      <c r="A104" s="234" t="s">
        <v>153</v>
      </c>
      <c r="B104" s="363">
        <v>15</v>
      </c>
      <c r="C104" s="364" t="s">
        <v>607</v>
      </c>
      <c r="D104" s="364" t="s">
        <v>607</v>
      </c>
      <c r="E104" s="364" t="s">
        <v>607</v>
      </c>
      <c r="F104" s="364">
        <v>1</v>
      </c>
      <c r="G104" s="364">
        <v>2</v>
      </c>
      <c r="H104" s="364">
        <v>2</v>
      </c>
      <c r="I104" s="364" t="s">
        <v>607</v>
      </c>
      <c r="J104" s="364">
        <v>2</v>
      </c>
      <c r="K104" s="364">
        <v>2</v>
      </c>
      <c r="L104" s="364">
        <v>5</v>
      </c>
      <c r="M104" s="364">
        <v>1</v>
      </c>
      <c r="N104" s="364" t="s">
        <v>607</v>
      </c>
      <c r="O104" s="364" t="s">
        <v>607</v>
      </c>
      <c r="P104" s="364" t="s">
        <v>607</v>
      </c>
      <c r="Q104" s="364" t="s">
        <v>607</v>
      </c>
      <c r="R104" s="364" t="s">
        <v>607</v>
      </c>
      <c r="S104" s="364" t="s">
        <v>607</v>
      </c>
    </row>
    <row r="105" spans="1:31" s="78" customFormat="1" ht="11.25" customHeight="1" x14ac:dyDescent="0.2">
      <c r="A105" s="234" t="s">
        <v>154</v>
      </c>
      <c r="B105" s="363">
        <v>523</v>
      </c>
      <c r="C105" s="364" t="s">
        <v>607</v>
      </c>
      <c r="D105" s="364" t="s">
        <v>607</v>
      </c>
      <c r="E105" s="364">
        <v>1</v>
      </c>
      <c r="F105" s="364" t="s">
        <v>607</v>
      </c>
      <c r="G105" s="364" t="s">
        <v>607</v>
      </c>
      <c r="H105" s="364">
        <v>21</v>
      </c>
      <c r="I105" s="364">
        <v>190</v>
      </c>
      <c r="J105" s="364">
        <v>156</v>
      </c>
      <c r="K105" s="364">
        <v>10</v>
      </c>
      <c r="L105" s="364">
        <v>14</v>
      </c>
      <c r="M105" s="364">
        <v>29</v>
      </c>
      <c r="N105" s="364">
        <v>20</v>
      </c>
      <c r="O105" s="364">
        <v>35</v>
      </c>
      <c r="P105" s="364">
        <v>29</v>
      </c>
      <c r="Q105" s="364">
        <v>11</v>
      </c>
      <c r="R105" s="364">
        <v>5</v>
      </c>
      <c r="S105" s="364">
        <v>2</v>
      </c>
    </row>
    <row r="106" spans="1:31" s="78" customFormat="1" ht="11.25" customHeight="1" x14ac:dyDescent="0.2">
      <c r="A106" s="234" t="s">
        <v>155</v>
      </c>
      <c r="B106" s="363">
        <v>1081</v>
      </c>
      <c r="C106" s="364" t="s">
        <v>607</v>
      </c>
      <c r="D106" s="364" t="s">
        <v>607</v>
      </c>
      <c r="E106" s="364">
        <v>17</v>
      </c>
      <c r="F106" s="364">
        <v>33</v>
      </c>
      <c r="G106" s="364">
        <v>67</v>
      </c>
      <c r="H106" s="364">
        <v>63</v>
      </c>
      <c r="I106" s="364">
        <v>25</v>
      </c>
      <c r="J106" s="364">
        <v>37</v>
      </c>
      <c r="K106" s="364">
        <v>30</v>
      </c>
      <c r="L106" s="364">
        <v>91</v>
      </c>
      <c r="M106" s="364">
        <v>191</v>
      </c>
      <c r="N106" s="364">
        <v>143</v>
      </c>
      <c r="O106" s="364">
        <v>145</v>
      </c>
      <c r="P106" s="364">
        <v>121</v>
      </c>
      <c r="Q106" s="364">
        <v>75</v>
      </c>
      <c r="R106" s="364">
        <v>38</v>
      </c>
      <c r="S106" s="364">
        <v>5</v>
      </c>
    </row>
    <row r="107" spans="1:31" s="78" customFormat="1" ht="11.25" customHeight="1" x14ac:dyDescent="0.2">
      <c r="A107" s="234" t="s">
        <v>156</v>
      </c>
      <c r="B107" s="363">
        <v>495</v>
      </c>
      <c r="C107" s="364" t="s">
        <v>607</v>
      </c>
      <c r="D107" s="364">
        <v>14</v>
      </c>
      <c r="E107" s="364">
        <v>21</v>
      </c>
      <c r="F107" s="364">
        <v>16</v>
      </c>
      <c r="G107" s="364">
        <v>25</v>
      </c>
      <c r="H107" s="364">
        <v>27</v>
      </c>
      <c r="I107" s="364">
        <v>10</v>
      </c>
      <c r="J107" s="364">
        <v>22</v>
      </c>
      <c r="K107" s="364">
        <v>14</v>
      </c>
      <c r="L107" s="364">
        <v>30</v>
      </c>
      <c r="M107" s="364">
        <v>84</v>
      </c>
      <c r="N107" s="364">
        <v>60</v>
      </c>
      <c r="O107" s="364">
        <v>59</v>
      </c>
      <c r="P107" s="364">
        <v>47</v>
      </c>
      <c r="Q107" s="364">
        <v>30</v>
      </c>
      <c r="R107" s="364">
        <v>27</v>
      </c>
      <c r="S107" s="364">
        <v>9</v>
      </c>
    </row>
    <row r="108" spans="1:31" s="78" customFormat="1" ht="11.25" customHeight="1" x14ac:dyDescent="0.2">
      <c r="A108" s="234" t="s">
        <v>157</v>
      </c>
      <c r="B108" s="363">
        <v>209</v>
      </c>
      <c r="C108" s="364" t="s">
        <v>607</v>
      </c>
      <c r="D108" s="364" t="s">
        <v>607</v>
      </c>
      <c r="E108" s="364">
        <v>1</v>
      </c>
      <c r="F108" s="364" t="s">
        <v>607</v>
      </c>
      <c r="G108" s="364">
        <v>4</v>
      </c>
      <c r="H108" s="364">
        <v>12</v>
      </c>
      <c r="I108" s="364">
        <v>40</v>
      </c>
      <c r="J108" s="364">
        <v>42</v>
      </c>
      <c r="K108" s="364">
        <v>10</v>
      </c>
      <c r="L108" s="364">
        <v>13</v>
      </c>
      <c r="M108" s="364">
        <v>23</v>
      </c>
      <c r="N108" s="364">
        <v>20</v>
      </c>
      <c r="O108" s="364">
        <v>16</v>
      </c>
      <c r="P108" s="364">
        <v>14</v>
      </c>
      <c r="Q108" s="364">
        <v>5</v>
      </c>
      <c r="R108" s="364">
        <v>9</v>
      </c>
      <c r="S108" s="364" t="s">
        <v>607</v>
      </c>
    </row>
    <row r="109" spans="1:31" s="78" customFormat="1" ht="11.25" customHeight="1" x14ac:dyDescent="0.2">
      <c r="A109" s="234"/>
      <c r="B109" s="360"/>
      <c r="C109" s="360"/>
      <c r="D109" s="360"/>
      <c r="E109" s="360"/>
      <c r="F109" s="360"/>
      <c r="G109" s="360"/>
      <c r="H109" s="360"/>
      <c r="I109" s="360"/>
      <c r="J109" s="360"/>
      <c r="K109" s="360"/>
      <c r="L109" s="360"/>
      <c r="M109" s="360"/>
      <c r="N109" s="360"/>
      <c r="O109" s="360"/>
      <c r="P109" s="360"/>
      <c r="Q109" s="360"/>
      <c r="R109" s="360"/>
      <c r="S109" s="360"/>
    </row>
    <row r="110" spans="1:31" s="66" customFormat="1" ht="11.25" customHeight="1" x14ac:dyDescent="0.2">
      <c r="A110" s="245" t="s">
        <v>237</v>
      </c>
      <c r="B110" s="363">
        <v>5688</v>
      </c>
      <c r="C110" s="363">
        <v>1</v>
      </c>
      <c r="D110" s="363">
        <v>28</v>
      </c>
      <c r="E110" s="363">
        <v>49</v>
      </c>
      <c r="F110" s="363">
        <v>78</v>
      </c>
      <c r="G110" s="363">
        <v>111</v>
      </c>
      <c r="H110" s="363">
        <v>139</v>
      </c>
      <c r="I110" s="363">
        <v>224</v>
      </c>
      <c r="J110" s="363">
        <v>308</v>
      </c>
      <c r="K110" s="363">
        <v>396</v>
      </c>
      <c r="L110" s="363">
        <v>573</v>
      </c>
      <c r="M110" s="363">
        <v>1054</v>
      </c>
      <c r="N110" s="363">
        <v>775</v>
      </c>
      <c r="O110" s="363">
        <v>805</v>
      </c>
      <c r="P110" s="363">
        <v>619</v>
      </c>
      <c r="Q110" s="363">
        <v>290</v>
      </c>
      <c r="R110" s="363">
        <v>227</v>
      </c>
      <c r="S110" s="363">
        <v>11</v>
      </c>
      <c r="U110" s="78"/>
      <c r="V110" s="78"/>
      <c r="W110" s="78"/>
      <c r="X110" s="78"/>
      <c r="Y110" s="78"/>
      <c r="Z110" s="78"/>
      <c r="AA110" s="78"/>
      <c r="AB110" s="78"/>
      <c r="AC110" s="78"/>
      <c r="AD110" s="78"/>
      <c r="AE110" s="78"/>
    </row>
    <row r="111" spans="1:31" s="78" customFormat="1" ht="11.25" customHeight="1" x14ac:dyDescent="0.2">
      <c r="A111" s="234" t="s">
        <v>148</v>
      </c>
      <c r="B111" s="363">
        <v>2300</v>
      </c>
      <c r="C111" s="364" t="s">
        <v>607</v>
      </c>
      <c r="D111" s="364" t="s">
        <v>607</v>
      </c>
      <c r="E111" s="364" t="s">
        <v>607</v>
      </c>
      <c r="F111" s="364" t="s">
        <v>607</v>
      </c>
      <c r="G111" s="364">
        <v>1</v>
      </c>
      <c r="H111" s="364" t="s">
        <v>607</v>
      </c>
      <c r="I111" s="364" t="s">
        <v>607</v>
      </c>
      <c r="J111" s="364">
        <v>7</v>
      </c>
      <c r="K111" s="364">
        <v>165</v>
      </c>
      <c r="L111" s="364">
        <v>297</v>
      </c>
      <c r="M111" s="364">
        <v>536</v>
      </c>
      <c r="N111" s="364">
        <v>400</v>
      </c>
      <c r="O111" s="364">
        <v>398</v>
      </c>
      <c r="P111" s="364">
        <v>272</v>
      </c>
      <c r="Q111" s="364">
        <v>131</v>
      </c>
      <c r="R111" s="364">
        <v>93</v>
      </c>
      <c r="S111" s="364" t="s">
        <v>607</v>
      </c>
    </row>
    <row r="112" spans="1:31" s="78" customFormat="1" ht="11.25" customHeight="1" x14ac:dyDescent="0.2">
      <c r="A112" s="234" t="s">
        <v>149</v>
      </c>
      <c r="B112" s="363">
        <v>1239</v>
      </c>
      <c r="C112" s="364">
        <v>1</v>
      </c>
      <c r="D112" s="364">
        <v>23</v>
      </c>
      <c r="E112" s="364">
        <v>33</v>
      </c>
      <c r="F112" s="364">
        <v>46</v>
      </c>
      <c r="G112" s="364">
        <v>45</v>
      </c>
      <c r="H112" s="364">
        <v>35</v>
      </c>
      <c r="I112" s="364">
        <v>32</v>
      </c>
      <c r="J112" s="364">
        <v>78</v>
      </c>
      <c r="K112" s="364">
        <v>148</v>
      </c>
      <c r="L112" s="364">
        <v>142</v>
      </c>
      <c r="M112" s="364">
        <v>192</v>
      </c>
      <c r="N112" s="364">
        <v>121</v>
      </c>
      <c r="O112" s="364">
        <v>124</v>
      </c>
      <c r="P112" s="364">
        <v>102</v>
      </c>
      <c r="Q112" s="364">
        <v>60</v>
      </c>
      <c r="R112" s="364">
        <v>54</v>
      </c>
      <c r="S112" s="364">
        <v>3</v>
      </c>
    </row>
    <row r="113" spans="1:19" s="78" customFormat="1" ht="11.25" customHeight="1" x14ac:dyDescent="0.2">
      <c r="A113" s="234" t="s">
        <v>150</v>
      </c>
      <c r="B113" s="363">
        <v>99</v>
      </c>
      <c r="C113" s="364" t="s">
        <v>607</v>
      </c>
      <c r="D113" s="364" t="s">
        <v>607</v>
      </c>
      <c r="E113" s="364" t="s">
        <v>607</v>
      </c>
      <c r="F113" s="364" t="s">
        <v>607</v>
      </c>
      <c r="G113" s="364" t="s">
        <v>607</v>
      </c>
      <c r="H113" s="364" t="s">
        <v>607</v>
      </c>
      <c r="I113" s="364" t="s">
        <v>607</v>
      </c>
      <c r="J113" s="364" t="s">
        <v>607</v>
      </c>
      <c r="K113" s="364">
        <v>14</v>
      </c>
      <c r="L113" s="364">
        <v>13</v>
      </c>
      <c r="M113" s="364">
        <v>33</v>
      </c>
      <c r="N113" s="364">
        <v>14</v>
      </c>
      <c r="O113" s="364">
        <v>15</v>
      </c>
      <c r="P113" s="364">
        <v>8</v>
      </c>
      <c r="Q113" s="364">
        <v>1</v>
      </c>
      <c r="R113" s="364" t="s">
        <v>607</v>
      </c>
      <c r="S113" s="364">
        <v>1</v>
      </c>
    </row>
    <row r="114" spans="1:19" s="78" customFormat="1" ht="11.25" customHeight="1" x14ac:dyDescent="0.2">
      <c r="A114" s="234" t="s">
        <v>151</v>
      </c>
      <c r="B114" s="363">
        <v>78</v>
      </c>
      <c r="C114" s="364" t="s">
        <v>607</v>
      </c>
      <c r="D114" s="364">
        <v>1</v>
      </c>
      <c r="E114" s="364">
        <v>2</v>
      </c>
      <c r="F114" s="364">
        <v>2</v>
      </c>
      <c r="G114" s="364">
        <v>3</v>
      </c>
      <c r="H114" s="364">
        <v>3</v>
      </c>
      <c r="I114" s="364">
        <v>4</v>
      </c>
      <c r="J114" s="364">
        <v>6</v>
      </c>
      <c r="K114" s="364">
        <v>8</v>
      </c>
      <c r="L114" s="364">
        <v>6</v>
      </c>
      <c r="M114" s="364">
        <v>8</v>
      </c>
      <c r="N114" s="364">
        <v>7</v>
      </c>
      <c r="O114" s="364">
        <v>12</v>
      </c>
      <c r="P114" s="364">
        <v>10</v>
      </c>
      <c r="Q114" s="364">
        <v>5</v>
      </c>
      <c r="R114" s="364">
        <v>1</v>
      </c>
      <c r="S114" s="364" t="s">
        <v>607</v>
      </c>
    </row>
    <row r="115" spans="1:19" s="78" customFormat="1" ht="11.25" customHeight="1" x14ac:dyDescent="0.2">
      <c r="A115" s="234" t="s">
        <v>152</v>
      </c>
      <c r="B115" s="363">
        <v>54</v>
      </c>
      <c r="C115" s="364" t="s">
        <v>607</v>
      </c>
      <c r="D115" s="364" t="s">
        <v>607</v>
      </c>
      <c r="E115" s="364" t="s">
        <v>607</v>
      </c>
      <c r="F115" s="364" t="s">
        <v>607</v>
      </c>
      <c r="G115" s="364" t="s">
        <v>607</v>
      </c>
      <c r="H115" s="364">
        <v>2</v>
      </c>
      <c r="I115" s="364" t="s">
        <v>607</v>
      </c>
      <c r="J115" s="364">
        <v>1</v>
      </c>
      <c r="K115" s="364">
        <v>3</v>
      </c>
      <c r="L115" s="364">
        <v>2</v>
      </c>
      <c r="M115" s="364">
        <v>10</v>
      </c>
      <c r="N115" s="364">
        <v>4</v>
      </c>
      <c r="O115" s="364">
        <v>23</v>
      </c>
      <c r="P115" s="364">
        <v>9</v>
      </c>
      <c r="Q115" s="364" t="s">
        <v>607</v>
      </c>
      <c r="R115" s="364" t="s">
        <v>607</v>
      </c>
      <c r="S115" s="364" t="s">
        <v>607</v>
      </c>
    </row>
    <row r="116" spans="1:19" s="78" customFormat="1" ht="11.25" customHeight="1" x14ac:dyDescent="0.2">
      <c r="A116" s="234" t="s">
        <v>153</v>
      </c>
      <c r="B116" s="363">
        <v>22</v>
      </c>
      <c r="C116" s="364" t="s">
        <v>607</v>
      </c>
      <c r="D116" s="364" t="s">
        <v>607</v>
      </c>
      <c r="E116" s="364" t="s">
        <v>607</v>
      </c>
      <c r="F116" s="364" t="s">
        <v>607</v>
      </c>
      <c r="G116" s="364" t="s">
        <v>607</v>
      </c>
      <c r="H116" s="364" t="s">
        <v>607</v>
      </c>
      <c r="I116" s="364" t="s">
        <v>607</v>
      </c>
      <c r="J116" s="364" t="s">
        <v>607</v>
      </c>
      <c r="K116" s="364">
        <v>1</v>
      </c>
      <c r="L116" s="364">
        <v>2</v>
      </c>
      <c r="M116" s="364">
        <v>5</v>
      </c>
      <c r="N116" s="364">
        <v>5</v>
      </c>
      <c r="O116" s="364">
        <v>4</v>
      </c>
      <c r="P116" s="364">
        <v>5</v>
      </c>
      <c r="Q116" s="364" t="s">
        <v>607</v>
      </c>
      <c r="R116" s="364" t="s">
        <v>607</v>
      </c>
      <c r="S116" s="364" t="s">
        <v>607</v>
      </c>
    </row>
    <row r="117" spans="1:19" s="78" customFormat="1" ht="11.25" customHeight="1" x14ac:dyDescent="0.2">
      <c r="A117" s="234" t="s">
        <v>154</v>
      </c>
      <c r="B117" s="363">
        <v>357</v>
      </c>
      <c r="C117" s="364" t="s">
        <v>607</v>
      </c>
      <c r="D117" s="364" t="s">
        <v>607</v>
      </c>
      <c r="E117" s="364" t="s">
        <v>607</v>
      </c>
      <c r="F117" s="364">
        <v>1</v>
      </c>
      <c r="G117" s="364" t="s">
        <v>607</v>
      </c>
      <c r="H117" s="364">
        <v>19</v>
      </c>
      <c r="I117" s="364">
        <v>144</v>
      </c>
      <c r="J117" s="364">
        <v>133</v>
      </c>
      <c r="K117" s="364">
        <v>11</v>
      </c>
      <c r="L117" s="364">
        <v>2</v>
      </c>
      <c r="M117" s="364">
        <v>9</v>
      </c>
      <c r="N117" s="364">
        <v>10</v>
      </c>
      <c r="O117" s="364">
        <v>13</v>
      </c>
      <c r="P117" s="364">
        <v>13</v>
      </c>
      <c r="Q117" s="364">
        <v>1</v>
      </c>
      <c r="R117" s="364" t="s">
        <v>607</v>
      </c>
      <c r="S117" s="364">
        <v>1</v>
      </c>
    </row>
    <row r="118" spans="1:19" s="78" customFormat="1" ht="11.25" customHeight="1" x14ac:dyDescent="0.2">
      <c r="A118" s="234" t="s">
        <v>155</v>
      </c>
      <c r="B118" s="363">
        <v>911</v>
      </c>
      <c r="C118" s="364" t="s">
        <v>607</v>
      </c>
      <c r="D118" s="364">
        <v>2</v>
      </c>
      <c r="E118" s="364">
        <v>6</v>
      </c>
      <c r="F118" s="364">
        <v>10</v>
      </c>
      <c r="G118" s="364">
        <v>31</v>
      </c>
      <c r="H118" s="364">
        <v>51</v>
      </c>
      <c r="I118" s="364">
        <v>12</v>
      </c>
      <c r="J118" s="364">
        <v>28</v>
      </c>
      <c r="K118" s="364">
        <v>21</v>
      </c>
      <c r="L118" s="364">
        <v>69</v>
      </c>
      <c r="M118" s="364">
        <v>166</v>
      </c>
      <c r="N118" s="364">
        <v>145</v>
      </c>
      <c r="O118" s="364">
        <v>143</v>
      </c>
      <c r="P118" s="364">
        <v>137</v>
      </c>
      <c r="Q118" s="364">
        <v>52</v>
      </c>
      <c r="R118" s="364">
        <v>35</v>
      </c>
      <c r="S118" s="364">
        <v>3</v>
      </c>
    </row>
    <row r="119" spans="1:19" s="78" customFormat="1" ht="11.25" customHeight="1" x14ac:dyDescent="0.2">
      <c r="A119" s="234" t="s">
        <v>156</v>
      </c>
      <c r="B119" s="363">
        <v>521</v>
      </c>
      <c r="C119" s="364" t="s">
        <v>607</v>
      </c>
      <c r="D119" s="364">
        <v>2</v>
      </c>
      <c r="E119" s="364">
        <v>8</v>
      </c>
      <c r="F119" s="364">
        <v>15</v>
      </c>
      <c r="G119" s="364">
        <v>29</v>
      </c>
      <c r="H119" s="364">
        <v>20</v>
      </c>
      <c r="I119" s="364">
        <v>7</v>
      </c>
      <c r="J119" s="364">
        <v>26</v>
      </c>
      <c r="K119" s="364">
        <v>19</v>
      </c>
      <c r="L119" s="364">
        <v>31</v>
      </c>
      <c r="M119" s="364">
        <v>81</v>
      </c>
      <c r="N119" s="364">
        <v>64</v>
      </c>
      <c r="O119" s="364">
        <v>71</v>
      </c>
      <c r="P119" s="364">
        <v>62</v>
      </c>
      <c r="Q119" s="364">
        <v>40</v>
      </c>
      <c r="R119" s="364">
        <v>44</v>
      </c>
      <c r="S119" s="364">
        <v>2</v>
      </c>
    </row>
    <row r="120" spans="1:19" s="78" customFormat="1" ht="11.25" customHeight="1" x14ac:dyDescent="0.2">
      <c r="A120" s="232" t="s">
        <v>157</v>
      </c>
      <c r="B120" s="459">
        <v>107</v>
      </c>
      <c r="C120" s="365" t="s">
        <v>607</v>
      </c>
      <c r="D120" s="365" t="s">
        <v>607</v>
      </c>
      <c r="E120" s="365" t="s">
        <v>607</v>
      </c>
      <c r="F120" s="365">
        <v>4</v>
      </c>
      <c r="G120" s="365">
        <v>2</v>
      </c>
      <c r="H120" s="365">
        <v>9</v>
      </c>
      <c r="I120" s="365">
        <v>25</v>
      </c>
      <c r="J120" s="365">
        <v>29</v>
      </c>
      <c r="K120" s="365">
        <v>6</v>
      </c>
      <c r="L120" s="365">
        <v>9</v>
      </c>
      <c r="M120" s="365">
        <v>14</v>
      </c>
      <c r="N120" s="365">
        <v>5</v>
      </c>
      <c r="O120" s="365">
        <v>2</v>
      </c>
      <c r="P120" s="365">
        <v>1</v>
      </c>
      <c r="Q120" s="365" t="s">
        <v>607</v>
      </c>
      <c r="R120" s="365" t="s">
        <v>607</v>
      </c>
      <c r="S120" s="365">
        <v>1</v>
      </c>
    </row>
    <row r="121" spans="1:19" s="52" customFormat="1" ht="10.9" customHeight="1" x14ac:dyDescent="0.2">
      <c r="A121" s="366"/>
      <c r="B121" s="343"/>
      <c r="C121" s="343"/>
      <c r="D121" s="343"/>
      <c r="E121" s="343"/>
      <c r="F121" s="343"/>
      <c r="G121" s="343"/>
      <c r="H121" s="343"/>
      <c r="I121" s="343"/>
      <c r="J121" s="343"/>
      <c r="K121" s="343"/>
      <c r="L121" s="343"/>
      <c r="M121" s="343"/>
      <c r="N121" s="343"/>
      <c r="O121" s="343"/>
      <c r="P121" s="343"/>
      <c r="Q121" s="343"/>
      <c r="R121" s="343"/>
      <c r="S121" s="343"/>
    </row>
    <row r="122" spans="1:19" s="78" customFormat="1" ht="11.25" customHeight="1" x14ac:dyDescent="0.2">
      <c r="A122" s="245" t="s">
        <v>413</v>
      </c>
      <c r="B122" s="343"/>
      <c r="C122" s="343"/>
      <c r="D122" s="343"/>
      <c r="E122" s="343"/>
      <c r="F122" s="343"/>
      <c r="G122" s="343"/>
      <c r="H122" s="343"/>
      <c r="I122" s="343"/>
      <c r="J122" s="343"/>
      <c r="K122" s="343"/>
      <c r="L122" s="343"/>
      <c r="M122" s="343"/>
      <c r="N122" s="343"/>
      <c r="O122" s="343"/>
      <c r="P122" s="343"/>
      <c r="Q122" s="343"/>
      <c r="R122" s="343"/>
      <c r="S122" s="343"/>
    </row>
    <row r="123" spans="1:19" s="66" customFormat="1" ht="10.9" customHeight="1" x14ac:dyDescent="0.2">
      <c r="A123" s="245" t="s">
        <v>235</v>
      </c>
      <c r="B123" s="342">
        <v>15558</v>
      </c>
      <c r="C123" s="342">
        <v>11</v>
      </c>
      <c r="D123" s="342">
        <v>67</v>
      </c>
      <c r="E123" s="342">
        <v>144</v>
      </c>
      <c r="F123" s="342">
        <v>183</v>
      </c>
      <c r="G123" s="342">
        <v>277</v>
      </c>
      <c r="H123" s="342">
        <v>316</v>
      </c>
      <c r="I123" s="342">
        <v>571</v>
      </c>
      <c r="J123" s="342">
        <v>800</v>
      </c>
      <c r="K123" s="342">
        <v>986</v>
      </c>
      <c r="L123" s="342">
        <v>1771</v>
      </c>
      <c r="M123" s="342">
        <v>2992</v>
      </c>
      <c r="N123" s="342">
        <v>2065</v>
      </c>
      <c r="O123" s="342">
        <v>2093</v>
      </c>
      <c r="P123" s="342">
        <v>1621</v>
      </c>
      <c r="Q123" s="342">
        <v>881</v>
      </c>
      <c r="R123" s="342">
        <v>687</v>
      </c>
      <c r="S123" s="342">
        <v>93</v>
      </c>
    </row>
    <row r="124" spans="1:19" s="78" customFormat="1" ht="10.9" customHeight="1" x14ac:dyDescent="0.2">
      <c r="A124" s="234" t="s">
        <v>148</v>
      </c>
      <c r="B124" s="342">
        <v>6361</v>
      </c>
      <c r="C124" s="330" t="s">
        <v>607</v>
      </c>
      <c r="D124" s="330" t="s">
        <v>607</v>
      </c>
      <c r="E124" s="330" t="s">
        <v>607</v>
      </c>
      <c r="F124" s="330" t="s">
        <v>607</v>
      </c>
      <c r="G124" s="330">
        <v>2</v>
      </c>
      <c r="H124" s="330">
        <v>3</v>
      </c>
      <c r="I124" s="330">
        <v>7</v>
      </c>
      <c r="J124" s="330">
        <v>35</v>
      </c>
      <c r="K124" s="330">
        <v>466</v>
      </c>
      <c r="L124" s="330">
        <v>924</v>
      </c>
      <c r="M124" s="330">
        <v>1464</v>
      </c>
      <c r="N124" s="330">
        <v>1038</v>
      </c>
      <c r="O124" s="330">
        <v>955</v>
      </c>
      <c r="P124" s="330">
        <v>686</v>
      </c>
      <c r="Q124" s="330">
        <v>413</v>
      </c>
      <c r="R124" s="330">
        <v>353</v>
      </c>
      <c r="S124" s="330">
        <v>15</v>
      </c>
    </row>
    <row r="125" spans="1:19" ht="10.9" customHeight="1" x14ac:dyDescent="0.2">
      <c r="A125" s="234" t="s">
        <v>149</v>
      </c>
      <c r="B125" s="342">
        <v>2504</v>
      </c>
      <c r="C125" s="330">
        <v>10</v>
      </c>
      <c r="D125" s="330">
        <v>45</v>
      </c>
      <c r="E125" s="330">
        <v>73</v>
      </c>
      <c r="F125" s="330">
        <v>88</v>
      </c>
      <c r="G125" s="330">
        <v>93</v>
      </c>
      <c r="H125" s="330">
        <v>58</v>
      </c>
      <c r="I125" s="330">
        <v>56</v>
      </c>
      <c r="J125" s="330">
        <v>197</v>
      </c>
      <c r="K125" s="330">
        <v>299</v>
      </c>
      <c r="L125" s="330">
        <v>393</v>
      </c>
      <c r="M125" s="330">
        <v>420</v>
      </c>
      <c r="N125" s="330">
        <v>224</v>
      </c>
      <c r="O125" s="330">
        <v>205</v>
      </c>
      <c r="P125" s="330">
        <v>149</v>
      </c>
      <c r="Q125" s="330">
        <v>82</v>
      </c>
      <c r="R125" s="330">
        <v>81</v>
      </c>
      <c r="S125" s="330">
        <v>31</v>
      </c>
    </row>
    <row r="126" spans="1:19" ht="10.9" customHeight="1" x14ac:dyDescent="0.2">
      <c r="A126" s="234" t="s">
        <v>150</v>
      </c>
      <c r="B126" s="342">
        <v>744</v>
      </c>
      <c r="C126" s="330" t="s">
        <v>607</v>
      </c>
      <c r="D126" s="330" t="s">
        <v>607</v>
      </c>
      <c r="E126" s="330" t="s">
        <v>607</v>
      </c>
      <c r="F126" s="330" t="s">
        <v>607</v>
      </c>
      <c r="G126" s="330" t="s">
        <v>607</v>
      </c>
      <c r="H126" s="330">
        <v>1</v>
      </c>
      <c r="I126" s="330" t="s">
        <v>607</v>
      </c>
      <c r="J126" s="330">
        <v>1</v>
      </c>
      <c r="K126" s="330">
        <v>42</v>
      </c>
      <c r="L126" s="330">
        <v>76</v>
      </c>
      <c r="M126" s="330">
        <v>197</v>
      </c>
      <c r="N126" s="330">
        <v>125</v>
      </c>
      <c r="O126" s="330">
        <v>131</v>
      </c>
      <c r="P126" s="330">
        <v>127</v>
      </c>
      <c r="Q126" s="330">
        <v>33</v>
      </c>
      <c r="R126" s="330">
        <v>8</v>
      </c>
      <c r="S126" s="330">
        <v>3</v>
      </c>
    </row>
    <row r="127" spans="1:19" ht="10.9" customHeight="1" x14ac:dyDescent="0.2">
      <c r="A127" s="234" t="s">
        <v>151</v>
      </c>
      <c r="B127" s="342">
        <v>192</v>
      </c>
      <c r="C127" s="330" t="s">
        <v>607</v>
      </c>
      <c r="D127" s="330">
        <v>2</v>
      </c>
      <c r="E127" s="330">
        <v>7</v>
      </c>
      <c r="F127" s="330">
        <v>6</v>
      </c>
      <c r="G127" s="330">
        <v>4</v>
      </c>
      <c r="H127" s="330">
        <v>6</v>
      </c>
      <c r="I127" s="330">
        <v>6</v>
      </c>
      <c r="J127" s="330">
        <v>13</v>
      </c>
      <c r="K127" s="330">
        <v>13</v>
      </c>
      <c r="L127" s="330">
        <v>20</v>
      </c>
      <c r="M127" s="330">
        <v>36</v>
      </c>
      <c r="N127" s="330">
        <v>18</v>
      </c>
      <c r="O127" s="330">
        <v>29</v>
      </c>
      <c r="P127" s="330">
        <v>16</v>
      </c>
      <c r="Q127" s="330">
        <v>7</v>
      </c>
      <c r="R127" s="330">
        <v>4</v>
      </c>
      <c r="S127" s="330">
        <v>5</v>
      </c>
    </row>
    <row r="128" spans="1:19" ht="10.9" customHeight="1" x14ac:dyDescent="0.2">
      <c r="A128" s="234" t="s">
        <v>152</v>
      </c>
      <c r="B128" s="342">
        <v>821</v>
      </c>
      <c r="C128" s="330" t="s">
        <v>607</v>
      </c>
      <c r="D128" s="330" t="s">
        <v>607</v>
      </c>
      <c r="E128" s="330" t="s">
        <v>607</v>
      </c>
      <c r="F128" s="330" t="s">
        <v>607</v>
      </c>
      <c r="G128" s="330" t="s">
        <v>607</v>
      </c>
      <c r="H128" s="330">
        <v>8</v>
      </c>
      <c r="I128" s="330">
        <v>1</v>
      </c>
      <c r="J128" s="330">
        <v>25</v>
      </c>
      <c r="K128" s="330">
        <v>21</v>
      </c>
      <c r="L128" s="330">
        <v>55</v>
      </c>
      <c r="M128" s="330">
        <v>187</v>
      </c>
      <c r="N128" s="330">
        <v>118</v>
      </c>
      <c r="O128" s="330">
        <v>195</v>
      </c>
      <c r="P128" s="330">
        <v>128</v>
      </c>
      <c r="Q128" s="330">
        <v>59</v>
      </c>
      <c r="R128" s="330">
        <v>21</v>
      </c>
      <c r="S128" s="330">
        <v>3</v>
      </c>
    </row>
    <row r="129" spans="1:19" ht="10.9" customHeight="1" x14ac:dyDescent="0.2">
      <c r="A129" s="234" t="s">
        <v>153</v>
      </c>
      <c r="B129" s="342">
        <v>57</v>
      </c>
      <c r="C129" s="330" t="s">
        <v>607</v>
      </c>
      <c r="D129" s="330" t="s">
        <v>607</v>
      </c>
      <c r="E129" s="330" t="s">
        <v>607</v>
      </c>
      <c r="F129" s="330">
        <v>2</v>
      </c>
      <c r="G129" s="330">
        <v>3</v>
      </c>
      <c r="H129" s="330">
        <v>2</v>
      </c>
      <c r="I129" s="330" t="s">
        <v>607</v>
      </c>
      <c r="J129" s="330">
        <v>2</v>
      </c>
      <c r="K129" s="330">
        <v>5</v>
      </c>
      <c r="L129" s="330">
        <v>8</v>
      </c>
      <c r="M129" s="330">
        <v>11</v>
      </c>
      <c r="N129" s="330">
        <v>7</v>
      </c>
      <c r="O129" s="330">
        <v>9</v>
      </c>
      <c r="P129" s="330">
        <v>7</v>
      </c>
      <c r="Q129" s="330" t="s">
        <v>607</v>
      </c>
      <c r="R129" s="330">
        <v>1</v>
      </c>
      <c r="S129" s="330" t="s">
        <v>607</v>
      </c>
    </row>
    <row r="130" spans="1:19" ht="10.9" customHeight="1" x14ac:dyDescent="0.2">
      <c r="A130" s="234" t="s">
        <v>154</v>
      </c>
      <c r="B130" s="342">
        <v>997</v>
      </c>
      <c r="C130" s="330" t="s">
        <v>607</v>
      </c>
      <c r="D130" s="330" t="s">
        <v>607</v>
      </c>
      <c r="E130" s="330">
        <v>1</v>
      </c>
      <c r="F130" s="330">
        <v>1</v>
      </c>
      <c r="G130" s="330">
        <v>1</v>
      </c>
      <c r="H130" s="330">
        <v>41</v>
      </c>
      <c r="I130" s="330">
        <v>372</v>
      </c>
      <c r="J130" s="330">
        <v>318</v>
      </c>
      <c r="K130" s="330">
        <v>27</v>
      </c>
      <c r="L130" s="330">
        <v>21</v>
      </c>
      <c r="M130" s="330">
        <v>47</v>
      </c>
      <c r="N130" s="330">
        <v>35</v>
      </c>
      <c r="O130" s="330">
        <v>57</v>
      </c>
      <c r="P130" s="330">
        <v>48</v>
      </c>
      <c r="Q130" s="330">
        <v>16</v>
      </c>
      <c r="R130" s="330">
        <v>6</v>
      </c>
      <c r="S130" s="330">
        <v>6</v>
      </c>
    </row>
    <row r="131" spans="1:19" ht="10.9" customHeight="1" x14ac:dyDescent="0.2">
      <c r="A131" s="234" t="s">
        <v>155</v>
      </c>
      <c r="B131" s="342">
        <v>2255</v>
      </c>
      <c r="C131" s="330" t="s">
        <v>607</v>
      </c>
      <c r="D131" s="330">
        <v>2</v>
      </c>
      <c r="E131" s="330">
        <v>26</v>
      </c>
      <c r="F131" s="330">
        <v>44</v>
      </c>
      <c r="G131" s="330">
        <v>109</v>
      </c>
      <c r="H131" s="330">
        <v>120</v>
      </c>
      <c r="I131" s="330">
        <v>40</v>
      </c>
      <c r="J131" s="330">
        <v>70</v>
      </c>
      <c r="K131" s="330">
        <v>55</v>
      </c>
      <c r="L131" s="330">
        <v>168</v>
      </c>
      <c r="M131" s="330">
        <v>397</v>
      </c>
      <c r="N131" s="330">
        <v>315</v>
      </c>
      <c r="O131" s="330">
        <v>329</v>
      </c>
      <c r="P131" s="330">
        <v>308</v>
      </c>
      <c r="Q131" s="330">
        <v>159</v>
      </c>
      <c r="R131" s="330">
        <v>97</v>
      </c>
      <c r="S131" s="330">
        <v>16</v>
      </c>
    </row>
    <row r="132" spans="1:19" ht="10.9" customHeight="1" x14ac:dyDescent="0.2">
      <c r="A132" s="234" t="s">
        <v>156</v>
      </c>
      <c r="B132" s="342">
        <v>1240</v>
      </c>
      <c r="C132" s="330" t="s">
        <v>607</v>
      </c>
      <c r="D132" s="330">
        <v>18</v>
      </c>
      <c r="E132" s="330">
        <v>35</v>
      </c>
      <c r="F132" s="330">
        <v>38</v>
      </c>
      <c r="G132" s="330">
        <v>59</v>
      </c>
      <c r="H132" s="330">
        <v>51</v>
      </c>
      <c r="I132" s="330">
        <v>21</v>
      </c>
      <c r="J132" s="330">
        <v>57</v>
      </c>
      <c r="K132" s="330">
        <v>39</v>
      </c>
      <c r="L132" s="330">
        <v>76</v>
      </c>
      <c r="M132" s="330">
        <v>190</v>
      </c>
      <c r="N132" s="330">
        <v>150</v>
      </c>
      <c r="O132" s="330">
        <v>154</v>
      </c>
      <c r="P132" s="330">
        <v>129</v>
      </c>
      <c r="Q132" s="330">
        <v>106</v>
      </c>
      <c r="R132" s="330">
        <v>104</v>
      </c>
      <c r="S132" s="330">
        <v>13</v>
      </c>
    </row>
    <row r="133" spans="1:19" ht="10.9" customHeight="1" x14ac:dyDescent="0.2">
      <c r="A133" s="234" t="s">
        <v>157</v>
      </c>
      <c r="B133" s="342">
        <v>387</v>
      </c>
      <c r="C133" s="330">
        <v>1</v>
      </c>
      <c r="D133" s="330" t="s">
        <v>607</v>
      </c>
      <c r="E133" s="330">
        <v>2</v>
      </c>
      <c r="F133" s="330">
        <v>4</v>
      </c>
      <c r="G133" s="330">
        <v>6</v>
      </c>
      <c r="H133" s="330">
        <v>26</v>
      </c>
      <c r="I133" s="330">
        <v>68</v>
      </c>
      <c r="J133" s="330">
        <v>82</v>
      </c>
      <c r="K133" s="330">
        <v>19</v>
      </c>
      <c r="L133" s="330">
        <v>30</v>
      </c>
      <c r="M133" s="330">
        <v>43</v>
      </c>
      <c r="N133" s="330">
        <v>35</v>
      </c>
      <c r="O133" s="330">
        <v>29</v>
      </c>
      <c r="P133" s="330">
        <v>23</v>
      </c>
      <c r="Q133" s="330">
        <v>6</v>
      </c>
      <c r="R133" s="330">
        <v>12</v>
      </c>
      <c r="S133" s="330">
        <v>1</v>
      </c>
    </row>
    <row r="134" spans="1:19" s="78" customFormat="1" ht="11.25" customHeight="1" x14ac:dyDescent="0.2">
      <c r="A134" s="234"/>
      <c r="B134" s="342"/>
      <c r="C134" s="330"/>
      <c r="D134" s="330"/>
      <c r="E134" s="330"/>
      <c r="F134" s="330"/>
      <c r="G134" s="330"/>
      <c r="H134" s="330"/>
      <c r="I134" s="330"/>
      <c r="J134" s="330"/>
      <c r="K134" s="330"/>
      <c r="L134" s="330"/>
      <c r="M134" s="330"/>
      <c r="N134" s="330"/>
      <c r="O134" s="330"/>
      <c r="P134" s="330"/>
      <c r="Q134" s="330"/>
      <c r="R134" s="330"/>
      <c r="S134" s="330"/>
    </row>
    <row r="135" spans="1:19" s="153" customFormat="1" ht="10.9" customHeight="1" x14ac:dyDescent="0.2">
      <c r="A135" s="245" t="s">
        <v>236</v>
      </c>
      <c r="B135" s="342">
        <v>9209</v>
      </c>
      <c r="C135" s="342">
        <v>8</v>
      </c>
      <c r="D135" s="342">
        <v>37</v>
      </c>
      <c r="E135" s="342">
        <v>90</v>
      </c>
      <c r="F135" s="342">
        <v>97</v>
      </c>
      <c r="G135" s="342">
        <v>152</v>
      </c>
      <c r="H135" s="342">
        <v>168</v>
      </c>
      <c r="I135" s="342">
        <v>323</v>
      </c>
      <c r="J135" s="342">
        <v>459</v>
      </c>
      <c r="K135" s="342">
        <v>559</v>
      </c>
      <c r="L135" s="342">
        <v>1131</v>
      </c>
      <c r="M135" s="342">
        <v>1848</v>
      </c>
      <c r="N135" s="342">
        <v>1218</v>
      </c>
      <c r="O135" s="342">
        <v>1199</v>
      </c>
      <c r="P135" s="342">
        <v>936</v>
      </c>
      <c r="Q135" s="342">
        <v>538</v>
      </c>
      <c r="R135" s="342">
        <v>416</v>
      </c>
      <c r="S135" s="342">
        <v>30</v>
      </c>
    </row>
    <row r="136" spans="1:19" ht="10.9" customHeight="1" x14ac:dyDescent="0.2">
      <c r="A136" s="234" t="s">
        <v>148</v>
      </c>
      <c r="B136" s="342">
        <v>3853</v>
      </c>
      <c r="C136" s="330" t="s">
        <v>607</v>
      </c>
      <c r="D136" s="330" t="s">
        <v>607</v>
      </c>
      <c r="E136" s="330" t="s">
        <v>607</v>
      </c>
      <c r="F136" s="330" t="s">
        <v>607</v>
      </c>
      <c r="G136" s="330">
        <v>1</v>
      </c>
      <c r="H136" s="330">
        <v>3</v>
      </c>
      <c r="I136" s="330">
        <v>6</v>
      </c>
      <c r="J136" s="330">
        <v>28</v>
      </c>
      <c r="K136" s="330">
        <v>284</v>
      </c>
      <c r="L136" s="330">
        <v>600</v>
      </c>
      <c r="M136" s="330">
        <v>889</v>
      </c>
      <c r="N136" s="330">
        <v>604</v>
      </c>
      <c r="O136" s="330">
        <v>524</v>
      </c>
      <c r="P136" s="330">
        <v>395</v>
      </c>
      <c r="Q136" s="330">
        <v>266</v>
      </c>
      <c r="R136" s="330">
        <v>248</v>
      </c>
      <c r="S136" s="330">
        <v>5</v>
      </c>
    </row>
    <row r="137" spans="1:19" ht="10.9" customHeight="1" x14ac:dyDescent="0.2">
      <c r="A137" s="234" t="s">
        <v>149</v>
      </c>
      <c r="B137" s="342">
        <v>1132</v>
      </c>
      <c r="C137" s="330">
        <v>8</v>
      </c>
      <c r="D137" s="330">
        <v>21</v>
      </c>
      <c r="E137" s="330">
        <v>38</v>
      </c>
      <c r="F137" s="330">
        <v>38</v>
      </c>
      <c r="G137" s="330">
        <v>45</v>
      </c>
      <c r="H137" s="330">
        <v>19</v>
      </c>
      <c r="I137" s="330">
        <v>20</v>
      </c>
      <c r="J137" s="330">
        <v>105</v>
      </c>
      <c r="K137" s="330">
        <v>144</v>
      </c>
      <c r="L137" s="330">
        <v>228</v>
      </c>
      <c r="M137" s="330">
        <v>219</v>
      </c>
      <c r="N137" s="330">
        <v>93</v>
      </c>
      <c r="O137" s="330">
        <v>72</v>
      </c>
      <c r="P137" s="330">
        <v>39</v>
      </c>
      <c r="Q137" s="330">
        <v>16</v>
      </c>
      <c r="R137" s="330">
        <v>20</v>
      </c>
      <c r="S137" s="330">
        <v>7</v>
      </c>
    </row>
    <row r="138" spans="1:19" ht="10.9" customHeight="1" x14ac:dyDescent="0.2">
      <c r="A138" s="234" t="s">
        <v>150</v>
      </c>
      <c r="B138" s="342">
        <v>637</v>
      </c>
      <c r="C138" s="330" t="s">
        <v>607</v>
      </c>
      <c r="D138" s="330" t="s">
        <v>607</v>
      </c>
      <c r="E138" s="330" t="s">
        <v>607</v>
      </c>
      <c r="F138" s="330" t="s">
        <v>607</v>
      </c>
      <c r="G138" s="330" t="s">
        <v>607</v>
      </c>
      <c r="H138" s="330">
        <v>1</v>
      </c>
      <c r="I138" s="330" t="s">
        <v>607</v>
      </c>
      <c r="J138" s="330">
        <v>1</v>
      </c>
      <c r="K138" s="330">
        <v>28</v>
      </c>
      <c r="L138" s="330">
        <v>61</v>
      </c>
      <c r="M138" s="330">
        <v>162</v>
      </c>
      <c r="N138" s="330">
        <v>111</v>
      </c>
      <c r="O138" s="330">
        <v>113</v>
      </c>
      <c r="P138" s="330">
        <v>119</v>
      </c>
      <c r="Q138" s="330">
        <v>32</v>
      </c>
      <c r="R138" s="330">
        <v>8</v>
      </c>
      <c r="S138" s="330">
        <v>1</v>
      </c>
    </row>
    <row r="139" spans="1:19" ht="10.9" customHeight="1" x14ac:dyDescent="0.2">
      <c r="A139" s="234" t="s">
        <v>151</v>
      </c>
      <c r="B139" s="342">
        <v>103</v>
      </c>
      <c r="C139" s="330" t="s">
        <v>607</v>
      </c>
      <c r="D139" s="330">
        <v>1</v>
      </c>
      <c r="E139" s="330">
        <v>5</v>
      </c>
      <c r="F139" s="330">
        <v>4</v>
      </c>
      <c r="G139" s="330">
        <v>1</v>
      </c>
      <c r="H139" s="330">
        <v>3</v>
      </c>
      <c r="I139" s="330">
        <v>2</v>
      </c>
      <c r="J139" s="330">
        <v>7</v>
      </c>
      <c r="K139" s="330">
        <v>5</v>
      </c>
      <c r="L139" s="330">
        <v>14</v>
      </c>
      <c r="M139" s="330">
        <v>25</v>
      </c>
      <c r="N139" s="330">
        <v>11</v>
      </c>
      <c r="O139" s="330">
        <v>15</v>
      </c>
      <c r="P139" s="330">
        <v>6</v>
      </c>
      <c r="Q139" s="330">
        <v>1</v>
      </c>
      <c r="R139" s="330">
        <v>2</v>
      </c>
      <c r="S139" s="330">
        <v>1</v>
      </c>
    </row>
    <row r="140" spans="1:19" ht="10.9" customHeight="1" x14ac:dyDescent="0.2">
      <c r="A140" s="234" t="s">
        <v>152</v>
      </c>
      <c r="B140" s="342">
        <v>748</v>
      </c>
      <c r="C140" s="330" t="s">
        <v>607</v>
      </c>
      <c r="D140" s="330" t="s">
        <v>607</v>
      </c>
      <c r="E140" s="330" t="s">
        <v>607</v>
      </c>
      <c r="F140" s="330" t="s">
        <v>607</v>
      </c>
      <c r="G140" s="330" t="s">
        <v>607</v>
      </c>
      <c r="H140" s="330">
        <v>6</v>
      </c>
      <c r="I140" s="330">
        <v>1</v>
      </c>
      <c r="J140" s="330">
        <v>24</v>
      </c>
      <c r="K140" s="330">
        <v>18</v>
      </c>
      <c r="L140" s="330">
        <v>53</v>
      </c>
      <c r="M140" s="330">
        <v>175</v>
      </c>
      <c r="N140" s="330">
        <v>112</v>
      </c>
      <c r="O140" s="330">
        <v>164</v>
      </c>
      <c r="P140" s="330">
        <v>115</v>
      </c>
      <c r="Q140" s="330">
        <v>59</v>
      </c>
      <c r="R140" s="330">
        <v>21</v>
      </c>
      <c r="S140" s="330" t="s">
        <v>607</v>
      </c>
    </row>
    <row r="141" spans="1:19" ht="10.9" customHeight="1" x14ac:dyDescent="0.2">
      <c r="A141" s="234" t="s">
        <v>153</v>
      </c>
      <c r="B141" s="342">
        <v>21</v>
      </c>
      <c r="C141" s="330" t="s">
        <v>607</v>
      </c>
      <c r="D141" s="330" t="s">
        <v>607</v>
      </c>
      <c r="E141" s="330" t="s">
        <v>607</v>
      </c>
      <c r="F141" s="330">
        <v>2</v>
      </c>
      <c r="G141" s="330">
        <v>2</v>
      </c>
      <c r="H141" s="330">
        <v>2</v>
      </c>
      <c r="I141" s="330" t="s">
        <v>607</v>
      </c>
      <c r="J141" s="330">
        <v>2</v>
      </c>
      <c r="K141" s="330">
        <v>4</v>
      </c>
      <c r="L141" s="330">
        <v>5</v>
      </c>
      <c r="M141" s="330">
        <v>3</v>
      </c>
      <c r="N141" s="330" t="s">
        <v>607</v>
      </c>
      <c r="O141" s="330">
        <v>1</v>
      </c>
      <c r="P141" s="330" t="s">
        <v>607</v>
      </c>
      <c r="Q141" s="330" t="s">
        <v>607</v>
      </c>
      <c r="R141" s="330" t="s">
        <v>607</v>
      </c>
      <c r="S141" s="330" t="s">
        <v>607</v>
      </c>
    </row>
    <row r="142" spans="1:19" ht="10.9" customHeight="1" x14ac:dyDescent="0.2">
      <c r="A142" s="234" t="s">
        <v>154</v>
      </c>
      <c r="B142" s="342">
        <v>612</v>
      </c>
      <c r="C142" s="330" t="s">
        <v>607</v>
      </c>
      <c r="D142" s="330" t="s">
        <v>607</v>
      </c>
      <c r="E142" s="330">
        <v>1</v>
      </c>
      <c r="F142" s="330" t="s">
        <v>607</v>
      </c>
      <c r="G142" s="330">
        <v>1</v>
      </c>
      <c r="H142" s="330">
        <v>22</v>
      </c>
      <c r="I142" s="330">
        <v>213</v>
      </c>
      <c r="J142" s="330">
        <v>178</v>
      </c>
      <c r="K142" s="330">
        <v>15</v>
      </c>
      <c r="L142" s="330">
        <v>19</v>
      </c>
      <c r="M142" s="330">
        <v>38</v>
      </c>
      <c r="N142" s="330">
        <v>25</v>
      </c>
      <c r="O142" s="330">
        <v>44</v>
      </c>
      <c r="P142" s="330">
        <v>34</v>
      </c>
      <c r="Q142" s="330">
        <v>14</v>
      </c>
      <c r="R142" s="330">
        <v>6</v>
      </c>
      <c r="S142" s="330">
        <v>2</v>
      </c>
    </row>
    <row r="143" spans="1:19" ht="10.9" customHeight="1" x14ac:dyDescent="0.2">
      <c r="A143" s="234" t="s">
        <v>155</v>
      </c>
      <c r="B143" s="342">
        <v>1235</v>
      </c>
      <c r="C143" s="330" t="s">
        <v>607</v>
      </c>
      <c r="D143" s="330" t="s">
        <v>607</v>
      </c>
      <c r="E143" s="330">
        <v>19</v>
      </c>
      <c r="F143" s="330">
        <v>34</v>
      </c>
      <c r="G143" s="330">
        <v>71</v>
      </c>
      <c r="H143" s="330">
        <v>69</v>
      </c>
      <c r="I143" s="330">
        <v>27</v>
      </c>
      <c r="J143" s="330">
        <v>39</v>
      </c>
      <c r="K143" s="330">
        <v>32</v>
      </c>
      <c r="L143" s="330">
        <v>96</v>
      </c>
      <c r="M143" s="330">
        <v>211</v>
      </c>
      <c r="N143" s="330">
        <v>155</v>
      </c>
      <c r="O143" s="330">
        <v>167</v>
      </c>
      <c r="P143" s="330">
        <v>155</v>
      </c>
      <c r="Q143" s="330">
        <v>100</v>
      </c>
      <c r="R143" s="330">
        <v>55</v>
      </c>
      <c r="S143" s="330">
        <v>5</v>
      </c>
    </row>
    <row r="144" spans="1:19" ht="10.9" customHeight="1" x14ac:dyDescent="0.2">
      <c r="A144" s="234" t="s">
        <v>156</v>
      </c>
      <c r="B144" s="342">
        <v>604</v>
      </c>
      <c r="C144" s="330" t="s">
        <v>607</v>
      </c>
      <c r="D144" s="330">
        <v>15</v>
      </c>
      <c r="E144" s="330">
        <v>26</v>
      </c>
      <c r="F144" s="330">
        <v>19</v>
      </c>
      <c r="G144" s="330">
        <v>27</v>
      </c>
      <c r="H144" s="330">
        <v>28</v>
      </c>
      <c r="I144" s="330">
        <v>13</v>
      </c>
      <c r="J144" s="330">
        <v>24</v>
      </c>
      <c r="K144" s="330">
        <v>17</v>
      </c>
      <c r="L144" s="330">
        <v>37</v>
      </c>
      <c r="M144" s="330">
        <v>97</v>
      </c>
      <c r="N144" s="330">
        <v>78</v>
      </c>
      <c r="O144" s="330">
        <v>72</v>
      </c>
      <c r="P144" s="330">
        <v>54</v>
      </c>
      <c r="Q144" s="330">
        <v>44</v>
      </c>
      <c r="R144" s="330">
        <v>44</v>
      </c>
      <c r="S144" s="330">
        <v>9</v>
      </c>
    </row>
    <row r="145" spans="1:19" x14ac:dyDescent="0.2">
      <c r="A145" s="234" t="s">
        <v>157</v>
      </c>
      <c r="B145" s="342">
        <v>264</v>
      </c>
      <c r="C145" s="330" t="s">
        <v>607</v>
      </c>
      <c r="D145" s="330" t="s">
        <v>607</v>
      </c>
      <c r="E145" s="330">
        <v>1</v>
      </c>
      <c r="F145" s="330" t="s">
        <v>607</v>
      </c>
      <c r="G145" s="330">
        <v>4</v>
      </c>
      <c r="H145" s="330">
        <v>15</v>
      </c>
      <c r="I145" s="330">
        <v>41</v>
      </c>
      <c r="J145" s="330">
        <v>51</v>
      </c>
      <c r="K145" s="330">
        <v>12</v>
      </c>
      <c r="L145" s="330">
        <v>18</v>
      </c>
      <c r="M145" s="330">
        <v>29</v>
      </c>
      <c r="N145" s="330">
        <v>29</v>
      </c>
      <c r="O145" s="330">
        <v>27</v>
      </c>
      <c r="P145" s="330">
        <v>19</v>
      </c>
      <c r="Q145" s="330">
        <v>6</v>
      </c>
      <c r="R145" s="330">
        <v>12</v>
      </c>
      <c r="S145" s="330" t="s">
        <v>607</v>
      </c>
    </row>
    <row r="146" spans="1:19" s="78" customFormat="1" ht="11.25" customHeight="1" x14ac:dyDescent="0.2">
      <c r="A146" s="234"/>
      <c r="B146" s="342"/>
      <c r="C146" s="330"/>
      <c r="D146" s="330"/>
      <c r="E146" s="330"/>
      <c r="F146" s="330"/>
      <c r="G146" s="330"/>
      <c r="H146" s="330"/>
      <c r="I146" s="330"/>
      <c r="J146" s="330"/>
      <c r="K146" s="330"/>
      <c r="L146" s="330"/>
      <c r="M146" s="330"/>
      <c r="N146" s="330"/>
      <c r="O146" s="330"/>
      <c r="P146" s="330"/>
      <c r="Q146" s="330"/>
      <c r="R146" s="330"/>
      <c r="S146" s="330"/>
    </row>
    <row r="147" spans="1:19" s="153" customFormat="1" ht="10.9" customHeight="1" x14ac:dyDescent="0.2">
      <c r="A147" s="245" t="s">
        <v>237</v>
      </c>
      <c r="B147" s="342">
        <v>6295</v>
      </c>
      <c r="C147" s="342">
        <v>3</v>
      </c>
      <c r="D147" s="342">
        <v>30</v>
      </c>
      <c r="E147" s="342">
        <v>54</v>
      </c>
      <c r="F147" s="342">
        <v>85</v>
      </c>
      <c r="G147" s="342">
        <v>125</v>
      </c>
      <c r="H147" s="342">
        <v>148</v>
      </c>
      <c r="I147" s="342">
        <v>248</v>
      </c>
      <c r="J147" s="342">
        <v>341</v>
      </c>
      <c r="K147" s="342">
        <v>426</v>
      </c>
      <c r="L147" s="342">
        <v>640</v>
      </c>
      <c r="M147" s="342">
        <v>1143</v>
      </c>
      <c r="N147" s="342">
        <v>846</v>
      </c>
      <c r="O147" s="342">
        <v>894</v>
      </c>
      <c r="P147" s="342">
        <v>685</v>
      </c>
      <c r="Q147" s="342">
        <v>343</v>
      </c>
      <c r="R147" s="342">
        <v>271</v>
      </c>
      <c r="S147" s="342">
        <v>13</v>
      </c>
    </row>
    <row r="148" spans="1:19" ht="10.9" customHeight="1" x14ac:dyDescent="0.2">
      <c r="A148" s="234" t="s">
        <v>148</v>
      </c>
      <c r="B148" s="342">
        <v>2497</v>
      </c>
      <c r="C148" s="330" t="s">
        <v>607</v>
      </c>
      <c r="D148" s="330" t="s">
        <v>607</v>
      </c>
      <c r="E148" s="330" t="s">
        <v>607</v>
      </c>
      <c r="F148" s="330" t="s">
        <v>607</v>
      </c>
      <c r="G148" s="330">
        <v>1</v>
      </c>
      <c r="H148" s="330" t="s">
        <v>607</v>
      </c>
      <c r="I148" s="330">
        <v>1</v>
      </c>
      <c r="J148" s="330">
        <v>7</v>
      </c>
      <c r="K148" s="330">
        <v>181</v>
      </c>
      <c r="L148" s="330">
        <v>324</v>
      </c>
      <c r="M148" s="330">
        <v>574</v>
      </c>
      <c r="N148" s="330">
        <v>434</v>
      </c>
      <c r="O148" s="330">
        <v>431</v>
      </c>
      <c r="P148" s="330">
        <v>291</v>
      </c>
      <c r="Q148" s="330">
        <v>147</v>
      </c>
      <c r="R148" s="330">
        <v>105</v>
      </c>
      <c r="S148" s="330">
        <v>1</v>
      </c>
    </row>
    <row r="149" spans="1:19" ht="10.9" customHeight="1" x14ac:dyDescent="0.2">
      <c r="A149" s="234" t="s">
        <v>149</v>
      </c>
      <c r="B149" s="342">
        <v>1350</v>
      </c>
      <c r="C149" s="330">
        <v>2</v>
      </c>
      <c r="D149" s="330">
        <v>24</v>
      </c>
      <c r="E149" s="330">
        <v>35</v>
      </c>
      <c r="F149" s="330">
        <v>49</v>
      </c>
      <c r="G149" s="330">
        <v>48</v>
      </c>
      <c r="H149" s="330">
        <v>39</v>
      </c>
      <c r="I149" s="330">
        <v>36</v>
      </c>
      <c r="J149" s="330">
        <v>92</v>
      </c>
      <c r="K149" s="330">
        <v>155</v>
      </c>
      <c r="L149" s="330">
        <v>165</v>
      </c>
      <c r="M149" s="330">
        <v>201</v>
      </c>
      <c r="N149" s="330">
        <v>131</v>
      </c>
      <c r="O149" s="330">
        <v>133</v>
      </c>
      <c r="P149" s="330">
        <v>110</v>
      </c>
      <c r="Q149" s="330">
        <v>66</v>
      </c>
      <c r="R149" s="330">
        <v>61</v>
      </c>
      <c r="S149" s="330">
        <v>3</v>
      </c>
    </row>
    <row r="150" spans="1:19" ht="10.9" customHeight="1" x14ac:dyDescent="0.2">
      <c r="A150" s="234" t="s">
        <v>150</v>
      </c>
      <c r="B150" s="342">
        <v>106</v>
      </c>
      <c r="C150" s="330" t="s">
        <v>607</v>
      </c>
      <c r="D150" s="330" t="s">
        <v>607</v>
      </c>
      <c r="E150" s="330" t="s">
        <v>607</v>
      </c>
      <c r="F150" s="330" t="s">
        <v>607</v>
      </c>
      <c r="G150" s="330" t="s">
        <v>607</v>
      </c>
      <c r="H150" s="330" t="s">
        <v>607</v>
      </c>
      <c r="I150" s="330" t="s">
        <v>607</v>
      </c>
      <c r="J150" s="330" t="s">
        <v>607</v>
      </c>
      <c r="K150" s="330">
        <v>14</v>
      </c>
      <c r="L150" s="330">
        <v>15</v>
      </c>
      <c r="M150" s="330">
        <v>35</v>
      </c>
      <c r="N150" s="330">
        <v>14</v>
      </c>
      <c r="O150" s="330">
        <v>18</v>
      </c>
      <c r="P150" s="330">
        <v>8</v>
      </c>
      <c r="Q150" s="330">
        <v>1</v>
      </c>
      <c r="R150" s="330" t="s">
        <v>607</v>
      </c>
      <c r="S150" s="330">
        <v>1</v>
      </c>
    </row>
    <row r="151" spans="1:19" ht="10.9" customHeight="1" x14ac:dyDescent="0.2">
      <c r="A151" s="234" t="s">
        <v>151</v>
      </c>
      <c r="B151" s="342">
        <v>85</v>
      </c>
      <c r="C151" s="330" t="s">
        <v>607</v>
      </c>
      <c r="D151" s="330">
        <v>1</v>
      </c>
      <c r="E151" s="330">
        <v>2</v>
      </c>
      <c r="F151" s="330">
        <v>2</v>
      </c>
      <c r="G151" s="330">
        <v>3</v>
      </c>
      <c r="H151" s="330">
        <v>3</v>
      </c>
      <c r="I151" s="330">
        <v>4</v>
      </c>
      <c r="J151" s="330">
        <v>6</v>
      </c>
      <c r="K151" s="330">
        <v>8</v>
      </c>
      <c r="L151" s="330">
        <v>6</v>
      </c>
      <c r="M151" s="330">
        <v>11</v>
      </c>
      <c r="N151" s="330">
        <v>7</v>
      </c>
      <c r="O151" s="330">
        <v>14</v>
      </c>
      <c r="P151" s="330">
        <v>10</v>
      </c>
      <c r="Q151" s="330">
        <v>6</v>
      </c>
      <c r="R151" s="330">
        <v>2</v>
      </c>
      <c r="S151" s="330" t="s">
        <v>607</v>
      </c>
    </row>
    <row r="152" spans="1:19" ht="10.9" customHeight="1" x14ac:dyDescent="0.2">
      <c r="A152" s="234" t="s">
        <v>152</v>
      </c>
      <c r="B152" s="342">
        <v>70</v>
      </c>
      <c r="C152" s="330" t="s">
        <v>607</v>
      </c>
      <c r="D152" s="330" t="s">
        <v>607</v>
      </c>
      <c r="E152" s="330" t="s">
        <v>607</v>
      </c>
      <c r="F152" s="330" t="s">
        <v>607</v>
      </c>
      <c r="G152" s="330" t="s">
        <v>607</v>
      </c>
      <c r="H152" s="330">
        <v>2</v>
      </c>
      <c r="I152" s="330" t="s">
        <v>607</v>
      </c>
      <c r="J152" s="330">
        <v>1</v>
      </c>
      <c r="K152" s="330">
        <v>3</v>
      </c>
      <c r="L152" s="330">
        <v>2</v>
      </c>
      <c r="M152" s="330">
        <v>12</v>
      </c>
      <c r="N152" s="330">
        <v>6</v>
      </c>
      <c r="O152" s="330">
        <v>31</v>
      </c>
      <c r="P152" s="330">
        <v>13</v>
      </c>
      <c r="Q152" s="330" t="s">
        <v>607</v>
      </c>
      <c r="R152" s="330" t="s">
        <v>607</v>
      </c>
      <c r="S152" s="330" t="s">
        <v>607</v>
      </c>
    </row>
    <row r="153" spans="1:19" ht="10.9" customHeight="1" x14ac:dyDescent="0.2">
      <c r="A153" s="234" t="s">
        <v>153</v>
      </c>
      <c r="B153" s="342">
        <v>36</v>
      </c>
      <c r="C153" s="330" t="s">
        <v>607</v>
      </c>
      <c r="D153" s="330" t="s">
        <v>607</v>
      </c>
      <c r="E153" s="330" t="s">
        <v>607</v>
      </c>
      <c r="F153" s="330" t="s">
        <v>607</v>
      </c>
      <c r="G153" s="330">
        <v>1</v>
      </c>
      <c r="H153" s="330" t="s">
        <v>607</v>
      </c>
      <c r="I153" s="330" t="s">
        <v>607</v>
      </c>
      <c r="J153" s="330" t="s">
        <v>607</v>
      </c>
      <c r="K153" s="330">
        <v>1</v>
      </c>
      <c r="L153" s="330">
        <v>3</v>
      </c>
      <c r="M153" s="330">
        <v>8</v>
      </c>
      <c r="N153" s="330">
        <v>7</v>
      </c>
      <c r="O153" s="330">
        <v>8</v>
      </c>
      <c r="P153" s="330">
        <v>7</v>
      </c>
      <c r="Q153" s="330" t="s">
        <v>607</v>
      </c>
      <c r="R153" s="330">
        <v>1</v>
      </c>
      <c r="S153" s="330" t="s">
        <v>607</v>
      </c>
    </row>
    <row r="154" spans="1:19" ht="10.9" customHeight="1" x14ac:dyDescent="0.2">
      <c r="A154" s="234" t="s">
        <v>154</v>
      </c>
      <c r="B154" s="342">
        <v>382</v>
      </c>
      <c r="C154" s="330" t="s">
        <v>607</v>
      </c>
      <c r="D154" s="330" t="s">
        <v>607</v>
      </c>
      <c r="E154" s="330" t="s">
        <v>607</v>
      </c>
      <c r="F154" s="330">
        <v>1</v>
      </c>
      <c r="G154" s="330" t="s">
        <v>607</v>
      </c>
      <c r="H154" s="330">
        <v>19</v>
      </c>
      <c r="I154" s="330">
        <v>159</v>
      </c>
      <c r="J154" s="330">
        <v>140</v>
      </c>
      <c r="K154" s="330">
        <v>12</v>
      </c>
      <c r="L154" s="330">
        <v>2</v>
      </c>
      <c r="M154" s="330">
        <v>9</v>
      </c>
      <c r="N154" s="330">
        <v>10</v>
      </c>
      <c r="O154" s="330">
        <v>13</v>
      </c>
      <c r="P154" s="330">
        <v>14</v>
      </c>
      <c r="Q154" s="330">
        <v>2</v>
      </c>
      <c r="R154" s="330" t="s">
        <v>607</v>
      </c>
      <c r="S154" s="330">
        <v>1</v>
      </c>
    </row>
    <row r="155" spans="1:19" ht="10.9" customHeight="1" x14ac:dyDescent="0.2">
      <c r="A155" s="234" t="s">
        <v>155</v>
      </c>
      <c r="B155" s="342">
        <v>1011</v>
      </c>
      <c r="C155" s="330" t="s">
        <v>607</v>
      </c>
      <c r="D155" s="330">
        <v>2</v>
      </c>
      <c r="E155" s="330">
        <v>7</v>
      </c>
      <c r="F155" s="330">
        <v>10</v>
      </c>
      <c r="G155" s="330">
        <v>38</v>
      </c>
      <c r="H155" s="330">
        <v>51</v>
      </c>
      <c r="I155" s="330">
        <v>13</v>
      </c>
      <c r="J155" s="330">
        <v>31</v>
      </c>
      <c r="K155" s="330">
        <v>23</v>
      </c>
      <c r="L155" s="330">
        <v>72</v>
      </c>
      <c r="M155" s="330">
        <v>186</v>
      </c>
      <c r="N155" s="330">
        <v>159</v>
      </c>
      <c r="O155" s="330">
        <v>162</v>
      </c>
      <c r="P155" s="330">
        <v>153</v>
      </c>
      <c r="Q155" s="330">
        <v>59</v>
      </c>
      <c r="R155" s="330">
        <v>42</v>
      </c>
      <c r="S155" s="330">
        <v>3</v>
      </c>
    </row>
    <row r="156" spans="1:19" ht="10.9" customHeight="1" x14ac:dyDescent="0.2">
      <c r="A156" s="234" t="s">
        <v>156</v>
      </c>
      <c r="B156" s="342">
        <v>635</v>
      </c>
      <c r="C156" s="330" t="s">
        <v>607</v>
      </c>
      <c r="D156" s="330">
        <v>3</v>
      </c>
      <c r="E156" s="330">
        <v>9</v>
      </c>
      <c r="F156" s="330">
        <v>19</v>
      </c>
      <c r="G156" s="330">
        <v>32</v>
      </c>
      <c r="H156" s="330">
        <v>23</v>
      </c>
      <c r="I156" s="330">
        <v>8</v>
      </c>
      <c r="J156" s="330">
        <v>33</v>
      </c>
      <c r="K156" s="330">
        <v>22</v>
      </c>
      <c r="L156" s="330">
        <v>39</v>
      </c>
      <c r="M156" s="330">
        <v>93</v>
      </c>
      <c r="N156" s="330">
        <v>72</v>
      </c>
      <c r="O156" s="330">
        <v>82</v>
      </c>
      <c r="P156" s="330">
        <v>75</v>
      </c>
      <c r="Q156" s="330">
        <v>62</v>
      </c>
      <c r="R156" s="330">
        <v>60</v>
      </c>
      <c r="S156" s="330">
        <v>3</v>
      </c>
    </row>
    <row r="157" spans="1:19" ht="10.9" customHeight="1" x14ac:dyDescent="0.2">
      <c r="A157" s="232" t="s">
        <v>157</v>
      </c>
      <c r="B157" s="342">
        <v>123</v>
      </c>
      <c r="C157" s="330">
        <v>1</v>
      </c>
      <c r="D157" s="330" t="s">
        <v>607</v>
      </c>
      <c r="E157" s="330">
        <v>1</v>
      </c>
      <c r="F157" s="330">
        <v>4</v>
      </c>
      <c r="G157" s="330">
        <v>2</v>
      </c>
      <c r="H157" s="330">
        <v>11</v>
      </c>
      <c r="I157" s="330">
        <v>27</v>
      </c>
      <c r="J157" s="330">
        <v>31</v>
      </c>
      <c r="K157" s="330">
        <v>7</v>
      </c>
      <c r="L157" s="330">
        <v>12</v>
      </c>
      <c r="M157" s="330">
        <v>14</v>
      </c>
      <c r="N157" s="330">
        <v>6</v>
      </c>
      <c r="O157" s="330">
        <v>2</v>
      </c>
      <c r="P157" s="330">
        <v>4</v>
      </c>
      <c r="Q157" s="330" t="s">
        <v>607</v>
      </c>
      <c r="R157" s="330" t="s">
        <v>607</v>
      </c>
      <c r="S157" s="330">
        <v>1</v>
      </c>
    </row>
    <row r="158" spans="1:19" ht="10.9" customHeight="1" x14ac:dyDescent="0.2">
      <c r="A158" s="234"/>
      <c r="B158" s="460"/>
      <c r="C158" s="367"/>
      <c r="D158" s="367"/>
      <c r="E158" s="367"/>
      <c r="F158" s="367"/>
      <c r="G158" s="367"/>
      <c r="H158" s="367"/>
      <c r="I158" s="367"/>
      <c r="J158" s="367"/>
      <c r="K158" s="367"/>
      <c r="L158" s="367"/>
      <c r="M158" s="367"/>
      <c r="N158" s="367"/>
      <c r="O158" s="367"/>
      <c r="P158" s="367"/>
      <c r="Q158" s="367"/>
      <c r="R158" s="367"/>
      <c r="S158" s="367"/>
    </row>
    <row r="159" spans="1:19" ht="10.9" customHeight="1" x14ac:dyDescent="0.2">
      <c r="A159" s="234" t="s">
        <v>232</v>
      </c>
      <c r="B159" s="363"/>
      <c r="C159" s="363"/>
      <c r="D159" s="363"/>
      <c r="E159" s="363"/>
      <c r="F159" s="363"/>
      <c r="G159" s="363"/>
      <c r="H159" s="363"/>
      <c r="I159" s="363"/>
      <c r="J159" s="363"/>
      <c r="K159" s="363"/>
      <c r="L159" s="363"/>
      <c r="M159" s="363"/>
      <c r="N159" s="363"/>
      <c r="O159" s="363"/>
      <c r="P159" s="363"/>
      <c r="Q159" s="363"/>
      <c r="R159" s="363"/>
      <c r="S159" s="363"/>
    </row>
    <row r="160" spans="1:19" ht="10.9" customHeight="1" x14ac:dyDescent="0.2">
      <c r="A160" s="368" t="s">
        <v>412</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7109375" defaultRowHeight="12.75" x14ac:dyDescent="0.2"/>
  <cols>
    <col min="1" max="1" width="9.5703125" style="47" hidden="1" customWidth="1"/>
    <col min="2" max="2" width="17.42578125" style="47" hidden="1" customWidth="1"/>
    <col min="3" max="3" width="7.5703125" style="47" hidden="1" customWidth="1"/>
    <col min="4" max="4" width="5.85546875" style="47" hidden="1" customWidth="1"/>
    <col min="5" max="5" width="6.85546875" style="47" hidden="1" customWidth="1"/>
    <col min="6" max="6" width="12" style="47" hidden="1" customWidth="1"/>
    <col min="7" max="7" width="11.7109375" style="89" customWidth="1"/>
    <col min="8" max="8" width="45.140625" style="89" customWidth="1"/>
    <col min="9" max="9" width="6.7109375" style="89"/>
    <col min="10" max="10" width="10.5703125" style="89" customWidth="1"/>
    <col min="11" max="11" width="45.140625" style="89" customWidth="1"/>
    <col min="12" max="16384" width="6.7109375" style="47"/>
  </cols>
  <sheetData>
    <row r="1" spans="1:13" ht="17.25" hidden="1" customHeight="1" x14ac:dyDescent="0.2">
      <c r="A1" s="47" t="s">
        <v>291</v>
      </c>
      <c r="B1" s="47" t="s">
        <v>607</v>
      </c>
      <c r="C1" s="47" t="s">
        <v>607</v>
      </c>
      <c r="D1" s="47" t="s">
        <v>607</v>
      </c>
      <c r="E1" s="47" t="s">
        <v>607</v>
      </c>
      <c r="F1" s="47" t="s">
        <v>607</v>
      </c>
      <c r="G1" s="89" t="s">
        <v>607</v>
      </c>
      <c r="H1" s="89" t="s">
        <v>607</v>
      </c>
      <c r="J1" s="89" t="s">
        <v>607</v>
      </c>
      <c r="K1" s="89" t="s">
        <v>607</v>
      </c>
    </row>
    <row r="2" spans="1:13" ht="14.25" hidden="1" customHeight="1" x14ac:dyDescent="0.2">
      <c r="A2" s="47" t="s">
        <v>292</v>
      </c>
      <c r="B2" s="47" t="s">
        <v>607</v>
      </c>
      <c r="C2" s="47" t="s">
        <v>607</v>
      </c>
      <c r="D2" s="47" t="s">
        <v>607</v>
      </c>
      <c r="E2" s="47" t="s">
        <v>607</v>
      </c>
      <c r="F2" s="47" t="s">
        <v>607</v>
      </c>
      <c r="G2" s="89" t="s">
        <v>607</v>
      </c>
      <c r="H2" s="89" t="s">
        <v>607</v>
      </c>
      <c r="J2" s="89" t="s">
        <v>607</v>
      </c>
      <c r="K2" s="89" t="s">
        <v>607</v>
      </c>
    </row>
    <row r="3" spans="1:13" ht="18" hidden="1" customHeight="1" x14ac:dyDescent="0.2">
      <c r="A3" s="47" t="s">
        <v>293</v>
      </c>
      <c r="B3" s="47" t="s">
        <v>607</v>
      </c>
      <c r="C3" s="47" t="s">
        <v>607</v>
      </c>
      <c r="D3" s="47" t="s">
        <v>607</v>
      </c>
      <c r="E3" s="47" t="s">
        <v>607</v>
      </c>
      <c r="F3" s="47" t="s">
        <v>607</v>
      </c>
      <c r="G3" s="89" t="s">
        <v>607</v>
      </c>
      <c r="H3" s="89" t="s">
        <v>607</v>
      </c>
      <c r="J3" s="89" t="s">
        <v>607</v>
      </c>
      <c r="K3" s="89" t="s">
        <v>607</v>
      </c>
    </row>
    <row r="4" spans="1:13" ht="21" hidden="1" customHeight="1" x14ac:dyDescent="0.2">
      <c r="A4" s="47" t="s">
        <v>295</v>
      </c>
      <c r="B4" s="47" t="s">
        <v>607</v>
      </c>
      <c r="C4" s="47" t="s">
        <v>607</v>
      </c>
      <c r="D4" s="47" t="s">
        <v>607</v>
      </c>
      <c r="E4" s="47" t="s">
        <v>607</v>
      </c>
      <c r="F4" s="47" t="s">
        <v>607</v>
      </c>
      <c r="G4" s="89" t="s">
        <v>607</v>
      </c>
      <c r="H4" s="89" t="s">
        <v>607</v>
      </c>
      <c r="J4" s="89" t="s">
        <v>607</v>
      </c>
      <c r="K4" s="89" t="s">
        <v>607</v>
      </c>
    </row>
    <row r="5" spans="1:13" ht="22.5" hidden="1" customHeight="1" x14ac:dyDescent="0.2">
      <c r="A5" s="47" t="s">
        <v>607</v>
      </c>
      <c r="B5" s="47" t="s">
        <v>607</v>
      </c>
      <c r="C5" s="47" t="s">
        <v>607</v>
      </c>
      <c r="D5" s="47" t="s">
        <v>607</v>
      </c>
      <c r="E5" s="47" t="s">
        <v>607</v>
      </c>
      <c r="F5" s="47" t="s">
        <v>607</v>
      </c>
      <c r="G5" s="89" t="s">
        <v>607</v>
      </c>
      <c r="H5" s="89" t="s">
        <v>607</v>
      </c>
      <c r="J5" s="89" t="s">
        <v>607</v>
      </c>
      <c r="K5" s="89" t="s">
        <v>607</v>
      </c>
    </row>
    <row r="6" spans="1:13" ht="19.5" hidden="1" customHeight="1" x14ac:dyDescent="0.2">
      <c r="A6" s="47" t="s">
        <v>607</v>
      </c>
      <c r="B6" s="47" t="s">
        <v>607</v>
      </c>
      <c r="C6" s="47" t="s">
        <v>607</v>
      </c>
      <c r="D6" s="47" t="s">
        <v>607</v>
      </c>
      <c r="E6" s="47" t="s">
        <v>607</v>
      </c>
      <c r="F6" s="47" t="s">
        <v>607</v>
      </c>
      <c r="G6" s="89" t="s">
        <v>607</v>
      </c>
      <c r="H6" s="89" t="s">
        <v>607</v>
      </c>
      <c r="J6" s="89" t="s">
        <v>607</v>
      </c>
      <c r="K6" s="89" t="s">
        <v>607</v>
      </c>
    </row>
    <row r="7" spans="1:13" ht="16.5" hidden="1" customHeight="1" x14ac:dyDescent="0.2">
      <c r="A7" s="47" t="s">
        <v>607</v>
      </c>
      <c r="B7" s="47" t="s">
        <v>607</v>
      </c>
      <c r="C7" s="47" t="s">
        <v>607</v>
      </c>
      <c r="D7" s="47" t="s">
        <v>607</v>
      </c>
      <c r="E7" s="47" t="s">
        <v>607</v>
      </c>
      <c r="F7" s="47" t="s">
        <v>607</v>
      </c>
      <c r="G7" s="89" t="s">
        <v>607</v>
      </c>
      <c r="H7" s="89" t="s">
        <v>607</v>
      </c>
      <c r="J7" s="89" t="s">
        <v>607</v>
      </c>
      <c r="K7" s="89" t="s">
        <v>607</v>
      </c>
    </row>
    <row r="8" spans="1:13" ht="20.25" hidden="1" customHeight="1" x14ac:dyDescent="0.2">
      <c r="A8" s="47" t="s">
        <v>607</v>
      </c>
      <c r="B8" s="47" t="s">
        <v>607</v>
      </c>
      <c r="C8" s="47" t="s">
        <v>607</v>
      </c>
      <c r="D8" s="47" t="s">
        <v>607</v>
      </c>
      <c r="E8" s="47" t="s">
        <v>607</v>
      </c>
      <c r="F8" s="47" t="s">
        <v>607</v>
      </c>
      <c r="G8" s="89" t="s">
        <v>607</v>
      </c>
      <c r="H8" s="89" t="s">
        <v>607</v>
      </c>
      <c r="J8" s="89" t="s">
        <v>607</v>
      </c>
      <c r="K8" s="89" t="s">
        <v>607</v>
      </c>
    </row>
    <row r="9" spans="1:13" ht="18" hidden="1" customHeight="1" x14ac:dyDescent="0.2">
      <c r="A9" s="47" t="s">
        <v>607</v>
      </c>
      <c r="B9" s="47" t="s">
        <v>607</v>
      </c>
      <c r="C9" s="47" t="s">
        <v>607</v>
      </c>
      <c r="D9" s="47" t="s">
        <v>607</v>
      </c>
      <c r="E9" s="47" t="s">
        <v>607</v>
      </c>
      <c r="F9" s="47" t="s">
        <v>607</v>
      </c>
      <c r="G9" s="89" t="s">
        <v>607</v>
      </c>
      <c r="H9" s="89" t="s">
        <v>607</v>
      </c>
      <c r="J9" s="89" t="s">
        <v>607</v>
      </c>
      <c r="K9" s="89" t="s">
        <v>607</v>
      </c>
    </row>
    <row r="10" spans="1:13" ht="18.75" hidden="1" customHeight="1" x14ac:dyDescent="0.2">
      <c r="A10" s="47" t="s">
        <v>607</v>
      </c>
      <c r="B10" s="47" t="s">
        <v>607</v>
      </c>
      <c r="C10" s="47" t="s">
        <v>607</v>
      </c>
      <c r="D10" s="47" t="s">
        <v>607</v>
      </c>
      <c r="E10" s="47" t="s">
        <v>607</v>
      </c>
      <c r="F10" s="47" t="s">
        <v>607</v>
      </c>
      <c r="G10" s="89" t="s">
        <v>607</v>
      </c>
      <c r="H10" s="89" t="s">
        <v>607</v>
      </c>
      <c r="J10" s="89" t="s">
        <v>607</v>
      </c>
      <c r="K10" s="89" t="s">
        <v>607</v>
      </c>
    </row>
    <row r="11" spans="1:13" ht="20.25" hidden="1" customHeight="1" x14ac:dyDescent="0.2">
      <c r="A11" s="47" t="s">
        <v>607</v>
      </c>
      <c r="B11" s="47" t="s">
        <v>607</v>
      </c>
      <c r="C11" s="47" t="s">
        <v>607</v>
      </c>
      <c r="D11" s="47" t="s">
        <v>607</v>
      </c>
      <c r="E11" s="47" t="s">
        <v>607</v>
      </c>
      <c r="F11" s="47" t="s">
        <v>607</v>
      </c>
      <c r="G11" s="89" t="s">
        <v>607</v>
      </c>
      <c r="H11" s="89" t="s">
        <v>607</v>
      </c>
      <c r="J11" s="89" t="s">
        <v>607</v>
      </c>
      <c r="K11" s="89" t="s">
        <v>607</v>
      </c>
    </row>
    <row r="12" spans="1:13" ht="26.25" hidden="1" customHeight="1" x14ac:dyDescent="0.2">
      <c r="A12" s="47" t="s">
        <v>607</v>
      </c>
      <c r="B12" s="47" t="s">
        <v>607</v>
      </c>
      <c r="C12" s="47" t="s">
        <v>607</v>
      </c>
      <c r="D12" s="47" t="s">
        <v>607</v>
      </c>
      <c r="E12" s="47" t="s">
        <v>607</v>
      </c>
      <c r="F12" s="47" t="s">
        <v>607</v>
      </c>
      <c r="G12" s="89" t="s">
        <v>607</v>
      </c>
      <c r="H12" s="89" t="s">
        <v>607</v>
      </c>
      <c r="J12" s="89" t="s">
        <v>607</v>
      </c>
      <c r="K12" s="89" t="s">
        <v>607</v>
      </c>
    </row>
    <row r="13" spans="1:13" ht="41.25" customHeight="1" x14ac:dyDescent="0.2">
      <c r="A13" s="541" t="s">
        <v>234</v>
      </c>
      <c r="B13" s="541" t="s">
        <v>296</v>
      </c>
      <c r="C13" s="49" t="s">
        <v>607</v>
      </c>
      <c r="D13" s="541" t="s">
        <v>297</v>
      </c>
      <c r="E13" s="49" t="s">
        <v>607</v>
      </c>
      <c r="F13" s="46" t="s">
        <v>607</v>
      </c>
      <c r="G13" s="90" t="s">
        <v>230</v>
      </c>
      <c r="H13" s="90"/>
      <c r="I13" s="90"/>
      <c r="J13" s="90" t="s">
        <v>231</v>
      </c>
      <c r="K13" s="90"/>
    </row>
    <row r="14" spans="1:13" ht="13.5" customHeight="1" x14ac:dyDescent="0.2">
      <c r="A14" s="541"/>
      <c r="B14" s="541"/>
      <c r="C14" s="49" t="s">
        <v>607</v>
      </c>
      <c r="D14" s="541"/>
      <c r="E14" s="49" t="s">
        <v>607</v>
      </c>
      <c r="F14" s="46" t="s">
        <v>607</v>
      </c>
      <c r="G14" s="91"/>
      <c r="H14" s="91"/>
      <c r="I14" s="91"/>
      <c r="J14" s="91"/>
      <c r="K14" s="91"/>
      <c r="M14" s="199"/>
    </row>
    <row r="15" spans="1:13" ht="45.75" customHeight="1" x14ac:dyDescent="0.2">
      <c r="A15" s="48" t="s">
        <v>509</v>
      </c>
      <c r="B15" s="47" t="str">
        <f t="shared" ref="B15:B41" ca="1" si="0">INDIRECT(CONCATENATE($A15,"!",A$1,))</f>
        <v>Tabell 0.0. Sammanfattning av den officiella statistiken över antal dödade personer i vägtrafiken. Åren 1960–2020.</v>
      </c>
      <c r="C15" s="49" t="s">
        <v>607</v>
      </c>
      <c r="D15" s="47" t="str">
        <f t="shared" ref="D15:D41" ca="1" si="1">INDIRECT(CONCATENATE($A15,"!",A$3,))</f>
        <v>Table 0.0. Summary of the number of persons killed in road traffic accidents according to official statistics. Years 1960–2020.</v>
      </c>
      <c r="E15" s="49" t="s">
        <v>607</v>
      </c>
      <c r="F15" s="46" t="s">
        <v>607</v>
      </c>
      <c r="G15" s="92" t="str">
        <f ca="1">MID(B15,1,11)</f>
        <v>Tabell 0.0.</v>
      </c>
      <c r="H15" s="93" t="str">
        <f t="shared" ref="H15:H33" ca="1" si="2">CONCATENATE(MID(B15,13,200)," ",C15)</f>
        <v>Sammanfattning av den officiella statistiken över antal dödade personer i vägtrafiken. Åren 1960–2020. –</v>
      </c>
      <c r="I15" s="204"/>
      <c r="J15" s="92" t="str">
        <f ca="1">MID(D15,1,10)</f>
        <v>Table 0.0.</v>
      </c>
      <c r="K15" s="93" t="str">
        <f t="shared" ref="K15:K41" ca="1" si="3">CONCATENATE(MID(D15,12,200)," ",E15)</f>
        <v>Summary of the number of persons killed in road traffic accidents according to official statistics. Years 1960–2020. –</v>
      </c>
      <c r="M15" s="199"/>
    </row>
    <row r="16" spans="1:13" ht="69.75" customHeight="1" x14ac:dyDescent="0.2">
      <c r="A16" s="48" t="s">
        <v>290</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2020.</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2020.</v>
      </c>
      <c r="F16" s="47" t="s">
        <v>607</v>
      </c>
      <c r="G16" s="92" t="str">
        <f t="shared" ref="G16:G41" ca="1" si="6">MID(B16,1,11)</f>
        <v>Tabell 1.1.</v>
      </c>
      <c r="H16" s="93" t="str">
        <f t="shared" ca="1" si="2"/>
        <v>Polisrapporterade vägtrafikolyckor med dödlig utgång eller svår personskada och därvid dödade och svårt skadade personer  efter kön och län. År 2020.</v>
      </c>
      <c r="I16" s="93"/>
      <c r="J16" s="92" t="str">
        <f t="shared" ref="J16:J41" ca="1" si="7">MID(D16,1,10)</f>
        <v>Table 1.1.</v>
      </c>
      <c r="K16" s="93" t="str">
        <f t="shared" ca="1" si="3"/>
        <v>Road traffic accidents with fatal and severe personal injury reported by the police including persons killed or severely injured,  by sex and county. Year 2020.</v>
      </c>
      <c r="M16" s="199"/>
    </row>
    <row r="17" spans="1:13" ht="72" customHeight="1" x14ac:dyDescent="0.2">
      <c r="A17" s="48" t="s">
        <v>294</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2020.</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2020.</v>
      </c>
      <c r="F17" s="47" t="s">
        <v>607</v>
      </c>
      <c r="G17" s="92" t="str">
        <f t="shared" ca="1" si="6"/>
        <v>Tabell 1.2.</v>
      </c>
      <c r="H17" s="93" t="str">
        <f t="shared" ca="1" si="2"/>
        <v>Polisrapporterade vägtrafikolyckor med dödlig utgång eller svår personskada och därvid dödade och svårt skadade personer  efter skadeföljd, kön och månad respektive veckodag och timme. År 2020.</v>
      </c>
      <c r="I17" s="93"/>
      <c r="J17" s="92" t="str">
        <f t="shared" ca="1" si="7"/>
        <v>Table 1.2.</v>
      </c>
      <c r="K17" s="93" t="str">
        <f t="shared" ca="1" si="3"/>
        <v>Road traffic accidents with fatal and severe personal injury reported by the police including persons killed or severely injured  by severity of injury, sex and month, weekday and hour. Year 2020.</v>
      </c>
      <c r="M17" s="199"/>
    </row>
    <row r="18" spans="1:13" ht="81" customHeight="1" x14ac:dyDescent="0.2">
      <c r="A18" s="48" t="s">
        <v>300</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2020.</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2020.</v>
      </c>
      <c r="F18" s="47" t="s">
        <v>607</v>
      </c>
      <c r="G18" s="92" t="str">
        <f t="shared" ca="1" si="6"/>
        <v>Tabell 1.3.</v>
      </c>
      <c r="H18" s="93" t="str">
        <f t="shared" ca="1" si="2"/>
        <v>Polisrapporterade vägtrafikolyckor med dödlig utgång eller svår personskada och därvid dödade och svårt skadade personer  efter kön, bebyggelsetyp, vägtyp, hastighetsbegränsning, väder, väglag och ljusförhållande. År 2020.</v>
      </c>
      <c r="I18" s="93"/>
      <c r="J18" s="92" t="str">
        <f t="shared" ca="1" si="7"/>
        <v>Table 1.3.</v>
      </c>
      <c r="K18" s="93" t="str">
        <f t="shared" ca="1" si="3"/>
        <v>Road traffic accidents with fatal or severe personal injury reported by the police including persons killed or severely injured,  by sex,  traffic environment, road type, speed limit, type of area, weather, road condition and light conditions. Year 2020.</v>
      </c>
    </row>
    <row r="19" spans="1:13" ht="70.5" customHeight="1" x14ac:dyDescent="0.2">
      <c r="A19" s="48" t="s">
        <v>301</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2020.</v>
      </c>
      <c r="D19" s="47" t="str">
        <f t="shared" ca="1" si="1"/>
        <v>Table 1.4. Road traffic accidents with fatal or severe personal injury reported by the police including persons killed or severely injured, by</v>
      </c>
      <c r="E19" s="47" t="str">
        <f t="shared" ca="1" si="5"/>
        <v>involved type of traffic elements. Year 2020.</v>
      </c>
      <c r="F19" s="47" t="s">
        <v>607</v>
      </c>
      <c r="G19" s="92" t="str">
        <f t="shared" ca="1" si="6"/>
        <v>Tabell 1.4.</v>
      </c>
      <c r="H19" s="93" t="str">
        <f t="shared" ca="1" si="2"/>
        <v>Polisrapporterade vägtrafikolyckor med dödlig utgång eller svår personskada och därvid dödade och svårt skadade personer fördelade  efter de inblandade trafikelementen. År 2020.</v>
      </c>
      <c r="I19" s="93"/>
      <c r="J19" s="92" t="str">
        <f t="shared" ca="1" si="7"/>
        <v>Table 1.4.</v>
      </c>
      <c r="K19" s="93" t="str">
        <f t="shared" ca="1" si="3"/>
        <v>Road traffic accidents with fatal or severe personal injury reported by the police including persons killed or severely injured, by involved type of traffic elements. Year 2020.</v>
      </c>
    </row>
    <row r="20" spans="1:13" ht="73.5" customHeight="1" x14ac:dyDescent="0.2">
      <c r="A20" s="48" t="s">
        <v>388</v>
      </c>
      <c r="B20" s="47" t="str">
        <f t="shared" ca="1" si="0"/>
        <v>Tabell 1.5. Polisrapporterade vägtrafikolyckor med dödlig utgång eller svår personskada, och därvid dödade och</v>
      </c>
      <c r="C20" s="47" t="str">
        <f t="shared" ca="1" si="4"/>
        <v>svårt skadade personer efter hastighet och vägtyp samt kvot per 100 olyckor. År 2020.</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2020.</v>
      </c>
      <c r="F20" s="47" t="s">
        <v>607</v>
      </c>
      <c r="G20" s="92" t="str">
        <f t="shared" ca="1" si="6"/>
        <v>Tabell 1.5.</v>
      </c>
      <c r="H20" s="93" t="str">
        <f t="shared" ca="1" si="2"/>
        <v>Polisrapporterade vägtrafikolyckor med dödlig utgång eller svår personskada, och därvid dödade och svårt skadade personer efter hastighet och vägtyp samt kvot per 100 olyckor. År 2020.</v>
      </c>
      <c r="I20" s="93"/>
      <c r="J20" s="92" t="str">
        <f t="shared" ca="1" si="7"/>
        <v>Table 1.5.</v>
      </c>
      <c r="K20" s="93" t="str">
        <f t="shared" ca="1" si="3"/>
        <v>Road traffic accidents with fatal or severe personal injury reported by the police including persons killed and severely injured, by speed limit and type of road, and rate per 100 accidents. Year 2020.</v>
      </c>
    </row>
    <row r="21" spans="1:13" ht="66" customHeight="1" x14ac:dyDescent="0.2">
      <c r="A21" s="48" t="s">
        <v>391</v>
      </c>
      <c r="B21" s="47" t="str">
        <f t="shared" ca="1" si="0"/>
        <v>Tabell 2.1. Dödade personer vid polisrapporterade vägtrafikolyckor efter inblandade trafikelement, olyckstyp och län/storstad. År 2020.</v>
      </c>
      <c r="C21" s="47" t="str">
        <f t="shared" ca="1" si="4"/>
        <v xml:space="preserve"> </v>
      </c>
      <c r="D21" s="47" t="str">
        <f t="shared" ca="1" si="1"/>
        <v>Table 2.1. Persons killed in road traffic accidents reported by the police by traffic elements involved, type of accident and county/city. Year 2020.</v>
      </c>
      <c r="E21" s="47" t="str">
        <f t="shared" ca="1" si="5"/>
        <v xml:space="preserve"> </v>
      </c>
      <c r="F21" s="47" t="s">
        <v>607</v>
      </c>
      <c r="G21" s="92" t="str">
        <f t="shared" ca="1" si="6"/>
        <v>Tabell 2.1.</v>
      </c>
      <c r="H21" s="93" t="str">
        <f t="shared" ca="1" si="2"/>
        <v xml:space="preserve">Dödade personer vid polisrapporterade vägtrafikolyckor efter inblandade trafikelement, olyckstyp och län/storstad. År 2020.  </v>
      </c>
      <c r="I21" s="93"/>
      <c r="J21" s="92" t="str">
        <f t="shared" ca="1" si="7"/>
        <v>Table 2.1.</v>
      </c>
      <c r="K21" s="93" t="str">
        <f t="shared" ca="1" si="3"/>
        <v xml:space="preserve">Persons killed in road traffic accidents reported by the police by traffic elements involved, type of accident and county/city. Year 2020.  </v>
      </c>
    </row>
    <row r="22" spans="1:13" ht="66" customHeight="1" x14ac:dyDescent="0.2">
      <c r="A22" s="48" t="s">
        <v>392</v>
      </c>
      <c r="B22" s="47" t="str">
        <f t="shared" ca="1" si="0"/>
        <v>Tabell 2.2. Dödade personer vid polisrapporterade vägtrafikolyckor efter inblandade trafikelement, olyckstyp och månad, veckodag och tid på dygnet. År 2020.</v>
      </c>
      <c r="C22" s="47" t="str">
        <f t="shared" ca="1" si="4"/>
        <v xml:space="preserve"> </v>
      </c>
      <c r="D22" s="47" t="str">
        <f t="shared" ca="1" si="1"/>
        <v>Table 2.2. Persons killed in road traffic accidents reported by the police by traffic elements involved, type of accident and month, day of the week and time of the day. Year 2020.</v>
      </c>
      <c r="E22" s="47" t="str">
        <f t="shared" ca="1" si="5"/>
        <v xml:space="preserve"> </v>
      </c>
      <c r="F22" s="47" t="s">
        <v>607</v>
      </c>
      <c r="G22" s="92" t="str">
        <f t="shared" ca="1" si="6"/>
        <v>Tabell 2.2.</v>
      </c>
      <c r="H22" s="93" t="str">
        <f t="shared" ca="1" si="2"/>
        <v xml:space="preserve">Dödade personer vid polisrapporterade vägtrafikolyckor efter inblandade trafikelement, olyckstyp och månad, veckodag och tid på dygnet. År 2020.  </v>
      </c>
      <c r="I22" s="93"/>
      <c r="J22" s="92" t="str">
        <f t="shared" ca="1" si="7"/>
        <v>Table 2.2.</v>
      </c>
      <c r="K22" s="93" t="str">
        <f t="shared" ca="1" si="3"/>
        <v xml:space="preserve">Persons killed in road traffic accidents reported by the police by traffic elements involved, type of accident and month, day of the week and time of the day. Year 2020.  </v>
      </c>
    </row>
    <row r="23" spans="1:13" ht="93" customHeight="1" x14ac:dyDescent="0.2">
      <c r="A23" s="48" t="s">
        <v>393</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2020.</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2020.</v>
      </c>
      <c r="F23" s="47" t="s">
        <v>607</v>
      </c>
      <c r="G23" s="92" t="str">
        <f t="shared" ca="1" si="6"/>
        <v>Tabell 2.3.</v>
      </c>
      <c r="H23" s="93" t="str">
        <f t="shared" ca="1" si="2"/>
        <v>Dödade personer vid polisrapporterade vägtrafikolyckor efter inblandade trafikelement, olyckstyp och   bebyggelsetyp, vägtyp, hastighetsbegränsning, område, väder, väglag och ljusförhållande. År 2020.</v>
      </c>
      <c r="I23" s="93"/>
      <c r="J23" s="92" t="str">
        <f t="shared" ca="1" si="7"/>
        <v>Table 2.3.</v>
      </c>
      <c r="K23" s="93" t="str">
        <f t="shared" ca="1" si="3"/>
        <v>Persons killed in road traffic accidents reported by the police by traffic elements involved, type of accident and   traffic environment, road type, speed limit, type of area, weather, road condition and light conditions. Year 2020.</v>
      </c>
    </row>
    <row r="24" spans="1:13" ht="57" customHeight="1" x14ac:dyDescent="0.2">
      <c r="A24" s="48" t="s">
        <v>394</v>
      </c>
      <c r="B24" s="47" t="str">
        <f t="shared" ca="1" si="0"/>
        <v>Tabell 2.4. Dödade personer vid polisrapporterade vägtrafikolyckor efter inblandade trafikelement, olyckstyp och trafikantgrupp. År 2020.</v>
      </c>
      <c r="C24" s="47" t="str">
        <f t="shared" ca="1" si="4"/>
        <v xml:space="preserve"> </v>
      </c>
      <c r="D24" s="47" t="str">
        <f t="shared" ca="1" si="1"/>
        <v>Table 2.4. Persons killed in road traffic accidents reported by the police by traffic elements involved, type of accident and  road user. Year 2020.</v>
      </c>
      <c r="E24" s="47" t="str">
        <f t="shared" ca="1" si="5"/>
        <v xml:space="preserve"> </v>
      </c>
      <c r="F24" s="47" t="s">
        <v>607</v>
      </c>
      <c r="G24" s="92" t="str">
        <f t="shared" ca="1" si="6"/>
        <v>Tabell 2.4.</v>
      </c>
      <c r="H24" s="93" t="str">
        <f t="shared" ca="1" si="2"/>
        <v xml:space="preserve">Dödade personer vid polisrapporterade vägtrafikolyckor efter inblandade trafikelement, olyckstyp och trafikantgrupp. År 2020.  </v>
      </c>
      <c r="I24" s="93"/>
      <c r="J24" s="92" t="str">
        <f t="shared" ca="1" si="7"/>
        <v>Table 2.4.</v>
      </c>
      <c r="K24" s="93" t="str">
        <f t="shared" ca="1" si="3"/>
        <v xml:space="preserve">Persons killed in road traffic accidents reported by the police by traffic elements involved, type of accident and  road user. Year 2020.  </v>
      </c>
    </row>
    <row r="25" spans="1:13" ht="45" customHeight="1" x14ac:dyDescent="0.2">
      <c r="A25" s="48" t="s">
        <v>395</v>
      </c>
      <c r="B25" s="47" t="str">
        <f t="shared" ca="1" si="0"/>
        <v>Tabell 3.1. Dödade personer vid polisrapporterade vägtrafikolyckor efter trafikantkategori och län/storstad. År 2020.</v>
      </c>
      <c r="C25" s="47" t="str">
        <f t="shared" ca="1" si="4"/>
        <v xml:space="preserve"> </v>
      </c>
      <c r="D25" s="47" t="str">
        <f t="shared" ca="1" si="1"/>
        <v>Table 3.1. Persons killed in road traffic accidents reported by the police, by group of road users and county/city. Year 2020.</v>
      </c>
      <c r="E25" s="47" t="str">
        <f t="shared" ca="1" si="5"/>
        <v xml:space="preserve"> </v>
      </c>
      <c r="F25" s="47" t="s">
        <v>607</v>
      </c>
      <c r="G25" s="92" t="str">
        <f t="shared" ca="1" si="6"/>
        <v>Tabell 3.1.</v>
      </c>
      <c r="H25" s="93" t="str">
        <f t="shared" ca="1" si="2"/>
        <v xml:space="preserve">Dödade personer vid polisrapporterade vägtrafikolyckor efter trafikantkategori och län/storstad. År 2020.  </v>
      </c>
      <c r="I25" s="93"/>
      <c r="J25" s="92" t="str">
        <f t="shared" ca="1" si="7"/>
        <v>Table 3.1.</v>
      </c>
      <c r="K25" s="93" t="str">
        <f t="shared" ca="1" si="3"/>
        <v xml:space="preserve">Persons killed in road traffic accidents reported by the police, by group of road users and county/city. Year 2020.  </v>
      </c>
    </row>
    <row r="26" spans="1:13" ht="54.75" customHeight="1" x14ac:dyDescent="0.2">
      <c r="A26" s="48" t="s">
        <v>396</v>
      </c>
      <c r="B26" s="47" t="str">
        <f t="shared" ca="1" si="0"/>
        <v>Tabell 3.2. Dödade personer vid polisrapporterade vägtrafikolyckor efter trafikantkategori och månad, veckodag respektive tid på dygnet. År 2020.</v>
      </c>
      <c r="C26" s="47" t="str">
        <f t="shared" ca="1" si="4"/>
        <v xml:space="preserve"> </v>
      </c>
      <c r="D26" s="47" t="str">
        <f t="shared" ca="1" si="1"/>
        <v>Table 3.2. Persons killed in road traffic accidents reported by the police, by group of road users and month, day of week and time of day. Year 2020.</v>
      </c>
      <c r="E26" s="47" t="str">
        <f t="shared" ca="1" si="5"/>
        <v xml:space="preserve"> </v>
      </c>
      <c r="F26" s="47" t="s">
        <v>607</v>
      </c>
      <c r="G26" s="92" t="str">
        <f t="shared" ca="1" si="6"/>
        <v>Tabell 3.2.</v>
      </c>
      <c r="H26" s="93" t="str">
        <f t="shared" ca="1" si="2"/>
        <v xml:space="preserve">Dödade personer vid polisrapporterade vägtrafikolyckor efter trafikantkategori och månad, veckodag respektive tid på dygnet. År 2020.  </v>
      </c>
      <c r="I26" s="93"/>
      <c r="J26" s="92" t="str">
        <f t="shared" ca="1" si="7"/>
        <v>Table 3.2.</v>
      </c>
      <c r="K26" s="93" t="str">
        <f t="shared" ca="1" si="3"/>
        <v xml:space="preserve">Persons killed in road traffic accidents reported by the police, by group of road users and month, day of week and time of day. Year 2020.  </v>
      </c>
    </row>
    <row r="27" spans="1:13" ht="80.25" customHeight="1" x14ac:dyDescent="0.2">
      <c r="A27" s="48" t="s">
        <v>397</v>
      </c>
      <c r="B27" s="47" t="str">
        <f t="shared" ca="1" si="0"/>
        <v>Tabell 3.3. Dödade personer vid polisrapporterade vägtrafikolyckor efter trafikantkategori och bebyggelsetyp, vägtyp, hastighetsbegränsning, område, väder, väglag och ljusförhållande. År 2020.</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2020.</v>
      </c>
      <c r="E27" s="47" t="str">
        <f t="shared" ca="1" si="5"/>
        <v xml:space="preserve"> </v>
      </c>
      <c r="F27" s="47" t="s">
        <v>607</v>
      </c>
      <c r="G27" s="92" t="str">
        <f t="shared" ca="1" si="6"/>
        <v>Tabell 3.3.</v>
      </c>
      <c r="H27" s="93" t="str">
        <f t="shared" ca="1" si="2"/>
        <v xml:space="preserve">Dödade personer vid polisrapporterade vägtrafikolyckor efter trafikantkategori och bebyggelsetyp, vägtyp, hastighetsbegränsning, område, väder, väglag och ljusförhållande. År 2020.  </v>
      </c>
      <c r="I27" s="93"/>
      <c r="J27" s="92" t="str">
        <f t="shared" ca="1" si="7"/>
        <v>Table 3.3.</v>
      </c>
      <c r="K27" s="93"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48" t="s">
        <v>299</v>
      </c>
      <c r="B28" s="47" t="str">
        <f t="shared" ca="1" si="0"/>
        <v>Tabell 4.1. Dödade, svårt och lindrigt skadade personer vid polisrapporterade vägtrafikolyckor efter ålder och län/storstad. År 2020.</v>
      </c>
      <c r="C28" s="47" t="str">
        <f t="shared" ca="1" si="4"/>
        <v xml:space="preserve"> </v>
      </c>
      <c r="D28" s="47" t="str">
        <f t="shared" ca="1" si="1"/>
        <v>Table 4.1. Persons killed, severely and slightly injured in road traffic accidents reported by the police by age and county/city. Year 2020.</v>
      </c>
      <c r="E28" s="47" t="str">
        <f t="shared" ca="1" si="5"/>
        <v xml:space="preserve"> </v>
      </c>
      <c r="F28" s="47" t="s">
        <v>607</v>
      </c>
      <c r="G28" s="92" t="str">
        <f t="shared" ca="1" si="6"/>
        <v>Tabell 4.1.</v>
      </c>
      <c r="H28" s="93" t="str">
        <f t="shared" ca="1" si="2"/>
        <v xml:space="preserve">Dödade, svårt och lindrigt skadade personer vid polisrapporterade vägtrafikolyckor efter ålder och län/storstad. År 2020.  </v>
      </c>
      <c r="I28" s="93"/>
      <c r="J28" s="92" t="str">
        <f t="shared" ca="1" si="7"/>
        <v>Table 4.1.</v>
      </c>
      <c r="K28" s="93" t="str">
        <f t="shared" ca="1" si="3"/>
        <v xml:space="preserve">Persons killed, severely and slightly injured in road traffic accidents reported by the police by age and county/city. Year 2020.  </v>
      </c>
    </row>
    <row r="29" spans="1:13" ht="57.75" customHeight="1" x14ac:dyDescent="0.2">
      <c r="A29" s="48" t="s">
        <v>298</v>
      </c>
      <c r="B29" s="47" t="str">
        <f t="shared" ca="1" si="0"/>
        <v>Tabell 4.2. Dödade, svårt och lindrigt skadade personer vid polisrapporterade vägtrafikolyckor efter ålder, trafikantgrupp och kön. År 2020.</v>
      </c>
      <c r="C29" s="47" t="str">
        <f t="shared" ca="1" si="4"/>
        <v xml:space="preserve"> </v>
      </c>
      <c r="D29" s="47" t="str">
        <f t="shared" ca="1" si="1"/>
        <v>Table 4.2. Persons killed, severely and slightly injured in road traffic accidents reported by the police by age, group of road users and sex. Year 2020.</v>
      </c>
      <c r="E29" s="47" t="str">
        <f t="shared" ca="1" si="5"/>
        <v xml:space="preserve"> </v>
      </c>
      <c r="F29" s="47" t="s">
        <v>607</v>
      </c>
      <c r="G29" s="92" t="str">
        <f t="shared" ca="1" si="6"/>
        <v>Tabell 4.2.</v>
      </c>
      <c r="H29" s="93" t="str">
        <f t="shared" ca="1" si="2"/>
        <v xml:space="preserve">Dödade, svårt och lindrigt skadade personer vid polisrapporterade vägtrafikolyckor efter ålder, trafikantgrupp och kön. År 2020.  </v>
      </c>
      <c r="I29" s="93"/>
      <c r="J29" s="92" t="str">
        <f t="shared" ca="1" si="7"/>
        <v>Table 4.2.</v>
      </c>
      <c r="K29" s="93" t="str">
        <f t="shared" ca="1" si="3"/>
        <v xml:space="preserve">Persons killed, severely and slightly injured in road traffic accidents reported by the police by age, group of road users and sex. Year 2020.  </v>
      </c>
    </row>
    <row r="30" spans="1:13" ht="48" customHeight="1" x14ac:dyDescent="0.2">
      <c r="A30" s="48" t="s">
        <v>398</v>
      </c>
      <c r="B30" s="47" t="str">
        <f t="shared" ca="1" si="0"/>
        <v>Tabell 5.1. Dödade personer vid polisrapporterade vägtrafikolyckor efter veckodag, månad och klockslag. År 2020.</v>
      </c>
      <c r="C30" s="47" t="str">
        <f t="shared" ca="1" si="4"/>
        <v xml:space="preserve"> </v>
      </c>
      <c r="D30" s="47" t="str">
        <f t="shared" ca="1" si="1"/>
        <v>Table 5.1. Persons killed in road traffic accidents reported by the police by day of the week, month and hour. Year 2020.</v>
      </c>
      <c r="E30" s="47" t="str">
        <f t="shared" ca="1" si="5"/>
        <v xml:space="preserve"> </v>
      </c>
      <c r="F30" s="47" t="s">
        <v>607</v>
      </c>
      <c r="G30" s="92" t="str">
        <f t="shared" ca="1" si="6"/>
        <v>Tabell 5.1.</v>
      </c>
      <c r="H30" s="93" t="str">
        <f t="shared" ca="1" si="2"/>
        <v xml:space="preserve">Dödade personer vid polisrapporterade vägtrafikolyckor efter veckodag, månad och klockslag. År 2020.  </v>
      </c>
      <c r="I30" s="93"/>
      <c r="J30" s="92" t="str">
        <f t="shared" ca="1" si="7"/>
        <v>Table 5.1.</v>
      </c>
      <c r="K30" s="93" t="str">
        <f t="shared" ca="1" si="3"/>
        <v xml:space="preserve">Persons killed in road traffic accidents reported by the police by day of the week, month and hour. Year 2020.  </v>
      </c>
    </row>
    <row r="31" spans="1:13" ht="70.5" customHeight="1" x14ac:dyDescent="0.2">
      <c r="A31" s="48" t="s">
        <v>399</v>
      </c>
      <c r="B31" s="47" t="str">
        <f t="shared" ca="1" si="0"/>
        <v>Tabell 5.2. Dödade och svårt skadade personer samt antal trafikelement vid polisrapporterade vägtrafikolyckor med dödlig eller svår personskada efter bebyggelsetyp</v>
      </c>
      <c r="C31" s="47" t="str">
        <f t="shared" ca="1" si="4"/>
        <v>och trafikelement. År 2020.</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2020.</v>
      </c>
      <c r="F31" s="47" t="s">
        <v>607</v>
      </c>
      <c r="G31" s="92" t="str">
        <f t="shared" ca="1" si="6"/>
        <v>Tabell 5.2.</v>
      </c>
      <c r="H31" s="93" t="str">
        <f t="shared" ca="1" si="2"/>
        <v>Dödade och svårt skadade personer samt antal trafikelement vid polisrapporterade vägtrafikolyckor med dödlig eller svår personskada efter bebyggelsetyp och trafikelement. År 2020.</v>
      </c>
      <c r="I31" s="93"/>
      <c r="J31" s="92" t="str">
        <f t="shared" ca="1" si="7"/>
        <v>Table 5.2.</v>
      </c>
      <c r="K31" s="93" t="str">
        <f t="shared" ca="1" si="3"/>
        <v>Persons killed and severely injured and number of traffic elements in road traffic accidents reported by the police including fatal or severe personal injury by traffic environment and traffic element. Year 2020.</v>
      </c>
    </row>
    <row r="32" spans="1:13" ht="52.5" customHeight="1" x14ac:dyDescent="0.2">
      <c r="A32" s="48" t="s">
        <v>400</v>
      </c>
      <c r="B32" s="47" t="str">
        <f t="shared" ca="1" si="0"/>
        <v>Tabell 5.3. Dödade förare av motorfordon vid polisrapporterade olyckor efter promillehalt i blodet. År 2019.</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2019.</v>
      </c>
      <c r="F32" s="47" t="s">
        <v>607</v>
      </c>
      <c r="G32" s="92" t="str">
        <f t="shared" ca="1" si="6"/>
        <v>Tabell 5.3.</v>
      </c>
      <c r="H32" s="93" t="str">
        <f t="shared" ca="1" si="2"/>
        <v xml:space="preserve">Dödade förare av motorfordon vid polisrapporterade olyckor efter promillehalt i blodet. År 2019.  </v>
      </c>
      <c r="I32" s="93"/>
      <c r="J32" s="92" t="str">
        <f t="shared" ca="1" si="7"/>
        <v>Table 5.3.</v>
      </c>
      <c r="K32" s="93" t="str">
        <f t="shared" ca="1" si="3"/>
        <v>Drivers of vehicles killed in road traffic accidents reported by the police  by blood alcohol concentration (per mille). Year 2019.</v>
      </c>
    </row>
    <row r="33" spans="1:11" ht="77.25" customHeight="1" x14ac:dyDescent="0.2">
      <c r="A33" s="48" t="s">
        <v>401</v>
      </c>
      <c r="B33" s="47" t="str">
        <f t="shared" ca="1" si="0"/>
        <v>Tabell 5.4. Dödade förare av motorfordon vid polisrapporterade olyckor efter promillehalt samt</v>
      </c>
      <c r="C33" s="47" t="str">
        <f t="shared" ca="1" si="4"/>
        <v xml:space="preserve"> andel med otillåten mängd alkohol i blodet. Åren 2006 - 2019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2006 - 2019 and totally for the period.</v>
      </c>
      <c r="F33" s="47" t="s">
        <v>607</v>
      </c>
      <c r="G33" s="92" t="str">
        <f t="shared" ca="1" si="6"/>
        <v>Tabell 5.4.</v>
      </c>
      <c r="H33" s="93" t="str">
        <f t="shared" ca="1" si="2"/>
        <v>Dödade förare av motorfordon vid polisrapporterade olyckor efter promillehalt samt  andel med otillåten mängd alkohol i blodet. Åren 2006 - 2019 samt totalt för perioden.</v>
      </c>
      <c r="I33" s="93"/>
      <c r="J33" s="92" t="str">
        <f t="shared" ca="1" si="7"/>
        <v>Table 5.4.</v>
      </c>
      <c r="K33" s="93" t="str">
        <f t="shared" ca="1" si="3"/>
        <v>Drivers of vehicles killed in road traffic accidents reported by the police by blood alcohol concentration and  share with too high alcohol blood concentration. Years 2006 - 2019 and totally for the period.</v>
      </c>
    </row>
    <row r="34" spans="1:11" ht="77.25" customHeight="1" x14ac:dyDescent="0.2">
      <c r="A34" s="47" t="s">
        <v>302</v>
      </c>
      <c r="B34" s="47" t="str">
        <f t="shared" ca="1" si="0"/>
        <v>Tabell 6.1. Polisrapporterade vägtrafikolyckor med dödlig utgång, svår och lindrig personskada och</v>
      </c>
      <c r="C34" s="47" t="str">
        <f t="shared" ca="1" si="4"/>
        <v>därvid dödade, svårt och lindrigt skadade personer efter skadeföljd. Åren 1960–2020.</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1960–2020.</v>
      </c>
      <c r="F34" s="47" t="s">
        <v>607</v>
      </c>
      <c r="G34" s="92" t="str">
        <f t="shared" ca="1" si="6"/>
        <v>Tabell 6.1.</v>
      </c>
      <c r="H34" s="93" t="str">
        <f t="shared" ref="H34:H39" ca="1" si="8">CONCATENATE(MID(B34,13,200)," ",C34)</f>
        <v>Polisrapporterade vägtrafikolyckor med dödlig utgång, svår och lindrig personskada och därvid dödade, svårt och lindrigt skadade personer efter skadeföljd. Åren 1960–2020.</v>
      </c>
      <c r="I34" s="93"/>
      <c r="J34" s="92" t="str">
        <f t="shared" ca="1" si="7"/>
        <v>Table 6.1.</v>
      </c>
      <c r="K34" s="93" t="str">
        <f t="shared" ca="1" si="3"/>
        <v>Road traffic accidents with fatal, severe and slight personal injury reported by the police including persons  killed, severely and slightly injured, by severity of injury. Years 1960–2020.</v>
      </c>
    </row>
    <row r="35" spans="1:11" ht="62.25" customHeight="1" x14ac:dyDescent="0.2">
      <c r="A35" s="47" t="s">
        <v>304</v>
      </c>
      <c r="B35" s="47" t="str">
        <f t="shared" ca="1" si="0"/>
        <v>Tabell 6.2. Dödade, svårt och lindrigt skadade personer vid polisrapporterade vägtrafikolyckor fördelade efter</v>
      </c>
      <c r="C35" s="47" t="str">
        <f t="shared" ca="1" si="4"/>
        <v>trafikantgrupp. Åren 1960–2020.</v>
      </c>
      <c r="D35" s="47" t="str">
        <f t="shared" ca="1" si="1"/>
        <v xml:space="preserve">Table 6.2. Persons killed, severely and slightly injured in road traffic accidents reported by the police, by groups </v>
      </c>
      <c r="E35" s="47" t="str">
        <f t="shared" ca="1" si="5"/>
        <v>of road users. Years 1960–2020.</v>
      </c>
      <c r="F35" s="47" t="s">
        <v>607</v>
      </c>
      <c r="G35" s="92" t="str">
        <f t="shared" ca="1" si="6"/>
        <v>Tabell 6.2.</v>
      </c>
      <c r="H35" s="93" t="str">
        <f t="shared" ca="1" si="8"/>
        <v>Dödade, svårt och lindrigt skadade personer vid polisrapporterade vägtrafikolyckor fördelade efter trafikantgrupp. Åren 1960–2020.</v>
      </c>
      <c r="I35" s="93"/>
      <c r="J35" s="92" t="str">
        <f t="shared" ca="1" si="7"/>
        <v>Table 6.2.</v>
      </c>
      <c r="K35" s="93" t="str">
        <f t="shared" ca="1" si="3"/>
        <v>Persons killed, severely and slightly injured in road traffic accidents reported by the police, by groups  of road users. Years 1960–2020.</v>
      </c>
    </row>
    <row r="36" spans="1:11" ht="49.5" customHeight="1" x14ac:dyDescent="0.2">
      <c r="A36" s="47" t="s">
        <v>305</v>
      </c>
      <c r="B36" s="47" t="str">
        <f t="shared" ca="1" si="0"/>
        <v>Tabell 6.3. Dödade personer vid polisrapporterade vägtrafikolyckor, per län/storstad. Åren 1985 – 2020.</v>
      </c>
      <c r="C36" s="47" t="str">
        <f t="shared" ca="1" si="4"/>
        <v xml:space="preserve"> </v>
      </c>
      <c r="D36" s="47" t="str">
        <f t="shared" ca="1" si="1"/>
        <v>Table 6.3. Persons killed in road traffic accidents reported by the police, by county/city. Years 1985 – 2020.</v>
      </c>
      <c r="E36" s="47" t="str">
        <f t="shared" ca="1" si="5"/>
        <v xml:space="preserve"> </v>
      </c>
      <c r="F36" s="47" t="s">
        <v>607</v>
      </c>
      <c r="G36" s="92" t="str">
        <f t="shared" ca="1" si="6"/>
        <v>Tabell 6.3.</v>
      </c>
      <c r="H36" s="93" t="str">
        <f t="shared" ca="1" si="8"/>
        <v xml:space="preserve">Dödade personer vid polisrapporterade vägtrafikolyckor, per län/storstad. Åren 1985 – 2020.  </v>
      </c>
      <c r="I36" s="93"/>
      <c r="J36" s="92" t="str">
        <f t="shared" ca="1" si="7"/>
        <v>Table 6.3.</v>
      </c>
      <c r="K36" s="93" t="str">
        <f t="shared" ca="1" si="3"/>
        <v xml:space="preserve">Persons killed in road traffic accidents reported by the police, by county/city. Years 1985 – 2020.  </v>
      </c>
    </row>
    <row r="37" spans="1:11" ht="60" customHeight="1" x14ac:dyDescent="0.2">
      <c r="A37" s="47" t="s">
        <v>306</v>
      </c>
      <c r="B37" s="47" t="str">
        <f t="shared" ca="1" si="0"/>
        <v>Tabell 6.4. Dödade personer vid polisrapporterade vägtrafikolyckor, antal dödade per 100 000 invånare och per län/storstad. Åren 1985–2020.</v>
      </c>
      <c r="C37" s="47" t="str">
        <f t="shared" ca="1" si="4"/>
        <v xml:space="preserve"> </v>
      </c>
      <c r="D37" s="47" t="str">
        <f t="shared" ca="1" si="1"/>
        <v>Table 6.4. Persons killed in road traffic accidents reported by the police, persons killed per 100 000 inhabitants and by county/city. Years 1985–2020.</v>
      </c>
      <c r="E37" s="47" t="str">
        <f t="shared" ca="1" si="5"/>
        <v xml:space="preserve"> </v>
      </c>
      <c r="F37" s="47" t="s">
        <v>607</v>
      </c>
      <c r="G37" s="92" t="str">
        <f t="shared" ca="1" si="6"/>
        <v>Tabell 6.4.</v>
      </c>
      <c r="H37" s="93" t="str">
        <f t="shared" ca="1" si="8"/>
        <v xml:space="preserve">Dödade personer vid polisrapporterade vägtrafikolyckor, antal dödade per 100 000 invånare och per län/storstad. Åren 1985–2020.  </v>
      </c>
      <c r="I37" s="93"/>
      <c r="J37" s="92" t="str">
        <f t="shared" ca="1" si="7"/>
        <v>Table 6.4.</v>
      </c>
      <c r="K37" s="93" t="str">
        <f t="shared" ca="1" si="3"/>
        <v xml:space="preserve">Persons killed in road traffic accidents reported by the police, persons killed per 100 000 inhabitants and by county/city. Years 1985–2020.  </v>
      </c>
    </row>
    <row r="38" spans="1:11" ht="55.5" customHeight="1" x14ac:dyDescent="0.2">
      <c r="A38" s="47" t="s">
        <v>315</v>
      </c>
      <c r="B38" s="47" t="str">
        <f t="shared" ca="1" si="0"/>
        <v>Tabell 6.5. Dödade personer vid polisrapporterade vägtrafikolyckor efter kön, årstid, del av vecka och del av dygn. År 1985–2020.</v>
      </c>
      <c r="C38" s="47" t="str">
        <f t="shared" ca="1" si="4"/>
        <v xml:space="preserve"> </v>
      </c>
      <c r="D38" s="47" t="str">
        <f t="shared" ca="1" si="1"/>
        <v>Table 6.5. Persons killed in road traffic accidents reported by the police by sex, time of year, time of week and time of day. Years 1985–2020.</v>
      </c>
      <c r="E38" s="47" t="str">
        <f t="shared" ca="1" si="5"/>
        <v xml:space="preserve"> </v>
      </c>
      <c r="F38" s="47" t="s">
        <v>607</v>
      </c>
      <c r="G38" s="92" t="str">
        <f t="shared" ca="1" si="6"/>
        <v>Tabell 6.5.</v>
      </c>
      <c r="H38" s="93" t="str">
        <f t="shared" ca="1" si="8"/>
        <v xml:space="preserve">Dödade personer vid polisrapporterade vägtrafikolyckor efter kön, årstid, del av vecka och del av dygn. År 1985–2020.  </v>
      </c>
      <c r="I38" s="93"/>
      <c r="J38" s="92" t="str">
        <f t="shared" ca="1" si="7"/>
        <v>Table 6.5.</v>
      </c>
      <c r="K38" s="93" t="str">
        <f t="shared" ca="1" si="3"/>
        <v xml:space="preserve">Persons killed in road traffic accidents reported by the police by sex, time of year, time of week and time of day. Years 1985–2020.  </v>
      </c>
    </row>
    <row r="39" spans="1:11" ht="69" customHeight="1" x14ac:dyDescent="0.2">
      <c r="A39" s="47" t="s">
        <v>402</v>
      </c>
      <c r="B39" s="47" t="str">
        <f t="shared" ca="1" si="0"/>
        <v>Tabell 6.6. Dödade personer vid polisrapporterade vägtrafikolyckor efter åldersgrupp samt risk uttryckt som antal dödade</v>
      </c>
      <c r="C39" s="47" t="str">
        <f t="shared" ca="1" si="4"/>
        <v>per 100 000 invånare i samma grupp. Åren 1985 – 2020.</v>
      </c>
      <c r="D39" s="47" t="str">
        <f t="shared" ca="1" si="1"/>
        <v>Table 6.6. Persons killed in road traffic accidents reported by the police by age group and risk expressed as number of killed persons</v>
      </c>
      <c r="E39" s="47" t="str">
        <f t="shared" ca="1" si="5"/>
        <v>by 100 000 inhabitants in the same age group. Years 1985 – 2020.</v>
      </c>
      <c r="F39" s="47" t="s">
        <v>607</v>
      </c>
      <c r="G39" s="92" t="str">
        <f t="shared" ca="1" si="6"/>
        <v>Tabell 6.6.</v>
      </c>
      <c r="H39" s="93" t="str">
        <f t="shared" ca="1" si="8"/>
        <v>Dödade personer vid polisrapporterade vägtrafikolyckor efter åldersgrupp samt risk uttryckt som antal dödade per 100 000 invånare i samma grupp. Åren 1985 – 2020.</v>
      </c>
      <c r="I39" s="93"/>
      <c r="J39" s="92" t="str">
        <f t="shared" ca="1" si="7"/>
        <v>Table 6.6.</v>
      </c>
      <c r="K39" s="93" t="str">
        <f t="shared" ca="1" si="3"/>
        <v>Persons killed in road traffic accidents reported by the police by age group and risk expressed as number of killed persons by 100 000 inhabitants in the same age group. Years 1985 – 2020.</v>
      </c>
    </row>
    <row r="40" spans="1:11" ht="43.5" customHeight="1" x14ac:dyDescent="0.2">
      <c r="A40" s="47" t="s">
        <v>403</v>
      </c>
      <c r="B40" s="47" t="str">
        <f t="shared" ca="1" si="0"/>
        <v>Tabell 7.1. Dödade personer i vägtrafikolyckor inom EU. Åren 1991–2017 samt utveckling 2008–2019.</v>
      </c>
      <c r="C40" s="47" t="str">
        <f t="shared" ca="1" si="4"/>
        <v xml:space="preserve"> </v>
      </c>
      <c r="D40" s="47" t="str">
        <f t="shared" ca="1" si="1"/>
        <v>Table 7.1. Persons killed in road traffic accidents in EU. Years 1991–2017 and development 2008–2019.</v>
      </c>
      <c r="E40" s="47" t="str">
        <f t="shared" ca="1" si="5"/>
        <v xml:space="preserve"> </v>
      </c>
      <c r="F40" s="47" t="s">
        <v>607</v>
      </c>
      <c r="G40" s="92" t="str">
        <f t="shared" ca="1" si="6"/>
        <v>Tabell 7.1.</v>
      </c>
      <c r="H40" s="93" t="str">
        <f ca="1">CONCATENATE(MID(B40,13,200)," ",C40)</f>
        <v xml:space="preserve">Dödade personer i vägtrafikolyckor inom EU. Åren 1991–2017 samt utveckling 2008–2019.  </v>
      </c>
      <c r="I40" s="93"/>
      <c r="J40" s="92" t="str">
        <f t="shared" ca="1" si="7"/>
        <v>Table 7.1.</v>
      </c>
      <c r="K40" s="93" t="str">
        <f t="shared" ca="1" si="3"/>
        <v xml:space="preserve">Persons killed in road traffic accidents in EU. Years 1991–2017 and development 2008–2019.  </v>
      </c>
    </row>
    <row r="41" spans="1:11" ht="45.75" customHeight="1" x14ac:dyDescent="0.2">
      <c r="A41" s="47" t="s">
        <v>404</v>
      </c>
      <c r="B41" s="47" t="str">
        <f t="shared" ca="1" si="0"/>
        <v>Tabell 7.2. Dödade personer i vägtrafikolyckor per miljon invånare inom EU. Åren 1991 – 2019.</v>
      </c>
      <c r="C41" s="47" t="str">
        <f t="shared" ca="1" si="4"/>
        <v xml:space="preserve"> </v>
      </c>
      <c r="D41" s="47" t="str">
        <f t="shared" ca="1" si="1"/>
        <v>Table 7.2. Persons killed in road traffic accidents per million inhabitants in EU. Years 1991 – 2019.</v>
      </c>
      <c r="E41" s="47" t="str">
        <f t="shared" ca="1" si="5"/>
        <v xml:space="preserve"> </v>
      </c>
      <c r="F41" s="47" t="s">
        <v>607</v>
      </c>
      <c r="G41" s="92" t="str">
        <f t="shared" ca="1" si="6"/>
        <v>Tabell 7.2.</v>
      </c>
      <c r="H41" s="93" t="str">
        <f ca="1">CONCATENATE(MID(B41,13,200)," ",C41)</f>
        <v xml:space="preserve">Dödade personer i vägtrafikolyckor per miljon invånare inom EU. Åren 1991 – 2019.  </v>
      </c>
      <c r="I41" s="93"/>
      <c r="J41" s="92" t="str">
        <f t="shared" ca="1" si="7"/>
        <v>Table 7.2.</v>
      </c>
      <c r="K41" s="93" t="str">
        <f t="shared" ca="1" si="3"/>
        <v xml:space="preserve">Persons killed in road traffic accidents per million inhabitants in EU. Years 1991 – 2019.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4"/>
  <dimension ref="A1:K46"/>
  <sheetViews>
    <sheetView zoomScaleNormal="100" workbookViewId="0">
      <pane ySplit="9" topLeftCell="A10" activePane="bottomLeft" state="frozen"/>
      <selection activeCell="A16" sqref="A16:XFD16"/>
      <selection pane="bottomLeft"/>
    </sheetView>
  </sheetViews>
  <sheetFormatPr defaultColWidth="9.140625" defaultRowHeight="11.25" x14ac:dyDescent="0.2"/>
  <cols>
    <col min="1" max="1" width="19.5703125" style="282" customWidth="1"/>
    <col min="2" max="2" width="7.5703125" style="286" customWidth="1"/>
    <col min="3" max="4" width="17.7109375" style="282" customWidth="1"/>
    <col min="5" max="16384" width="9.140625" style="2"/>
  </cols>
  <sheetData>
    <row r="1" spans="1:4" ht="10.5" customHeight="1" x14ac:dyDescent="0.2">
      <c r="A1" s="286" t="s">
        <v>644</v>
      </c>
    </row>
    <row r="2" spans="1:4" s="3" customFormat="1" hidden="1" x14ac:dyDescent="0.2">
      <c r="A2" s="286" t="s">
        <v>303</v>
      </c>
      <c r="B2" s="286"/>
      <c r="C2" s="286"/>
      <c r="D2" s="286"/>
    </row>
    <row r="3" spans="1:4" s="3" customFormat="1" x14ac:dyDescent="0.2">
      <c r="A3" s="288" t="s">
        <v>645</v>
      </c>
      <c r="B3" s="286"/>
      <c r="C3" s="286"/>
      <c r="D3" s="286"/>
    </row>
    <row r="4" spans="1:4" s="3" customFormat="1" hidden="1" x14ac:dyDescent="0.2">
      <c r="A4" s="288" t="s">
        <v>303</v>
      </c>
      <c r="B4" s="286"/>
      <c r="C4" s="286"/>
      <c r="D4" s="286"/>
    </row>
    <row r="5" spans="1:4" s="3" customFormat="1" x14ac:dyDescent="0.2">
      <c r="A5" s="279"/>
      <c r="B5" s="279"/>
      <c r="C5" s="279"/>
      <c r="D5" s="279"/>
    </row>
    <row r="6" spans="1:4" s="3" customFormat="1" x14ac:dyDescent="0.2">
      <c r="A6" s="286"/>
      <c r="B6" s="286" t="s">
        <v>287</v>
      </c>
      <c r="C6" s="286"/>
      <c r="D6" s="286"/>
    </row>
    <row r="7" spans="1:4" s="3" customFormat="1" x14ac:dyDescent="0.2">
      <c r="A7" s="288"/>
      <c r="B7" s="289" t="s">
        <v>289</v>
      </c>
      <c r="C7" s="279"/>
      <c r="D7" s="279"/>
    </row>
    <row r="8" spans="1:4" s="3" customFormat="1" x14ac:dyDescent="0.2">
      <c r="A8" s="286" t="s">
        <v>568</v>
      </c>
      <c r="B8" s="286" t="s">
        <v>145</v>
      </c>
      <c r="C8" s="286" t="s">
        <v>339</v>
      </c>
      <c r="D8" s="286" t="s">
        <v>341</v>
      </c>
    </row>
    <row r="9" spans="1:4" s="3" customFormat="1" x14ac:dyDescent="0.2">
      <c r="A9" s="289" t="s">
        <v>569</v>
      </c>
      <c r="B9" s="289" t="s">
        <v>94</v>
      </c>
      <c r="C9" s="289" t="s">
        <v>340</v>
      </c>
      <c r="D9" s="289" t="s">
        <v>342</v>
      </c>
    </row>
    <row r="10" spans="1:4" s="37" customFormat="1" x14ac:dyDescent="0.2">
      <c r="A10" s="265"/>
      <c r="B10" s="315"/>
      <c r="C10" s="370"/>
      <c r="D10" s="370"/>
    </row>
    <row r="11" spans="1:4" s="3" customFormat="1" x14ac:dyDescent="0.2">
      <c r="A11" s="286" t="s">
        <v>224</v>
      </c>
      <c r="B11" s="286">
        <v>204</v>
      </c>
      <c r="C11" s="286">
        <v>118</v>
      </c>
      <c r="D11" s="286">
        <v>86</v>
      </c>
    </row>
    <row r="12" spans="1:4" x14ac:dyDescent="0.2">
      <c r="A12" s="286"/>
    </row>
    <row r="13" spans="1:4" x14ac:dyDescent="0.2">
      <c r="A13" s="282" t="s">
        <v>190</v>
      </c>
      <c r="B13" s="286">
        <v>20</v>
      </c>
      <c r="C13" s="282">
        <v>15</v>
      </c>
      <c r="D13" s="282">
        <v>5</v>
      </c>
    </row>
    <row r="14" spans="1:4" x14ac:dyDescent="0.2">
      <c r="A14" s="282" t="s">
        <v>191</v>
      </c>
      <c r="B14" s="286">
        <v>14</v>
      </c>
      <c r="C14" s="282">
        <v>9</v>
      </c>
      <c r="D14" s="282">
        <v>5</v>
      </c>
    </row>
    <row r="15" spans="1:4" x14ac:dyDescent="0.2">
      <c r="A15" s="282" t="s">
        <v>192</v>
      </c>
      <c r="B15" s="286">
        <v>9</v>
      </c>
      <c r="C15" s="282">
        <v>6</v>
      </c>
      <c r="D15" s="282">
        <v>3</v>
      </c>
    </row>
    <row r="17" spans="1:11" x14ac:dyDescent="0.2">
      <c r="A17" s="282" t="s">
        <v>193</v>
      </c>
      <c r="B17" s="286">
        <v>17</v>
      </c>
      <c r="C17" s="282">
        <v>9</v>
      </c>
      <c r="D17" s="282">
        <v>8</v>
      </c>
    </row>
    <row r="18" spans="1:11" x14ac:dyDescent="0.2">
      <c r="A18" s="282" t="s">
        <v>194</v>
      </c>
      <c r="B18" s="286">
        <v>18</v>
      </c>
      <c r="C18" s="282">
        <v>10</v>
      </c>
      <c r="D18" s="282">
        <v>8</v>
      </c>
    </row>
    <row r="19" spans="1:11" x14ac:dyDescent="0.2">
      <c r="A19" s="282" t="s">
        <v>183</v>
      </c>
      <c r="B19" s="286">
        <v>17</v>
      </c>
      <c r="C19" s="282">
        <v>6</v>
      </c>
      <c r="D19" s="282">
        <v>11</v>
      </c>
    </row>
    <row r="21" spans="1:11" x14ac:dyDescent="0.2">
      <c r="A21" s="282" t="s">
        <v>184</v>
      </c>
      <c r="B21" s="286">
        <v>19</v>
      </c>
      <c r="C21" s="282">
        <v>8</v>
      </c>
      <c r="D21" s="282">
        <v>11</v>
      </c>
    </row>
    <row r="22" spans="1:11" x14ac:dyDescent="0.2">
      <c r="A22" s="282" t="s">
        <v>185</v>
      </c>
      <c r="B22" s="286">
        <v>18</v>
      </c>
      <c r="C22" s="282">
        <v>15</v>
      </c>
      <c r="D22" s="282">
        <v>3</v>
      </c>
    </row>
    <row r="23" spans="1:11" x14ac:dyDescent="0.2">
      <c r="A23" s="282" t="s">
        <v>186</v>
      </c>
      <c r="B23" s="286">
        <v>21</v>
      </c>
      <c r="C23" s="282">
        <v>12</v>
      </c>
      <c r="D23" s="282">
        <v>9</v>
      </c>
    </row>
    <row r="25" spans="1:11" x14ac:dyDescent="0.2">
      <c r="A25" s="282" t="s">
        <v>187</v>
      </c>
      <c r="B25" s="286">
        <v>12</v>
      </c>
      <c r="C25" s="282">
        <v>4</v>
      </c>
      <c r="D25" s="282">
        <v>8</v>
      </c>
    </row>
    <row r="26" spans="1:11" x14ac:dyDescent="0.2">
      <c r="A26" s="282" t="s">
        <v>188</v>
      </c>
      <c r="B26" s="286">
        <v>23</v>
      </c>
      <c r="C26" s="282">
        <v>13</v>
      </c>
      <c r="D26" s="282">
        <v>10</v>
      </c>
    </row>
    <row r="27" spans="1:11" x14ac:dyDescent="0.2">
      <c r="A27" s="272" t="s">
        <v>189</v>
      </c>
      <c r="B27" s="279">
        <v>16</v>
      </c>
      <c r="C27" s="272">
        <v>11</v>
      </c>
      <c r="D27" s="272">
        <v>5</v>
      </c>
    </row>
    <row r="28" spans="1:11" x14ac:dyDescent="0.2">
      <c r="B28" s="255"/>
      <c r="C28" s="265"/>
      <c r="D28" s="265"/>
    </row>
    <row r="29" spans="1:11" s="3" customFormat="1" x14ac:dyDescent="0.2">
      <c r="A29" s="286" t="s">
        <v>224</v>
      </c>
      <c r="B29" s="286">
        <v>204</v>
      </c>
      <c r="C29" s="286">
        <v>118</v>
      </c>
      <c r="D29" s="286">
        <v>86</v>
      </c>
      <c r="G29" s="2"/>
      <c r="H29" s="2"/>
      <c r="I29" s="2"/>
      <c r="J29" s="2"/>
      <c r="K29" s="2"/>
    </row>
    <row r="30" spans="1:11" x14ac:dyDescent="0.2">
      <c r="A30" s="286"/>
    </row>
    <row r="31" spans="1:11" x14ac:dyDescent="0.2">
      <c r="A31" s="282" t="s">
        <v>240</v>
      </c>
      <c r="B31" s="286">
        <v>10</v>
      </c>
      <c r="C31" s="297">
        <v>5</v>
      </c>
      <c r="D31" s="282">
        <v>5</v>
      </c>
      <c r="G31" s="3"/>
      <c r="H31" s="3"/>
      <c r="J31" s="3"/>
      <c r="K31" s="3"/>
    </row>
    <row r="32" spans="1:11" x14ac:dyDescent="0.2">
      <c r="A32" s="282" t="s">
        <v>241</v>
      </c>
      <c r="B32" s="286">
        <v>14</v>
      </c>
      <c r="C32" s="282">
        <v>4</v>
      </c>
      <c r="D32" s="282">
        <v>10</v>
      </c>
    </row>
    <row r="33" spans="1:4" x14ac:dyDescent="0.2">
      <c r="A33" s="282" t="s">
        <v>242</v>
      </c>
      <c r="B33" s="286">
        <v>6</v>
      </c>
      <c r="C33" s="282">
        <v>1</v>
      </c>
      <c r="D33" s="282">
        <v>5</v>
      </c>
    </row>
    <row r="34" spans="1:4" x14ac:dyDescent="0.2">
      <c r="A34" s="282" t="s">
        <v>243</v>
      </c>
      <c r="B34" s="286">
        <v>12</v>
      </c>
      <c r="C34" s="282">
        <v>7</v>
      </c>
      <c r="D34" s="282">
        <v>5</v>
      </c>
    </row>
    <row r="35" spans="1:4" x14ac:dyDescent="0.2">
      <c r="A35" s="282" t="s">
        <v>244</v>
      </c>
      <c r="B35" s="286">
        <v>12</v>
      </c>
      <c r="C35" s="282">
        <v>9</v>
      </c>
      <c r="D35" s="282">
        <v>3</v>
      </c>
    </row>
    <row r="36" spans="1:4" x14ac:dyDescent="0.2">
      <c r="A36" s="282" t="s">
        <v>245</v>
      </c>
      <c r="B36" s="286">
        <v>16</v>
      </c>
      <c r="C36" s="282">
        <v>13</v>
      </c>
      <c r="D36" s="282">
        <v>3</v>
      </c>
    </row>
    <row r="38" spans="1:4" x14ac:dyDescent="0.2">
      <c r="A38" s="282" t="s">
        <v>246</v>
      </c>
      <c r="B38" s="286">
        <v>25</v>
      </c>
      <c r="C38" s="282">
        <v>17</v>
      </c>
      <c r="D38" s="282">
        <v>8</v>
      </c>
    </row>
    <row r="39" spans="1:4" x14ac:dyDescent="0.2">
      <c r="A39" s="282" t="s">
        <v>247</v>
      </c>
      <c r="B39" s="286">
        <v>29</v>
      </c>
      <c r="C39" s="282">
        <v>16</v>
      </c>
      <c r="D39" s="282">
        <v>13</v>
      </c>
    </row>
    <row r="40" spans="1:4" x14ac:dyDescent="0.2">
      <c r="A40" s="282" t="s">
        <v>248</v>
      </c>
      <c r="B40" s="286">
        <v>25</v>
      </c>
      <c r="C40" s="282">
        <v>15</v>
      </c>
      <c r="D40" s="282">
        <v>10</v>
      </c>
    </row>
    <row r="41" spans="1:4" x14ac:dyDescent="0.2">
      <c r="A41" s="282" t="s">
        <v>249</v>
      </c>
      <c r="B41" s="286">
        <v>12</v>
      </c>
      <c r="C41" s="282">
        <v>6</v>
      </c>
      <c r="D41" s="282">
        <v>6</v>
      </c>
    </row>
    <row r="42" spans="1:4" x14ac:dyDescent="0.2">
      <c r="A42" s="282" t="s">
        <v>250</v>
      </c>
      <c r="B42" s="286">
        <v>21</v>
      </c>
      <c r="C42" s="282">
        <v>12</v>
      </c>
      <c r="D42" s="282">
        <v>9</v>
      </c>
    </row>
    <row r="43" spans="1:4" x14ac:dyDescent="0.2">
      <c r="A43" s="282" t="s">
        <v>251</v>
      </c>
      <c r="B43" s="286">
        <v>14</v>
      </c>
      <c r="C43" s="282">
        <v>8</v>
      </c>
      <c r="D43" s="260">
        <v>6</v>
      </c>
    </row>
    <row r="44" spans="1:4" x14ac:dyDescent="0.2">
      <c r="A44" s="272" t="s">
        <v>252</v>
      </c>
      <c r="B44" s="279">
        <v>8</v>
      </c>
      <c r="C44" s="272">
        <v>5</v>
      </c>
      <c r="D44" s="272">
        <v>3</v>
      </c>
    </row>
    <row r="45" spans="1:4" x14ac:dyDescent="0.2">
      <c r="B45" s="462"/>
      <c r="C45" s="371"/>
      <c r="D45" s="371"/>
    </row>
    <row r="46" spans="1:4" x14ac:dyDescent="0.2">
      <c r="B46" s="462"/>
      <c r="C46" s="371"/>
      <c r="D46" s="371"/>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5"/>
  <dimension ref="A1:R51"/>
  <sheetViews>
    <sheetView zoomScaleNormal="100" zoomScaleSheetLayoutView="100" workbookViewId="0">
      <pane ySplit="18" topLeftCell="A19" activePane="bottomLeft" state="frozen"/>
      <selection activeCell="K25" sqref="K25"/>
      <selection pane="bottomLeft"/>
    </sheetView>
  </sheetViews>
  <sheetFormatPr defaultColWidth="9.140625" defaultRowHeight="11.25" customHeight="1" x14ac:dyDescent="0.2"/>
  <cols>
    <col min="1" max="1" width="22" style="265" customWidth="1"/>
    <col min="2" max="2" width="8.140625" style="265" customWidth="1"/>
    <col min="3" max="3" width="8.28515625" style="265" customWidth="1"/>
    <col min="4" max="4" width="7.85546875" style="265" customWidth="1"/>
    <col min="5" max="5" width="6.85546875" style="265" customWidth="1"/>
    <col min="6" max="6" width="3.5703125" style="265" customWidth="1"/>
    <col min="7" max="7" width="7.5703125" style="265" customWidth="1"/>
    <col min="8" max="8" width="8.42578125" style="265" customWidth="1"/>
    <col min="9" max="9" width="8.28515625" style="265" customWidth="1"/>
    <col min="10" max="10" width="7.42578125" style="265" customWidth="1"/>
    <col min="11" max="11" width="3.5703125" style="265" customWidth="1"/>
    <col min="12" max="12" width="7.85546875" style="265" customWidth="1"/>
    <col min="13" max="14" width="8.28515625" style="265" customWidth="1"/>
    <col min="15" max="15" width="7.28515625" style="265" customWidth="1"/>
    <col min="16" max="16384" width="9.140625" style="37"/>
  </cols>
  <sheetData>
    <row r="1" spans="1:15" s="265" customFormat="1" ht="11.25" customHeight="1" x14ac:dyDescent="0.2">
      <c r="A1" s="255" t="s">
        <v>673</v>
      </c>
      <c r="B1" s="255"/>
      <c r="C1" s="255"/>
      <c r="D1" s="255"/>
      <c r="E1" s="255"/>
      <c r="F1" s="255"/>
      <c r="G1" s="255"/>
      <c r="H1" s="255"/>
      <c r="I1" s="255"/>
      <c r="J1" s="255"/>
      <c r="K1" s="255"/>
      <c r="L1" s="255"/>
      <c r="M1" s="255"/>
      <c r="N1" s="255"/>
      <c r="O1" s="255"/>
    </row>
    <row r="2" spans="1:15" ht="11.25" customHeight="1" x14ac:dyDescent="0.2">
      <c r="A2" s="255" t="s">
        <v>663</v>
      </c>
      <c r="B2" s="255"/>
      <c r="C2" s="255"/>
      <c r="D2" s="255"/>
      <c r="E2" s="255"/>
      <c r="F2" s="255"/>
      <c r="G2" s="255"/>
      <c r="H2" s="255"/>
      <c r="I2" s="255"/>
      <c r="J2" s="255"/>
      <c r="K2" s="255"/>
      <c r="L2" s="255"/>
      <c r="M2" s="255"/>
      <c r="N2" s="255"/>
      <c r="O2" s="255"/>
    </row>
    <row r="3" spans="1:15" ht="11.25" customHeight="1" x14ac:dyDescent="0.2">
      <c r="A3" s="254" t="s">
        <v>594</v>
      </c>
      <c r="B3" s="255"/>
      <c r="C3" s="255"/>
      <c r="D3" s="255"/>
      <c r="E3" s="255"/>
      <c r="F3" s="255"/>
      <c r="G3" s="255"/>
      <c r="H3" s="255"/>
      <c r="I3" s="255"/>
      <c r="J3" s="255"/>
      <c r="K3" s="255"/>
      <c r="L3" s="255"/>
      <c r="M3" s="255"/>
      <c r="N3" s="255"/>
      <c r="O3" s="255"/>
    </row>
    <row r="4" spans="1:15" ht="11.25" customHeight="1" x14ac:dyDescent="0.2">
      <c r="A4" s="254" t="s">
        <v>664</v>
      </c>
      <c r="B4" s="255"/>
      <c r="C4" s="255"/>
      <c r="D4" s="255"/>
      <c r="E4" s="255"/>
      <c r="F4" s="255"/>
      <c r="G4" s="255"/>
      <c r="H4" s="255"/>
      <c r="I4" s="255"/>
      <c r="J4" s="255"/>
      <c r="K4" s="255"/>
      <c r="L4" s="255"/>
      <c r="M4" s="255"/>
      <c r="N4" s="255"/>
      <c r="O4" s="255"/>
    </row>
    <row r="5" spans="1:15" ht="11.25" customHeight="1" x14ac:dyDescent="0.2">
      <c r="A5" s="256"/>
      <c r="B5" s="258"/>
      <c r="C5" s="258"/>
      <c r="D5" s="258"/>
      <c r="E5" s="258"/>
      <c r="F5" s="258"/>
      <c r="G5" s="258"/>
      <c r="H5" s="258"/>
      <c r="I5" s="258"/>
      <c r="J5" s="258"/>
      <c r="K5" s="258"/>
      <c r="L5" s="258"/>
      <c r="M5" s="258"/>
      <c r="N5" s="258"/>
      <c r="O5" s="258"/>
    </row>
    <row r="6" spans="1:15" ht="11.25" customHeight="1" x14ac:dyDescent="0.2">
      <c r="A6" s="255" t="s">
        <v>2</v>
      </c>
      <c r="B6" s="255" t="s">
        <v>159</v>
      </c>
      <c r="C6" s="255"/>
      <c r="D6" s="255"/>
      <c r="E6" s="255"/>
      <c r="F6" s="255"/>
      <c r="G6" s="255" t="s">
        <v>181</v>
      </c>
      <c r="H6" s="255"/>
      <c r="I6" s="255"/>
      <c r="J6" s="255"/>
      <c r="K6" s="255"/>
      <c r="L6" s="255" t="s">
        <v>182</v>
      </c>
      <c r="M6" s="255"/>
      <c r="N6" s="255"/>
      <c r="O6" s="255"/>
    </row>
    <row r="7" spans="1:15" ht="11.25" customHeight="1" x14ac:dyDescent="0.2">
      <c r="A7" s="254" t="s">
        <v>3</v>
      </c>
      <c r="B7" s="256" t="s">
        <v>59</v>
      </c>
      <c r="C7" s="258"/>
      <c r="D7" s="258"/>
      <c r="E7" s="258"/>
      <c r="F7" s="258"/>
      <c r="G7" s="256" t="s">
        <v>60</v>
      </c>
      <c r="H7" s="258"/>
      <c r="I7" s="258"/>
      <c r="J7" s="258"/>
      <c r="K7" s="258"/>
      <c r="L7" s="256" t="s">
        <v>61</v>
      </c>
      <c r="M7" s="258"/>
      <c r="N7" s="258"/>
      <c r="O7" s="258"/>
    </row>
    <row r="8" spans="1:15" ht="11.25" customHeight="1" x14ac:dyDescent="0.2">
      <c r="A8" s="255"/>
      <c r="B8" s="255" t="s">
        <v>62</v>
      </c>
      <c r="C8" s="255" t="s">
        <v>62</v>
      </c>
      <c r="D8" s="255" t="s">
        <v>62</v>
      </c>
      <c r="E8" s="255" t="s">
        <v>345</v>
      </c>
      <c r="F8" s="255"/>
      <c r="G8" s="255" t="s">
        <v>62</v>
      </c>
      <c r="H8" s="255" t="s">
        <v>62</v>
      </c>
      <c r="I8" s="255" t="s">
        <v>62</v>
      </c>
      <c r="J8" s="255" t="s">
        <v>345</v>
      </c>
      <c r="K8" s="255"/>
      <c r="L8" s="255" t="s">
        <v>62</v>
      </c>
      <c r="M8" s="255" t="s">
        <v>62</v>
      </c>
      <c r="N8" s="255" t="s">
        <v>62</v>
      </c>
      <c r="O8" s="255" t="s">
        <v>345</v>
      </c>
    </row>
    <row r="9" spans="1:15" ht="11.25" customHeight="1" x14ac:dyDescent="0.2">
      <c r="A9" s="255"/>
      <c r="B9" s="255" t="s">
        <v>63</v>
      </c>
      <c r="C9" s="255" t="s">
        <v>11</v>
      </c>
      <c r="D9" s="255" t="s">
        <v>11</v>
      </c>
      <c r="E9" s="254" t="s">
        <v>346</v>
      </c>
      <c r="F9" s="254"/>
      <c r="G9" s="255" t="s">
        <v>63</v>
      </c>
      <c r="H9" s="255" t="s">
        <v>11</v>
      </c>
      <c r="I9" s="255" t="s">
        <v>11</v>
      </c>
      <c r="J9" s="254" t="s">
        <v>346</v>
      </c>
      <c r="K9" s="254"/>
      <c r="L9" s="255" t="s">
        <v>63</v>
      </c>
      <c r="M9" s="255" t="s">
        <v>11</v>
      </c>
      <c r="N9" s="255" t="s">
        <v>11</v>
      </c>
      <c r="O9" s="254" t="s">
        <v>346</v>
      </c>
    </row>
    <row r="10" spans="1:15" ht="11.25" customHeight="1" x14ac:dyDescent="0.2">
      <c r="A10" s="255"/>
      <c r="B10" s="255" t="s">
        <v>64</v>
      </c>
      <c r="C10" s="255" t="s">
        <v>65</v>
      </c>
      <c r="D10" s="255" t="s">
        <v>55</v>
      </c>
      <c r="E10" s="255"/>
      <c r="F10" s="255"/>
      <c r="G10" s="255" t="s">
        <v>64</v>
      </c>
      <c r="H10" s="255" t="s">
        <v>65</v>
      </c>
      <c r="I10" s="255" t="s">
        <v>55</v>
      </c>
      <c r="J10" s="255"/>
      <c r="K10" s="255"/>
      <c r="L10" s="255" t="s">
        <v>64</v>
      </c>
      <c r="M10" s="255" t="s">
        <v>65</v>
      </c>
      <c r="N10" s="255" t="s">
        <v>55</v>
      </c>
      <c r="O10" s="255"/>
    </row>
    <row r="11" spans="1:15" ht="11.25" customHeight="1" x14ac:dyDescent="0.2">
      <c r="A11" s="255"/>
      <c r="B11" s="254" t="s">
        <v>14</v>
      </c>
      <c r="C11" s="254" t="s">
        <v>14</v>
      </c>
      <c r="D11" s="255" t="s">
        <v>12</v>
      </c>
      <c r="E11" s="255"/>
      <c r="F11" s="255"/>
      <c r="G11" s="254" t="s">
        <v>14</v>
      </c>
      <c r="H11" s="254" t="s">
        <v>14</v>
      </c>
      <c r="I11" s="255" t="s">
        <v>12</v>
      </c>
      <c r="J11" s="255"/>
      <c r="K11" s="255"/>
      <c r="L11" s="254" t="s">
        <v>14</v>
      </c>
      <c r="M11" s="254" t="s">
        <v>14</v>
      </c>
      <c r="N11" s="255" t="s">
        <v>12</v>
      </c>
      <c r="O11" s="255"/>
    </row>
    <row r="12" spans="1:15" ht="11.25" customHeight="1" x14ac:dyDescent="0.2">
      <c r="A12" s="255"/>
      <c r="B12" s="254" t="s">
        <v>15</v>
      </c>
      <c r="C12" s="254" t="s">
        <v>16</v>
      </c>
      <c r="D12" s="255" t="s">
        <v>65</v>
      </c>
      <c r="E12" s="255"/>
      <c r="F12" s="255"/>
      <c r="G12" s="254" t="s">
        <v>15</v>
      </c>
      <c r="H12" s="254" t="s">
        <v>16</v>
      </c>
      <c r="I12" s="255" t="s">
        <v>65</v>
      </c>
      <c r="J12" s="255"/>
      <c r="K12" s="255"/>
      <c r="L12" s="254" t="s">
        <v>15</v>
      </c>
      <c r="M12" s="254" t="s">
        <v>16</v>
      </c>
      <c r="N12" s="255" t="s">
        <v>65</v>
      </c>
      <c r="O12" s="255"/>
    </row>
    <row r="13" spans="1:15" s="36" customFormat="1" ht="11.25" customHeight="1" x14ac:dyDescent="0.2">
      <c r="A13" s="255"/>
      <c r="B13" s="254" t="s">
        <v>17</v>
      </c>
      <c r="C13" s="254" t="s">
        <v>204</v>
      </c>
      <c r="D13" s="254" t="s">
        <v>125</v>
      </c>
      <c r="E13" s="255"/>
      <c r="F13" s="255"/>
      <c r="G13" s="254" t="s">
        <v>17</v>
      </c>
      <c r="H13" s="254" t="s">
        <v>204</v>
      </c>
      <c r="I13" s="254" t="s">
        <v>125</v>
      </c>
      <c r="J13" s="255"/>
      <c r="K13" s="255"/>
      <c r="L13" s="254" t="s">
        <v>17</v>
      </c>
      <c r="M13" s="254" t="s">
        <v>204</v>
      </c>
      <c r="N13" s="254" t="s">
        <v>125</v>
      </c>
      <c r="O13" s="255"/>
    </row>
    <row r="14" spans="1:15" s="36" customFormat="1" ht="11.25" customHeight="1" x14ac:dyDescent="0.2">
      <c r="A14" s="265"/>
      <c r="B14" s="265"/>
      <c r="C14" s="265"/>
      <c r="D14" s="254" t="s">
        <v>126</v>
      </c>
      <c r="E14" s="265"/>
      <c r="F14" s="265"/>
      <c r="G14" s="265"/>
      <c r="H14" s="265"/>
      <c r="I14" s="254" t="s">
        <v>126</v>
      </c>
      <c r="J14" s="265"/>
      <c r="K14" s="265"/>
      <c r="L14" s="265"/>
      <c r="M14" s="265"/>
      <c r="N14" s="254" t="s">
        <v>126</v>
      </c>
      <c r="O14" s="265"/>
    </row>
    <row r="15" spans="1:15" ht="11.25" customHeight="1" x14ac:dyDescent="0.2">
      <c r="D15" s="254" t="s">
        <v>127</v>
      </c>
      <c r="I15" s="254" t="s">
        <v>127</v>
      </c>
      <c r="N15" s="254" t="s">
        <v>127</v>
      </c>
    </row>
    <row r="16" spans="1:15" ht="11.25" customHeight="1" x14ac:dyDescent="0.2">
      <c r="D16" s="254" t="s">
        <v>137</v>
      </c>
      <c r="I16" s="254" t="s">
        <v>137</v>
      </c>
      <c r="N16" s="254" t="s">
        <v>137</v>
      </c>
    </row>
    <row r="17" spans="1:18" ht="11.25" customHeight="1" x14ac:dyDescent="0.2">
      <c r="D17" s="254" t="s">
        <v>203</v>
      </c>
      <c r="I17" s="254" t="s">
        <v>203</v>
      </c>
      <c r="N17" s="254" t="s">
        <v>203</v>
      </c>
    </row>
    <row r="18" spans="1:18" ht="11.25" customHeight="1" x14ac:dyDescent="0.2">
      <c r="A18" s="253"/>
      <c r="B18" s="253"/>
      <c r="C18" s="253"/>
      <c r="D18" s="256" t="s">
        <v>18</v>
      </c>
      <c r="E18" s="253"/>
      <c r="F18" s="253"/>
      <c r="G18" s="253"/>
      <c r="H18" s="253"/>
      <c r="I18" s="256" t="s">
        <v>18</v>
      </c>
      <c r="J18" s="253"/>
      <c r="K18" s="253"/>
      <c r="L18" s="253"/>
      <c r="M18" s="253"/>
      <c r="N18" s="256" t="s">
        <v>18</v>
      </c>
      <c r="O18" s="253"/>
    </row>
    <row r="19" spans="1:18" s="184" customFormat="1" ht="11.25" customHeight="1" x14ac:dyDescent="0.2">
      <c r="A19" s="372"/>
      <c r="B19" s="373"/>
      <c r="C19" s="373"/>
      <c r="D19" s="373"/>
      <c r="E19" s="373"/>
      <c r="F19" s="373"/>
      <c r="G19" s="373"/>
      <c r="H19" s="373"/>
      <c r="I19" s="373"/>
      <c r="J19" s="373"/>
      <c r="K19" s="373"/>
      <c r="L19" s="373"/>
      <c r="M19" s="373"/>
      <c r="N19" s="373"/>
      <c r="O19" s="373"/>
    </row>
    <row r="20" spans="1:18" s="36" customFormat="1" ht="11.25" customHeight="1" x14ac:dyDescent="0.2">
      <c r="A20" s="255" t="s">
        <v>209</v>
      </c>
      <c r="B20" s="307">
        <v>2625</v>
      </c>
      <c r="C20" s="307">
        <v>204</v>
      </c>
      <c r="D20" s="307">
        <v>1849</v>
      </c>
      <c r="E20" s="307">
        <v>70.438095238095244</v>
      </c>
      <c r="F20" s="307"/>
      <c r="G20" s="307">
        <v>1227</v>
      </c>
      <c r="H20" s="307">
        <v>60</v>
      </c>
      <c r="I20" s="307">
        <v>745</v>
      </c>
      <c r="J20" s="307">
        <v>60.717196414017927</v>
      </c>
      <c r="K20" s="307"/>
      <c r="L20" s="307">
        <v>1398</v>
      </c>
      <c r="M20" s="307">
        <v>144</v>
      </c>
      <c r="N20" s="307">
        <v>1104</v>
      </c>
      <c r="O20" s="307">
        <v>78.969957081545061</v>
      </c>
      <c r="P20" s="504"/>
      <c r="Q20" s="504"/>
      <c r="R20" s="504"/>
    </row>
    <row r="21" spans="1:18" ht="11.25" customHeight="1" x14ac:dyDescent="0.2">
      <c r="B21" s="308"/>
      <c r="C21" s="308"/>
      <c r="D21" s="308"/>
      <c r="E21" s="308"/>
      <c r="F21" s="308"/>
      <c r="G21" s="308"/>
      <c r="H21" s="308"/>
      <c r="I21" s="308"/>
      <c r="J21" s="308"/>
      <c r="K21" s="308"/>
      <c r="L21" s="308"/>
      <c r="M21" s="308"/>
      <c r="N21" s="308"/>
      <c r="O21" s="308"/>
      <c r="P21" s="504"/>
      <c r="Q21" s="504"/>
      <c r="R21" s="504"/>
    </row>
    <row r="22" spans="1:18" ht="11.25" customHeight="1" x14ac:dyDescent="0.2">
      <c r="A22" s="265" t="s">
        <v>5</v>
      </c>
      <c r="B22" s="308">
        <v>1311</v>
      </c>
      <c r="C22" s="308">
        <v>105</v>
      </c>
      <c r="D22" s="308">
        <v>825</v>
      </c>
      <c r="E22" s="308">
        <v>62.929061784897023</v>
      </c>
      <c r="F22" s="308"/>
      <c r="G22" s="308">
        <v>546</v>
      </c>
      <c r="H22" s="308">
        <v>20</v>
      </c>
      <c r="I22" s="308">
        <v>192</v>
      </c>
      <c r="J22" s="308">
        <v>35.164835164835168</v>
      </c>
      <c r="K22" s="308"/>
      <c r="L22" s="308">
        <v>765</v>
      </c>
      <c r="M22" s="308">
        <v>85</v>
      </c>
      <c r="N22" s="308">
        <v>633</v>
      </c>
      <c r="O22" s="308">
        <v>82.745098039215691</v>
      </c>
      <c r="P22" s="504"/>
      <c r="Q22" s="504"/>
      <c r="R22" s="504"/>
    </row>
    <row r="23" spans="1:18" ht="11.25" customHeight="1" x14ac:dyDescent="0.2">
      <c r="A23" s="265" t="s">
        <v>6</v>
      </c>
      <c r="B23" s="308">
        <v>12</v>
      </c>
      <c r="C23" s="308">
        <v>1</v>
      </c>
      <c r="D23" s="308">
        <v>3</v>
      </c>
      <c r="E23" s="308" t="s">
        <v>607</v>
      </c>
      <c r="F23" s="308"/>
      <c r="G23" s="308">
        <v>3</v>
      </c>
      <c r="H23" s="308">
        <v>1</v>
      </c>
      <c r="I23" s="308">
        <v>1</v>
      </c>
      <c r="J23" s="308" t="s">
        <v>607</v>
      </c>
      <c r="K23" s="308"/>
      <c r="L23" s="308">
        <v>9</v>
      </c>
      <c r="M23" s="308" t="s">
        <v>607</v>
      </c>
      <c r="N23" s="308">
        <v>2</v>
      </c>
      <c r="O23" s="308" t="s">
        <v>607</v>
      </c>
      <c r="P23" s="504"/>
      <c r="Q23" s="504"/>
      <c r="R23" s="504"/>
    </row>
    <row r="24" spans="1:18" ht="11.25" customHeight="1" x14ac:dyDescent="0.2">
      <c r="A24" s="265" t="s">
        <v>7</v>
      </c>
      <c r="B24" s="308">
        <v>60</v>
      </c>
      <c r="C24" s="308" t="s">
        <v>607</v>
      </c>
      <c r="D24" s="308">
        <v>16</v>
      </c>
      <c r="E24" s="308" t="s">
        <v>607</v>
      </c>
      <c r="F24" s="308"/>
      <c r="G24" s="308">
        <v>15</v>
      </c>
      <c r="H24" s="308" t="s">
        <v>607</v>
      </c>
      <c r="I24" s="308">
        <v>1</v>
      </c>
      <c r="J24" s="308" t="s">
        <v>607</v>
      </c>
      <c r="K24" s="308"/>
      <c r="L24" s="308">
        <v>45</v>
      </c>
      <c r="M24" s="308" t="s">
        <v>607</v>
      </c>
      <c r="N24" s="308">
        <v>15</v>
      </c>
      <c r="O24" s="308" t="s">
        <v>607</v>
      </c>
      <c r="P24" s="504"/>
      <c r="Q24" s="504"/>
      <c r="R24" s="504"/>
    </row>
    <row r="25" spans="1:18" ht="11.25" customHeight="1" x14ac:dyDescent="0.2">
      <c r="A25" s="265" t="s">
        <v>8</v>
      </c>
      <c r="B25" s="308">
        <v>38</v>
      </c>
      <c r="C25" s="308">
        <v>1</v>
      </c>
      <c r="D25" s="308">
        <v>9</v>
      </c>
      <c r="E25" s="308" t="s">
        <v>607</v>
      </c>
      <c r="F25" s="308"/>
      <c r="G25" s="308">
        <v>5</v>
      </c>
      <c r="H25" s="308" t="s">
        <v>607</v>
      </c>
      <c r="I25" s="308">
        <v>2</v>
      </c>
      <c r="J25" s="308" t="s">
        <v>607</v>
      </c>
      <c r="K25" s="308"/>
      <c r="L25" s="308">
        <v>33</v>
      </c>
      <c r="M25" s="308">
        <v>1</v>
      </c>
      <c r="N25" s="308">
        <v>7</v>
      </c>
      <c r="O25" s="308" t="s">
        <v>607</v>
      </c>
      <c r="P25" s="504"/>
      <c r="Q25" s="504"/>
      <c r="R25" s="504"/>
    </row>
    <row r="26" spans="1:18" ht="11.25" customHeight="1" x14ac:dyDescent="0.2">
      <c r="A26" s="265" t="s">
        <v>116</v>
      </c>
      <c r="B26" s="308">
        <v>124</v>
      </c>
      <c r="C26" s="308">
        <v>15</v>
      </c>
      <c r="D26" s="308">
        <v>59</v>
      </c>
      <c r="E26" s="308">
        <v>47.58064516129032</v>
      </c>
      <c r="F26" s="308"/>
      <c r="G26" s="308">
        <v>45</v>
      </c>
      <c r="H26" s="308">
        <v>1</v>
      </c>
      <c r="I26" s="308">
        <v>8</v>
      </c>
      <c r="J26" s="308" t="s">
        <v>607</v>
      </c>
      <c r="K26" s="308"/>
      <c r="L26" s="308">
        <v>79</v>
      </c>
      <c r="M26" s="308">
        <v>14</v>
      </c>
      <c r="N26" s="308">
        <v>51</v>
      </c>
      <c r="O26" s="308">
        <v>64.556962025316452</v>
      </c>
      <c r="P26" s="504"/>
      <c r="Q26" s="504"/>
      <c r="R26" s="504"/>
    </row>
    <row r="27" spans="1:18" ht="11.25" customHeight="1" x14ac:dyDescent="0.2">
      <c r="A27" s="265" t="s">
        <v>117</v>
      </c>
      <c r="B27" s="308">
        <v>4</v>
      </c>
      <c r="C27" s="308" t="s">
        <v>607</v>
      </c>
      <c r="D27" s="308">
        <v>2</v>
      </c>
      <c r="E27" s="308" t="s">
        <v>607</v>
      </c>
      <c r="F27" s="308"/>
      <c r="G27" s="308">
        <v>1</v>
      </c>
      <c r="H27" s="308" t="s">
        <v>607</v>
      </c>
      <c r="I27" s="308" t="s">
        <v>607</v>
      </c>
      <c r="J27" s="308" t="s">
        <v>607</v>
      </c>
      <c r="K27" s="308"/>
      <c r="L27" s="308">
        <v>3</v>
      </c>
      <c r="M27" s="308" t="s">
        <v>607</v>
      </c>
      <c r="N27" s="308">
        <v>2</v>
      </c>
      <c r="O27" s="308" t="s">
        <v>607</v>
      </c>
      <c r="P27" s="504"/>
      <c r="Q27" s="504"/>
      <c r="R27" s="504"/>
    </row>
    <row r="28" spans="1:18" ht="11.25" customHeight="1" x14ac:dyDescent="0.2">
      <c r="A28" s="265" t="s">
        <v>118</v>
      </c>
      <c r="B28" s="308">
        <v>28</v>
      </c>
      <c r="C28" s="308" t="s">
        <v>607</v>
      </c>
      <c r="D28" s="308">
        <v>7</v>
      </c>
      <c r="E28" s="308" t="s">
        <v>607</v>
      </c>
      <c r="F28" s="308"/>
      <c r="G28" s="308">
        <v>3</v>
      </c>
      <c r="H28" s="308" t="s">
        <v>607</v>
      </c>
      <c r="I28" s="308" t="s">
        <v>607</v>
      </c>
      <c r="J28" s="308" t="s">
        <v>607</v>
      </c>
      <c r="K28" s="308"/>
      <c r="L28" s="308">
        <v>25</v>
      </c>
      <c r="M28" s="308" t="s">
        <v>607</v>
      </c>
      <c r="N28" s="308">
        <v>7</v>
      </c>
      <c r="O28" s="308" t="s">
        <v>607</v>
      </c>
      <c r="P28" s="504"/>
      <c r="Q28" s="504"/>
      <c r="R28" s="504"/>
    </row>
    <row r="29" spans="1:18" ht="11.25" customHeight="1" x14ac:dyDescent="0.2">
      <c r="A29" s="265" t="s">
        <v>119</v>
      </c>
      <c r="B29" s="308">
        <v>35</v>
      </c>
      <c r="C29" s="308" t="s">
        <v>607</v>
      </c>
      <c r="D29" s="308">
        <v>5</v>
      </c>
      <c r="E29" s="308" t="s">
        <v>607</v>
      </c>
      <c r="F29" s="308"/>
      <c r="G29" s="308">
        <v>22</v>
      </c>
      <c r="H29" s="308" t="s">
        <v>607</v>
      </c>
      <c r="I29" s="308">
        <v>1</v>
      </c>
      <c r="J29" s="308" t="s">
        <v>607</v>
      </c>
      <c r="K29" s="308"/>
      <c r="L29" s="308">
        <v>13</v>
      </c>
      <c r="M29" s="308" t="s">
        <v>607</v>
      </c>
      <c r="N29" s="308">
        <v>4</v>
      </c>
      <c r="O29" s="308" t="s">
        <v>607</v>
      </c>
      <c r="P29" s="504"/>
      <c r="Q29" s="504"/>
      <c r="R29" s="504"/>
    </row>
    <row r="30" spans="1:18" ht="11.25" customHeight="1" x14ac:dyDescent="0.2">
      <c r="A30" s="265" t="s">
        <v>120</v>
      </c>
      <c r="B30" s="308">
        <v>242</v>
      </c>
      <c r="C30" s="308">
        <v>27</v>
      </c>
      <c r="D30" s="308">
        <v>242</v>
      </c>
      <c r="E30" s="308">
        <v>100</v>
      </c>
      <c r="F30" s="308"/>
      <c r="G30" s="308">
        <v>63</v>
      </c>
      <c r="H30" s="308">
        <v>7</v>
      </c>
      <c r="I30" s="308">
        <v>63</v>
      </c>
      <c r="J30" s="308">
        <v>100</v>
      </c>
      <c r="K30" s="308"/>
      <c r="L30" s="308">
        <v>179</v>
      </c>
      <c r="M30" s="308">
        <v>20</v>
      </c>
      <c r="N30" s="308">
        <v>179</v>
      </c>
      <c r="O30" s="308">
        <v>100</v>
      </c>
      <c r="P30" s="504"/>
      <c r="Q30" s="504"/>
      <c r="R30" s="504"/>
    </row>
    <row r="31" spans="1:18" ht="11.25" customHeight="1" x14ac:dyDescent="0.2">
      <c r="A31" s="265" t="s">
        <v>121</v>
      </c>
      <c r="B31" s="308">
        <v>5</v>
      </c>
      <c r="C31" s="308">
        <v>1</v>
      </c>
      <c r="D31" s="308">
        <v>5</v>
      </c>
      <c r="E31" s="308" t="s">
        <v>607</v>
      </c>
      <c r="F31" s="308"/>
      <c r="G31" s="308">
        <v>2</v>
      </c>
      <c r="H31" s="308" t="s">
        <v>607</v>
      </c>
      <c r="I31" s="308">
        <v>2</v>
      </c>
      <c r="J31" s="308" t="s">
        <v>607</v>
      </c>
      <c r="K31" s="308"/>
      <c r="L31" s="308">
        <v>3</v>
      </c>
      <c r="M31" s="308">
        <v>1</v>
      </c>
      <c r="N31" s="308">
        <v>3</v>
      </c>
      <c r="O31" s="308" t="s">
        <v>607</v>
      </c>
      <c r="P31" s="504"/>
      <c r="Q31" s="504"/>
      <c r="R31" s="504"/>
    </row>
    <row r="32" spans="1:18" ht="11.25" customHeight="1" x14ac:dyDescent="0.2">
      <c r="A32" s="265" t="s">
        <v>122</v>
      </c>
      <c r="B32" s="308">
        <v>12</v>
      </c>
      <c r="C32" s="308" t="s">
        <v>607</v>
      </c>
      <c r="D32" s="308">
        <v>11</v>
      </c>
      <c r="E32" s="308" t="s">
        <v>607</v>
      </c>
      <c r="F32" s="308"/>
      <c r="G32" s="308">
        <v>5</v>
      </c>
      <c r="H32" s="308" t="s">
        <v>607</v>
      </c>
      <c r="I32" s="308">
        <v>5</v>
      </c>
      <c r="J32" s="308" t="s">
        <v>607</v>
      </c>
      <c r="K32" s="308"/>
      <c r="L32" s="308">
        <v>7</v>
      </c>
      <c r="M32" s="308" t="s">
        <v>607</v>
      </c>
      <c r="N32" s="308">
        <v>6</v>
      </c>
      <c r="O32" s="308" t="s">
        <v>607</v>
      </c>
      <c r="P32" s="504"/>
      <c r="Q32" s="504"/>
      <c r="R32" s="504"/>
    </row>
    <row r="33" spans="1:18" ht="11.25" customHeight="1" x14ac:dyDescent="0.2">
      <c r="A33" s="265" t="s">
        <v>123</v>
      </c>
      <c r="B33" s="308">
        <v>4</v>
      </c>
      <c r="C33" s="308" t="s">
        <v>607</v>
      </c>
      <c r="D33" s="308">
        <v>1</v>
      </c>
      <c r="E33" s="308" t="s">
        <v>607</v>
      </c>
      <c r="F33" s="308"/>
      <c r="G33" s="308">
        <v>2</v>
      </c>
      <c r="H33" s="308" t="s">
        <v>607</v>
      </c>
      <c r="I33" s="308">
        <v>1</v>
      </c>
      <c r="J33" s="308" t="s">
        <v>607</v>
      </c>
      <c r="K33" s="308"/>
      <c r="L33" s="308">
        <v>2</v>
      </c>
      <c r="M33" s="308" t="s">
        <v>607</v>
      </c>
      <c r="N33" s="308" t="s">
        <v>607</v>
      </c>
      <c r="O33" s="308" t="s">
        <v>607</v>
      </c>
      <c r="P33" s="504"/>
      <c r="Q33" s="504"/>
      <c r="R33" s="504"/>
    </row>
    <row r="34" spans="1:18" ht="11.25" customHeight="1" x14ac:dyDescent="0.2">
      <c r="B34" s="308"/>
      <c r="C34" s="308"/>
      <c r="D34" s="308"/>
      <c r="E34" s="308"/>
      <c r="F34" s="308"/>
      <c r="G34" s="308"/>
      <c r="H34" s="308"/>
      <c r="I34" s="308"/>
      <c r="J34" s="308"/>
      <c r="K34" s="308"/>
      <c r="L34" s="308"/>
      <c r="M34" s="308"/>
      <c r="N34" s="308"/>
      <c r="O34" s="308"/>
      <c r="P34" s="504"/>
      <c r="Q34" s="504"/>
      <c r="R34" s="504"/>
    </row>
    <row r="35" spans="1:18" ht="11.25" customHeight="1" x14ac:dyDescent="0.2">
      <c r="A35" s="265" t="s">
        <v>138</v>
      </c>
      <c r="B35" s="308">
        <v>86</v>
      </c>
      <c r="C35" s="308">
        <v>2</v>
      </c>
      <c r="D35" s="308">
        <v>80</v>
      </c>
      <c r="E35" s="308">
        <v>93.023255813953483</v>
      </c>
      <c r="F35" s="308"/>
      <c r="G35" s="308">
        <v>60</v>
      </c>
      <c r="H35" s="308">
        <v>1</v>
      </c>
      <c r="I35" s="308">
        <v>54</v>
      </c>
      <c r="J35" s="308">
        <v>90</v>
      </c>
      <c r="K35" s="308"/>
      <c r="L35" s="308">
        <v>26</v>
      </c>
      <c r="M35" s="308">
        <v>1</v>
      </c>
      <c r="N35" s="308">
        <v>26</v>
      </c>
      <c r="O35" s="308" t="s">
        <v>607</v>
      </c>
      <c r="P35" s="504"/>
      <c r="Q35" s="504"/>
      <c r="R35" s="504"/>
    </row>
    <row r="36" spans="1:18" ht="11.25" customHeight="1" x14ac:dyDescent="0.2">
      <c r="A36" s="265" t="s">
        <v>139</v>
      </c>
      <c r="B36" s="308">
        <v>19</v>
      </c>
      <c r="C36" s="308">
        <v>2</v>
      </c>
      <c r="D36" s="308">
        <v>20</v>
      </c>
      <c r="E36" s="308" t="s">
        <v>607</v>
      </c>
      <c r="F36" s="308"/>
      <c r="G36" s="308">
        <v>15</v>
      </c>
      <c r="H36" s="308">
        <v>1</v>
      </c>
      <c r="I36" s="308">
        <v>16</v>
      </c>
      <c r="J36" s="308" t="s">
        <v>607</v>
      </c>
      <c r="K36" s="308"/>
      <c r="L36" s="308">
        <v>4</v>
      </c>
      <c r="M36" s="308">
        <v>1</v>
      </c>
      <c r="N36" s="308">
        <v>4</v>
      </c>
      <c r="O36" s="308" t="s">
        <v>607</v>
      </c>
      <c r="P36" s="504"/>
      <c r="Q36" s="504"/>
      <c r="R36" s="504"/>
    </row>
    <row r="37" spans="1:18" ht="11.25" customHeight="1" x14ac:dyDescent="0.2">
      <c r="A37" s="265" t="s">
        <v>140</v>
      </c>
      <c r="B37" s="308">
        <v>19</v>
      </c>
      <c r="C37" s="308" t="s">
        <v>607</v>
      </c>
      <c r="D37" s="308">
        <v>14</v>
      </c>
      <c r="E37" s="308" t="s">
        <v>607</v>
      </c>
      <c r="F37" s="308"/>
      <c r="G37" s="308">
        <v>16</v>
      </c>
      <c r="H37" s="308" t="s">
        <v>607</v>
      </c>
      <c r="I37" s="308">
        <v>11</v>
      </c>
      <c r="J37" s="308" t="s">
        <v>607</v>
      </c>
      <c r="K37" s="308"/>
      <c r="L37" s="308">
        <v>3</v>
      </c>
      <c r="M37" s="308" t="s">
        <v>607</v>
      </c>
      <c r="N37" s="308">
        <v>3</v>
      </c>
      <c r="O37" s="308" t="s">
        <v>607</v>
      </c>
      <c r="P37" s="504"/>
      <c r="Q37" s="504"/>
      <c r="R37" s="504"/>
    </row>
    <row r="38" spans="1:18" ht="11.25" customHeight="1" x14ac:dyDescent="0.2">
      <c r="A38" s="265" t="s">
        <v>141</v>
      </c>
      <c r="B38" s="308">
        <v>290</v>
      </c>
      <c r="C38" s="308">
        <v>18</v>
      </c>
      <c r="D38" s="308">
        <v>257</v>
      </c>
      <c r="E38" s="308">
        <v>88.620689655172413</v>
      </c>
      <c r="F38" s="308"/>
      <c r="G38" s="308">
        <v>222</v>
      </c>
      <c r="H38" s="308">
        <v>12</v>
      </c>
      <c r="I38" s="308">
        <v>199</v>
      </c>
      <c r="J38" s="308">
        <v>89.63963963963964</v>
      </c>
      <c r="K38" s="308"/>
      <c r="L38" s="308">
        <v>68</v>
      </c>
      <c r="M38" s="308">
        <v>6</v>
      </c>
      <c r="N38" s="308">
        <v>58</v>
      </c>
      <c r="O38" s="308">
        <v>85.294117647058826</v>
      </c>
      <c r="P38" s="504"/>
      <c r="Q38" s="504"/>
      <c r="R38" s="504"/>
    </row>
    <row r="39" spans="1:18" ht="11.25" customHeight="1" x14ac:dyDescent="0.2">
      <c r="A39" s="265" t="s">
        <v>142</v>
      </c>
      <c r="B39" s="308">
        <v>227</v>
      </c>
      <c r="C39" s="308">
        <v>25</v>
      </c>
      <c r="D39" s="308">
        <v>223</v>
      </c>
      <c r="E39" s="308">
        <v>98.23788546255507</v>
      </c>
      <c r="F39" s="308"/>
      <c r="G39" s="308">
        <v>175</v>
      </c>
      <c r="H39" s="308">
        <v>17</v>
      </c>
      <c r="I39" s="308">
        <v>172</v>
      </c>
      <c r="J39" s="308">
        <v>98.285714285714292</v>
      </c>
      <c r="K39" s="308"/>
      <c r="L39" s="308">
        <v>52</v>
      </c>
      <c r="M39" s="308">
        <v>8</v>
      </c>
      <c r="N39" s="308">
        <v>51</v>
      </c>
      <c r="O39" s="308">
        <v>98.07692307692308</v>
      </c>
      <c r="P39" s="504"/>
      <c r="Q39" s="504"/>
      <c r="R39" s="504"/>
    </row>
    <row r="40" spans="1:18" ht="11.25" customHeight="1" x14ac:dyDescent="0.2">
      <c r="A40" s="253" t="s">
        <v>143</v>
      </c>
      <c r="B40" s="313">
        <v>109</v>
      </c>
      <c r="C40" s="313">
        <v>7</v>
      </c>
      <c r="D40" s="313">
        <v>70</v>
      </c>
      <c r="E40" s="313">
        <v>64.220183486238525</v>
      </c>
      <c r="F40" s="313"/>
      <c r="G40" s="313">
        <v>27</v>
      </c>
      <c r="H40" s="313" t="s">
        <v>607</v>
      </c>
      <c r="I40" s="313">
        <v>17</v>
      </c>
      <c r="J40" s="313" t="s">
        <v>607</v>
      </c>
      <c r="K40" s="313"/>
      <c r="L40" s="313">
        <v>82</v>
      </c>
      <c r="M40" s="313">
        <v>7</v>
      </c>
      <c r="N40" s="313">
        <v>53</v>
      </c>
      <c r="O40" s="313">
        <v>64.634146341463421</v>
      </c>
      <c r="P40" s="504"/>
      <c r="Q40" s="504"/>
      <c r="R40" s="504"/>
    </row>
    <row r="41" spans="1:18" ht="11.25" customHeight="1" x14ac:dyDescent="0.2">
      <c r="E41" s="374"/>
      <c r="G41" s="374"/>
      <c r="H41" s="374"/>
    </row>
    <row r="42" spans="1:18" ht="11.25" customHeight="1" x14ac:dyDescent="0.2">
      <c r="A42" s="265" t="s">
        <v>576</v>
      </c>
      <c r="B42" s="375"/>
      <c r="C42" s="375"/>
      <c r="D42" s="375"/>
      <c r="E42" s="375"/>
      <c r="F42" s="374"/>
      <c r="G42" s="375"/>
      <c r="H42" s="374"/>
      <c r="I42" s="374"/>
      <c r="J42" s="374"/>
      <c r="K42" s="374"/>
      <c r="L42" s="374"/>
      <c r="M42" s="374"/>
      <c r="N42" s="374"/>
      <c r="O42" s="375"/>
    </row>
    <row r="43" spans="1:18" ht="11.25" customHeight="1" x14ac:dyDescent="0.2">
      <c r="A43" s="322" t="s">
        <v>577</v>
      </c>
      <c r="B43" s="375"/>
      <c r="C43" s="375"/>
      <c r="D43" s="375"/>
      <c r="E43" s="375"/>
      <c r="F43" s="375"/>
      <c r="G43" s="375"/>
      <c r="H43" s="375"/>
      <c r="I43" s="375"/>
      <c r="J43" s="375"/>
      <c r="K43" s="375"/>
      <c r="L43" s="375"/>
      <c r="M43" s="375"/>
      <c r="N43" s="375"/>
      <c r="O43" s="375"/>
    </row>
    <row r="44" spans="1:18" ht="11.25" customHeight="1" x14ac:dyDescent="0.2">
      <c r="A44" s="282" t="s">
        <v>672</v>
      </c>
      <c r="F44" s="375"/>
      <c r="H44" s="375"/>
      <c r="I44" s="375"/>
      <c r="J44" s="375"/>
      <c r="K44" s="375"/>
      <c r="L44" s="375"/>
      <c r="M44" s="375"/>
      <c r="N44" s="375"/>
    </row>
    <row r="45" spans="1:18" ht="11.25" customHeight="1" x14ac:dyDescent="0.2">
      <c r="A45" s="300" t="s">
        <v>546</v>
      </c>
    </row>
    <row r="47" spans="1:18" ht="11.25" customHeight="1" x14ac:dyDescent="0.2">
      <c r="B47" s="370"/>
      <c r="C47" s="370"/>
      <c r="D47" s="370"/>
      <c r="E47" s="370"/>
      <c r="F47" s="370"/>
      <c r="G47" s="370"/>
      <c r="H47" s="370"/>
      <c r="I47" s="370"/>
      <c r="J47" s="370"/>
      <c r="K47" s="370"/>
      <c r="L47" s="370"/>
      <c r="M47" s="370"/>
      <c r="N47" s="370"/>
      <c r="O47" s="370"/>
    </row>
    <row r="48" spans="1:18" ht="11.25" customHeight="1" x14ac:dyDescent="0.2">
      <c r="B48" s="370"/>
      <c r="C48" s="370"/>
      <c r="D48" s="370"/>
      <c r="E48" s="370"/>
      <c r="F48" s="370"/>
      <c r="G48" s="370"/>
      <c r="H48" s="370"/>
      <c r="I48" s="370"/>
      <c r="J48" s="370"/>
      <c r="K48" s="370"/>
      <c r="L48" s="370"/>
      <c r="M48" s="370"/>
      <c r="N48" s="370"/>
      <c r="O48" s="370"/>
    </row>
    <row r="49" spans="2:15" ht="11.25" customHeight="1" x14ac:dyDescent="0.2">
      <c r="B49" s="370"/>
      <c r="C49" s="370"/>
      <c r="D49" s="370"/>
      <c r="E49" s="370"/>
      <c r="F49" s="370"/>
      <c r="G49" s="370"/>
      <c r="H49" s="370"/>
      <c r="I49" s="370"/>
      <c r="J49" s="370"/>
      <c r="K49" s="370"/>
      <c r="L49" s="370"/>
      <c r="M49" s="370"/>
      <c r="N49" s="370"/>
      <c r="O49" s="370"/>
    </row>
    <row r="50" spans="2:15" ht="11.25" customHeight="1" x14ac:dyDescent="0.2">
      <c r="B50" s="370"/>
      <c r="C50" s="370"/>
      <c r="D50" s="370"/>
      <c r="E50" s="370"/>
      <c r="F50" s="370"/>
      <c r="G50" s="370"/>
      <c r="H50" s="370"/>
      <c r="I50" s="370"/>
      <c r="J50" s="370"/>
      <c r="K50" s="370"/>
      <c r="L50" s="370"/>
      <c r="M50" s="370"/>
      <c r="N50" s="370"/>
      <c r="O50" s="370"/>
    </row>
    <row r="51" spans="2:15" ht="11.25" customHeight="1" x14ac:dyDescent="0.2">
      <c r="B51" s="370"/>
      <c r="C51" s="370"/>
      <c r="D51" s="370"/>
      <c r="E51" s="370"/>
      <c r="F51" s="370"/>
      <c r="G51" s="370"/>
      <c r="H51" s="370"/>
      <c r="I51" s="370"/>
      <c r="J51" s="370"/>
      <c r="K51" s="370"/>
      <c r="L51" s="370"/>
      <c r="M51" s="370"/>
      <c r="N51" s="370"/>
      <c r="O51" s="370"/>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3"/>
  <dimension ref="A1:G37"/>
  <sheetViews>
    <sheetView zoomScaleNormal="100" zoomScaleSheetLayoutView="100" workbookViewId="0"/>
  </sheetViews>
  <sheetFormatPr defaultColWidth="9.140625" defaultRowHeight="12" x14ac:dyDescent="0.2"/>
  <cols>
    <col min="1" max="1" width="17.42578125" style="31" customWidth="1"/>
    <col min="2" max="2" width="3.28515625" style="31" customWidth="1"/>
    <col min="3" max="3" width="13.85546875" style="31" customWidth="1"/>
    <col min="4" max="5" width="10.140625" style="31" customWidth="1"/>
    <col min="6" max="6" width="7.140625" style="31" customWidth="1"/>
    <col min="7" max="7" width="12.7109375" style="31" customWidth="1"/>
    <col min="8" max="16384" width="9.140625" style="30"/>
  </cols>
  <sheetData>
    <row r="1" spans="1:7" s="29" customFormat="1" ht="11.25" customHeight="1" x14ac:dyDescent="0.2">
      <c r="A1" s="34" t="s">
        <v>615</v>
      </c>
      <c r="B1" s="34"/>
      <c r="C1" s="34"/>
      <c r="D1" s="34"/>
      <c r="E1" s="34"/>
      <c r="F1" s="34"/>
      <c r="G1" s="34"/>
    </row>
    <row r="2" spans="1:7" s="29" customFormat="1" ht="11.25" hidden="1" customHeight="1" x14ac:dyDescent="0.2">
      <c r="A2" s="34" t="s">
        <v>303</v>
      </c>
      <c r="B2" s="34"/>
      <c r="C2" s="34"/>
      <c r="D2" s="34"/>
      <c r="E2" s="34"/>
      <c r="F2" s="34"/>
      <c r="G2" s="34"/>
    </row>
    <row r="3" spans="1:7" s="29" customFormat="1" ht="12.75" customHeight="1" x14ac:dyDescent="0.2">
      <c r="A3" s="35" t="s">
        <v>595</v>
      </c>
      <c r="B3" s="34"/>
      <c r="C3" s="34"/>
      <c r="D3" s="34"/>
      <c r="E3" s="34"/>
      <c r="F3" s="34"/>
      <c r="G3" s="34"/>
    </row>
    <row r="4" spans="1:7" s="29" customFormat="1" ht="12.75" customHeight="1" x14ac:dyDescent="0.2">
      <c r="A4" s="35" t="s">
        <v>619</v>
      </c>
      <c r="B4" s="34"/>
      <c r="C4" s="34"/>
      <c r="D4" s="34"/>
      <c r="E4" s="34"/>
      <c r="F4" s="34"/>
      <c r="G4" s="34"/>
    </row>
    <row r="5" spans="1:7" ht="12.75" customHeight="1" x14ac:dyDescent="0.2">
      <c r="A5" s="222"/>
      <c r="B5" s="80"/>
      <c r="C5" s="80"/>
      <c r="D5" s="80"/>
      <c r="E5" s="80"/>
      <c r="F5" s="80"/>
    </row>
    <row r="6" spans="1:7" x14ac:dyDescent="0.2">
      <c r="A6" s="223" t="s">
        <v>13</v>
      </c>
      <c r="C6" s="34" t="s">
        <v>414</v>
      </c>
      <c r="E6" s="81"/>
      <c r="G6" s="128"/>
    </row>
    <row r="7" spans="1:7" x14ac:dyDescent="0.2">
      <c r="A7" s="82" t="s">
        <v>19</v>
      </c>
      <c r="C7" s="82" t="s">
        <v>575</v>
      </c>
      <c r="D7" s="80"/>
      <c r="E7" s="80"/>
      <c r="F7" s="80"/>
      <c r="G7" s="80"/>
    </row>
    <row r="8" spans="1:7" x14ac:dyDescent="0.2">
      <c r="A8" s="34" t="s">
        <v>96</v>
      </c>
      <c r="C8" s="129" t="s">
        <v>145</v>
      </c>
      <c r="D8" s="129" t="s">
        <v>431</v>
      </c>
      <c r="E8" s="129" t="s">
        <v>432</v>
      </c>
      <c r="F8" s="129" t="s">
        <v>433</v>
      </c>
      <c r="G8" s="129" t="s">
        <v>329</v>
      </c>
    </row>
    <row r="9" spans="1:7" x14ac:dyDescent="0.2">
      <c r="A9" s="81" t="s">
        <v>98</v>
      </c>
      <c r="C9" s="129"/>
      <c r="D9" s="130"/>
      <c r="E9" s="130"/>
      <c r="F9" s="130"/>
      <c r="G9" s="129"/>
    </row>
    <row r="10" spans="1:7" x14ac:dyDescent="0.2">
      <c r="A10" s="34" t="s">
        <v>418</v>
      </c>
      <c r="B10" s="81"/>
      <c r="C10" s="130" t="s">
        <v>94</v>
      </c>
      <c r="D10" s="131" t="s">
        <v>431</v>
      </c>
      <c r="E10" s="131" t="s">
        <v>432</v>
      </c>
      <c r="F10" s="131" t="s">
        <v>433</v>
      </c>
      <c r="G10" s="131" t="s">
        <v>113</v>
      </c>
    </row>
    <row r="11" spans="1:7" x14ac:dyDescent="0.2">
      <c r="A11" s="82" t="s">
        <v>97</v>
      </c>
      <c r="B11" s="82"/>
      <c r="C11" s="132"/>
      <c r="D11" s="132"/>
      <c r="E11" s="132"/>
      <c r="F11" s="132"/>
      <c r="G11" s="82"/>
    </row>
    <row r="12" spans="1:7" x14ac:dyDescent="0.2">
      <c r="C12" s="34"/>
    </row>
    <row r="13" spans="1:7" s="29" customFormat="1" x14ac:dyDescent="0.2">
      <c r="A13" s="34" t="s">
        <v>224</v>
      </c>
      <c r="B13" s="34"/>
      <c r="C13" s="470">
        <v>119</v>
      </c>
      <c r="D13" s="470">
        <v>76</v>
      </c>
      <c r="E13" s="470">
        <v>2</v>
      </c>
      <c r="F13" s="470">
        <v>17</v>
      </c>
      <c r="G13" s="470">
        <v>24</v>
      </c>
    </row>
    <row r="14" spans="1:7" x14ac:dyDescent="0.2">
      <c r="C14" s="394"/>
      <c r="D14" s="386"/>
      <c r="E14" s="386"/>
      <c r="F14" s="386"/>
      <c r="G14" s="260"/>
    </row>
    <row r="15" spans="1:7" x14ac:dyDescent="0.2">
      <c r="A15" s="34" t="s">
        <v>13</v>
      </c>
      <c r="C15" s="394"/>
      <c r="D15" s="386"/>
      <c r="E15" s="386"/>
      <c r="F15" s="386"/>
      <c r="G15" s="386"/>
    </row>
    <row r="16" spans="1:7" x14ac:dyDescent="0.2">
      <c r="A16" s="83" t="s">
        <v>146</v>
      </c>
      <c r="C16" s="394">
        <v>103</v>
      </c>
      <c r="D16" s="386">
        <v>63</v>
      </c>
      <c r="E16" s="386">
        <v>2</v>
      </c>
      <c r="F16" s="386">
        <v>17</v>
      </c>
      <c r="G16" s="386">
        <v>21</v>
      </c>
    </row>
    <row r="17" spans="1:7" x14ac:dyDescent="0.2">
      <c r="A17" s="83" t="s">
        <v>147</v>
      </c>
      <c r="C17" s="394">
        <v>16</v>
      </c>
      <c r="D17" s="386">
        <v>13</v>
      </c>
      <c r="E17" s="275" t="s">
        <v>607</v>
      </c>
      <c r="F17" s="275" t="s">
        <v>607</v>
      </c>
      <c r="G17" s="386">
        <v>3</v>
      </c>
    </row>
    <row r="18" spans="1:7" x14ac:dyDescent="0.2">
      <c r="A18" s="36"/>
      <c r="C18" s="394"/>
      <c r="D18" s="386"/>
      <c r="E18" s="386"/>
      <c r="F18" s="386"/>
      <c r="G18" s="260"/>
    </row>
    <row r="19" spans="1:7" x14ac:dyDescent="0.2">
      <c r="A19" s="34" t="s">
        <v>96</v>
      </c>
      <c r="C19" s="471"/>
      <c r="D19" s="472"/>
      <c r="E19" s="472"/>
      <c r="F19" s="472"/>
      <c r="G19" s="282"/>
    </row>
    <row r="20" spans="1:7" x14ac:dyDescent="0.2">
      <c r="A20" s="84" t="s">
        <v>434</v>
      </c>
      <c r="C20" s="251">
        <v>2</v>
      </c>
      <c r="D20" s="275">
        <v>2</v>
      </c>
      <c r="E20" s="275" t="s">
        <v>607</v>
      </c>
      <c r="F20" s="275" t="s">
        <v>607</v>
      </c>
      <c r="G20" s="275" t="s">
        <v>607</v>
      </c>
    </row>
    <row r="21" spans="1:7" x14ac:dyDescent="0.2">
      <c r="A21" s="85" t="s">
        <v>435</v>
      </c>
      <c r="C21" s="394">
        <v>9</v>
      </c>
      <c r="D21" s="282">
        <v>4</v>
      </c>
      <c r="E21" s="275">
        <v>1</v>
      </c>
      <c r="F21" s="282">
        <v>2</v>
      </c>
      <c r="G21" s="275">
        <v>2</v>
      </c>
    </row>
    <row r="22" spans="1:7" x14ac:dyDescent="0.2">
      <c r="A22" s="85" t="s">
        <v>436</v>
      </c>
      <c r="C22" s="394">
        <v>41</v>
      </c>
      <c r="D22" s="282">
        <v>26</v>
      </c>
      <c r="E22" s="275" t="s">
        <v>607</v>
      </c>
      <c r="F22" s="282">
        <v>6</v>
      </c>
      <c r="G22" s="282">
        <v>9</v>
      </c>
    </row>
    <row r="23" spans="1:7" x14ac:dyDescent="0.2">
      <c r="A23" s="85" t="s">
        <v>437</v>
      </c>
      <c r="C23" s="394">
        <v>36</v>
      </c>
      <c r="D23" s="282">
        <v>24</v>
      </c>
      <c r="E23" s="282">
        <v>1</v>
      </c>
      <c r="F23" s="282">
        <v>7</v>
      </c>
      <c r="G23" s="282">
        <v>4</v>
      </c>
    </row>
    <row r="24" spans="1:7" x14ac:dyDescent="0.2">
      <c r="A24" s="85" t="s">
        <v>438</v>
      </c>
      <c r="C24" s="394">
        <v>18</v>
      </c>
      <c r="D24" s="282">
        <v>11</v>
      </c>
      <c r="E24" s="275" t="s">
        <v>607</v>
      </c>
      <c r="F24" s="282">
        <v>2</v>
      </c>
      <c r="G24" s="282">
        <v>5</v>
      </c>
    </row>
    <row r="25" spans="1:7" x14ac:dyDescent="0.2">
      <c r="A25" s="85" t="s">
        <v>439</v>
      </c>
      <c r="C25" s="394">
        <v>13</v>
      </c>
      <c r="D25" s="282">
        <v>9</v>
      </c>
      <c r="E25" s="275" t="s">
        <v>607</v>
      </c>
      <c r="F25" s="275" t="s">
        <v>607</v>
      </c>
      <c r="G25" s="282">
        <v>4</v>
      </c>
    </row>
    <row r="26" spans="1:7" x14ac:dyDescent="0.2">
      <c r="C26" s="394"/>
      <c r="D26" s="386"/>
      <c r="E26" s="386"/>
      <c r="F26" s="386"/>
      <c r="G26" s="473"/>
    </row>
    <row r="27" spans="1:7" x14ac:dyDescent="0.2">
      <c r="A27" s="34" t="s">
        <v>418</v>
      </c>
      <c r="C27" s="474"/>
      <c r="D27" s="475"/>
      <c r="E27" s="475"/>
      <c r="F27" s="475"/>
      <c r="G27" s="282"/>
    </row>
    <row r="28" spans="1:7" x14ac:dyDescent="0.2">
      <c r="A28" s="85" t="s">
        <v>148</v>
      </c>
      <c r="C28" s="394">
        <v>66</v>
      </c>
      <c r="D28" s="282">
        <v>43</v>
      </c>
      <c r="E28" s="282">
        <v>2</v>
      </c>
      <c r="F28" s="282">
        <v>9</v>
      </c>
      <c r="G28" s="282">
        <v>12</v>
      </c>
    </row>
    <row r="29" spans="1:7" x14ac:dyDescent="0.2">
      <c r="A29" s="85" t="s">
        <v>150</v>
      </c>
      <c r="C29" s="394">
        <v>20</v>
      </c>
      <c r="D29" s="282">
        <v>13</v>
      </c>
      <c r="E29" s="275" t="s">
        <v>607</v>
      </c>
      <c r="F29" s="282">
        <v>1</v>
      </c>
      <c r="G29" s="275">
        <v>6</v>
      </c>
    </row>
    <row r="30" spans="1:7" x14ac:dyDescent="0.2">
      <c r="A30" s="85" t="s">
        <v>152</v>
      </c>
      <c r="C30" s="394">
        <v>28</v>
      </c>
      <c r="D30" s="282">
        <v>16</v>
      </c>
      <c r="E30" s="275" t="s">
        <v>607</v>
      </c>
      <c r="F30" s="282">
        <v>6</v>
      </c>
      <c r="G30" s="386">
        <v>6</v>
      </c>
    </row>
    <row r="31" spans="1:7" x14ac:dyDescent="0.2">
      <c r="A31" s="87" t="s">
        <v>419</v>
      </c>
      <c r="B31" s="80"/>
      <c r="C31" s="388">
        <v>5</v>
      </c>
      <c r="D31" s="476">
        <v>4</v>
      </c>
      <c r="E31" s="281" t="s">
        <v>607</v>
      </c>
      <c r="F31" s="476">
        <v>1</v>
      </c>
      <c r="G31" s="281" t="s">
        <v>607</v>
      </c>
    </row>
    <row r="32" spans="1:7" x14ac:dyDescent="0.2">
      <c r="A32" s="85"/>
      <c r="B32" s="88"/>
    </row>
    <row r="33" spans="1:7" x14ac:dyDescent="0.2">
      <c r="A33" s="31" t="s">
        <v>420</v>
      </c>
      <c r="B33" s="30"/>
      <c r="C33" s="30"/>
      <c r="D33" s="30"/>
      <c r="E33" s="30"/>
      <c r="F33" s="30"/>
      <c r="G33" s="30"/>
    </row>
    <row r="34" spans="1:7" x14ac:dyDescent="0.2">
      <c r="A34" s="31" t="s">
        <v>604</v>
      </c>
      <c r="B34" s="30"/>
      <c r="C34" s="30"/>
      <c r="D34" s="30"/>
      <c r="E34" s="30"/>
      <c r="F34" s="30"/>
      <c r="G34" s="30"/>
    </row>
    <row r="35" spans="1:7" x14ac:dyDescent="0.2">
      <c r="A35" s="31" t="s">
        <v>613</v>
      </c>
      <c r="B35" s="30"/>
      <c r="C35" s="30"/>
      <c r="D35" s="30"/>
      <c r="E35" s="30"/>
      <c r="F35" s="30"/>
      <c r="G35" s="30"/>
    </row>
    <row r="36" spans="1:7" x14ac:dyDescent="0.2">
      <c r="A36" s="81" t="s">
        <v>611</v>
      </c>
      <c r="B36" s="30"/>
      <c r="C36" s="30"/>
      <c r="D36" s="30"/>
      <c r="E36" s="30"/>
      <c r="F36" s="30"/>
      <c r="G36" s="30"/>
    </row>
    <row r="37" spans="1:7" x14ac:dyDescent="0.2">
      <c r="A37" s="393" t="s">
        <v>612</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44"/>
  <dimension ref="A1:O238"/>
  <sheetViews>
    <sheetView zoomScaleNormal="100" zoomScaleSheetLayoutView="100" workbookViewId="0">
      <pane xSplit="2" ySplit="11" topLeftCell="C12" activePane="bottomRight" state="frozen"/>
      <selection activeCell="K25" sqref="K25"/>
      <selection pane="topRight" activeCell="K25" sqref="K25"/>
      <selection pane="bottomLeft" activeCell="K25" sqref="K25"/>
      <selection pane="bottomRight"/>
    </sheetView>
  </sheetViews>
  <sheetFormatPr defaultColWidth="9.140625" defaultRowHeight="12" x14ac:dyDescent="0.2"/>
  <cols>
    <col min="1" max="1" width="13.28515625" style="30" customWidth="1"/>
    <col min="2" max="2" width="3.7109375" style="30" customWidth="1"/>
    <col min="3" max="3" width="9.7109375" style="30" customWidth="1"/>
    <col min="4" max="4" width="10.140625" style="30" customWidth="1"/>
    <col min="5" max="5" width="1.28515625" style="133" customWidth="1"/>
    <col min="6" max="6" width="10.28515625" style="30" customWidth="1"/>
    <col min="7" max="7" width="1.28515625" style="133" customWidth="1"/>
    <col min="8" max="8" width="10.42578125" style="30" customWidth="1"/>
    <col min="9" max="9" width="1.28515625" style="133" customWidth="1"/>
    <col min="10" max="10" width="14.42578125" style="30" customWidth="1"/>
    <col min="11" max="11" width="1.28515625" style="133" customWidth="1"/>
    <col min="12" max="12" width="14.85546875" style="147" customWidth="1"/>
    <col min="13" max="13" width="1.28515625" style="133" customWidth="1"/>
    <col min="14" max="14" width="16.140625" style="147" customWidth="1"/>
    <col min="15" max="15" width="1.28515625" style="133" customWidth="1"/>
    <col min="16" max="16384" width="9.140625" style="30"/>
  </cols>
  <sheetData>
    <row r="1" spans="1:15" s="29" customFormat="1" ht="11.25" customHeight="1" x14ac:dyDescent="0.2">
      <c r="A1" s="34" t="s">
        <v>596</v>
      </c>
      <c r="E1" s="135"/>
      <c r="G1" s="135"/>
      <c r="I1" s="135"/>
      <c r="K1" s="135"/>
      <c r="L1" s="144"/>
      <c r="M1" s="135"/>
      <c r="N1" s="144"/>
      <c r="O1" s="135"/>
    </row>
    <row r="2" spans="1:15" s="29" customFormat="1" ht="11.25" customHeight="1" x14ac:dyDescent="0.2">
      <c r="A2" s="34" t="s">
        <v>616</v>
      </c>
      <c r="E2" s="135"/>
      <c r="G2" s="135"/>
      <c r="I2" s="135"/>
      <c r="K2" s="135"/>
      <c r="L2" s="144"/>
      <c r="M2" s="135"/>
      <c r="N2" s="144"/>
      <c r="O2" s="135"/>
    </row>
    <row r="3" spans="1:15" s="29" customFormat="1" ht="11.25" customHeight="1" x14ac:dyDescent="0.2">
      <c r="A3" s="35" t="s">
        <v>597</v>
      </c>
      <c r="E3" s="135"/>
      <c r="G3" s="135"/>
      <c r="I3" s="135"/>
      <c r="K3" s="135"/>
      <c r="L3" s="144"/>
      <c r="M3" s="135"/>
      <c r="N3" s="144"/>
      <c r="O3" s="135"/>
    </row>
    <row r="4" spans="1:15" s="29" customFormat="1" ht="11.25" customHeight="1" x14ac:dyDescent="0.2">
      <c r="A4" s="35" t="s">
        <v>617</v>
      </c>
      <c r="E4" s="135"/>
      <c r="G4" s="135"/>
      <c r="I4" s="135"/>
      <c r="K4" s="135"/>
      <c r="L4" s="144"/>
      <c r="M4" s="135"/>
      <c r="N4" s="144"/>
      <c r="O4" s="135"/>
    </row>
    <row r="5" spans="1:15" s="31" customFormat="1" ht="11.25" customHeight="1" x14ac:dyDescent="0.2">
      <c r="A5" s="80"/>
      <c r="B5" s="80"/>
      <c r="C5" s="80"/>
      <c r="D5" s="80"/>
      <c r="E5" s="166"/>
      <c r="F5" s="80"/>
      <c r="G5" s="166"/>
      <c r="H5" s="80"/>
      <c r="I5" s="166"/>
      <c r="K5" s="166"/>
      <c r="L5" s="86"/>
      <c r="M5" s="166"/>
      <c r="N5" s="86"/>
      <c r="O5" s="166"/>
    </row>
    <row r="6" spans="1:15" s="31" customFormat="1" ht="24" customHeight="1" x14ac:dyDescent="0.2">
      <c r="A6" s="34" t="s">
        <v>13</v>
      </c>
      <c r="C6" s="34" t="s">
        <v>414</v>
      </c>
      <c r="E6" s="133"/>
      <c r="F6" s="81"/>
      <c r="G6" s="133"/>
      <c r="I6" s="133"/>
      <c r="J6" s="128"/>
      <c r="K6" s="133"/>
      <c r="L6" s="545" t="s">
        <v>421</v>
      </c>
      <c r="M6" s="545"/>
      <c r="N6" s="545"/>
      <c r="O6" s="149"/>
    </row>
    <row r="7" spans="1:15" s="31" customFormat="1" ht="25.5" customHeight="1" x14ac:dyDescent="0.2">
      <c r="A7" s="81" t="s">
        <v>19</v>
      </c>
      <c r="C7" s="82" t="s">
        <v>575</v>
      </c>
      <c r="D7" s="80"/>
      <c r="E7" s="166"/>
      <c r="F7" s="80"/>
      <c r="G7" s="166"/>
      <c r="H7" s="80"/>
      <c r="I7" s="166"/>
      <c r="J7" s="80"/>
      <c r="K7" s="166"/>
      <c r="L7" s="546" t="s">
        <v>422</v>
      </c>
      <c r="M7" s="546"/>
      <c r="N7" s="546"/>
      <c r="O7" s="150"/>
    </row>
    <row r="8" spans="1:15" s="31" customFormat="1" ht="11.25" x14ac:dyDescent="0.2">
      <c r="A8" s="34" t="s">
        <v>96</v>
      </c>
      <c r="C8" s="129" t="s">
        <v>145</v>
      </c>
      <c r="D8" s="129" t="s">
        <v>415</v>
      </c>
      <c r="E8" s="135"/>
      <c r="F8" s="129" t="s">
        <v>416</v>
      </c>
      <c r="G8" s="135"/>
      <c r="H8" s="129" t="s">
        <v>417</v>
      </c>
      <c r="I8" s="135"/>
      <c r="J8" s="129" t="s">
        <v>329</v>
      </c>
      <c r="K8" s="135"/>
      <c r="L8" s="129" t="s">
        <v>571</v>
      </c>
      <c r="N8" s="129" t="s">
        <v>572</v>
      </c>
      <c r="O8" s="135"/>
    </row>
    <row r="9" spans="1:15" s="31" customFormat="1" ht="11.25" x14ac:dyDescent="0.2">
      <c r="A9" s="81" t="s">
        <v>98</v>
      </c>
      <c r="C9" s="129"/>
      <c r="D9" s="130"/>
      <c r="E9" s="167"/>
      <c r="F9" s="130"/>
      <c r="G9" s="167"/>
      <c r="H9" s="130"/>
      <c r="I9" s="167"/>
      <c r="J9" s="129"/>
      <c r="K9" s="167"/>
      <c r="L9" s="129"/>
      <c r="M9" s="167"/>
      <c r="N9" s="129"/>
      <c r="O9" s="167"/>
    </row>
    <row r="10" spans="1:15" s="31" customFormat="1" ht="11.25" x14ac:dyDescent="0.2">
      <c r="A10" s="34" t="s">
        <v>418</v>
      </c>
      <c r="B10" s="81"/>
      <c r="C10" s="131" t="s">
        <v>94</v>
      </c>
      <c r="D10" s="131" t="s">
        <v>415</v>
      </c>
      <c r="E10" s="168"/>
      <c r="F10" s="131" t="s">
        <v>416</v>
      </c>
      <c r="G10" s="168"/>
      <c r="H10" s="131" t="s">
        <v>417</v>
      </c>
      <c r="I10" s="168"/>
      <c r="J10" s="131" t="s">
        <v>113</v>
      </c>
      <c r="K10" s="168"/>
      <c r="L10" s="131" t="s">
        <v>573</v>
      </c>
      <c r="M10" s="168"/>
      <c r="N10" s="131" t="s">
        <v>574</v>
      </c>
      <c r="O10" s="168"/>
    </row>
    <row r="11" spans="1:15" s="81" customFormat="1" ht="11.25" x14ac:dyDescent="0.2">
      <c r="A11" s="82" t="s">
        <v>97</v>
      </c>
      <c r="B11" s="82"/>
      <c r="C11" s="82"/>
      <c r="D11" s="132"/>
      <c r="E11" s="169"/>
      <c r="F11" s="132"/>
      <c r="G11" s="169"/>
      <c r="H11" s="132"/>
      <c r="I11" s="169"/>
      <c r="J11" s="82"/>
      <c r="K11" s="169"/>
      <c r="L11" s="145"/>
      <c r="M11" s="169"/>
      <c r="N11" s="145"/>
      <c r="O11" s="169"/>
    </row>
    <row r="12" spans="1:15" s="31" customFormat="1" ht="11.25" x14ac:dyDescent="0.2">
      <c r="E12" s="133"/>
      <c r="G12" s="133"/>
      <c r="I12" s="133"/>
      <c r="K12" s="133"/>
      <c r="L12" s="86"/>
      <c r="M12" s="133"/>
      <c r="N12" s="86"/>
      <c r="O12" s="133"/>
    </row>
    <row r="13" spans="1:15" s="31" customFormat="1" ht="11.25" x14ac:dyDescent="0.2">
      <c r="A13" s="34" t="s">
        <v>224</v>
      </c>
      <c r="C13" s="138"/>
      <c r="D13" s="138"/>
      <c r="E13" s="138"/>
      <c r="F13" s="138"/>
      <c r="G13" s="138"/>
      <c r="H13" s="138"/>
      <c r="I13" s="138"/>
      <c r="J13" s="138"/>
      <c r="K13" s="148"/>
      <c r="L13" s="134"/>
      <c r="M13" s="148"/>
      <c r="N13" s="134"/>
      <c r="O13" s="148"/>
    </row>
    <row r="14" spans="1:15" s="31" customFormat="1" ht="11.25" x14ac:dyDescent="0.2">
      <c r="A14" s="133">
        <v>2006</v>
      </c>
      <c r="C14" s="138">
        <v>279</v>
      </c>
      <c r="D14" s="138">
        <v>207</v>
      </c>
      <c r="E14" s="133"/>
      <c r="F14" s="138">
        <v>8</v>
      </c>
      <c r="G14" s="133"/>
      <c r="H14" s="138">
        <v>40</v>
      </c>
      <c r="I14" s="133"/>
      <c r="J14" s="138">
        <v>24</v>
      </c>
      <c r="K14" s="133"/>
      <c r="L14" s="134">
        <f>100*SUM(F14,H14)/C14</f>
        <v>17.204301075268816</v>
      </c>
      <c r="M14" s="133"/>
      <c r="N14" s="134">
        <f t="shared" ref="N14:N21" si="0">100*H14/C14</f>
        <v>14.336917562724015</v>
      </c>
      <c r="O14" s="133"/>
    </row>
    <row r="15" spans="1:15" s="31" customFormat="1" ht="11.25" x14ac:dyDescent="0.2">
      <c r="A15" s="133">
        <v>2007</v>
      </c>
      <c r="C15" s="138">
        <v>337</v>
      </c>
      <c r="D15" s="138">
        <v>208</v>
      </c>
      <c r="E15" s="133"/>
      <c r="F15" s="138">
        <v>20</v>
      </c>
      <c r="G15" s="133"/>
      <c r="H15" s="138">
        <v>51</v>
      </c>
      <c r="I15" s="133"/>
      <c r="J15" s="138">
        <v>58</v>
      </c>
      <c r="K15" s="133"/>
      <c r="L15" s="134">
        <f t="shared" ref="L15:L21" si="1">100*SUM(F15,H15)/C15</f>
        <v>21.068249258160236</v>
      </c>
      <c r="M15" s="133"/>
      <c r="N15" s="134">
        <f t="shared" si="0"/>
        <v>15.13353115727003</v>
      </c>
      <c r="O15" s="133"/>
    </row>
    <row r="16" spans="1:15" s="31" customFormat="1" ht="11.25" x14ac:dyDescent="0.2">
      <c r="A16" s="133">
        <v>2008</v>
      </c>
      <c r="C16" s="138">
        <v>254</v>
      </c>
      <c r="D16" s="138">
        <v>187</v>
      </c>
      <c r="E16" s="148"/>
      <c r="F16" s="138">
        <v>12</v>
      </c>
      <c r="G16" s="148"/>
      <c r="H16" s="138">
        <v>32</v>
      </c>
      <c r="I16" s="148"/>
      <c r="J16" s="138">
        <v>23</v>
      </c>
      <c r="K16" s="148"/>
      <c r="L16" s="134">
        <f t="shared" si="1"/>
        <v>17.322834645669293</v>
      </c>
      <c r="M16" s="148"/>
      <c r="N16" s="134">
        <f t="shared" si="0"/>
        <v>12.598425196850394</v>
      </c>
      <c r="O16" s="148"/>
    </row>
    <row r="17" spans="1:15" s="31" customFormat="1" ht="11.25" x14ac:dyDescent="0.2">
      <c r="A17" s="133">
        <v>2009</v>
      </c>
      <c r="C17" s="138">
        <v>225</v>
      </c>
      <c r="D17" s="138">
        <v>137</v>
      </c>
      <c r="E17" s="148"/>
      <c r="F17" s="138">
        <v>8</v>
      </c>
      <c r="G17" s="148"/>
      <c r="H17" s="138">
        <v>40</v>
      </c>
      <c r="I17" s="148"/>
      <c r="J17" s="138">
        <v>40</v>
      </c>
      <c r="K17" s="148"/>
      <c r="L17" s="134">
        <f t="shared" si="1"/>
        <v>21.333333333333332</v>
      </c>
      <c r="M17" s="148"/>
      <c r="N17" s="134">
        <f t="shared" si="0"/>
        <v>17.777777777777779</v>
      </c>
      <c r="O17" s="148"/>
    </row>
    <row r="18" spans="1:15" s="31" customFormat="1" ht="11.25" x14ac:dyDescent="0.2">
      <c r="A18" s="133">
        <v>2010</v>
      </c>
      <c r="C18" s="139">
        <v>165</v>
      </c>
      <c r="D18" s="139">
        <v>122</v>
      </c>
      <c r="E18" s="133"/>
      <c r="F18" s="139">
        <v>1</v>
      </c>
      <c r="G18" s="133"/>
      <c r="H18" s="139">
        <v>21</v>
      </c>
      <c r="I18" s="133"/>
      <c r="J18" s="140">
        <v>21</v>
      </c>
      <c r="K18" s="133"/>
      <c r="L18" s="134">
        <f t="shared" si="1"/>
        <v>13.333333333333334</v>
      </c>
      <c r="M18" s="133"/>
      <c r="N18" s="134">
        <f t="shared" si="0"/>
        <v>12.727272727272727</v>
      </c>
      <c r="O18" s="133"/>
    </row>
    <row r="19" spans="1:15" s="31" customFormat="1" ht="11.25" x14ac:dyDescent="0.2">
      <c r="A19" s="133">
        <v>2011</v>
      </c>
      <c r="C19" s="139">
        <v>173</v>
      </c>
      <c r="D19" s="139">
        <v>105</v>
      </c>
      <c r="E19" s="148" t="s">
        <v>557</v>
      </c>
      <c r="F19" s="139">
        <v>11</v>
      </c>
      <c r="G19" s="148" t="s">
        <v>557</v>
      </c>
      <c r="H19" s="139">
        <v>25</v>
      </c>
      <c r="I19" s="148" t="s">
        <v>557</v>
      </c>
      <c r="J19" s="140">
        <v>32</v>
      </c>
      <c r="K19" s="148" t="s">
        <v>557</v>
      </c>
      <c r="L19" s="134">
        <f t="shared" si="1"/>
        <v>20.809248554913296</v>
      </c>
      <c r="M19" s="148" t="s">
        <v>557</v>
      </c>
      <c r="N19" s="134">
        <f t="shared" si="0"/>
        <v>14.450867052023121</v>
      </c>
      <c r="O19" s="148" t="s">
        <v>557</v>
      </c>
    </row>
    <row r="20" spans="1:15" s="31" customFormat="1" ht="11.25" x14ac:dyDescent="0.2">
      <c r="A20" s="133">
        <v>2012</v>
      </c>
      <c r="C20" s="31">
        <v>145</v>
      </c>
      <c r="D20" s="31">
        <v>112</v>
      </c>
      <c r="F20" s="31">
        <v>2</v>
      </c>
      <c r="H20" s="31">
        <v>24</v>
      </c>
      <c r="J20" s="37">
        <v>7</v>
      </c>
      <c r="K20" s="148" t="s">
        <v>557</v>
      </c>
      <c r="L20" s="134">
        <f t="shared" si="1"/>
        <v>17.931034482758619</v>
      </c>
      <c r="M20" s="148" t="s">
        <v>557</v>
      </c>
      <c r="N20" s="134">
        <f t="shared" si="0"/>
        <v>16.551724137931036</v>
      </c>
      <c r="O20" s="148" t="s">
        <v>557</v>
      </c>
    </row>
    <row r="21" spans="1:15" s="31" customFormat="1" ht="11.25" x14ac:dyDescent="0.2">
      <c r="A21" s="133">
        <v>2013</v>
      </c>
      <c r="C21" s="31">
        <v>152</v>
      </c>
      <c r="D21" s="31">
        <v>105</v>
      </c>
      <c r="F21" s="31">
        <v>10</v>
      </c>
      <c r="H21" s="31">
        <v>19</v>
      </c>
      <c r="J21" s="31">
        <v>18</v>
      </c>
      <c r="K21" s="37"/>
      <c r="L21" s="134">
        <f t="shared" si="1"/>
        <v>19.078947368421051</v>
      </c>
      <c r="M21" s="134"/>
      <c r="N21" s="134">
        <f t="shared" si="0"/>
        <v>12.5</v>
      </c>
      <c r="O21" s="134"/>
    </row>
    <row r="22" spans="1:15" s="31" customFormat="1" ht="11.25" x14ac:dyDescent="0.2">
      <c r="A22" s="133">
        <v>2014</v>
      </c>
      <c r="C22" s="139">
        <v>136</v>
      </c>
      <c r="D22" s="31">
        <v>100</v>
      </c>
      <c r="F22" s="31">
        <v>4</v>
      </c>
      <c r="H22" s="31">
        <v>18</v>
      </c>
      <c r="J22" s="31">
        <v>14</v>
      </c>
      <c r="K22" s="37"/>
      <c r="L22" s="134">
        <f t="shared" ref="L22:L28" si="2">100*SUM(F22,H22)/C22</f>
        <v>16.176470588235293</v>
      </c>
      <c r="M22" s="134"/>
      <c r="N22" s="134">
        <f t="shared" ref="N22:N28" si="3">100*H22/C22</f>
        <v>13.235294117647058</v>
      </c>
      <c r="O22" s="134"/>
    </row>
    <row r="23" spans="1:15" s="31" customFormat="1" ht="11.25" x14ac:dyDescent="0.2">
      <c r="A23" s="133">
        <v>2015</v>
      </c>
      <c r="C23" s="31">
        <v>160</v>
      </c>
      <c r="D23" s="31">
        <v>104</v>
      </c>
      <c r="F23" s="31">
        <v>10</v>
      </c>
      <c r="H23" s="31">
        <v>25</v>
      </c>
      <c r="J23" s="31">
        <v>21</v>
      </c>
      <c r="K23" s="37"/>
      <c r="L23" s="134">
        <f t="shared" si="2"/>
        <v>21.875</v>
      </c>
      <c r="M23" s="134"/>
      <c r="N23" s="134">
        <f t="shared" si="3"/>
        <v>15.625</v>
      </c>
      <c r="O23" s="134"/>
    </row>
    <row r="24" spans="1:15" s="31" customFormat="1" ht="11.25" x14ac:dyDescent="0.2">
      <c r="A24" s="133">
        <v>2016</v>
      </c>
      <c r="C24" s="31">
        <v>152</v>
      </c>
      <c r="D24" s="31">
        <v>106</v>
      </c>
      <c r="F24" s="31">
        <v>10</v>
      </c>
      <c r="H24" s="31">
        <v>23</v>
      </c>
      <c r="J24" s="31">
        <v>13</v>
      </c>
      <c r="K24" s="37"/>
      <c r="L24" s="134">
        <f t="shared" si="2"/>
        <v>21.710526315789473</v>
      </c>
      <c r="M24" s="134"/>
      <c r="N24" s="134">
        <f t="shared" si="3"/>
        <v>15.131578947368421</v>
      </c>
      <c r="O24" s="134"/>
    </row>
    <row r="25" spans="1:15" s="31" customFormat="1" ht="11.25" x14ac:dyDescent="0.2">
      <c r="A25" s="133">
        <v>2017</v>
      </c>
      <c r="C25" s="31">
        <v>135</v>
      </c>
      <c r="D25" s="31">
        <v>84</v>
      </c>
      <c r="F25" s="31">
        <v>7</v>
      </c>
      <c r="H25" s="31">
        <v>24</v>
      </c>
      <c r="J25" s="31">
        <v>20</v>
      </c>
      <c r="K25" s="37"/>
      <c r="L25" s="134">
        <f t="shared" si="2"/>
        <v>22.962962962962962</v>
      </c>
      <c r="M25" s="134"/>
      <c r="N25" s="134">
        <f t="shared" si="3"/>
        <v>17.777777777777779</v>
      </c>
      <c r="O25" s="134"/>
    </row>
    <row r="26" spans="1:15" s="31" customFormat="1" ht="11.25" x14ac:dyDescent="0.2">
      <c r="A26" s="133">
        <v>2018</v>
      </c>
      <c r="C26" s="31">
        <v>192</v>
      </c>
      <c r="D26" s="31">
        <v>151</v>
      </c>
      <c r="F26" s="31">
        <v>5</v>
      </c>
      <c r="H26" s="31">
        <v>22</v>
      </c>
      <c r="J26" s="31">
        <v>14</v>
      </c>
      <c r="K26" s="37"/>
      <c r="L26" s="134">
        <f t="shared" si="2"/>
        <v>14.0625</v>
      </c>
      <c r="M26" s="134"/>
      <c r="N26" s="134">
        <f t="shared" si="3"/>
        <v>11.458333333333334</v>
      </c>
      <c r="O26" s="134"/>
    </row>
    <row r="27" spans="1:15" s="31" customFormat="1" ht="11.25" x14ac:dyDescent="0.2">
      <c r="A27" s="133">
        <v>2019</v>
      </c>
      <c r="C27" s="31">
        <v>119</v>
      </c>
      <c r="D27" s="31">
        <v>76</v>
      </c>
      <c r="F27" s="31">
        <v>2</v>
      </c>
      <c r="H27" s="31">
        <v>17</v>
      </c>
      <c r="J27" s="31">
        <v>24</v>
      </c>
      <c r="K27" s="37"/>
      <c r="L27" s="134">
        <f t="shared" ref="L27" si="4">100*SUM(F27,H27)/C27</f>
        <v>15.966386554621849</v>
      </c>
      <c r="M27" s="134"/>
      <c r="N27" s="134">
        <f t="shared" ref="N27" si="5">100*H27/C27</f>
        <v>14.285714285714286</v>
      </c>
      <c r="O27" s="134"/>
    </row>
    <row r="28" spans="1:15" s="34" customFormat="1" ht="11.25" x14ac:dyDescent="0.2">
      <c r="A28" s="142" t="s">
        <v>618</v>
      </c>
      <c r="B28" s="142"/>
      <c r="C28" s="143">
        <f>SUM(C14:C27)</f>
        <v>2624</v>
      </c>
      <c r="D28" s="143">
        <f>SUM(D14:D27)</f>
        <v>1804</v>
      </c>
      <c r="E28" s="143"/>
      <c r="F28" s="143">
        <f>SUM(F14:F27)</f>
        <v>110</v>
      </c>
      <c r="G28" s="143"/>
      <c r="H28" s="143">
        <f>SUM(H14:H27)</f>
        <v>381</v>
      </c>
      <c r="I28" s="143"/>
      <c r="J28" s="143">
        <f>SUM(J14:J27)</f>
        <v>329</v>
      </c>
      <c r="K28" s="143"/>
      <c r="L28" s="146">
        <f t="shared" si="2"/>
        <v>18.711890243902438</v>
      </c>
      <c r="M28" s="205"/>
      <c r="N28" s="146">
        <f t="shared" si="3"/>
        <v>14.519817073170731</v>
      </c>
      <c r="O28" s="206"/>
    </row>
    <row r="29" spans="1:15" s="31" customFormat="1" ht="11.25" x14ac:dyDescent="0.2">
      <c r="C29" s="86"/>
      <c r="D29" s="86"/>
      <c r="E29" s="148"/>
      <c r="F29" s="86"/>
      <c r="G29" s="148"/>
      <c r="H29" s="86"/>
      <c r="I29" s="148"/>
      <c r="J29" s="86"/>
      <c r="K29" s="148"/>
      <c r="L29" s="208"/>
      <c r="M29" s="148"/>
      <c r="N29" s="134"/>
      <c r="O29" s="148"/>
    </row>
    <row r="30" spans="1:15" s="31" customFormat="1" ht="11.25" x14ac:dyDescent="0.2">
      <c r="A30" s="34" t="s">
        <v>307</v>
      </c>
      <c r="C30" s="86"/>
      <c r="D30" s="86"/>
      <c r="E30" s="148"/>
      <c r="F30" s="134"/>
      <c r="G30" s="148"/>
      <c r="H30" s="134"/>
      <c r="I30" s="148"/>
      <c r="J30" s="86"/>
      <c r="K30" s="148"/>
      <c r="L30" s="134"/>
      <c r="M30" s="148"/>
      <c r="N30" s="134"/>
      <c r="O30" s="148"/>
    </row>
    <row r="31" spans="1:15" s="31" customFormat="1" ht="11.25" x14ac:dyDescent="0.2">
      <c r="A31" s="133">
        <v>2006</v>
      </c>
      <c r="C31" s="86">
        <v>238</v>
      </c>
      <c r="D31" s="86">
        <v>171</v>
      </c>
      <c r="E31" s="148"/>
      <c r="F31" s="86">
        <v>8</v>
      </c>
      <c r="G31" s="148"/>
      <c r="H31" s="86">
        <v>39</v>
      </c>
      <c r="I31" s="148"/>
      <c r="J31" s="86">
        <v>20</v>
      </c>
      <c r="K31" s="148"/>
      <c r="L31" s="134">
        <f t="shared" ref="L31:L39" si="6">100*SUM(F31,H31)/C31</f>
        <v>19.747899159663866</v>
      </c>
      <c r="M31" s="148"/>
      <c r="N31" s="134">
        <f t="shared" ref="N31:N39" si="7">100*H31/C31</f>
        <v>16.386554621848738</v>
      </c>
      <c r="O31" s="148"/>
    </row>
    <row r="32" spans="1:15" s="31" customFormat="1" ht="11.25" x14ac:dyDescent="0.2">
      <c r="A32" s="133">
        <v>2007</v>
      </c>
      <c r="C32" s="86">
        <v>262</v>
      </c>
      <c r="D32" s="86">
        <v>157</v>
      </c>
      <c r="E32" s="148"/>
      <c r="F32" s="86">
        <v>15</v>
      </c>
      <c r="G32" s="148"/>
      <c r="H32" s="86">
        <v>48</v>
      </c>
      <c r="I32" s="148"/>
      <c r="J32" s="86">
        <v>42</v>
      </c>
      <c r="K32" s="148"/>
      <c r="L32" s="134">
        <f t="shared" si="6"/>
        <v>24.045801526717558</v>
      </c>
      <c r="M32" s="148"/>
      <c r="N32" s="134">
        <f t="shared" si="7"/>
        <v>18.320610687022899</v>
      </c>
      <c r="O32" s="148"/>
    </row>
    <row r="33" spans="1:15" s="31" customFormat="1" ht="11.25" x14ac:dyDescent="0.2">
      <c r="A33" s="133">
        <v>2008</v>
      </c>
      <c r="C33" s="86">
        <v>208</v>
      </c>
      <c r="D33" s="86">
        <v>150</v>
      </c>
      <c r="E33" s="133"/>
      <c r="F33" s="86">
        <v>11</v>
      </c>
      <c r="G33" s="133"/>
      <c r="H33" s="86">
        <v>29</v>
      </c>
      <c r="I33" s="133"/>
      <c r="J33" s="86">
        <v>18</v>
      </c>
      <c r="K33" s="133"/>
      <c r="L33" s="134">
        <f t="shared" si="6"/>
        <v>19.23076923076923</v>
      </c>
      <c r="M33" s="133"/>
      <c r="N33" s="134">
        <f t="shared" si="7"/>
        <v>13.942307692307692</v>
      </c>
      <c r="O33" s="133"/>
    </row>
    <row r="34" spans="1:15" s="31" customFormat="1" ht="11.25" x14ac:dyDescent="0.2">
      <c r="A34" s="133">
        <v>2009</v>
      </c>
      <c r="C34" s="86">
        <v>191</v>
      </c>
      <c r="D34" s="86">
        <v>116</v>
      </c>
      <c r="E34" s="148"/>
      <c r="F34" s="86">
        <v>7</v>
      </c>
      <c r="G34" s="148"/>
      <c r="H34" s="86">
        <v>37</v>
      </c>
      <c r="I34" s="148"/>
      <c r="J34" s="86">
        <v>31</v>
      </c>
      <c r="K34" s="148"/>
      <c r="L34" s="134">
        <f t="shared" si="6"/>
        <v>23.036649214659686</v>
      </c>
      <c r="M34" s="148"/>
      <c r="N34" s="134">
        <f t="shared" si="7"/>
        <v>19.3717277486911</v>
      </c>
      <c r="O34" s="148"/>
    </row>
    <row r="35" spans="1:15" s="31" customFormat="1" ht="11.25" x14ac:dyDescent="0.2">
      <c r="A35" s="133">
        <v>2010</v>
      </c>
      <c r="C35" s="31">
        <v>138</v>
      </c>
      <c r="D35" s="31">
        <v>98</v>
      </c>
      <c r="E35" s="148"/>
      <c r="F35" s="31">
        <v>1</v>
      </c>
      <c r="G35" s="148"/>
      <c r="H35" s="31">
        <v>21</v>
      </c>
      <c r="I35" s="148"/>
      <c r="J35" s="37">
        <v>18</v>
      </c>
      <c r="K35" s="148"/>
      <c r="L35" s="134">
        <f t="shared" si="6"/>
        <v>15.942028985507246</v>
      </c>
      <c r="M35" s="148"/>
      <c r="N35" s="134">
        <f t="shared" si="7"/>
        <v>15.217391304347826</v>
      </c>
      <c r="O35" s="148"/>
    </row>
    <row r="36" spans="1:15" s="31" customFormat="1" ht="11.25" x14ac:dyDescent="0.2">
      <c r="A36" s="133">
        <v>2011</v>
      </c>
      <c r="C36" s="31">
        <v>148</v>
      </c>
      <c r="D36" s="31">
        <v>87</v>
      </c>
      <c r="E36" s="148" t="s">
        <v>557</v>
      </c>
      <c r="F36" s="31">
        <v>10</v>
      </c>
      <c r="G36" s="148" t="s">
        <v>557</v>
      </c>
      <c r="H36" s="31">
        <v>23</v>
      </c>
      <c r="I36" s="148" t="s">
        <v>557</v>
      </c>
      <c r="J36" s="37">
        <v>28</v>
      </c>
      <c r="K36" s="148" t="s">
        <v>557</v>
      </c>
      <c r="L36" s="134">
        <f t="shared" si="6"/>
        <v>22.297297297297298</v>
      </c>
      <c r="M36" s="148" t="s">
        <v>557</v>
      </c>
      <c r="N36" s="134">
        <f t="shared" si="7"/>
        <v>15.54054054054054</v>
      </c>
      <c r="O36" s="148" t="s">
        <v>557</v>
      </c>
    </row>
    <row r="37" spans="1:15" s="31" customFormat="1" ht="11.25" x14ac:dyDescent="0.2">
      <c r="A37" s="133">
        <v>2012</v>
      </c>
      <c r="C37" s="31">
        <v>123</v>
      </c>
      <c r="D37" s="31">
        <v>95</v>
      </c>
      <c r="E37" s="148"/>
      <c r="F37" s="31">
        <v>1</v>
      </c>
      <c r="G37" s="148"/>
      <c r="H37" s="31">
        <v>21</v>
      </c>
      <c r="I37" s="148"/>
      <c r="J37" s="31">
        <v>6</v>
      </c>
      <c r="K37" s="148"/>
      <c r="L37" s="134">
        <f t="shared" si="6"/>
        <v>17.886178861788618</v>
      </c>
      <c r="M37" s="148"/>
      <c r="N37" s="134">
        <f t="shared" si="7"/>
        <v>17.073170731707318</v>
      </c>
      <c r="O37" s="148"/>
    </row>
    <row r="38" spans="1:15" s="31" customFormat="1" ht="11.25" x14ac:dyDescent="0.2">
      <c r="A38" s="133">
        <v>2013</v>
      </c>
      <c r="C38" s="31">
        <v>124</v>
      </c>
      <c r="D38" s="31">
        <v>84</v>
      </c>
      <c r="E38" s="148"/>
      <c r="F38" s="31">
        <v>7</v>
      </c>
      <c r="G38" s="148"/>
      <c r="H38" s="31">
        <v>18</v>
      </c>
      <c r="I38" s="148"/>
      <c r="J38" s="31">
        <v>15</v>
      </c>
      <c r="K38" s="148"/>
      <c r="L38" s="134">
        <f t="shared" si="6"/>
        <v>20.161290322580644</v>
      </c>
      <c r="M38" s="148"/>
      <c r="N38" s="134">
        <f t="shared" si="7"/>
        <v>14.516129032258064</v>
      </c>
      <c r="O38" s="148"/>
    </row>
    <row r="39" spans="1:15" s="31" customFormat="1" ht="11.25" x14ac:dyDescent="0.2">
      <c r="A39" s="133">
        <v>2014</v>
      </c>
      <c r="C39" s="31">
        <v>109</v>
      </c>
      <c r="D39" s="31">
        <v>80</v>
      </c>
      <c r="E39" s="148"/>
      <c r="F39" s="31">
        <v>4</v>
      </c>
      <c r="G39" s="148"/>
      <c r="H39" s="31">
        <v>15</v>
      </c>
      <c r="I39" s="148"/>
      <c r="J39" s="31">
        <v>10</v>
      </c>
      <c r="K39" s="148"/>
      <c r="L39" s="134">
        <f t="shared" si="6"/>
        <v>17.431192660550458</v>
      </c>
      <c r="M39" s="148"/>
      <c r="N39" s="134">
        <f t="shared" si="7"/>
        <v>13.761467889908257</v>
      </c>
      <c r="O39" s="148"/>
    </row>
    <row r="40" spans="1:15" s="31" customFormat="1" ht="11.25" x14ac:dyDescent="0.2">
      <c r="A40" s="133">
        <v>2015</v>
      </c>
      <c r="C40" s="31">
        <v>136</v>
      </c>
      <c r="D40" s="31">
        <v>91</v>
      </c>
      <c r="F40" s="31">
        <v>10</v>
      </c>
      <c r="H40" s="31">
        <v>21</v>
      </c>
      <c r="J40" s="31">
        <v>14</v>
      </c>
      <c r="K40" s="148"/>
      <c r="L40" s="134">
        <f>100*SUM(F40,H40)/C40</f>
        <v>22.794117647058822</v>
      </c>
      <c r="M40" s="148"/>
      <c r="N40" s="134">
        <f>100*H40/C40</f>
        <v>15.441176470588236</v>
      </c>
      <c r="O40" s="148"/>
    </row>
    <row r="41" spans="1:15" s="31" customFormat="1" ht="11.25" x14ac:dyDescent="0.2">
      <c r="A41" s="133">
        <v>2016</v>
      </c>
      <c r="C41" s="31">
        <v>129</v>
      </c>
      <c r="D41" s="31">
        <v>89</v>
      </c>
      <c r="F41" s="31">
        <v>10</v>
      </c>
      <c r="H41" s="31">
        <v>20</v>
      </c>
      <c r="J41" s="31">
        <v>10</v>
      </c>
      <c r="K41" s="148"/>
      <c r="L41" s="134">
        <f>100*SUM(F41,H41)/C41</f>
        <v>23.255813953488371</v>
      </c>
      <c r="M41" s="148"/>
      <c r="N41" s="134">
        <f>100*H41/C41</f>
        <v>15.503875968992247</v>
      </c>
      <c r="O41" s="148"/>
    </row>
    <row r="42" spans="1:15" s="31" customFormat="1" ht="11.25" x14ac:dyDescent="0.2">
      <c r="A42" s="133">
        <v>2017</v>
      </c>
      <c r="C42" s="31">
        <v>119</v>
      </c>
      <c r="D42" s="31">
        <v>73</v>
      </c>
      <c r="F42" s="31">
        <v>7</v>
      </c>
      <c r="H42" s="31">
        <v>21</v>
      </c>
      <c r="J42" s="31">
        <v>18</v>
      </c>
      <c r="K42" s="37"/>
      <c r="L42" s="134">
        <f>100*SUM(F42,H42)/C42</f>
        <v>23.529411764705884</v>
      </c>
      <c r="M42" s="148"/>
      <c r="N42" s="134">
        <f>100*H42/C42</f>
        <v>17.647058823529413</v>
      </c>
      <c r="O42" s="134"/>
    </row>
    <row r="43" spans="1:15" s="31" customFormat="1" ht="11.25" x14ac:dyDescent="0.2">
      <c r="A43" s="133">
        <v>2018</v>
      </c>
      <c r="C43" s="86">
        <v>169</v>
      </c>
      <c r="D43" s="86">
        <v>132</v>
      </c>
      <c r="E43" s="86"/>
      <c r="F43" s="86">
        <v>5</v>
      </c>
      <c r="G43" s="86"/>
      <c r="H43" s="86">
        <v>21</v>
      </c>
      <c r="I43" s="86"/>
      <c r="J43" s="86">
        <v>11</v>
      </c>
      <c r="K43" s="37"/>
      <c r="L43" s="134">
        <f>100*SUM(F43,H43)/C43</f>
        <v>15.384615384615385</v>
      </c>
      <c r="M43" s="148"/>
      <c r="N43" s="134">
        <f>100*H43/C43</f>
        <v>12.42603550295858</v>
      </c>
      <c r="O43" s="134"/>
    </row>
    <row r="44" spans="1:15" s="31" customFormat="1" ht="11.25" x14ac:dyDescent="0.2">
      <c r="A44" s="133">
        <v>2019</v>
      </c>
      <c r="C44" s="86">
        <v>103</v>
      </c>
      <c r="D44" s="86">
        <v>63</v>
      </c>
      <c r="E44" s="86"/>
      <c r="F44" s="86">
        <v>2</v>
      </c>
      <c r="G44" s="86"/>
      <c r="H44" s="86">
        <v>17</v>
      </c>
      <c r="I44" s="86"/>
      <c r="J44" s="86">
        <v>21</v>
      </c>
      <c r="K44" s="37"/>
      <c r="L44" s="134">
        <f>100*SUM(F44,H44)/C44</f>
        <v>18.446601941747574</v>
      </c>
      <c r="M44" s="148"/>
      <c r="N44" s="134">
        <f>100*H44/C44</f>
        <v>16.50485436893204</v>
      </c>
      <c r="O44" s="134"/>
    </row>
    <row r="45" spans="1:15" s="34" customFormat="1" ht="11.25" x14ac:dyDescent="0.2">
      <c r="A45" s="142" t="s">
        <v>618</v>
      </c>
      <c r="B45" s="142"/>
      <c r="C45" s="143">
        <f>SUM(C31:C44)</f>
        <v>2197</v>
      </c>
      <c r="D45" s="143">
        <f>SUM(D31:D44)</f>
        <v>1486</v>
      </c>
      <c r="E45" s="143"/>
      <c r="F45" s="143">
        <f>SUM(F31:F44)</f>
        <v>98</v>
      </c>
      <c r="G45" s="143"/>
      <c r="H45" s="143">
        <f>SUM(H31:H44)</f>
        <v>351</v>
      </c>
      <c r="I45" s="143"/>
      <c r="J45" s="143">
        <f>SUM(J31:J44)</f>
        <v>262</v>
      </c>
      <c r="K45" s="143"/>
      <c r="L45" s="146">
        <f t="shared" ref="L45" si="8">100*SUM(F45,H45)/C45</f>
        <v>20.43695949021393</v>
      </c>
      <c r="M45" s="205"/>
      <c r="N45" s="146">
        <f t="shared" ref="N45" si="9">100*H45/C45</f>
        <v>15.976331360946746</v>
      </c>
      <c r="O45" s="206"/>
    </row>
    <row r="46" spans="1:15" s="31" customFormat="1" ht="11.25" x14ac:dyDescent="0.2">
      <c r="A46" s="133"/>
      <c r="E46" s="133"/>
      <c r="G46" s="133"/>
      <c r="I46" s="133"/>
      <c r="K46" s="133"/>
      <c r="L46" s="134"/>
      <c r="M46" s="148"/>
      <c r="N46" s="134"/>
      <c r="O46" s="133"/>
    </row>
    <row r="47" spans="1:15" s="31" customFormat="1" ht="12" customHeight="1" x14ac:dyDescent="0.2">
      <c r="A47" s="34" t="s">
        <v>308</v>
      </c>
      <c r="C47" s="86"/>
      <c r="D47" s="86"/>
      <c r="E47" s="170"/>
      <c r="F47" s="86"/>
      <c r="G47" s="170"/>
      <c r="H47" s="86"/>
      <c r="I47" s="170"/>
      <c r="J47" s="86"/>
      <c r="K47" s="170"/>
      <c r="L47" s="134"/>
      <c r="M47" s="170"/>
      <c r="N47" s="134"/>
      <c r="O47" s="170"/>
    </row>
    <row r="48" spans="1:15" s="31" customFormat="1" ht="12" customHeight="1" x14ac:dyDescent="0.2">
      <c r="A48" s="133">
        <v>2006</v>
      </c>
      <c r="C48" s="86">
        <v>41</v>
      </c>
      <c r="D48" s="86">
        <v>36</v>
      </c>
      <c r="E48" s="170"/>
      <c r="F48" s="86" t="s">
        <v>607</v>
      </c>
      <c r="G48" s="170"/>
      <c r="H48" s="86">
        <v>1</v>
      </c>
      <c r="I48" s="170"/>
      <c r="J48" s="86">
        <v>4</v>
      </c>
      <c r="K48" s="170"/>
      <c r="L48" s="134">
        <f>100*SUM(F48,H48)/C48</f>
        <v>2.4390243902439024</v>
      </c>
      <c r="M48" s="170"/>
      <c r="N48" s="134">
        <f>100*H48/C48</f>
        <v>2.4390243902439024</v>
      </c>
      <c r="O48" s="170"/>
    </row>
    <row r="49" spans="1:15" s="31" customFormat="1" ht="12" customHeight="1" x14ac:dyDescent="0.2">
      <c r="A49" s="133">
        <v>2007</v>
      </c>
      <c r="C49" s="86">
        <v>75</v>
      </c>
      <c r="D49" s="86">
        <v>51</v>
      </c>
      <c r="E49" s="148"/>
      <c r="F49" s="86">
        <v>5</v>
      </c>
      <c r="G49" s="148"/>
      <c r="H49" s="86">
        <v>3</v>
      </c>
      <c r="I49" s="148"/>
      <c r="J49" s="86">
        <v>16</v>
      </c>
      <c r="K49" s="148"/>
      <c r="L49" s="134">
        <f>100*SUM(F49,H49)/C49</f>
        <v>10.666666666666666</v>
      </c>
      <c r="M49" s="148"/>
      <c r="N49" s="134">
        <f>100*H49/C49</f>
        <v>4</v>
      </c>
      <c r="O49" s="148"/>
    </row>
    <row r="50" spans="1:15" s="31" customFormat="1" ht="12" customHeight="1" x14ac:dyDescent="0.2">
      <c r="A50" s="133">
        <v>2008</v>
      </c>
      <c r="C50" s="86">
        <v>46</v>
      </c>
      <c r="D50" s="86">
        <v>37</v>
      </c>
      <c r="E50" s="170"/>
      <c r="F50" s="86">
        <v>1</v>
      </c>
      <c r="G50" s="170"/>
      <c r="H50" s="86">
        <v>3</v>
      </c>
      <c r="I50" s="170"/>
      <c r="J50" s="86">
        <v>5</v>
      </c>
      <c r="K50" s="170"/>
      <c r="L50" s="134">
        <f>100*SUM(F50,H50)/C50</f>
        <v>8.695652173913043</v>
      </c>
      <c r="M50" s="170"/>
      <c r="N50" s="134">
        <f>100*H50/C50</f>
        <v>6.5217391304347823</v>
      </c>
      <c r="O50" s="170"/>
    </row>
    <row r="51" spans="1:15" s="31" customFormat="1" ht="12" customHeight="1" x14ac:dyDescent="0.2">
      <c r="A51" s="133">
        <v>2009</v>
      </c>
      <c r="C51" s="86">
        <v>34</v>
      </c>
      <c r="D51" s="86">
        <v>21</v>
      </c>
      <c r="E51" s="133"/>
      <c r="F51" s="86">
        <v>1</v>
      </c>
      <c r="G51" s="133"/>
      <c r="H51" s="86">
        <v>3</v>
      </c>
      <c r="I51" s="133"/>
      <c r="J51" s="86">
        <v>9</v>
      </c>
      <c r="K51" s="133"/>
      <c r="L51" s="134">
        <f>100*SUM(F51,H51)/C51</f>
        <v>11.764705882352942</v>
      </c>
      <c r="M51" s="133"/>
      <c r="N51" s="134">
        <f>100*H51/C51</f>
        <v>8.8235294117647065</v>
      </c>
      <c r="O51" s="133"/>
    </row>
    <row r="52" spans="1:15" s="31" customFormat="1" ht="11.25" x14ac:dyDescent="0.2">
      <c r="A52" s="133">
        <v>2010</v>
      </c>
      <c r="C52" s="31">
        <v>27</v>
      </c>
      <c r="D52" s="31">
        <v>24</v>
      </c>
      <c r="E52" s="133"/>
      <c r="F52" s="86" t="s">
        <v>607</v>
      </c>
      <c r="G52" s="133"/>
      <c r="H52" s="86" t="s">
        <v>607</v>
      </c>
      <c r="I52" s="133"/>
      <c r="J52" s="37">
        <v>3</v>
      </c>
      <c r="K52" s="133"/>
      <c r="L52" s="86" t="s">
        <v>607</v>
      </c>
      <c r="M52" s="133"/>
      <c r="N52" s="86" t="s">
        <v>607</v>
      </c>
      <c r="O52" s="133"/>
    </row>
    <row r="53" spans="1:15" s="31" customFormat="1" ht="11.25" x14ac:dyDescent="0.2">
      <c r="A53" s="133">
        <v>2011</v>
      </c>
      <c r="C53" s="31">
        <v>25</v>
      </c>
      <c r="D53" s="31">
        <v>18</v>
      </c>
      <c r="E53" s="148" t="s">
        <v>557</v>
      </c>
      <c r="F53" s="86">
        <v>1</v>
      </c>
      <c r="G53" s="148" t="s">
        <v>557</v>
      </c>
      <c r="H53" s="86">
        <v>2</v>
      </c>
      <c r="I53" s="148" t="s">
        <v>557</v>
      </c>
      <c r="J53" s="37">
        <v>4</v>
      </c>
      <c r="K53" s="148" t="s">
        <v>557</v>
      </c>
      <c r="L53" s="134">
        <f t="shared" ref="L53:L60" si="10">100*SUM(F53,H53)/C53</f>
        <v>12</v>
      </c>
      <c r="M53" s="148" t="s">
        <v>557</v>
      </c>
      <c r="N53" s="134">
        <f t="shared" ref="N53:N60" si="11">100*H53/C53</f>
        <v>8</v>
      </c>
      <c r="O53" s="148" t="s">
        <v>557</v>
      </c>
    </row>
    <row r="54" spans="1:15" s="31" customFormat="1" ht="11.25" x14ac:dyDescent="0.2">
      <c r="A54" s="133">
        <v>2012</v>
      </c>
      <c r="C54" s="31">
        <v>22</v>
      </c>
      <c r="D54" s="31">
        <v>17</v>
      </c>
      <c r="F54" s="86">
        <v>1</v>
      </c>
      <c r="G54" s="86"/>
      <c r="H54" s="86">
        <v>3</v>
      </c>
      <c r="I54" s="86"/>
      <c r="J54" s="31">
        <v>1</v>
      </c>
      <c r="K54" s="148" t="s">
        <v>557</v>
      </c>
      <c r="L54" s="134">
        <f t="shared" si="10"/>
        <v>18.181818181818183</v>
      </c>
      <c r="M54" s="148" t="s">
        <v>557</v>
      </c>
      <c r="N54" s="134">
        <f t="shared" si="11"/>
        <v>13.636363636363637</v>
      </c>
      <c r="O54" s="148" t="s">
        <v>557</v>
      </c>
    </row>
    <row r="55" spans="1:15" s="31" customFormat="1" ht="11.25" x14ac:dyDescent="0.2">
      <c r="A55" s="133">
        <v>2013</v>
      </c>
      <c r="C55" s="31">
        <v>28</v>
      </c>
      <c r="D55" s="31">
        <v>21</v>
      </c>
      <c r="F55" s="86">
        <v>3</v>
      </c>
      <c r="G55" s="86"/>
      <c r="H55" s="86">
        <v>1</v>
      </c>
      <c r="I55" s="86"/>
      <c r="J55" s="31">
        <v>3</v>
      </c>
      <c r="K55" s="148"/>
      <c r="L55" s="134">
        <f t="shared" si="10"/>
        <v>14.285714285714286</v>
      </c>
      <c r="M55" s="148"/>
      <c r="N55" s="134">
        <f t="shared" si="11"/>
        <v>3.5714285714285716</v>
      </c>
      <c r="O55" s="148"/>
    </row>
    <row r="56" spans="1:15" s="31" customFormat="1" ht="11.25" x14ac:dyDescent="0.2">
      <c r="A56" s="133">
        <v>2014</v>
      </c>
      <c r="C56" s="31">
        <v>27</v>
      </c>
      <c r="D56" s="31">
        <v>20</v>
      </c>
      <c r="F56" s="86" t="s">
        <v>607</v>
      </c>
      <c r="G56" s="86"/>
      <c r="H56" s="86">
        <v>3</v>
      </c>
      <c r="I56" s="86"/>
      <c r="J56" s="31">
        <v>4</v>
      </c>
      <c r="K56" s="148"/>
      <c r="L56" s="134">
        <f t="shared" si="10"/>
        <v>11.111111111111111</v>
      </c>
      <c r="M56" s="148"/>
      <c r="N56" s="134">
        <f t="shared" si="11"/>
        <v>11.111111111111111</v>
      </c>
      <c r="O56" s="148"/>
    </row>
    <row r="57" spans="1:15" s="31" customFormat="1" ht="11.25" x14ac:dyDescent="0.2">
      <c r="A57" s="133">
        <v>2015</v>
      </c>
      <c r="C57" s="31">
        <v>24</v>
      </c>
      <c r="D57" s="31">
        <v>13</v>
      </c>
      <c r="F57" s="21" t="s">
        <v>607</v>
      </c>
      <c r="G57" s="21"/>
      <c r="H57" s="21">
        <v>4</v>
      </c>
      <c r="I57" s="21"/>
      <c r="J57" s="31">
        <v>7</v>
      </c>
      <c r="K57" s="148"/>
      <c r="L57" s="134">
        <f t="shared" si="10"/>
        <v>16.666666666666668</v>
      </c>
      <c r="M57" s="148"/>
      <c r="N57" s="134">
        <f t="shared" si="11"/>
        <v>16.666666666666668</v>
      </c>
      <c r="O57" s="148"/>
    </row>
    <row r="58" spans="1:15" s="31" customFormat="1" ht="11.25" x14ac:dyDescent="0.2">
      <c r="A58" s="133">
        <v>2016</v>
      </c>
      <c r="C58" s="31">
        <v>23</v>
      </c>
      <c r="D58" s="31">
        <v>17</v>
      </c>
      <c r="F58" s="21"/>
      <c r="G58" s="21"/>
      <c r="H58" s="21">
        <v>3</v>
      </c>
      <c r="I58" s="21"/>
      <c r="J58" s="31">
        <v>3</v>
      </c>
      <c r="K58" s="148"/>
      <c r="L58" s="134">
        <f t="shared" si="10"/>
        <v>13.043478260869565</v>
      </c>
      <c r="M58" s="148"/>
      <c r="N58" s="134">
        <f t="shared" si="11"/>
        <v>13.043478260869565</v>
      </c>
      <c r="O58" s="148"/>
    </row>
    <row r="59" spans="1:15" s="31" customFormat="1" ht="11.25" x14ac:dyDescent="0.2">
      <c r="A59" s="133">
        <v>2017</v>
      </c>
      <c r="C59" s="31">
        <v>16</v>
      </c>
      <c r="D59" s="31">
        <v>11</v>
      </c>
      <c r="F59" s="31" t="s">
        <v>607</v>
      </c>
      <c r="H59" s="31">
        <v>3</v>
      </c>
      <c r="J59" s="31">
        <v>2</v>
      </c>
      <c r="K59" s="37"/>
      <c r="L59" s="134">
        <f t="shared" si="10"/>
        <v>18.75</v>
      </c>
      <c r="M59" s="148"/>
      <c r="N59" s="134">
        <f t="shared" si="11"/>
        <v>18.75</v>
      </c>
      <c r="O59" s="134"/>
    </row>
    <row r="60" spans="1:15" s="31" customFormat="1" ht="11.25" x14ac:dyDescent="0.2">
      <c r="A60" s="133">
        <v>2018</v>
      </c>
      <c r="C60" s="86">
        <v>23</v>
      </c>
      <c r="D60" s="86">
        <v>19</v>
      </c>
      <c r="E60" s="86"/>
      <c r="F60" s="21" t="s">
        <v>607</v>
      </c>
      <c r="G60" s="21"/>
      <c r="H60" s="86">
        <v>1</v>
      </c>
      <c r="I60" s="86"/>
      <c r="J60" s="86">
        <v>3</v>
      </c>
      <c r="K60" s="37"/>
      <c r="L60" s="134">
        <f t="shared" si="10"/>
        <v>4.3478260869565215</v>
      </c>
      <c r="M60" s="148"/>
      <c r="N60" s="134">
        <f t="shared" si="11"/>
        <v>4.3478260869565215</v>
      </c>
      <c r="O60" s="134"/>
    </row>
    <row r="61" spans="1:15" s="31" customFormat="1" ht="11.25" x14ac:dyDescent="0.2">
      <c r="A61" s="133">
        <v>2019</v>
      </c>
      <c r="C61" s="86">
        <v>16</v>
      </c>
      <c r="D61" s="86">
        <v>13</v>
      </c>
      <c r="E61" s="86"/>
      <c r="F61" s="21" t="s">
        <v>607</v>
      </c>
      <c r="G61" s="21"/>
      <c r="H61" s="86" t="s">
        <v>607</v>
      </c>
      <c r="I61" s="86"/>
      <c r="J61" s="86">
        <v>3</v>
      </c>
      <c r="K61" s="37"/>
      <c r="L61" s="86" t="s">
        <v>607</v>
      </c>
      <c r="M61" s="148"/>
      <c r="N61" s="86" t="s">
        <v>607</v>
      </c>
      <c r="O61" s="134"/>
    </row>
    <row r="62" spans="1:15" s="34" customFormat="1" ht="11.25" x14ac:dyDescent="0.2">
      <c r="A62" s="142" t="s">
        <v>618</v>
      </c>
      <c r="B62" s="142"/>
      <c r="C62" s="143">
        <f>SUM(C48:C61)</f>
        <v>427</v>
      </c>
      <c r="D62" s="143">
        <f>SUM(D48:D61)</f>
        <v>318</v>
      </c>
      <c r="E62" s="143"/>
      <c r="F62" s="143">
        <f>SUM(F48:F61)</f>
        <v>12</v>
      </c>
      <c r="G62" s="143"/>
      <c r="H62" s="143">
        <f>SUM(H48:H61)</f>
        <v>30</v>
      </c>
      <c r="I62" s="143"/>
      <c r="J62" s="143">
        <f>SUM(J48:J61)</f>
        <v>67</v>
      </c>
      <c r="K62" s="143"/>
      <c r="L62" s="146">
        <f t="shared" ref="L62" si="12">100*SUM(F62,H62)/C62</f>
        <v>9.8360655737704921</v>
      </c>
      <c r="M62" s="205"/>
      <c r="N62" s="146">
        <f t="shared" ref="N62" si="13">100*H62/C62</f>
        <v>7.0257611241217797</v>
      </c>
      <c r="O62" s="206"/>
    </row>
    <row r="63" spans="1:15" s="31" customFormat="1" ht="12" customHeight="1" x14ac:dyDescent="0.2">
      <c r="A63" s="133"/>
      <c r="C63" s="86"/>
      <c r="D63" s="86"/>
      <c r="E63" s="133"/>
      <c r="F63" s="86"/>
      <c r="G63" s="133"/>
      <c r="H63" s="86"/>
      <c r="I63" s="133"/>
      <c r="J63" s="86"/>
      <c r="K63" s="133"/>
      <c r="L63" s="134"/>
      <c r="M63" s="148"/>
      <c r="N63" s="134"/>
      <c r="O63" s="133"/>
    </row>
    <row r="64" spans="1:15" s="31" customFormat="1" ht="12" customHeight="1" x14ac:dyDescent="0.2">
      <c r="A64" s="135" t="s">
        <v>434</v>
      </c>
      <c r="C64" s="138"/>
      <c r="D64" s="138"/>
      <c r="E64" s="138"/>
      <c r="F64" s="86"/>
      <c r="G64" s="138"/>
      <c r="H64" s="86"/>
      <c r="I64" s="138"/>
      <c r="J64" s="86"/>
      <c r="K64" s="148"/>
      <c r="L64" s="134"/>
      <c r="M64" s="148"/>
      <c r="N64" s="134"/>
      <c r="O64" s="148"/>
    </row>
    <row r="65" spans="1:15" s="31" customFormat="1" ht="12" customHeight="1" x14ac:dyDescent="0.2">
      <c r="A65" s="133">
        <v>2006</v>
      </c>
      <c r="C65" s="86">
        <v>11</v>
      </c>
      <c r="D65" s="86">
        <v>7</v>
      </c>
      <c r="E65" s="133"/>
      <c r="F65" s="86">
        <v>1</v>
      </c>
      <c r="G65" s="133"/>
      <c r="H65" s="86">
        <v>3</v>
      </c>
      <c r="I65" s="133"/>
      <c r="J65" s="86" t="s">
        <v>607</v>
      </c>
      <c r="K65" s="133"/>
      <c r="L65" s="134">
        <f>100*SUM(F65,H65)/C65</f>
        <v>36.363636363636367</v>
      </c>
      <c r="M65" s="133"/>
      <c r="N65" s="134">
        <f>100*H65/C65</f>
        <v>27.272727272727273</v>
      </c>
      <c r="O65" s="133"/>
    </row>
    <row r="66" spans="1:15" s="31" customFormat="1" ht="12" customHeight="1" x14ac:dyDescent="0.2">
      <c r="A66" s="133">
        <v>2007</v>
      </c>
      <c r="C66" s="86">
        <v>14</v>
      </c>
      <c r="D66" s="86">
        <v>9</v>
      </c>
      <c r="E66" s="133"/>
      <c r="F66" s="86">
        <v>1</v>
      </c>
      <c r="G66" s="133"/>
      <c r="H66" s="86">
        <v>1</v>
      </c>
      <c r="I66" s="133"/>
      <c r="J66" s="86">
        <v>3</v>
      </c>
      <c r="K66" s="133"/>
      <c r="L66" s="134">
        <f>100*SUM(F66,H66)/C66</f>
        <v>14.285714285714286</v>
      </c>
      <c r="M66" s="133"/>
      <c r="N66" s="134">
        <f>100*H66/C66</f>
        <v>7.1428571428571432</v>
      </c>
      <c r="O66" s="133"/>
    </row>
    <row r="67" spans="1:15" s="31" customFormat="1" ht="12" customHeight="1" x14ac:dyDescent="0.2">
      <c r="A67" s="133">
        <v>2008</v>
      </c>
      <c r="C67" s="138">
        <v>7</v>
      </c>
      <c r="D67" s="138">
        <v>7</v>
      </c>
      <c r="E67" s="138"/>
      <c r="F67" s="86" t="s">
        <v>607</v>
      </c>
      <c r="G67" s="138"/>
      <c r="H67" s="86" t="s">
        <v>607</v>
      </c>
      <c r="I67" s="138"/>
      <c r="J67" s="86" t="s">
        <v>607</v>
      </c>
      <c r="K67" s="133"/>
      <c r="L67" s="86" t="s">
        <v>607</v>
      </c>
      <c r="M67" s="133"/>
      <c r="N67" s="86" t="s">
        <v>607</v>
      </c>
      <c r="O67" s="133"/>
    </row>
    <row r="68" spans="1:15" s="31" customFormat="1" ht="12" customHeight="1" x14ac:dyDescent="0.2">
      <c r="A68" s="133">
        <v>2009</v>
      </c>
      <c r="C68" s="31">
        <v>11</v>
      </c>
      <c r="D68" s="31">
        <v>5</v>
      </c>
      <c r="F68" s="207">
        <v>2</v>
      </c>
      <c r="G68" s="207"/>
      <c r="H68" s="207">
        <v>3</v>
      </c>
      <c r="I68" s="207"/>
      <c r="J68" s="31">
        <v>1</v>
      </c>
      <c r="K68" s="133"/>
      <c r="L68" s="134">
        <f>100*SUM(F68,H68)/C68</f>
        <v>45.454545454545453</v>
      </c>
      <c r="M68" s="133"/>
      <c r="N68" s="134">
        <f>100*H68/C68</f>
        <v>27.272727272727273</v>
      </c>
      <c r="O68" s="133"/>
    </row>
    <row r="69" spans="1:15" s="31" customFormat="1" ht="12" customHeight="1" x14ac:dyDescent="0.2">
      <c r="A69" s="133">
        <v>2010</v>
      </c>
      <c r="C69" s="31">
        <v>4</v>
      </c>
      <c r="D69" s="86">
        <v>4</v>
      </c>
      <c r="E69" s="133"/>
      <c r="F69" s="86" t="s">
        <v>607</v>
      </c>
      <c r="G69" s="133"/>
      <c r="H69" s="86" t="s">
        <v>607</v>
      </c>
      <c r="I69" s="133"/>
      <c r="J69" s="86" t="s">
        <v>607</v>
      </c>
      <c r="K69" s="133"/>
      <c r="L69" s="86" t="s">
        <v>607</v>
      </c>
      <c r="M69" s="133"/>
      <c r="N69" s="86" t="s">
        <v>607</v>
      </c>
      <c r="O69" s="133"/>
    </row>
    <row r="70" spans="1:15" s="31" customFormat="1" ht="11.25" x14ac:dyDescent="0.2">
      <c r="A70" s="133">
        <v>2011</v>
      </c>
      <c r="C70" s="116">
        <v>1</v>
      </c>
      <c r="D70" s="116" t="s">
        <v>607</v>
      </c>
      <c r="E70" s="148" t="s">
        <v>557</v>
      </c>
      <c r="F70" s="116" t="s">
        <v>607</v>
      </c>
      <c r="G70" s="148" t="s">
        <v>557</v>
      </c>
      <c r="H70" s="116" t="s">
        <v>607</v>
      </c>
      <c r="I70" s="148" t="s">
        <v>557</v>
      </c>
      <c r="J70" s="116">
        <v>1</v>
      </c>
      <c r="K70" s="148" t="s">
        <v>557</v>
      </c>
      <c r="L70" s="86" t="s">
        <v>607</v>
      </c>
      <c r="M70" s="148" t="s">
        <v>557</v>
      </c>
      <c r="N70" s="86" t="s">
        <v>607</v>
      </c>
      <c r="O70" s="148" t="s">
        <v>557</v>
      </c>
    </row>
    <row r="71" spans="1:15" s="31" customFormat="1" ht="11.25" x14ac:dyDescent="0.2">
      <c r="A71" s="133">
        <v>2012</v>
      </c>
      <c r="C71" s="127">
        <v>2</v>
      </c>
      <c r="D71" s="116">
        <v>2</v>
      </c>
      <c r="E71" s="133"/>
      <c r="F71" s="116" t="s">
        <v>607</v>
      </c>
      <c r="G71" s="133"/>
      <c r="H71" s="116" t="s">
        <v>607</v>
      </c>
      <c r="I71" s="133"/>
      <c r="J71" s="116" t="s">
        <v>607</v>
      </c>
      <c r="K71" s="133"/>
      <c r="L71" s="86" t="s">
        <v>607</v>
      </c>
      <c r="M71" s="133"/>
      <c r="N71" s="86" t="s">
        <v>607</v>
      </c>
      <c r="O71" s="133"/>
    </row>
    <row r="72" spans="1:15" s="31" customFormat="1" ht="11.25" x14ac:dyDescent="0.2">
      <c r="A72" s="133">
        <v>2013</v>
      </c>
      <c r="C72" s="21" t="s">
        <v>607</v>
      </c>
      <c r="D72" s="21" t="s">
        <v>607</v>
      </c>
      <c r="E72" s="133"/>
      <c r="F72" s="21" t="s">
        <v>607</v>
      </c>
      <c r="G72" s="133"/>
      <c r="H72" s="21" t="s">
        <v>607</v>
      </c>
      <c r="I72" s="133"/>
      <c r="J72" s="21" t="s">
        <v>607</v>
      </c>
      <c r="K72" s="133"/>
      <c r="L72" s="21" t="s">
        <v>607</v>
      </c>
      <c r="M72" s="21"/>
      <c r="N72" s="21" t="s">
        <v>607</v>
      </c>
      <c r="O72" s="133"/>
    </row>
    <row r="73" spans="1:15" s="31" customFormat="1" ht="11.25" x14ac:dyDescent="0.2">
      <c r="A73" s="133">
        <v>2014</v>
      </c>
      <c r="C73" s="21">
        <v>4</v>
      </c>
      <c r="D73" s="21">
        <v>3</v>
      </c>
      <c r="E73" s="133"/>
      <c r="F73" s="21" t="s">
        <v>607</v>
      </c>
      <c r="G73" s="133"/>
      <c r="H73" s="21" t="s">
        <v>607</v>
      </c>
      <c r="I73" s="133"/>
      <c r="J73" s="21">
        <v>1</v>
      </c>
      <c r="K73" s="133"/>
      <c r="L73" s="21" t="s">
        <v>607</v>
      </c>
      <c r="M73" s="21"/>
      <c r="N73" s="21" t="s">
        <v>607</v>
      </c>
      <c r="O73" s="133"/>
    </row>
    <row r="74" spans="1:15" s="31" customFormat="1" ht="11.25" x14ac:dyDescent="0.2">
      <c r="A74" s="133">
        <v>2015</v>
      </c>
      <c r="C74" s="21">
        <v>5</v>
      </c>
      <c r="D74" s="21">
        <v>4</v>
      </c>
      <c r="E74" s="21"/>
      <c r="F74" s="21" t="s">
        <v>607</v>
      </c>
      <c r="G74" s="21"/>
      <c r="H74" s="21">
        <v>1</v>
      </c>
      <c r="I74" s="21"/>
      <c r="J74" s="21" t="s">
        <v>607</v>
      </c>
      <c r="K74" s="133"/>
      <c r="L74" s="134">
        <f>100*SUM(F74,H74)/C74</f>
        <v>20</v>
      </c>
      <c r="M74" s="133"/>
      <c r="N74" s="134">
        <f>100*H74/C74</f>
        <v>20</v>
      </c>
      <c r="O74" s="133"/>
    </row>
    <row r="75" spans="1:15" s="31" customFormat="1" ht="11.25" x14ac:dyDescent="0.2">
      <c r="A75" s="133">
        <v>2016</v>
      </c>
      <c r="C75" s="21">
        <v>3</v>
      </c>
      <c r="D75" s="21">
        <v>2</v>
      </c>
      <c r="E75" s="21"/>
      <c r="F75" s="21">
        <v>1</v>
      </c>
      <c r="G75" s="21"/>
      <c r="H75" s="21" t="s">
        <v>607</v>
      </c>
      <c r="I75" s="21"/>
      <c r="J75" s="21" t="s">
        <v>607</v>
      </c>
      <c r="K75" s="133"/>
      <c r="L75" s="134">
        <f>100*SUM(F75,H75)/C75</f>
        <v>33.333333333333336</v>
      </c>
      <c r="M75" s="133"/>
      <c r="N75" s="21" t="s">
        <v>607</v>
      </c>
      <c r="O75" s="133"/>
    </row>
    <row r="76" spans="1:15" s="31" customFormat="1" ht="11.25" x14ac:dyDescent="0.2">
      <c r="A76" s="133">
        <v>2017</v>
      </c>
      <c r="C76" s="44" t="s">
        <v>607</v>
      </c>
      <c r="D76" s="44" t="s">
        <v>607</v>
      </c>
      <c r="E76" s="44"/>
      <c r="F76" s="44" t="s">
        <v>607</v>
      </c>
      <c r="G76" s="44"/>
      <c r="H76" s="44" t="s">
        <v>607</v>
      </c>
      <c r="I76" s="44"/>
      <c r="J76" s="44" t="s">
        <v>607</v>
      </c>
      <c r="K76" s="37"/>
      <c r="L76" s="21" t="s">
        <v>607</v>
      </c>
      <c r="M76" s="21"/>
      <c r="N76" s="21" t="s">
        <v>607</v>
      </c>
      <c r="O76" s="134"/>
    </row>
    <row r="77" spans="1:15" s="31" customFormat="1" ht="11.25" x14ac:dyDescent="0.2">
      <c r="A77" s="133">
        <v>2018</v>
      </c>
      <c r="C77" s="21">
        <v>3</v>
      </c>
      <c r="D77" s="21">
        <v>2</v>
      </c>
      <c r="E77" s="21"/>
      <c r="F77" s="21" t="s">
        <v>607</v>
      </c>
      <c r="G77" s="21"/>
      <c r="H77" s="21" t="s">
        <v>607</v>
      </c>
      <c r="I77" s="21"/>
      <c r="J77" s="21">
        <v>1</v>
      </c>
      <c r="K77" s="37"/>
      <c r="L77" s="21" t="s">
        <v>607</v>
      </c>
      <c r="M77" s="133"/>
      <c r="N77" s="21" t="s">
        <v>607</v>
      </c>
      <c r="O77" s="134"/>
    </row>
    <row r="78" spans="1:15" s="31" customFormat="1" ht="11.25" x14ac:dyDescent="0.2">
      <c r="A78" s="133">
        <v>2019</v>
      </c>
      <c r="C78" s="21">
        <v>2</v>
      </c>
      <c r="D78" s="21">
        <v>2</v>
      </c>
      <c r="E78" s="21"/>
      <c r="F78" s="21" t="s">
        <v>607</v>
      </c>
      <c r="G78" s="21"/>
      <c r="H78" s="21" t="s">
        <v>607</v>
      </c>
      <c r="I78" s="21"/>
      <c r="J78" s="21" t="s">
        <v>607</v>
      </c>
      <c r="K78" s="37"/>
      <c r="L78" s="21" t="s">
        <v>607</v>
      </c>
      <c r="M78" s="133"/>
      <c r="N78" s="21" t="s">
        <v>607</v>
      </c>
      <c r="O78" s="134"/>
    </row>
    <row r="79" spans="1:15" s="34" customFormat="1" ht="11.25" x14ac:dyDescent="0.2">
      <c r="A79" s="142" t="s">
        <v>618</v>
      </c>
      <c r="B79" s="142"/>
      <c r="C79" s="143">
        <f>SUM(C65:C78)</f>
        <v>67</v>
      </c>
      <c r="D79" s="143">
        <f>SUM(D65:D78)</f>
        <v>47</v>
      </c>
      <c r="E79" s="143"/>
      <c r="F79" s="143">
        <f>SUM(F65:F78)</f>
        <v>5</v>
      </c>
      <c r="G79" s="143"/>
      <c r="H79" s="143">
        <f>SUM(H65:H78)</f>
        <v>8</v>
      </c>
      <c r="I79" s="143"/>
      <c r="J79" s="143">
        <f>SUM(J65:J78)</f>
        <v>7</v>
      </c>
      <c r="K79" s="143"/>
      <c r="L79" s="146">
        <f t="shared" ref="L79" si="14">100*SUM(F79,H79)/C79</f>
        <v>19.402985074626866</v>
      </c>
      <c r="M79" s="205"/>
      <c r="N79" s="146">
        <f t="shared" ref="N79" si="15">100*H79/C79</f>
        <v>11.940298507462687</v>
      </c>
      <c r="O79" s="206"/>
    </row>
    <row r="80" spans="1:15" s="31" customFormat="1" ht="11.25" x14ac:dyDescent="0.2">
      <c r="A80" s="133"/>
      <c r="E80" s="133"/>
      <c r="G80" s="133"/>
      <c r="I80" s="133"/>
      <c r="K80" s="133"/>
      <c r="L80" s="134"/>
      <c r="M80" s="148"/>
      <c r="N80" s="134"/>
      <c r="O80" s="133"/>
    </row>
    <row r="81" spans="1:15" s="31" customFormat="1" ht="12" customHeight="1" x14ac:dyDescent="0.2">
      <c r="A81" s="135" t="s">
        <v>435</v>
      </c>
      <c r="C81" s="86"/>
      <c r="D81" s="86"/>
      <c r="E81" s="133"/>
      <c r="F81" s="86"/>
      <c r="G81" s="133"/>
      <c r="H81" s="86"/>
      <c r="I81" s="133"/>
      <c r="J81" s="86"/>
      <c r="K81" s="133"/>
      <c r="L81" s="134"/>
      <c r="M81" s="133"/>
      <c r="N81" s="134"/>
      <c r="O81" s="133"/>
    </row>
    <row r="82" spans="1:15" s="31" customFormat="1" ht="12" customHeight="1" x14ac:dyDescent="0.2">
      <c r="A82" s="133">
        <v>2006</v>
      </c>
      <c r="C82" s="86">
        <v>54</v>
      </c>
      <c r="D82" s="86">
        <v>39</v>
      </c>
      <c r="E82" s="133"/>
      <c r="F82" s="86">
        <v>3</v>
      </c>
      <c r="G82" s="133"/>
      <c r="H82" s="86">
        <v>9</v>
      </c>
      <c r="I82" s="133"/>
      <c r="J82" s="86">
        <v>3</v>
      </c>
      <c r="K82" s="133"/>
      <c r="L82" s="134">
        <f t="shared" ref="L82:L90" si="16">100*SUM(F82,H82)/C82</f>
        <v>22.222222222222221</v>
      </c>
      <c r="M82" s="133"/>
      <c r="N82" s="134">
        <f t="shared" ref="N82:N90" si="17">100*H82/C82</f>
        <v>16.666666666666668</v>
      </c>
      <c r="O82" s="133"/>
    </row>
    <row r="83" spans="1:15" s="31" customFormat="1" ht="12" customHeight="1" x14ac:dyDescent="0.2">
      <c r="A83" s="133">
        <v>2007</v>
      </c>
      <c r="C83" s="86">
        <v>70</v>
      </c>
      <c r="D83" s="86">
        <v>39</v>
      </c>
      <c r="E83" s="133"/>
      <c r="F83" s="86">
        <v>7</v>
      </c>
      <c r="G83" s="133"/>
      <c r="H83" s="86">
        <v>11</v>
      </c>
      <c r="I83" s="133"/>
      <c r="J83" s="86">
        <v>13</v>
      </c>
      <c r="K83" s="133"/>
      <c r="L83" s="134">
        <f t="shared" si="16"/>
        <v>25.714285714285715</v>
      </c>
      <c r="M83" s="133"/>
      <c r="N83" s="134">
        <f t="shared" si="17"/>
        <v>15.714285714285714</v>
      </c>
      <c r="O83" s="133"/>
    </row>
    <row r="84" spans="1:15" s="31" customFormat="1" ht="12" customHeight="1" x14ac:dyDescent="0.2">
      <c r="A84" s="133">
        <v>2008</v>
      </c>
      <c r="C84" s="86">
        <v>43</v>
      </c>
      <c r="D84" s="86">
        <v>28</v>
      </c>
      <c r="E84" s="133"/>
      <c r="F84" s="86">
        <v>4</v>
      </c>
      <c r="G84" s="133"/>
      <c r="H84" s="86">
        <v>8</v>
      </c>
      <c r="I84" s="133"/>
      <c r="J84" s="86">
        <v>3</v>
      </c>
      <c r="K84" s="133"/>
      <c r="L84" s="134">
        <f t="shared" si="16"/>
        <v>27.906976744186046</v>
      </c>
      <c r="M84" s="133"/>
      <c r="N84" s="134">
        <f t="shared" si="17"/>
        <v>18.604651162790699</v>
      </c>
      <c r="O84" s="133"/>
    </row>
    <row r="85" spans="1:15" s="31" customFormat="1" ht="12" customHeight="1" x14ac:dyDescent="0.2">
      <c r="A85" s="133">
        <v>2009</v>
      </c>
      <c r="C85" s="86">
        <v>40</v>
      </c>
      <c r="D85" s="86">
        <v>22</v>
      </c>
      <c r="E85" s="133"/>
      <c r="F85" s="86">
        <v>1</v>
      </c>
      <c r="G85" s="133"/>
      <c r="H85" s="86">
        <v>10</v>
      </c>
      <c r="I85" s="133"/>
      <c r="J85" s="86">
        <v>7</v>
      </c>
      <c r="K85" s="133"/>
      <c r="L85" s="134">
        <f t="shared" si="16"/>
        <v>27.5</v>
      </c>
      <c r="M85" s="133"/>
      <c r="N85" s="134">
        <f t="shared" si="17"/>
        <v>25</v>
      </c>
      <c r="O85" s="133"/>
    </row>
    <row r="86" spans="1:15" s="31" customFormat="1" ht="12" customHeight="1" x14ac:dyDescent="0.2">
      <c r="A86" s="133">
        <v>2010</v>
      </c>
      <c r="C86" s="31">
        <v>30</v>
      </c>
      <c r="D86" s="86">
        <v>22</v>
      </c>
      <c r="E86" s="133"/>
      <c r="F86" s="86" t="s">
        <v>607</v>
      </c>
      <c r="G86" s="133"/>
      <c r="H86" s="86">
        <v>7</v>
      </c>
      <c r="I86" s="133"/>
      <c r="J86" s="37">
        <v>1</v>
      </c>
      <c r="K86" s="133"/>
      <c r="L86" s="134">
        <f t="shared" si="16"/>
        <v>23.333333333333332</v>
      </c>
      <c r="M86" s="133"/>
      <c r="N86" s="134">
        <f t="shared" si="17"/>
        <v>23.333333333333332</v>
      </c>
      <c r="O86" s="133"/>
    </row>
    <row r="87" spans="1:15" s="31" customFormat="1" ht="11.25" x14ac:dyDescent="0.2">
      <c r="A87" s="133">
        <v>2011</v>
      </c>
      <c r="C87" s="116">
        <v>34</v>
      </c>
      <c r="D87" s="136">
        <v>21</v>
      </c>
      <c r="E87" s="148" t="s">
        <v>557</v>
      </c>
      <c r="F87" s="136">
        <v>4</v>
      </c>
      <c r="G87" s="148" t="s">
        <v>557</v>
      </c>
      <c r="H87" s="136">
        <v>5</v>
      </c>
      <c r="I87" s="148" t="s">
        <v>557</v>
      </c>
      <c r="J87" s="116">
        <v>4</v>
      </c>
      <c r="K87" s="148" t="s">
        <v>557</v>
      </c>
      <c r="L87" s="134">
        <f t="shared" si="16"/>
        <v>26.470588235294116</v>
      </c>
      <c r="M87" s="148" t="s">
        <v>557</v>
      </c>
      <c r="N87" s="134">
        <f t="shared" si="17"/>
        <v>14.705882352941176</v>
      </c>
      <c r="O87" s="148" t="s">
        <v>557</v>
      </c>
    </row>
    <row r="88" spans="1:15" s="31" customFormat="1" ht="11.25" x14ac:dyDescent="0.2">
      <c r="A88" s="133">
        <v>2012</v>
      </c>
      <c r="C88" s="127">
        <v>24</v>
      </c>
      <c r="D88" s="136">
        <v>19</v>
      </c>
      <c r="E88" s="133"/>
      <c r="F88" s="136" t="s">
        <v>607</v>
      </c>
      <c r="G88" s="133"/>
      <c r="H88" s="136">
        <v>5</v>
      </c>
      <c r="I88" s="133"/>
      <c r="J88" s="116" t="s">
        <v>607</v>
      </c>
      <c r="K88" s="133"/>
      <c r="L88" s="134">
        <f t="shared" si="16"/>
        <v>20.833333333333332</v>
      </c>
      <c r="M88" s="133"/>
      <c r="N88" s="134">
        <f t="shared" si="17"/>
        <v>20.833333333333332</v>
      </c>
      <c r="O88" s="133"/>
    </row>
    <row r="89" spans="1:15" s="31" customFormat="1" ht="11.25" x14ac:dyDescent="0.2">
      <c r="A89" s="133">
        <v>2013</v>
      </c>
      <c r="C89" s="127">
        <v>28</v>
      </c>
      <c r="D89" s="136">
        <v>20</v>
      </c>
      <c r="E89" s="133"/>
      <c r="F89" s="136">
        <v>2</v>
      </c>
      <c r="G89" s="133"/>
      <c r="H89" s="136">
        <v>4</v>
      </c>
      <c r="I89" s="133"/>
      <c r="J89" s="116">
        <v>2</v>
      </c>
      <c r="K89" s="133"/>
      <c r="L89" s="134">
        <f t="shared" si="16"/>
        <v>21.428571428571427</v>
      </c>
      <c r="M89" s="133"/>
      <c r="N89" s="134">
        <f t="shared" si="17"/>
        <v>14.285714285714286</v>
      </c>
      <c r="O89" s="133"/>
    </row>
    <row r="90" spans="1:15" s="31" customFormat="1" ht="11.25" x14ac:dyDescent="0.2">
      <c r="A90" s="133">
        <v>2014</v>
      </c>
      <c r="C90" s="127">
        <v>16</v>
      </c>
      <c r="D90" s="136">
        <v>9</v>
      </c>
      <c r="E90" s="133"/>
      <c r="F90" s="136">
        <v>1</v>
      </c>
      <c r="G90" s="133"/>
      <c r="H90" s="136">
        <v>5</v>
      </c>
      <c r="I90" s="133"/>
      <c r="J90" s="116">
        <v>1</v>
      </c>
      <c r="K90" s="133"/>
      <c r="L90" s="134">
        <f t="shared" si="16"/>
        <v>37.5</v>
      </c>
      <c r="M90" s="133"/>
      <c r="N90" s="134">
        <f t="shared" si="17"/>
        <v>31.25</v>
      </c>
      <c r="O90" s="133"/>
    </row>
    <row r="91" spans="1:15" s="31" customFormat="1" ht="11.25" x14ac:dyDescent="0.2">
      <c r="A91" s="133">
        <v>2015</v>
      </c>
      <c r="C91" s="31">
        <v>24</v>
      </c>
      <c r="D91" s="31">
        <v>13</v>
      </c>
      <c r="F91" s="31">
        <v>3</v>
      </c>
      <c r="H91" s="31">
        <v>5</v>
      </c>
      <c r="J91" s="31">
        <v>3</v>
      </c>
      <c r="K91" s="133"/>
      <c r="L91" s="134">
        <f>100*SUM(F91,H91)/C91</f>
        <v>33.333333333333336</v>
      </c>
      <c r="M91" s="133"/>
      <c r="N91" s="134">
        <f>100*H91/C91</f>
        <v>20.833333333333332</v>
      </c>
      <c r="O91" s="133"/>
    </row>
    <row r="92" spans="1:15" s="31" customFormat="1" ht="11.25" x14ac:dyDescent="0.2">
      <c r="A92" s="133">
        <v>2016</v>
      </c>
      <c r="C92" s="86">
        <v>14</v>
      </c>
      <c r="D92" s="86">
        <v>13</v>
      </c>
      <c r="E92" s="86"/>
      <c r="F92" s="86" t="s">
        <v>607</v>
      </c>
      <c r="G92" s="86"/>
      <c r="H92" s="86">
        <v>1</v>
      </c>
      <c r="I92" s="86"/>
      <c r="J92" s="86" t="s">
        <v>607</v>
      </c>
      <c r="K92" s="133"/>
      <c r="L92" s="134">
        <f>100*SUM(F92,H92)/C92</f>
        <v>7.1428571428571432</v>
      </c>
      <c r="M92" s="133"/>
      <c r="N92" s="134">
        <f>100*H92/C92</f>
        <v>7.1428571428571432</v>
      </c>
      <c r="O92" s="133"/>
    </row>
    <row r="93" spans="1:15" s="31" customFormat="1" ht="11.25" x14ac:dyDescent="0.2">
      <c r="A93" s="133">
        <v>2017</v>
      </c>
      <c r="C93" s="31">
        <v>30</v>
      </c>
      <c r="D93" s="31">
        <v>21</v>
      </c>
      <c r="F93" s="31">
        <v>1</v>
      </c>
      <c r="H93" s="31">
        <v>3</v>
      </c>
      <c r="J93" s="31">
        <v>5</v>
      </c>
      <c r="K93" s="37"/>
      <c r="L93" s="134">
        <f>100*SUM(F93,H93)/C93</f>
        <v>13.333333333333334</v>
      </c>
      <c r="M93" s="133"/>
      <c r="N93" s="134">
        <f>100*H93/C93</f>
        <v>10</v>
      </c>
      <c r="O93" s="134"/>
    </row>
    <row r="94" spans="1:15" s="31" customFormat="1" ht="11.25" x14ac:dyDescent="0.2">
      <c r="A94" s="133">
        <v>2018</v>
      </c>
      <c r="C94" s="86">
        <v>13</v>
      </c>
      <c r="D94" s="2">
        <v>10</v>
      </c>
      <c r="E94" s="2"/>
      <c r="F94" s="21" t="s">
        <v>607</v>
      </c>
      <c r="G94" s="21"/>
      <c r="H94" s="2">
        <v>3</v>
      </c>
      <c r="I94" s="2"/>
      <c r="J94" s="21" t="s">
        <v>607</v>
      </c>
      <c r="K94" s="37"/>
      <c r="L94" s="134">
        <f>100*SUM(F94,H94)/C94</f>
        <v>23.076923076923077</v>
      </c>
      <c r="M94" s="133"/>
      <c r="N94" s="134">
        <f>100*H94/C94</f>
        <v>23.076923076923077</v>
      </c>
      <c r="O94" s="134"/>
    </row>
    <row r="95" spans="1:15" s="31" customFormat="1" ht="11.25" x14ac:dyDescent="0.2">
      <c r="A95" s="133">
        <v>2019</v>
      </c>
      <c r="C95" s="394">
        <v>9</v>
      </c>
      <c r="D95" s="282">
        <v>4</v>
      </c>
      <c r="E95" s="282"/>
      <c r="F95" s="275">
        <v>1</v>
      </c>
      <c r="G95" s="275"/>
      <c r="H95" s="282">
        <v>2</v>
      </c>
      <c r="I95" s="282"/>
      <c r="J95" s="275">
        <v>2</v>
      </c>
      <c r="K95" s="37"/>
      <c r="L95" s="134">
        <f>100*SUM(F95,H95)/C95</f>
        <v>33.333333333333336</v>
      </c>
      <c r="M95" s="133"/>
      <c r="N95" s="134">
        <f>100*H95/C95</f>
        <v>22.222222222222221</v>
      </c>
      <c r="O95" s="134"/>
    </row>
    <row r="96" spans="1:15" s="34" customFormat="1" ht="11.25" x14ac:dyDescent="0.2">
      <c r="A96" s="142" t="s">
        <v>618</v>
      </c>
      <c r="B96" s="142"/>
      <c r="C96" s="143">
        <f>SUM(C82:C95)</f>
        <v>429</v>
      </c>
      <c r="D96" s="143">
        <f>SUM(D82:D95)</f>
        <v>280</v>
      </c>
      <c r="E96" s="143"/>
      <c r="F96" s="143">
        <f>SUM(F82:F95)</f>
        <v>27</v>
      </c>
      <c r="G96" s="143"/>
      <c r="H96" s="143">
        <f>SUM(H82:H95)</f>
        <v>78</v>
      </c>
      <c r="I96" s="143"/>
      <c r="J96" s="143">
        <f>SUM(J82:J95)</f>
        <v>44</v>
      </c>
      <c r="K96" s="143"/>
      <c r="L96" s="146">
        <f t="shared" ref="L96" si="18">100*SUM(F96,H96)/C96</f>
        <v>24.475524475524477</v>
      </c>
      <c r="M96" s="205"/>
      <c r="N96" s="146">
        <f t="shared" ref="N96" si="19">100*H96/C96</f>
        <v>18.181818181818183</v>
      </c>
      <c r="O96" s="206"/>
    </row>
    <row r="97" spans="1:15" s="31" customFormat="1" ht="12" customHeight="1" x14ac:dyDescent="0.2">
      <c r="A97" s="133"/>
      <c r="C97" s="86"/>
      <c r="D97" s="86"/>
      <c r="E97" s="133"/>
      <c r="F97" s="86"/>
      <c r="G97" s="133"/>
      <c r="H97" s="86"/>
      <c r="I97" s="133"/>
      <c r="J97" s="86"/>
      <c r="K97" s="133"/>
      <c r="L97" s="134"/>
      <c r="M97" s="148"/>
      <c r="N97" s="134"/>
      <c r="O97" s="133"/>
    </row>
    <row r="98" spans="1:15" s="31" customFormat="1" ht="12" customHeight="1" x14ac:dyDescent="0.2">
      <c r="A98" s="135" t="s">
        <v>436</v>
      </c>
      <c r="C98" s="86"/>
      <c r="D98" s="86"/>
      <c r="E98" s="133"/>
      <c r="F98" s="86"/>
      <c r="G98" s="133"/>
      <c r="H98" s="86"/>
      <c r="I98" s="133"/>
      <c r="J98" s="86"/>
      <c r="K98" s="133"/>
      <c r="L98" s="134"/>
      <c r="M98" s="133"/>
      <c r="N98" s="134"/>
      <c r="O98" s="133"/>
    </row>
    <row r="99" spans="1:15" s="31" customFormat="1" ht="12" customHeight="1" x14ac:dyDescent="0.2">
      <c r="A99" s="133">
        <v>2006</v>
      </c>
      <c r="C99" s="86">
        <v>95</v>
      </c>
      <c r="D99" s="86">
        <v>72</v>
      </c>
      <c r="E99" s="133"/>
      <c r="F99" s="86">
        <v>1</v>
      </c>
      <c r="G99" s="133"/>
      <c r="H99" s="86">
        <v>19</v>
      </c>
      <c r="I99" s="133"/>
      <c r="J99" s="86">
        <v>3</v>
      </c>
      <c r="K99" s="133"/>
      <c r="L99" s="134">
        <f t="shared" ref="L99:L107" si="20">100*SUM(F99,H99)/C99</f>
        <v>21.05263157894737</v>
      </c>
      <c r="M99" s="133"/>
      <c r="N99" s="134">
        <f t="shared" ref="N99:N107" si="21">100*H99/C99</f>
        <v>20</v>
      </c>
      <c r="O99" s="133"/>
    </row>
    <row r="100" spans="1:15" s="31" customFormat="1" ht="12" customHeight="1" x14ac:dyDescent="0.2">
      <c r="A100" s="133">
        <v>2007</v>
      </c>
      <c r="C100" s="86">
        <v>98</v>
      </c>
      <c r="D100" s="86">
        <v>60</v>
      </c>
      <c r="E100" s="133"/>
      <c r="F100" s="86">
        <v>4</v>
      </c>
      <c r="G100" s="133"/>
      <c r="H100" s="86">
        <v>18</v>
      </c>
      <c r="I100" s="133"/>
      <c r="J100" s="86">
        <v>16</v>
      </c>
      <c r="K100" s="133"/>
      <c r="L100" s="134">
        <f t="shared" si="20"/>
        <v>22.448979591836736</v>
      </c>
      <c r="M100" s="133"/>
      <c r="N100" s="134">
        <f t="shared" si="21"/>
        <v>18.367346938775512</v>
      </c>
      <c r="O100" s="133"/>
    </row>
    <row r="101" spans="1:15" s="31" customFormat="1" ht="12" customHeight="1" x14ac:dyDescent="0.2">
      <c r="A101" s="133">
        <v>2008</v>
      </c>
      <c r="C101" s="86">
        <v>82</v>
      </c>
      <c r="D101" s="86">
        <v>56</v>
      </c>
      <c r="E101" s="133"/>
      <c r="F101" s="86">
        <v>5</v>
      </c>
      <c r="G101" s="133"/>
      <c r="H101" s="86">
        <v>17</v>
      </c>
      <c r="I101" s="133"/>
      <c r="J101" s="86">
        <v>4</v>
      </c>
      <c r="K101" s="133"/>
      <c r="L101" s="134">
        <f t="shared" si="20"/>
        <v>26.829268292682926</v>
      </c>
      <c r="M101" s="133"/>
      <c r="N101" s="134">
        <f t="shared" si="21"/>
        <v>20.73170731707317</v>
      </c>
      <c r="O101" s="133"/>
    </row>
    <row r="102" spans="1:15" s="31" customFormat="1" ht="12" customHeight="1" x14ac:dyDescent="0.2">
      <c r="A102" s="133">
        <v>2009</v>
      </c>
      <c r="C102" s="86">
        <v>69</v>
      </c>
      <c r="D102" s="86">
        <v>42</v>
      </c>
      <c r="E102" s="148"/>
      <c r="F102" s="86">
        <v>2</v>
      </c>
      <c r="G102" s="148"/>
      <c r="H102" s="86">
        <v>16</v>
      </c>
      <c r="I102" s="148"/>
      <c r="J102" s="86">
        <v>9</v>
      </c>
      <c r="K102" s="148"/>
      <c r="L102" s="134">
        <f t="shared" si="20"/>
        <v>26.086956521739129</v>
      </c>
      <c r="M102" s="148"/>
      <c r="N102" s="134">
        <f t="shared" si="21"/>
        <v>23.188405797101449</v>
      </c>
      <c r="O102" s="148"/>
    </row>
    <row r="103" spans="1:15" s="31" customFormat="1" ht="12" customHeight="1" x14ac:dyDescent="0.2">
      <c r="A103" s="133">
        <v>2010</v>
      </c>
      <c r="C103" s="31">
        <v>50</v>
      </c>
      <c r="D103" s="86">
        <v>34</v>
      </c>
      <c r="E103" s="133"/>
      <c r="F103" s="86">
        <v>1</v>
      </c>
      <c r="G103" s="133"/>
      <c r="H103" s="86">
        <v>10</v>
      </c>
      <c r="I103" s="133"/>
      <c r="J103" s="37">
        <v>5</v>
      </c>
      <c r="K103" s="133"/>
      <c r="L103" s="134">
        <f t="shared" si="20"/>
        <v>22</v>
      </c>
      <c r="M103" s="133"/>
      <c r="N103" s="134">
        <f t="shared" si="21"/>
        <v>20</v>
      </c>
      <c r="O103" s="133"/>
    </row>
    <row r="104" spans="1:15" s="31" customFormat="1" ht="11.25" x14ac:dyDescent="0.2">
      <c r="A104" s="133">
        <v>2011</v>
      </c>
      <c r="C104" s="116">
        <v>46</v>
      </c>
      <c r="D104" s="136">
        <v>23</v>
      </c>
      <c r="E104" s="148" t="s">
        <v>557</v>
      </c>
      <c r="F104" s="136">
        <v>4</v>
      </c>
      <c r="G104" s="148" t="s">
        <v>557</v>
      </c>
      <c r="H104" s="136">
        <v>14</v>
      </c>
      <c r="I104" s="148" t="s">
        <v>557</v>
      </c>
      <c r="J104" s="116">
        <v>5</v>
      </c>
      <c r="K104" s="148" t="s">
        <v>557</v>
      </c>
      <c r="L104" s="134">
        <f t="shared" si="20"/>
        <v>39.130434782608695</v>
      </c>
      <c r="M104" s="148" t="s">
        <v>557</v>
      </c>
      <c r="N104" s="134">
        <f t="shared" si="21"/>
        <v>30.434782608695652</v>
      </c>
      <c r="O104" s="148" t="s">
        <v>557</v>
      </c>
    </row>
    <row r="105" spans="1:15" s="31" customFormat="1" ht="11.25" x14ac:dyDescent="0.2">
      <c r="A105" s="133">
        <v>2012</v>
      </c>
      <c r="C105" s="127">
        <v>50</v>
      </c>
      <c r="D105" s="136">
        <v>34</v>
      </c>
      <c r="E105" s="136"/>
      <c r="F105" s="136">
        <v>1</v>
      </c>
      <c r="G105" s="136"/>
      <c r="H105" s="136">
        <v>12</v>
      </c>
      <c r="I105" s="136"/>
      <c r="J105" s="116">
        <v>3</v>
      </c>
      <c r="K105" s="148" t="s">
        <v>557</v>
      </c>
      <c r="L105" s="134">
        <f t="shared" si="20"/>
        <v>26</v>
      </c>
      <c r="M105" s="148" t="s">
        <v>557</v>
      </c>
      <c r="N105" s="134">
        <f t="shared" si="21"/>
        <v>24</v>
      </c>
      <c r="O105" s="148" t="s">
        <v>557</v>
      </c>
    </row>
    <row r="106" spans="1:15" s="31" customFormat="1" ht="11.25" x14ac:dyDescent="0.2">
      <c r="A106" s="133">
        <v>2013</v>
      </c>
      <c r="C106" s="127">
        <v>43</v>
      </c>
      <c r="D106" s="136">
        <v>30</v>
      </c>
      <c r="E106" s="136"/>
      <c r="F106" s="136">
        <v>5</v>
      </c>
      <c r="G106" s="136"/>
      <c r="H106" s="136">
        <v>5</v>
      </c>
      <c r="I106" s="136"/>
      <c r="J106" s="116">
        <v>3</v>
      </c>
      <c r="K106" s="148"/>
      <c r="L106" s="134">
        <f t="shared" si="20"/>
        <v>23.255813953488371</v>
      </c>
      <c r="M106" s="148"/>
      <c r="N106" s="134">
        <f t="shared" si="21"/>
        <v>11.627906976744185</v>
      </c>
      <c r="O106" s="148"/>
    </row>
    <row r="107" spans="1:15" s="31" customFormat="1" ht="11.25" x14ac:dyDescent="0.2">
      <c r="A107" s="133">
        <v>2014</v>
      </c>
      <c r="C107" s="127">
        <v>39</v>
      </c>
      <c r="D107" s="136">
        <v>29</v>
      </c>
      <c r="E107" s="136"/>
      <c r="F107" s="136">
        <v>3</v>
      </c>
      <c r="G107" s="136"/>
      <c r="H107" s="136">
        <v>7</v>
      </c>
      <c r="I107" s="136"/>
      <c r="J107" s="116" t="s">
        <v>607</v>
      </c>
      <c r="K107" s="148"/>
      <c r="L107" s="134">
        <f t="shared" si="20"/>
        <v>25.641025641025642</v>
      </c>
      <c r="M107" s="148"/>
      <c r="N107" s="134">
        <f t="shared" si="21"/>
        <v>17.948717948717949</v>
      </c>
      <c r="O107" s="148"/>
    </row>
    <row r="108" spans="1:15" s="31" customFormat="1" ht="11.25" x14ac:dyDescent="0.2">
      <c r="A108" s="133">
        <v>2015</v>
      </c>
      <c r="C108" s="31">
        <v>50</v>
      </c>
      <c r="D108" s="31">
        <v>33</v>
      </c>
      <c r="F108" s="31">
        <v>5</v>
      </c>
      <c r="H108" s="31">
        <v>11</v>
      </c>
      <c r="J108" s="21">
        <v>1</v>
      </c>
      <c r="K108" s="148"/>
      <c r="L108" s="134">
        <f>100*SUM(F108,H108)/C108</f>
        <v>32</v>
      </c>
      <c r="M108" s="148"/>
      <c r="N108" s="134">
        <f>100*H108/C108</f>
        <v>22</v>
      </c>
      <c r="O108" s="148"/>
    </row>
    <row r="109" spans="1:15" s="31" customFormat="1" ht="11.25" x14ac:dyDescent="0.2">
      <c r="A109" s="133">
        <v>2016</v>
      </c>
      <c r="C109" s="86">
        <v>50</v>
      </c>
      <c r="D109" s="86">
        <v>33</v>
      </c>
      <c r="E109" s="86"/>
      <c r="F109" s="86">
        <v>5</v>
      </c>
      <c r="G109" s="86"/>
      <c r="H109" s="86">
        <v>11</v>
      </c>
      <c r="I109" s="86"/>
      <c r="J109" s="21">
        <v>1</v>
      </c>
      <c r="K109" s="148"/>
      <c r="L109" s="134">
        <f>100*SUM(F109,H109)/C109</f>
        <v>32</v>
      </c>
      <c r="M109" s="148"/>
      <c r="N109" s="134">
        <f>100*H109/C109</f>
        <v>22</v>
      </c>
      <c r="O109" s="148"/>
    </row>
    <row r="110" spans="1:15" s="31" customFormat="1" ht="11.25" x14ac:dyDescent="0.2">
      <c r="A110" s="133">
        <v>2017</v>
      </c>
      <c r="C110" s="31">
        <v>44</v>
      </c>
      <c r="D110" s="31">
        <v>30</v>
      </c>
      <c r="F110" s="31">
        <v>4</v>
      </c>
      <c r="H110" s="31">
        <v>7</v>
      </c>
      <c r="J110" s="31">
        <v>3</v>
      </c>
      <c r="K110" s="37"/>
      <c r="L110" s="134">
        <f>100*SUM(F110,H110)/C110</f>
        <v>25</v>
      </c>
      <c r="M110" s="148"/>
      <c r="N110" s="134">
        <f>100*H110/C110</f>
        <v>15.909090909090908</v>
      </c>
      <c r="O110" s="134"/>
    </row>
    <row r="111" spans="1:15" s="31" customFormat="1" ht="11.25" x14ac:dyDescent="0.2">
      <c r="A111" s="133">
        <v>2018</v>
      </c>
      <c r="C111" s="86">
        <v>54</v>
      </c>
      <c r="D111" s="2">
        <v>41</v>
      </c>
      <c r="E111" s="2"/>
      <c r="F111" s="2">
        <v>3</v>
      </c>
      <c r="G111" s="2"/>
      <c r="H111" s="2">
        <v>9</v>
      </c>
      <c r="I111" s="2"/>
      <c r="J111" s="2">
        <v>1</v>
      </c>
      <c r="K111" s="37"/>
      <c r="L111" s="134">
        <f>100*SUM(F111,H111)/C111</f>
        <v>22.222222222222221</v>
      </c>
      <c r="M111" s="148"/>
      <c r="N111" s="134">
        <f>100*H111/C111</f>
        <v>16.666666666666668</v>
      </c>
      <c r="O111" s="134"/>
    </row>
    <row r="112" spans="1:15" s="31" customFormat="1" ht="11.25" x14ac:dyDescent="0.2">
      <c r="A112" s="133">
        <v>2019</v>
      </c>
      <c r="C112" s="86">
        <v>41</v>
      </c>
      <c r="D112" s="2">
        <v>26</v>
      </c>
      <c r="E112" s="2"/>
      <c r="F112" s="24" t="s">
        <v>607</v>
      </c>
      <c r="G112" s="2"/>
      <c r="H112" s="2">
        <v>6</v>
      </c>
      <c r="I112" s="2"/>
      <c r="J112" s="2">
        <v>9</v>
      </c>
      <c r="K112" s="37"/>
      <c r="L112" s="134">
        <f>100*SUM(F112,H112)/C112</f>
        <v>14.634146341463415</v>
      </c>
      <c r="M112" s="148"/>
      <c r="N112" s="134">
        <f>100*H112/C112</f>
        <v>14.634146341463415</v>
      </c>
      <c r="O112" s="134"/>
    </row>
    <row r="113" spans="1:15" s="34" customFormat="1" ht="11.25" x14ac:dyDescent="0.2">
      <c r="A113" s="142" t="s">
        <v>618</v>
      </c>
      <c r="B113" s="142"/>
      <c r="C113" s="143">
        <f>SUM(C99:C112)</f>
        <v>811</v>
      </c>
      <c r="D113" s="143">
        <f>SUM(D99:D112)</f>
        <v>543</v>
      </c>
      <c r="E113" s="143"/>
      <c r="F113" s="143">
        <f>SUM(F99:F112)</f>
        <v>43</v>
      </c>
      <c r="G113" s="143"/>
      <c r="H113" s="143">
        <f>SUM(H99:H112)</f>
        <v>162</v>
      </c>
      <c r="I113" s="143"/>
      <c r="J113" s="143">
        <f>SUM(J99:J112)</f>
        <v>63</v>
      </c>
      <c r="K113" s="143"/>
      <c r="L113" s="146">
        <f t="shared" ref="L113" si="22">100*SUM(F113,H113)/C113</f>
        <v>25.27743526510481</v>
      </c>
      <c r="M113" s="205"/>
      <c r="N113" s="146">
        <f t="shared" ref="N113" si="23">100*H113/C113</f>
        <v>19.975339087546239</v>
      </c>
      <c r="O113" s="206"/>
    </row>
    <row r="114" spans="1:15" s="31" customFormat="1" ht="12" customHeight="1" x14ac:dyDescent="0.2">
      <c r="A114" s="133"/>
      <c r="E114" s="133"/>
      <c r="G114" s="133"/>
      <c r="I114" s="133"/>
      <c r="K114" s="133"/>
      <c r="L114" s="134"/>
      <c r="M114" s="148"/>
      <c r="N114" s="134"/>
      <c r="O114" s="133"/>
    </row>
    <row r="115" spans="1:15" s="31" customFormat="1" ht="12" customHeight="1" x14ac:dyDescent="0.2">
      <c r="A115" s="135" t="s">
        <v>437</v>
      </c>
      <c r="C115" s="86"/>
      <c r="D115" s="86"/>
      <c r="E115" s="133"/>
      <c r="F115" s="86"/>
      <c r="G115" s="133"/>
      <c r="H115" s="86"/>
      <c r="I115" s="133"/>
      <c r="J115" s="86"/>
      <c r="K115" s="133"/>
      <c r="L115" s="134"/>
      <c r="M115" s="133"/>
      <c r="N115" s="134"/>
      <c r="O115" s="133"/>
    </row>
    <row r="116" spans="1:15" s="31" customFormat="1" ht="12" customHeight="1" x14ac:dyDescent="0.2">
      <c r="A116" s="133">
        <v>2006</v>
      </c>
      <c r="C116" s="86">
        <v>72</v>
      </c>
      <c r="D116" s="86">
        <v>56</v>
      </c>
      <c r="E116" s="133"/>
      <c r="F116" s="86">
        <v>3</v>
      </c>
      <c r="G116" s="133"/>
      <c r="H116" s="86">
        <v>6</v>
      </c>
      <c r="I116" s="133"/>
      <c r="J116" s="86">
        <v>7</v>
      </c>
      <c r="K116" s="133"/>
      <c r="L116" s="134">
        <f t="shared" ref="L116:L124" si="24">100*SUM(F116,H116)/C116</f>
        <v>12.5</v>
      </c>
      <c r="M116" s="133"/>
      <c r="N116" s="134">
        <f t="shared" ref="N116:N124" si="25">100*H116/C116</f>
        <v>8.3333333333333339</v>
      </c>
      <c r="O116" s="133"/>
    </row>
    <row r="117" spans="1:15" s="31" customFormat="1" ht="12" customHeight="1" x14ac:dyDescent="0.2">
      <c r="A117" s="133">
        <v>2007</v>
      </c>
      <c r="C117" s="86">
        <v>98</v>
      </c>
      <c r="D117" s="86">
        <v>60</v>
      </c>
      <c r="E117" s="148"/>
      <c r="F117" s="86">
        <v>8</v>
      </c>
      <c r="G117" s="148"/>
      <c r="H117" s="86">
        <v>18</v>
      </c>
      <c r="I117" s="148"/>
      <c r="J117" s="86">
        <v>12</v>
      </c>
      <c r="K117" s="148"/>
      <c r="L117" s="134">
        <f t="shared" si="24"/>
        <v>26.530612244897959</v>
      </c>
      <c r="M117" s="148"/>
      <c r="N117" s="134">
        <f t="shared" si="25"/>
        <v>18.367346938775512</v>
      </c>
      <c r="O117" s="148"/>
    </row>
    <row r="118" spans="1:15" s="31" customFormat="1" ht="12" customHeight="1" x14ac:dyDescent="0.2">
      <c r="A118" s="133">
        <v>2008</v>
      </c>
      <c r="C118" s="86">
        <v>66</v>
      </c>
      <c r="D118" s="86">
        <v>54</v>
      </c>
      <c r="E118" s="133"/>
      <c r="F118" s="86">
        <v>2</v>
      </c>
      <c r="G118" s="133"/>
      <c r="H118" s="86">
        <v>5</v>
      </c>
      <c r="I118" s="133"/>
      <c r="J118" s="86">
        <v>5</v>
      </c>
      <c r="K118" s="133"/>
      <c r="L118" s="134">
        <f t="shared" si="24"/>
        <v>10.606060606060606</v>
      </c>
      <c r="M118" s="133"/>
      <c r="N118" s="134">
        <f t="shared" si="25"/>
        <v>7.5757575757575761</v>
      </c>
      <c r="O118" s="133"/>
    </row>
    <row r="119" spans="1:15" s="31" customFormat="1" ht="12" customHeight="1" x14ac:dyDescent="0.2">
      <c r="A119" s="133">
        <v>2009</v>
      </c>
      <c r="C119" s="86">
        <v>59</v>
      </c>
      <c r="D119" s="86">
        <v>36</v>
      </c>
      <c r="E119" s="133"/>
      <c r="F119" s="86">
        <v>3</v>
      </c>
      <c r="G119" s="133"/>
      <c r="H119" s="86">
        <v>11</v>
      </c>
      <c r="I119" s="133"/>
      <c r="J119" s="86">
        <v>9</v>
      </c>
      <c r="K119" s="133"/>
      <c r="L119" s="134">
        <f t="shared" si="24"/>
        <v>23.728813559322035</v>
      </c>
      <c r="M119" s="133"/>
      <c r="N119" s="134">
        <f t="shared" si="25"/>
        <v>18.64406779661017</v>
      </c>
      <c r="O119" s="133"/>
    </row>
    <row r="120" spans="1:15" s="31" customFormat="1" ht="12" customHeight="1" x14ac:dyDescent="0.2">
      <c r="A120" s="133">
        <v>2010</v>
      </c>
      <c r="C120" s="31">
        <v>48</v>
      </c>
      <c r="D120" s="86">
        <v>36</v>
      </c>
      <c r="E120" s="133"/>
      <c r="F120" s="86" t="s">
        <v>607</v>
      </c>
      <c r="G120" s="133"/>
      <c r="H120" s="86">
        <v>4</v>
      </c>
      <c r="I120" s="133"/>
      <c r="J120" s="37">
        <v>8</v>
      </c>
      <c r="K120" s="133"/>
      <c r="L120" s="134">
        <f t="shared" si="24"/>
        <v>8.3333333333333339</v>
      </c>
      <c r="M120" s="133"/>
      <c r="N120" s="134">
        <f t="shared" si="25"/>
        <v>8.3333333333333339</v>
      </c>
      <c r="O120" s="133"/>
    </row>
    <row r="121" spans="1:15" s="31" customFormat="1" ht="11.25" x14ac:dyDescent="0.2">
      <c r="A121" s="133">
        <v>2011</v>
      </c>
      <c r="C121" s="116">
        <v>51</v>
      </c>
      <c r="D121" s="136">
        <v>39</v>
      </c>
      <c r="E121" s="148" t="s">
        <v>557</v>
      </c>
      <c r="F121" s="116" t="s">
        <v>607</v>
      </c>
      <c r="G121" s="148" t="s">
        <v>557</v>
      </c>
      <c r="H121" s="136">
        <v>6</v>
      </c>
      <c r="I121" s="148" t="s">
        <v>557</v>
      </c>
      <c r="J121" s="116">
        <v>6</v>
      </c>
      <c r="K121" s="148" t="s">
        <v>557</v>
      </c>
      <c r="L121" s="134">
        <f t="shared" si="24"/>
        <v>11.764705882352942</v>
      </c>
      <c r="M121" s="148" t="s">
        <v>557</v>
      </c>
      <c r="N121" s="134">
        <f t="shared" si="25"/>
        <v>11.764705882352942</v>
      </c>
      <c r="O121" s="148" t="s">
        <v>557</v>
      </c>
    </row>
    <row r="122" spans="1:15" s="31" customFormat="1" ht="11.25" x14ac:dyDescent="0.2">
      <c r="A122" s="133">
        <v>2012</v>
      </c>
      <c r="C122" s="127">
        <v>46</v>
      </c>
      <c r="D122" s="136">
        <v>36</v>
      </c>
      <c r="E122" s="133"/>
      <c r="F122" s="116" t="s">
        <v>607</v>
      </c>
      <c r="G122" s="133"/>
      <c r="H122" s="136">
        <v>7</v>
      </c>
      <c r="I122" s="133"/>
      <c r="J122" s="116">
        <v>3</v>
      </c>
      <c r="K122" s="133"/>
      <c r="L122" s="134">
        <f t="shared" si="24"/>
        <v>15.217391304347826</v>
      </c>
      <c r="M122" s="133"/>
      <c r="N122" s="134">
        <f t="shared" si="25"/>
        <v>15.217391304347826</v>
      </c>
      <c r="O122" s="133"/>
    </row>
    <row r="123" spans="1:15" s="31" customFormat="1" ht="11.25" x14ac:dyDescent="0.2">
      <c r="A123" s="133">
        <v>2013</v>
      </c>
      <c r="C123" s="127">
        <v>44</v>
      </c>
      <c r="D123" s="136">
        <v>31</v>
      </c>
      <c r="E123" s="133"/>
      <c r="F123" s="116">
        <v>2</v>
      </c>
      <c r="G123" s="133"/>
      <c r="H123" s="136">
        <v>9</v>
      </c>
      <c r="I123" s="133"/>
      <c r="J123" s="116">
        <v>2</v>
      </c>
      <c r="K123" s="133"/>
      <c r="L123" s="134">
        <f t="shared" si="24"/>
        <v>25</v>
      </c>
      <c r="M123" s="133"/>
      <c r="N123" s="134">
        <f t="shared" si="25"/>
        <v>20.454545454545453</v>
      </c>
      <c r="O123" s="133"/>
    </row>
    <row r="124" spans="1:15" s="31" customFormat="1" ht="11.25" x14ac:dyDescent="0.2">
      <c r="A124" s="133">
        <v>2014</v>
      </c>
      <c r="C124" s="127">
        <v>39</v>
      </c>
      <c r="D124" s="136">
        <v>31</v>
      </c>
      <c r="E124" s="133"/>
      <c r="F124" s="116" t="s">
        <v>607</v>
      </c>
      <c r="G124" s="133"/>
      <c r="H124" s="136">
        <v>6</v>
      </c>
      <c r="I124" s="133"/>
      <c r="J124" s="116">
        <v>2</v>
      </c>
      <c r="K124" s="133"/>
      <c r="L124" s="134">
        <f t="shared" si="24"/>
        <v>15.384615384615385</v>
      </c>
      <c r="M124" s="133"/>
      <c r="N124" s="134">
        <f t="shared" si="25"/>
        <v>15.384615384615385</v>
      </c>
      <c r="O124" s="133"/>
    </row>
    <row r="125" spans="1:15" s="31" customFormat="1" ht="11.25" x14ac:dyDescent="0.2">
      <c r="A125" s="133">
        <v>2015</v>
      </c>
      <c r="C125" s="31">
        <v>46</v>
      </c>
      <c r="D125" s="31">
        <v>27</v>
      </c>
      <c r="F125" s="21">
        <v>2</v>
      </c>
      <c r="G125" s="21"/>
      <c r="H125" s="31">
        <v>8</v>
      </c>
      <c r="J125" s="31">
        <v>9</v>
      </c>
      <c r="K125" s="133"/>
      <c r="L125" s="134">
        <f>100*SUM(F125,H125)/C125</f>
        <v>21.739130434782609</v>
      </c>
      <c r="M125" s="133"/>
      <c r="N125" s="134">
        <f>100*H125/C125</f>
        <v>17.391304347826086</v>
      </c>
      <c r="O125" s="133"/>
    </row>
    <row r="126" spans="1:15" s="31" customFormat="1" ht="11.25" x14ac:dyDescent="0.2">
      <c r="A126" s="133">
        <v>2016</v>
      </c>
      <c r="C126" s="86">
        <v>43</v>
      </c>
      <c r="D126" s="86">
        <v>29</v>
      </c>
      <c r="E126" s="86"/>
      <c r="F126" s="21">
        <v>3</v>
      </c>
      <c r="G126" s="21"/>
      <c r="H126" s="86">
        <v>9</v>
      </c>
      <c r="I126" s="86"/>
      <c r="J126" s="86">
        <v>2</v>
      </c>
      <c r="K126" s="133"/>
      <c r="L126" s="134">
        <f>100*SUM(F126,H126)/C126</f>
        <v>27.906976744186046</v>
      </c>
      <c r="M126" s="133"/>
      <c r="N126" s="134">
        <f>100*H126/C126</f>
        <v>20.930232558139537</v>
      </c>
      <c r="O126" s="133"/>
    </row>
    <row r="127" spans="1:15" s="31" customFormat="1" ht="11.25" x14ac:dyDescent="0.2">
      <c r="A127" s="133">
        <v>2017</v>
      </c>
      <c r="C127" s="31">
        <v>37</v>
      </c>
      <c r="D127" s="31">
        <v>17</v>
      </c>
      <c r="F127" s="31">
        <v>1</v>
      </c>
      <c r="H127" s="31">
        <v>13</v>
      </c>
      <c r="J127" s="31">
        <v>6</v>
      </c>
      <c r="K127" s="37"/>
      <c r="L127" s="134">
        <f>100*SUM(F127,H127)/C127</f>
        <v>37.837837837837839</v>
      </c>
      <c r="M127" s="133"/>
      <c r="N127" s="134">
        <f>100*H127/C127</f>
        <v>35.135135135135137</v>
      </c>
      <c r="O127" s="134"/>
    </row>
    <row r="128" spans="1:15" s="31" customFormat="1" ht="11.25" x14ac:dyDescent="0.2">
      <c r="A128" s="133">
        <v>2018</v>
      </c>
      <c r="C128" s="86">
        <v>60</v>
      </c>
      <c r="D128" s="2">
        <v>49</v>
      </c>
      <c r="E128" s="2"/>
      <c r="F128" s="2">
        <v>1</v>
      </c>
      <c r="G128" s="2"/>
      <c r="H128" s="2">
        <v>8</v>
      </c>
      <c r="I128" s="2"/>
      <c r="J128" s="2">
        <v>2</v>
      </c>
      <c r="K128" s="37"/>
      <c r="L128" s="134">
        <f>100*SUM(F128,H128)/C128</f>
        <v>15</v>
      </c>
      <c r="M128" s="133"/>
      <c r="N128" s="134">
        <f>100*H128/C128</f>
        <v>13.333333333333334</v>
      </c>
      <c r="O128" s="134"/>
    </row>
    <row r="129" spans="1:15" s="31" customFormat="1" ht="11.25" x14ac:dyDescent="0.2">
      <c r="A129" s="133">
        <v>2019</v>
      </c>
      <c r="C129" s="86">
        <v>36</v>
      </c>
      <c r="D129" s="2">
        <v>24</v>
      </c>
      <c r="E129" s="2"/>
      <c r="F129" s="2">
        <v>1</v>
      </c>
      <c r="G129" s="2"/>
      <c r="H129" s="2">
        <v>7</v>
      </c>
      <c r="I129" s="2"/>
      <c r="J129" s="2">
        <v>4</v>
      </c>
      <c r="K129" s="37"/>
      <c r="L129" s="134">
        <f>100*SUM(F129,H129)/C129</f>
        <v>22.222222222222221</v>
      </c>
      <c r="M129" s="133"/>
      <c r="N129" s="134">
        <f>100*H129/C129</f>
        <v>19.444444444444443</v>
      </c>
      <c r="O129" s="134"/>
    </row>
    <row r="130" spans="1:15" s="34" customFormat="1" ht="11.25" x14ac:dyDescent="0.2">
      <c r="A130" s="142" t="s">
        <v>618</v>
      </c>
      <c r="B130" s="142"/>
      <c r="C130" s="143">
        <f>SUM(C116:C129)</f>
        <v>745</v>
      </c>
      <c r="D130" s="143">
        <f>SUM(D116:D129)</f>
        <v>525</v>
      </c>
      <c r="E130" s="143"/>
      <c r="F130" s="143">
        <f>SUM(F116:F129)</f>
        <v>26</v>
      </c>
      <c r="G130" s="143"/>
      <c r="H130" s="143">
        <f>SUM(H116:H129)</f>
        <v>117</v>
      </c>
      <c r="I130" s="143"/>
      <c r="J130" s="143">
        <f>SUM(J116:J129)</f>
        <v>77</v>
      </c>
      <c r="K130" s="143"/>
      <c r="L130" s="146">
        <f t="shared" ref="L130" si="26">100*SUM(F130,H130)/C130</f>
        <v>19.19463087248322</v>
      </c>
      <c r="M130" s="205"/>
      <c r="N130" s="146">
        <f t="shared" ref="N130" si="27">100*H130/C130</f>
        <v>15.704697986577182</v>
      </c>
      <c r="O130" s="206"/>
    </row>
    <row r="131" spans="1:15" s="31" customFormat="1" ht="12" customHeight="1" x14ac:dyDescent="0.2">
      <c r="A131" s="133"/>
      <c r="E131" s="133"/>
      <c r="G131" s="133"/>
      <c r="I131" s="133"/>
      <c r="K131" s="133"/>
      <c r="L131" s="134"/>
      <c r="M131" s="148"/>
      <c r="N131" s="134"/>
      <c r="O131" s="133"/>
    </row>
    <row r="132" spans="1:15" s="31" customFormat="1" ht="12" customHeight="1" x14ac:dyDescent="0.2">
      <c r="A132" s="135" t="s">
        <v>438</v>
      </c>
      <c r="C132" s="86"/>
      <c r="D132" s="86"/>
      <c r="E132" s="148"/>
      <c r="F132" s="86"/>
      <c r="G132" s="148"/>
      <c r="H132" s="86"/>
      <c r="I132" s="148"/>
      <c r="J132" s="86"/>
      <c r="K132" s="148"/>
      <c r="L132" s="134"/>
      <c r="M132" s="148"/>
      <c r="N132" s="134"/>
      <c r="O132" s="148"/>
    </row>
    <row r="133" spans="1:15" s="31" customFormat="1" ht="12" customHeight="1" x14ac:dyDescent="0.2">
      <c r="A133" s="133">
        <v>2006</v>
      </c>
      <c r="C133" s="86">
        <v>18</v>
      </c>
      <c r="D133" s="86">
        <v>14</v>
      </c>
      <c r="E133" s="133"/>
      <c r="F133" s="86" t="s">
        <v>607</v>
      </c>
      <c r="G133" s="133"/>
      <c r="H133" s="86">
        <v>1</v>
      </c>
      <c r="I133" s="133"/>
      <c r="J133" s="86">
        <v>3</v>
      </c>
      <c r="K133" s="133"/>
      <c r="L133" s="134">
        <f>100*SUM(F133,H133)/C133</f>
        <v>5.5555555555555554</v>
      </c>
      <c r="M133" s="133"/>
      <c r="N133" s="134">
        <f>100*H133/C133</f>
        <v>5.5555555555555554</v>
      </c>
      <c r="O133" s="133"/>
    </row>
    <row r="134" spans="1:15" s="31" customFormat="1" ht="12" customHeight="1" x14ac:dyDescent="0.2">
      <c r="A134" s="133">
        <v>2007</v>
      </c>
      <c r="C134" s="86">
        <v>25</v>
      </c>
      <c r="D134" s="86">
        <v>20</v>
      </c>
      <c r="E134" s="133"/>
      <c r="F134" s="86" t="s">
        <v>607</v>
      </c>
      <c r="G134" s="133"/>
      <c r="H134" s="86">
        <v>2</v>
      </c>
      <c r="I134" s="133"/>
      <c r="J134" s="86">
        <v>3</v>
      </c>
      <c r="K134" s="133"/>
      <c r="L134" s="134">
        <f>100*SUM(F134,H134)/C134</f>
        <v>8</v>
      </c>
      <c r="M134" s="133"/>
      <c r="N134" s="134">
        <f>100*H134/C134</f>
        <v>8</v>
      </c>
      <c r="O134" s="133"/>
    </row>
    <row r="135" spans="1:15" s="31" customFormat="1" ht="12" customHeight="1" x14ac:dyDescent="0.2">
      <c r="A135" s="133">
        <v>2008</v>
      </c>
      <c r="C135" s="86">
        <v>30</v>
      </c>
      <c r="D135" s="86">
        <v>22</v>
      </c>
      <c r="E135" s="133"/>
      <c r="F135" s="86" t="s">
        <v>607</v>
      </c>
      <c r="G135" s="133"/>
      <c r="H135" s="86">
        <v>2</v>
      </c>
      <c r="I135" s="133"/>
      <c r="J135" s="86">
        <v>6</v>
      </c>
      <c r="K135" s="133"/>
      <c r="L135" s="134">
        <f>100*SUM(F135,H135)/C135</f>
        <v>6.666666666666667</v>
      </c>
      <c r="M135" s="133"/>
      <c r="N135" s="134">
        <f>100*H135/C135</f>
        <v>6.666666666666667</v>
      </c>
      <c r="O135" s="133"/>
    </row>
    <row r="136" spans="1:15" s="31" customFormat="1" ht="12" customHeight="1" x14ac:dyDescent="0.2">
      <c r="A136" s="133">
        <v>2009</v>
      </c>
      <c r="C136" s="86">
        <v>25</v>
      </c>
      <c r="D136" s="86">
        <v>21</v>
      </c>
      <c r="E136" s="133"/>
      <c r="F136" s="86" t="s">
        <v>607</v>
      </c>
      <c r="G136" s="133"/>
      <c r="H136" s="86" t="s">
        <v>607</v>
      </c>
      <c r="I136" s="133"/>
      <c r="J136" s="86">
        <v>4</v>
      </c>
      <c r="K136" s="133"/>
      <c r="L136" s="86" t="s">
        <v>607</v>
      </c>
      <c r="M136" s="133"/>
      <c r="N136" s="86" t="s">
        <v>607</v>
      </c>
      <c r="O136" s="133"/>
    </row>
    <row r="137" spans="1:15" s="31" customFormat="1" ht="12" customHeight="1" x14ac:dyDescent="0.2">
      <c r="A137" s="133">
        <v>2010</v>
      </c>
      <c r="C137" s="37">
        <v>21</v>
      </c>
      <c r="D137" s="86">
        <v>20</v>
      </c>
      <c r="E137" s="133"/>
      <c r="F137" s="86" t="s">
        <v>607</v>
      </c>
      <c r="G137" s="133"/>
      <c r="H137" s="86" t="s">
        <v>607</v>
      </c>
      <c r="I137" s="133"/>
      <c r="J137" s="37">
        <v>1</v>
      </c>
      <c r="K137" s="133"/>
      <c r="L137" s="86" t="s">
        <v>607</v>
      </c>
      <c r="M137" s="133"/>
      <c r="N137" s="86" t="s">
        <v>607</v>
      </c>
      <c r="O137" s="133"/>
    </row>
    <row r="138" spans="1:15" s="31" customFormat="1" ht="11.25" x14ac:dyDescent="0.2">
      <c r="A138" s="133">
        <v>2011</v>
      </c>
      <c r="C138" s="117">
        <v>20</v>
      </c>
      <c r="D138" s="136">
        <v>12</v>
      </c>
      <c r="E138" s="148" t="s">
        <v>557</v>
      </c>
      <c r="F138" s="136">
        <v>2</v>
      </c>
      <c r="G138" s="148" t="s">
        <v>557</v>
      </c>
      <c r="H138" s="116" t="s">
        <v>607</v>
      </c>
      <c r="I138" s="148" t="s">
        <v>557</v>
      </c>
      <c r="J138" s="116">
        <v>6</v>
      </c>
      <c r="K138" s="148" t="s">
        <v>557</v>
      </c>
      <c r="L138" s="134">
        <f>100*SUM(F138,H138)/C138</f>
        <v>10</v>
      </c>
      <c r="M138" s="148" t="s">
        <v>557</v>
      </c>
      <c r="N138" s="86" t="s">
        <v>607</v>
      </c>
      <c r="O138" s="148" t="s">
        <v>557</v>
      </c>
    </row>
    <row r="139" spans="1:15" s="31" customFormat="1" ht="11.25" x14ac:dyDescent="0.2">
      <c r="A139" s="133">
        <v>2012</v>
      </c>
      <c r="C139" s="127">
        <v>10</v>
      </c>
      <c r="D139" s="136">
        <v>9</v>
      </c>
      <c r="E139" s="133"/>
      <c r="F139" s="136">
        <v>1</v>
      </c>
      <c r="G139" s="133"/>
      <c r="H139" s="116" t="s">
        <v>607</v>
      </c>
      <c r="I139" s="133"/>
      <c r="J139" s="116" t="s">
        <v>607</v>
      </c>
      <c r="K139" s="133"/>
      <c r="L139" s="134">
        <f>100*SUM(F139,H139)/C139</f>
        <v>10</v>
      </c>
      <c r="M139" s="133"/>
      <c r="N139" s="86" t="s">
        <v>607</v>
      </c>
      <c r="O139" s="133"/>
    </row>
    <row r="140" spans="1:15" s="31" customFormat="1" ht="11.25" x14ac:dyDescent="0.2">
      <c r="A140" s="133">
        <v>2013</v>
      </c>
      <c r="C140" s="127">
        <v>22</v>
      </c>
      <c r="D140" s="136">
        <v>17</v>
      </c>
      <c r="E140" s="133"/>
      <c r="F140" s="136">
        <v>1</v>
      </c>
      <c r="G140" s="133"/>
      <c r="H140" s="116">
        <v>1</v>
      </c>
      <c r="I140" s="133"/>
      <c r="J140" s="116">
        <v>3</v>
      </c>
      <c r="K140" s="133"/>
      <c r="L140" s="134">
        <f>100*SUM(F140,H140)/C140</f>
        <v>9.0909090909090917</v>
      </c>
      <c r="M140" s="133"/>
      <c r="N140" s="134">
        <f>100*H140/C140</f>
        <v>4.5454545454545459</v>
      </c>
      <c r="O140" s="133"/>
    </row>
    <row r="141" spans="1:15" s="31" customFormat="1" ht="11.25" x14ac:dyDescent="0.2">
      <c r="A141" s="133">
        <v>2014</v>
      </c>
      <c r="C141" s="127">
        <v>16</v>
      </c>
      <c r="D141" s="136">
        <v>14</v>
      </c>
      <c r="E141" s="133"/>
      <c r="F141" s="136" t="s">
        <v>607</v>
      </c>
      <c r="G141" s="133"/>
      <c r="H141" s="116" t="s">
        <v>607</v>
      </c>
      <c r="I141" s="133"/>
      <c r="J141" s="116">
        <v>2</v>
      </c>
      <c r="K141" s="133"/>
      <c r="L141" s="116" t="s">
        <v>607</v>
      </c>
      <c r="M141" s="133"/>
      <c r="N141" s="116" t="s">
        <v>607</v>
      </c>
      <c r="O141" s="133"/>
    </row>
    <row r="142" spans="1:15" s="31" customFormat="1" ht="11.25" x14ac:dyDescent="0.2">
      <c r="A142" s="133">
        <v>2015</v>
      </c>
      <c r="C142" s="31">
        <v>21</v>
      </c>
      <c r="D142" s="31">
        <v>17</v>
      </c>
      <c r="F142" s="21" t="s">
        <v>607</v>
      </c>
      <c r="G142" s="21"/>
      <c r="H142" s="21" t="s">
        <v>607</v>
      </c>
      <c r="I142" s="21"/>
      <c r="J142" s="31">
        <v>4</v>
      </c>
      <c r="K142" s="133"/>
      <c r="L142" s="116" t="s">
        <v>607</v>
      </c>
      <c r="M142" s="133"/>
      <c r="N142" s="116" t="s">
        <v>607</v>
      </c>
      <c r="O142" s="133"/>
    </row>
    <row r="143" spans="1:15" s="31" customFormat="1" ht="11.25" x14ac:dyDescent="0.2">
      <c r="A143" s="133">
        <v>2016</v>
      </c>
      <c r="C143" s="86">
        <v>20</v>
      </c>
      <c r="D143" s="86">
        <v>12</v>
      </c>
      <c r="E143" s="86"/>
      <c r="F143" s="21">
        <v>1</v>
      </c>
      <c r="G143" s="21"/>
      <c r="H143" s="21">
        <v>2</v>
      </c>
      <c r="I143" s="21"/>
      <c r="J143" s="86">
        <v>5</v>
      </c>
      <c r="K143" s="133"/>
      <c r="L143" s="134">
        <f>100*SUM(F143,H143)/C143</f>
        <v>15</v>
      </c>
      <c r="M143" s="133"/>
      <c r="N143" s="134">
        <f>100*H143/C143</f>
        <v>10</v>
      </c>
      <c r="O143" s="133"/>
    </row>
    <row r="144" spans="1:15" s="31" customFormat="1" ht="11.25" x14ac:dyDescent="0.2">
      <c r="A144" s="133">
        <v>2017</v>
      </c>
      <c r="C144" s="31">
        <v>11</v>
      </c>
      <c r="D144" s="31">
        <v>9</v>
      </c>
      <c r="F144" s="86" t="s">
        <v>607</v>
      </c>
      <c r="H144" s="31">
        <v>1</v>
      </c>
      <c r="J144" s="31">
        <v>1</v>
      </c>
      <c r="K144" s="37"/>
      <c r="L144" s="134">
        <f>100*SUM(F144,H144)/C144</f>
        <v>9.0909090909090917</v>
      </c>
      <c r="M144" s="133"/>
      <c r="N144" s="134">
        <f>100*H144/C144</f>
        <v>9.0909090909090917</v>
      </c>
      <c r="O144" s="134"/>
    </row>
    <row r="145" spans="1:15" s="31" customFormat="1" ht="11.25" x14ac:dyDescent="0.2">
      <c r="A145" s="133">
        <v>2018</v>
      </c>
      <c r="C145" s="86">
        <v>25</v>
      </c>
      <c r="D145" s="2">
        <v>20</v>
      </c>
      <c r="E145" s="2"/>
      <c r="F145" s="21" t="s">
        <v>607</v>
      </c>
      <c r="G145" s="21"/>
      <c r="H145" s="2">
        <v>2</v>
      </c>
      <c r="I145" s="2"/>
      <c r="J145" s="2">
        <v>3</v>
      </c>
      <c r="K145" s="37"/>
      <c r="L145" s="134">
        <f>100*SUM(F145,H145)/C145</f>
        <v>8</v>
      </c>
      <c r="M145" s="133"/>
      <c r="N145" s="134">
        <f>100*H145/C145</f>
        <v>8</v>
      </c>
      <c r="O145" s="134"/>
    </row>
    <row r="146" spans="1:15" s="31" customFormat="1" ht="11.25" x14ac:dyDescent="0.2">
      <c r="A146" s="133">
        <v>2019</v>
      </c>
      <c r="C146" s="386">
        <v>18</v>
      </c>
      <c r="D146" s="282">
        <v>11</v>
      </c>
      <c r="E146" s="282"/>
      <c r="F146" s="275" t="s">
        <v>607</v>
      </c>
      <c r="G146" s="275"/>
      <c r="H146" s="282">
        <v>2</v>
      </c>
      <c r="I146" s="282"/>
      <c r="J146" s="282">
        <v>5</v>
      </c>
      <c r="K146" s="37"/>
      <c r="L146" s="134">
        <f>100*SUM(F146,H146)/C146</f>
        <v>11.111111111111111</v>
      </c>
      <c r="M146" s="133"/>
      <c r="N146" s="134">
        <f>100*H146/C146</f>
        <v>11.111111111111111</v>
      </c>
      <c r="O146" s="134"/>
    </row>
    <row r="147" spans="1:15" s="34" customFormat="1" ht="11.25" x14ac:dyDescent="0.2">
      <c r="A147" s="142" t="s">
        <v>618</v>
      </c>
      <c r="B147" s="142"/>
      <c r="C147" s="143">
        <f>SUM(C133:C146)</f>
        <v>282</v>
      </c>
      <c r="D147" s="143">
        <f>SUM(D133:D146)</f>
        <v>218</v>
      </c>
      <c r="E147" s="143"/>
      <c r="F147" s="143">
        <f>SUM(F133:F146)</f>
        <v>5</v>
      </c>
      <c r="G147" s="143"/>
      <c r="H147" s="143">
        <f>SUM(H133:H146)</f>
        <v>13</v>
      </c>
      <c r="I147" s="143"/>
      <c r="J147" s="143">
        <f>SUM(J133:J146)</f>
        <v>46</v>
      </c>
      <c r="K147" s="143"/>
      <c r="L147" s="146">
        <f t="shared" ref="L147" si="28">100*SUM(F147,H147)/C147</f>
        <v>6.3829787234042552</v>
      </c>
      <c r="M147" s="205"/>
      <c r="N147" s="146">
        <f t="shared" ref="N147" si="29">100*H147/C147</f>
        <v>4.6099290780141846</v>
      </c>
      <c r="O147" s="206"/>
    </row>
    <row r="148" spans="1:15" s="31" customFormat="1" ht="12" customHeight="1" x14ac:dyDescent="0.2">
      <c r="A148" s="133"/>
      <c r="E148" s="133"/>
      <c r="G148" s="133"/>
      <c r="I148" s="133"/>
      <c r="K148" s="133"/>
      <c r="L148" s="134"/>
      <c r="M148" s="148"/>
      <c r="N148" s="134"/>
      <c r="O148" s="133"/>
    </row>
    <row r="149" spans="1:15" s="31" customFormat="1" ht="12" customHeight="1" x14ac:dyDescent="0.2">
      <c r="A149" s="135" t="s">
        <v>439</v>
      </c>
      <c r="C149" s="86"/>
      <c r="D149" s="86"/>
      <c r="E149" s="133"/>
      <c r="F149" s="86"/>
      <c r="G149" s="133"/>
      <c r="H149" s="86"/>
      <c r="I149" s="133"/>
      <c r="J149" s="86"/>
      <c r="K149" s="133"/>
      <c r="L149" s="134"/>
      <c r="M149" s="133"/>
      <c r="N149" s="134"/>
      <c r="O149" s="133"/>
    </row>
    <row r="150" spans="1:15" s="31" customFormat="1" ht="12" customHeight="1" x14ac:dyDescent="0.2">
      <c r="A150" s="133">
        <v>2006</v>
      </c>
      <c r="C150" s="86">
        <v>29</v>
      </c>
      <c r="D150" s="86">
        <v>19</v>
      </c>
      <c r="E150" s="133"/>
      <c r="F150" s="86" t="s">
        <v>607</v>
      </c>
      <c r="G150" s="133"/>
      <c r="H150" s="86">
        <v>2</v>
      </c>
      <c r="I150" s="133"/>
      <c r="J150" s="86">
        <v>8</v>
      </c>
      <c r="K150" s="133"/>
      <c r="L150" s="134">
        <f t="shared" ref="L150:L155" si="30">100*SUM(F150,H150)/C150</f>
        <v>6.8965517241379306</v>
      </c>
      <c r="M150" s="133"/>
      <c r="N150" s="134">
        <f>100*H150/C150</f>
        <v>6.8965517241379306</v>
      </c>
      <c r="O150" s="133"/>
    </row>
    <row r="151" spans="1:15" s="31" customFormat="1" ht="12" customHeight="1" x14ac:dyDescent="0.2">
      <c r="A151" s="133">
        <v>2007</v>
      </c>
      <c r="C151" s="86">
        <v>32</v>
      </c>
      <c r="D151" s="86">
        <v>20</v>
      </c>
      <c r="E151" s="133"/>
      <c r="F151" s="86" t="s">
        <v>607</v>
      </c>
      <c r="G151" s="133"/>
      <c r="H151" s="86">
        <v>1</v>
      </c>
      <c r="I151" s="133"/>
      <c r="J151" s="86">
        <v>11</v>
      </c>
      <c r="K151" s="133"/>
      <c r="L151" s="134">
        <f t="shared" si="30"/>
        <v>3.125</v>
      </c>
      <c r="M151" s="133"/>
      <c r="N151" s="134">
        <f>100*H151/C151</f>
        <v>3.125</v>
      </c>
      <c r="O151" s="133"/>
    </row>
    <row r="152" spans="1:15" s="31" customFormat="1" ht="12" customHeight="1" x14ac:dyDescent="0.2">
      <c r="A152" s="133">
        <v>2008</v>
      </c>
      <c r="C152" s="86">
        <v>26</v>
      </c>
      <c r="D152" s="86">
        <v>20</v>
      </c>
      <c r="E152" s="133"/>
      <c r="F152" s="86">
        <v>1</v>
      </c>
      <c r="G152" s="133"/>
      <c r="H152" s="86" t="s">
        <v>607</v>
      </c>
      <c r="I152" s="133"/>
      <c r="J152" s="86">
        <v>5</v>
      </c>
      <c r="K152" s="133"/>
      <c r="L152" s="134">
        <f t="shared" si="30"/>
        <v>3.8461538461538463</v>
      </c>
      <c r="M152" s="133"/>
      <c r="N152" s="86" t="s">
        <v>607</v>
      </c>
      <c r="O152" s="133"/>
    </row>
    <row r="153" spans="1:15" s="31" customFormat="1" ht="12" customHeight="1" x14ac:dyDescent="0.2">
      <c r="A153" s="133">
        <v>2009</v>
      </c>
      <c r="C153" s="86">
        <v>21</v>
      </c>
      <c r="D153" s="86">
        <v>11</v>
      </c>
      <c r="E153" s="133"/>
      <c r="F153" s="86" t="s">
        <v>607</v>
      </c>
      <c r="G153" s="133"/>
      <c r="H153" s="86" t="s">
        <v>607</v>
      </c>
      <c r="I153" s="133"/>
      <c r="J153" s="86">
        <v>10</v>
      </c>
      <c r="K153" s="133"/>
      <c r="L153" s="86" t="s">
        <v>607</v>
      </c>
      <c r="M153" s="133"/>
      <c r="N153" s="86" t="s">
        <v>607</v>
      </c>
      <c r="O153" s="133"/>
    </row>
    <row r="154" spans="1:15" s="31" customFormat="1" ht="12" customHeight="1" x14ac:dyDescent="0.2">
      <c r="A154" s="133">
        <v>2010</v>
      </c>
      <c r="C154" s="31">
        <v>12</v>
      </c>
      <c r="D154" s="86">
        <v>6</v>
      </c>
      <c r="E154" s="133"/>
      <c r="F154" s="86" t="s">
        <v>607</v>
      </c>
      <c r="G154" s="133"/>
      <c r="H154" s="86" t="s">
        <v>607</v>
      </c>
      <c r="I154" s="133"/>
      <c r="J154" s="37">
        <v>6</v>
      </c>
      <c r="K154" s="133"/>
      <c r="L154" s="86" t="s">
        <v>607</v>
      </c>
      <c r="M154" s="133"/>
      <c r="N154" s="86" t="s">
        <v>607</v>
      </c>
      <c r="O154" s="133"/>
    </row>
    <row r="155" spans="1:15" s="31" customFormat="1" ht="11.25" x14ac:dyDescent="0.2">
      <c r="A155" s="133">
        <v>2011</v>
      </c>
      <c r="C155" s="116">
        <v>21</v>
      </c>
      <c r="D155" s="136">
        <v>10</v>
      </c>
      <c r="E155" s="148" t="s">
        <v>557</v>
      </c>
      <c r="F155" s="136">
        <v>1</v>
      </c>
      <c r="G155" s="148" t="s">
        <v>557</v>
      </c>
      <c r="H155" s="116" t="s">
        <v>607</v>
      </c>
      <c r="I155" s="148" t="s">
        <v>557</v>
      </c>
      <c r="J155" s="116">
        <v>10</v>
      </c>
      <c r="K155" s="148" t="s">
        <v>557</v>
      </c>
      <c r="L155" s="134">
        <f t="shared" si="30"/>
        <v>4.7619047619047619</v>
      </c>
      <c r="M155" s="148" t="s">
        <v>557</v>
      </c>
      <c r="N155" s="86" t="s">
        <v>607</v>
      </c>
      <c r="O155" s="148" t="s">
        <v>557</v>
      </c>
    </row>
    <row r="156" spans="1:15" s="31" customFormat="1" ht="11.25" x14ac:dyDescent="0.2">
      <c r="A156" s="133">
        <v>2012</v>
      </c>
      <c r="C156" s="127">
        <v>13</v>
      </c>
      <c r="D156" s="136">
        <v>12</v>
      </c>
      <c r="E156" s="133"/>
      <c r="F156" s="136" t="s">
        <v>607</v>
      </c>
      <c r="G156" s="133"/>
      <c r="H156" s="116" t="s">
        <v>607</v>
      </c>
      <c r="I156" s="133"/>
      <c r="J156" s="116">
        <v>1</v>
      </c>
      <c r="K156" s="133"/>
      <c r="L156" s="86" t="s">
        <v>607</v>
      </c>
      <c r="M156" s="133"/>
      <c r="N156" s="86" t="s">
        <v>607</v>
      </c>
      <c r="O156" s="133"/>
    </row>
    <row r="157" spans="1:15" s="31" customFormat="1" ht="11.25" x14ac:dyDescent="0.2">
      <c r="A157" s="133">
        <v>2013</v>
      </c>
      <c r="C157" s="127">
        <v>15</v>
      </c>
      <c r="D157" s="136">
        <v>7</v>
      </c>
      <c r="E157" s="133"/>
      <c r="F157" s="136" t="s">
        <v>607</v>
      </c>
      <c r="G157" s="133"/>
      <c r="H157" s="116" t="s">
        <v>607</v>
      </c>
      <c r="I157" s="133"/>
      <c r="J157" s="116">
        <v>8</v>
      </c>
      <c r="K157" s="133"/>
      <c r="L157" s="86" t="s">
        <v>607</v>
      </c>
      <c r="M157" s="133"/>
      <c r="N157" s="86" t="s">
        <v>607</v>
      </c>
      <c r="O157" s="133"/>
    </row>
    <row r="158" spans="1:15" s="31" customFormat="1" ht="11.25" x14ac:dyDescent="0.2">
      <c r="A158" s="133">
        <v>2014</v>
      </c>
      <c r="C158" s="127">
        <v>22</v>
      </c>
      <c r="D158" s="136">
        <v>14</v>
      </c>
      <c r="E158" s="133"/>
      <c r="F158" s="136" t="s">
        <v>607</v>
      </c>
      <c r="G158" s="133"/>
      <c r="H158" s="116" t="s">
        <v>607</v>
      </c>
      <c r="I158" s="133"/>
      <c r="J158" s="116">
        <v>8</v>
      </c>
      <c r="K158" s="133"/>
      <c r="L158" s="86" t="s">
        <v>607</v>
      </c>
      <c r="M158" s="86"/>
      <c r="N158" s="86" t="s">
        <v>607</v>
      </c>
      <c r="O158" s="133"/>
    </row>
    <row r="159" spans="1:15" s="31" customFormat="1" ht="11.25" x14ac:dyDescent="0.2">
      <c r="A159" s="133">
        <v>2015</v>
      </c>
      <c r="C159" s="31">
        <v>14</v>
      </c>
      <c r="D159" s="31">
        <v>10</v>
      </c>
      <c r="F159" s="21" t="s">
        <v>607</v>
      </c>
      <c r="G159" s="21"/>
      <c r="H159" s="21" t="s">
        <v>607</v>
      </c>
      <c r="I159" s="21"/>
      <c r="J159" s="31">
        <v>4</v>
      </c>
      <c r="K159" s="133"/>
      <c r="L159" s="86" t="s">
        <v>607</v>
      </c>
      <c r="M159" s="86"/>
      <c r="N159" s="86" t="s">
        <v>607</v>
      </c>
      <c r="O159" s="133"/>
    </row>
    <row r="160" spans="1:15" s="31" customFormat="1" ht="11.25" x14ac:dyDescent="0.2">
      <c r="A160" s="133">
        <v>2016</v>
      </c>
      <c r="C160" s="86">
        <v>22</v>
      </c>
      <c r="D160" s="86">
        <v>17</v>
      </c>
      <c r="E160" s="86"/>
      <c r="F160" s="21" t="s">
        <v>607</v>
      </c>
      <c r="G160" s="21"/>
      <c r="H160" s="21" t="s">
        <v>607</v>
      </c>
      <c r="I160" s="21"/>
      <c r="J160" s="86">
        <v>5</v>
      </c>
      <c r="K160" s="133"/>
      <c r="L160" s="86" t="s">
        <v>607</v>
      </c>
      <c r="M160" s="86"/>
      <c r="N160" s="86" t="s">
        <v>607</v>
      </c>
      <c r="O160" s="133"/>
    </row>
    <row r="161" spans="1:15" s="31" customFormat="1" ht="11.25" x14ac:dyDescent="0.2">
      <c r="A161" s="133">
        <v>2017</v>
      </c>
      <c r="C161" s="86">
        <v>13</v>
      </c>
      <c r="D161" s="2">
        <v>7</v>
      </c>
      <c r="E161" s="2"/>
      <c r="F161" s="2">
        <v>1</v>
      </c>
      <c r="G161" s="2"/>
      <c r="H161" s="21" t="s">
        <v>607</v>
      </c>
      <c r="I161" s="148" t="s">
        <v>557</v>
      </c>
      <c r="J161" s="2">
        <v>5</v>
      </c>
      <c r="K161" s="133"/>
      <c r="L161" s="134">
        <f>100*SUM(F161,H161)/C161</f>
        <v>7.6923076923076925</v>
      </c>
      <c r="M161" s="133"/>
      <c r="N161" s="86" t="s">
        <v>607</v>
      </c>
      <c r="O161" s="148" t="s">
        <v>557</v>
      </c>
    </row>
    <row r="162" spans="1:15" s="31" customFormat="1" ht="11.25" x14ac:dyDescent="0.2">
      <c r="A162" s="133">
        <v>2018</v>
      </c>
      <c r="C162" s="86">
        <v>37</v>
      </c>
      <c r="D162" s="2">
        <v>29</v>
      </c>
      <c r="E162" s="2"/>
      <c r="F162" s="2">
        <v>1</v>
      </c>
      <c r="G162" s="2"/>
      <c r="H162" s="21" t="s">
        <v>607</v>
      </c>
      <c r="I162" s="21"/>
      <c r="J162" s="2">
        <v>7</v>
      </c>
      <c r="K162" s="37"/>
      <c r="L162" s="134">
        <f>100*SUM(F162,H162)/C162</f>
        <v>2.7027027027027026</v>
      </c>
      <c r="M162" s="133"/>
      <c r="N162" s="86" t="s">
        <v>607</v>
      </c>
      <c r="O162" s="134"/>
    </row>
    <row r="163" spans="1:15" s="31" customFormat="1" ht="11.25" x14ac:dyDescent="0.2">
      <c r="A163" s="133">
        <v>2019</v>
      </c>
      <c r="C163" s="86">
        <v>13</v>
      </c>
      <c r="D163" s="24">
        <v>9</v>
      </c>
      <c r="E163" s="24"/>
      <c r="F163" s="24" t="s">
        <v>607</v>
      </c>
      <c r="G163" s="24"/>
      <c r="H163" s="21" t="s">
        <v>607</v>
      </c>
      <c r="I163" s="21"/>
      <c r="J163" s="24">
        <v>4</v>
      </c>
      <c r="K163" s="37"/>
      <c r="L163" s="86" t="s">
        <v>607</v>
      </c>
      <c r="M163" s="133"/>
      <c r="N163" s="86" t="s">
        <v>607</v>
      </c>
      <c r="O163" s="134"/>
    </row>
    <row r="164" spans="1:15" s="34" customFormat="1" ht="11.25" x14ac:dyDescent="0.2">
      <c r="A164" s="142" t="s">
        <v>618</v>
      </c>
      <c r="B164" s="142"/>
      <c r="C164" s="143">
        <f>SUM(C150:C163)</f>
        <v>290</v>
      </c>
      <c r="D164" s="143">
        <f>SUM(D150:D163)</f>
        <v>191</v>
      </c>
      <c r="E164" s="143"/>
      <c r="F164" s="143">
        <f>SUM(F150:F163)</f>
        <v>4</v>
      </c>
      <c r="G164" s="143"/>
      <c r="H164" s="143">
        <f>SUM(H150:H163)</f>
        <v>3</v>
      </c>
      <c r="I164" s="143"/>
      <c r="J164" s="143">
        <f>SUM(J150:J163)</f>
        <v>92</v>
      </c>
      <c r="K164" s="143"/>
      <c r="L164" s="146">
        <f t="shared" ref="L164" si="31">100*SUM(F164,H164)/C164</f>
        <v>2.4137931034482758</v>
      </c>
      <c r="M164" s="205"/>
      <c r="N164" s="146">
        <f t="shared" ref="N164" si="32">100*H164/C164</f>
        <v>1.0344827586206897</v>
      </c>
      <c r="O164" s="206"/>
    </row>
    <row r="165" spans="1:15" s="31" customFormat="1" ht="12" customHeight="1" x14ac:dyDescent="0.2">
      <c r="A165" s="133"/>
      <c r="C165" s="86"/>
      <c r="D165" s="86"/>
      <c r="E165" s="133"/>
      <c r="F165" s="86"/>
      <c r="G165" s="133"/>
      <c r="H165" s="86"/>
      <c r="I165" s="133"/>
      <c r="J165" s="86"/>
      <c r="K165" s="133"/>
      <c r="L165" s="134"/>
      <c r="M165" s="148"/>
      <c r="N165" s="134"/>
      <c r="O165" s="133"/>
    </row>
    <row r="166" spans="1:15" s="31" customFormat="1" ht="11.25" x14ac:dyDescent="0.2">
      <c r="A166" s="36" t="s">
        <v>148</v>
      </c>
      <c r="C166" s="86"/>
      <c r="D166" s="86"/>
      <c r="E166" s="133"/>
      <c r="F166" s="86"/>
      <c r="G166" s="133"/>
      <c r="H166" s="86"/>
      <c r="I166" s="133"/>
      <c r="J166" s="86"/>
      <c r="K166" s="133"/>
      <c r="L166" s="134"/>
      <c r="M166" s="133"/>
      <c r="N166" s="134"/>
      <c r="O166" s="133"/>
    </row>
    <row r="167" spans="1:15" s="31" customFormat="1" ht="11.25" x14ac:dyDescent="0.2">
      <c r="A167" s="133">
        <v>2006</v>
      </c>
      <c r="C167" s="86">
        <v>194</v>
      </c>
      <c r="D167" s="86">
        <v>143</v>
      </c>
      <c r="E167" s="133"/>
      <c r="F167" s="86">
        <v>5</v>
      </c>
      <c r="G167" s="133"/>
      <c r="H167" s="86">
        <v>30</v>
      </c>
      <c r="I167" s="133"/>
      <c r="J167" s="86">
        <v>16</v>
      </c>
      <c r="K167" s="133"/>
      <c r="L167" s="134">
        <f t="shared" ref="L167:L175" si="33">100*SUM(F167,H167)/C167</f>
        <v>18.041237113402062</v>
      </c>
      <c r="M167" s="133"/>
      <c r="N167" s="134">
        <f t="shared" ref="N167:N175" si="34">100*H167/C167</f>
        <v>15.463917525773196</v>
      </c>
      <c r="O167" s="133"/>
    </row>
    <row r="168" spans="1:15" s="31" customFormat="1" ht="11.25" x14ac:dyDescent="0.2">
      <c r="A168" s="133">
        <v>2007</v>
      </c>
      <c r="C168" s="86">
        <v>247</v>
      </c>
      <c r="D168" s="86">
        <v>150</v>
      </c>
      <c r="E168" s="133"/>
      <c r="F168" s="86">
        <v>16</v>
      </c>
      <c r="G168" s="133"/>
      <c r="H168" s="86">
        <v>37</v>
      </c>
      <c r="I168" s="133"/>
      <c r="J168" s="86">
        <v>44</v>
      </c>
      <c r="K168" s="133"/>
      <c r="L168" s="134">
        <f t="shared" si="33"/>
        <v>21.457489878542511</v>
      </c>
      <c r="M168" s="133"/>
      <c r="N168" s="134">
        <f t="shared" si="34"/>
        <v>14.979757085020243</v>
      </c>
      <c r="O168" s="133"/>
    </row>
    <row r="169" spans="1:15" s="31" customFormat="1" ht="11.25" x14ac:dyDescent="0.2">
      <c r="A169" s="133">
        <v>2008</v>
      </c>
      <c r="C169" s="86">
        <v>167</v>
      </c>
      <c r="D169" s="86">
        <v>124</v>
      </c>
      <c r="E169" s="133"/>
      <c r="F169" s="86">
        <v>8</v>
      </c>
      <c r="G169" s="133"/>
      <c r="H169" s="86">
        <v>18</v>
      </c>
      <c r="I169" s="133"/>
      <c r="J169" s="86">
        <v>17</v>
      </c>
      <c r="K169" s="133"/>
      <c r="L169" s="134">
        <f t="shared" si="33"/>
        <v>15.568862275449101</v>
      </c>
      <c r="M169" s="133"/>
      <c r="N169" s="134">
        <f t="shared" si="34"/>
        <v>10.778443113772456</v>
      </c>
      <c r="O169" s="133"/>
    </row>
    <row r="170" spans="1:15" s="31" customFormat="1" ht="11.25" x14ac:dyDescent="0.2">
      <c r="A170" s="133">
        <v>2009</v>
      </c>
      <c r="C170" s="86">
        <v>163</v>
      </c>
      <c r="D170" s="86">
        <v>95</v>
      </c>
      <c r="E170" s="148"/>
      <c r="F170" s="86">
        <v>7</v>
      </c>
      <c r="G170" s="148"/>
      <c r="H170" s="86">
        <v>31</v>
      </c>
      <c r="I170" s="148"/>
      <c r="J170" s="86">
        <v>30</v>
      </c>
      <c r="K170" s="148"/>
      <c r="L170" s="134">
        <f t="shared" si="33"/>
        <v>23.312883435582823</v>
      </c>
      <c r="M170" s="148"/>
      <c r="N170" s="134">
        <f t="shared" si="34"/>
        <v>19.018404907975459</v>
      </c>
      <c r="O170" s="148"/>
    </row>
    <row r="171" spans="1:15" s="31" customFormat="1" ht="11.25" x14ac:dyDescent="0.2">
      <c r="A171" s="133">
        <v>2010</v>
      </c>
      <c r="C171" s="31">
        <v>109</v>
      </c>
      <c r="D171" s="86">
        <v>82</v>
      </c>
      <c r="E171" s="133"/>
      <c r="F171" s="86" t="s">
        <v>607</v>
      </c>
      <c r="G171" s="133"/>
      <c r="H171" s="86">
        <v>11</v>
      </c>
      <c r="I171" s="133"/>
      <c r="J171" s="37">
        <v>16</v>
      </c>
      <c r="K171" s="133"/>
      <c r="L171" s="134">
        <f t="shared" si="33"/>
        <v>10.091743119266056</v>
      </c>
      <c r="M171" s="133"/>
      <c r="N171" s="134">
        <f t="shared" si="34"/>
        <v>10.091743119266056</v>
      </c>
      <c r="O171" s="133"/>
    </row>
    <row r="172" spans="1:15" s="31" customFormat="1" ht="11.25" x14ac:dyDescent="0.2">
      <c r="A172" s="133">
        <v>2011</v>
      </c>
      <c r="C172" s="31">
        <v>103</v>
      </c>
      <c r="D172" s="86">
        <v>64</v>
      </c>
      <c r="E172" s="148" t="s">
        <v>557</v>
      </c>
      <c r="F172" s="86">
        <v>3</v>
      </c>
      <c r="G172" s="148" t="s">
        <v>557</v>
      </c>
      <c r="H172" s="86">
        <v>13</v>
      </c>
      <c r="I172" s="148" t="s">
        <v>557</v>
      </c>
      <c r="J172" s="37">
        <v>23</v>
      </c>
      <c r="K172" s="148" t="s">
        <v>557</v>
      </c>
      <c r="L172" s="134">
        <f t="shared" si="33"/>
        <v>15.533980582524272</v>
      </c>
      <c r="M172" s="148" t="s">
        <v>557</v>
      </c>
      <c r="N172" s="134">
        <f t="shared" si="34"/>
        <v>12.621359223300971</v>
      </c>
      <c r="O172" s="148" t="s">
        <v>557</v>
      </c>
    </row>
    <row r="173" spans="1:15" s="31" customFormat="1" ht="11.25" x14ac:dyDescent="0.2">
      <c r="A173" s="133">
        <v>2012</v>
      </c>
      <c r="C173" s="31">
        <v>95</v>
      </c>
      <c r="D173" s="86">
        <v>71</v>
      </c>
      <c r="E173" s="86"/>
      <c r="F173" s="86">
        <v>2</v>
      </c>
      <c r="G173" s="86"/>
      <c r="H173" s="86">
        <v>16</v>
      </c>
      <c r="I173" s="86"/>
      <c r="J173" s="37">
        <v>6</v>
      </c>
      <c r="K173" s="148" t="s">
        <v>557</v>
      </c>
      <c r="L173" s="134">
        <f t="shared" si="33"/>
        <v>18.94736842105263</v>
      </c>
      <c r="M173" s="148" t="s">
        <v>557</v>
      </c>
      <c r="N173" s="134">
        <f t="shared" si="34"/>
        <v>16.842105263157894</v>
      </c>
      <c r="O173" s="148" t="s">
        <v>557</v>
      </c>
    </row>
    <row r="174" spans="1:15" s="31" customFormat="1" ht="11.25" x14ac:dyDescent="0.2">
      <c r="A174" s="133">
        <v>2013</v>
      </c>
      <c r="C174" s="31">
        <v>102</v>
      </c>
      <c r="D174" s="86">
        <v>69</v>
      </c>
      <c r="E174" s="86"/>
      <c r="F174" s="86">
        <v>8</v>
      </c>
      <c r="G174" s="86"/>
      <c r="H174" s="86">
        <v>12</v>
      </c>
      <c r="I174" s="86"/>
      <c r="J174" s="37">
        <v>13</v>
      </c>
      <c r="K174" s="148"/>
      <c r="L174" s="134">
        <f t="shared" si="33"/>
        <v>19.607843137254903</v>
      </c>
      <c r="M174" s="148"/>
      <c r="N174" s="134">
        <f t="shared" si="34"/>
        <v>11.764705882352942</v>
      </c>
      <c r="O174" s="148"/>
    </row>
    <row r="175" spans="1:15" s="31" customFormat="1" ht="11.25" x14ac:dyDescent="0.2">
      <c r="A175" s="133">
        <v>2014</v>
      </c>
      <c r="C175" s="31">
        <v>86</v>
      </c>
      <c r="D175" s="86">
        <v>60</v>
      </c>
      <c r="E175" s="86"/>
      <c r="F175" s="86">
        <v>3</v>
      </c>
      <c r="G175" s="86"/>
      <c r="H175" s="86">
        <v>12</v>
      </c>
      <c r="I175" s="86"/>
      <c r="J175" s="37">
        <v>11</v>
      </c>
      <c r="K175" s="148"/>
      <c r="L175" s="134">
        <f t="shared" si="33"/>
        <v>17.441860465116278</v>
      </c>
      <c r="M175" s="148"/>
      <c r="N175" s="134">
        <f t="shared" si="34"/>
        <v>13.953488372093023</v>
      </c>
      <c r="O175" s="148"/>
    </row>
    <row r="176" spans="1:15" s="31" customFormat="1" ht="11.25" x14ac:dyDescent="0.2">
      <c r="A176" s="133">
        <v>2015</v>
      </c>
      <c r="C176" s="31">
        <v>102</v>
      </c>
      <c r="D176" s="31">
        <v>64</v>
      </c>
      <c r="F176" s="31">
        <v>3</v>
      </c>
      <c r="H176" s="31">
        <v>20</v>
      </c>
      <c r="J176" s="31">
        <v>15</v>
      </c>
      <c r="K176" s="148"/>
      <c r="L176" s="134">
        <f>100*SUM(F176,H176)/C176</f>
        <v>22.549019607843139</v>
      </c>
      <c r="M176" s="148"/>
      <c r="N176" s="134">
        <f>100*H176/C176</f>
        <v>19.607843137254903</v>
      </c>
      <c r="O176" s="148"/>
    </row>
    <row r="177" spans="1:15" s="31" customFormat="1" ht="11.25" x14ac:dyDescent="0.2">
      <c r="A177" s="133">
        <v>2016</v>
      </c>
      <c r="C177" s="86">
        <v>102</v>
      </c>
      <c r="D177" s="86">
        <v>70</v>
      </c>
      <c r="E177" s="86"/>
      <c r="F177" s="86">
        <v>6</v>
      </c>
      <c r="G177" s="86"/>
      <c r="H177" s="86">
        <v>17</v>
      </c>
      <c r="I177" s="86"/>
      <c r="J177" s="86">
        <v>9</v>
      </c>
      <c r="K177" s="148"/>
      <c r="L177" s="134">
        <f>100*SUM(F177,H177)/C177</f>
        <v>22.549019607843139</v>
      </c>
      <c r="M177" s="148"/>
      <c r="N177" s="134">
        <f>100*H177/C177</f>
        <v>16.666666666666668</v>
      </c>
      <c r="O177" s="148"/>
    </row>
    <row r="178" spans="1:15" s="31" customFormat="1" ht="11.25" x14ac:dyDescent="0.2">
      <c r="A178" s="133">
        <v>2017</v>
      </c>
      <c r="C178" s="31">
        <v>89</v>
      </c>
      <c r="D178" s="31">
        <v>53</v>
      </c>
      <c r="F178" s="31">
        <v>4</v>
      </c>
      <c r="H178" s="31">
        <v>20</v>
      </c>
      <c r="J178" s="31">
        <v>12</v>
      </c>
      <c r="K178" s="37"/>
      <c r="L178" s="134">
        <f>100*SUM(F178,H178)/C178</f>
        <v>26.966292134831459</v>
      </c>
      <c r="M178" s="148"/>
      <c r="N178" s="134">
        <f>100*H178/C178</f>
        <v>22.471910112359552</v>
      </c>
      <c r="O178" s="134"/>
    </row>
    <row r="179" spans="1:15" s="31" customFormat="1" ht="11.25" x14ac:dyDescent="0.2">
      <c r="A179" s="133">
        <v>2018</v>
      </c>
      <c r="C179" s="386">
        <v>128</v>
      </c>
      <c r="D179" s="2">
        <v>96</v>
      </c>
      <c r="E179" s="2"/>
      <c r="F179" s="2">
        <v>3</v>
      </c>
      <c r="G179" s="2"/>
      <c r="H179" s="2">
        <v>18</v>
      </c>
      <c r="I179" s="2"/>
      <c r="J179" s="2">
        <v>11</v>
      </c>
      <c r="K179" s="37"/>
      <c r="L179" s="134">
        <f>100*SUM(F179,H179)/C179</f>
        <v>16.40625</v>
      </c>
      <c r="M179" s="148"/>
      <c r="N179" s="134">
        <f>100*H179/C179</f>
        <v>14.0625</v>
      </c>
      <c r="O179" s="134"/>
    </row>
    <row r="180" spans="1:15" s="31" customFormat="1" ht="11.25" x14ac:dyDescent="0.2">
      <c r="A180" s="133">
        <v>2019</v>
      </c>
      <c r="C180" s="386">
        <v>66</v>
      </c>
      <c r="D180" s="2">
        <v>43</v>
      </c>
      <c r="E180" s="2"/>
      <c r="F180" s="2">
        <v>2</v>
      </c>
      <c r="G180" s="2"/>
      <c r="H180" s="2">
        <v>9</v>
      </c>
      <c r="I180" s="2"/>
      <c r="J180" s="2">
        <v>12</v>
      </c>
      <c r="K180" s="37"/>
      <c r="L180" s="134">
        <f>100*SUM(F180,H180)/C180</f>
        <v>16.666666666666668</v>
      </c>
      <c r="M180" s="148"/>
      <c r="N180" s="134">
        <f>100*H180/C180</f>
        <v>13.636363636363637</v>
      </c>
      <c r="O180" s="134"/>
    </row>
    <row r="181" spans="1:15" s="34" customFormat="1" ht="11.25" x14ac:dyDescent="0.2">
      <c r="A181" s="142" t="s">
        <v>618</v>
      </c>
      <c r="B181" s="142"/>
      <c r="C181" s="143">
        <f>SUM(C167:C180)</f>
        <v>1753</v>
      </c>
      <c r="D181" s="143">
        <f>SUM(D167:D180)</f>
        <v>1184</v>
      </c>
      <c r="E181" s="143"/>
      <c r="F181" s="143">
        <f>SUM(F167:F180)</f>
        <v>70</v>
      </c>
      <c r="G181" s="143"/>
      <c r="H181" s="143">
        <f>SUM(H167:H180)</f>
        <v>264</v>
      </c>
      <c r="I181" s="143"/>
      <c r="J181" s="143">
        <f>SUM(J167:J180)</f>
        <v>235</v>
      </c>
      <c r="K181" s="143"/>
      <c r="L181" s="146">
        <f t="shared" ref="L181" si="35">100*SUM(F181,H181)/C181</f>
        <v>19.053051911009696</v>
      </c>
      <c r="M181" s="205"/>
      <c r="N181" s="146">
        <f t="shared" ref="N181" si="36">100*H181/C181</f>
        <v>15.059897318881916</v>
      </c>
      <c r="O181" s="206"/>
    </row>
    <row r="182" spans="1:15" s="34" customFormat="1" ht="11.25" x14ac:dyDescent="0.2">
      <c r="C182" s="141"/>
      <c r="D182" s="141"/>
      <c r="E182" s="133"/>
      <c r="F182" s="141"/>
      <c r="G182" s="133"/>
      <c r="H182" s="141"/>
      <c r="I182" s="133"/>
      <c r="J182" s="141"/>
      <c r="K182" s="133"/>
      <c r="L182" s="134"/>
      <c r="M182" s="148"/>
      <c r="N182" s="134"/>
      <c r="O182" s="133"/>
    </row>
    <row r="183" spans="1:15" s="31" customFormat="1" ht="11.25" x14ac:dyDescent="0.2">
      <c r="A183" s="36" t="s">
        <v>150</v>
      </c>
      <c r="C183" s="86"/>
      <c r="D183" s="86"/>
      <c r="E183" s="133"/>
      <c r="F183" s="86"/>
      <c r="G183" s="133"/>
      <c r="H183" s="86"/>
      <c r="I183" s="133"/>
      <c r="J183" s="86"/>
      <c r="K183" s="133"/>
      <c r="L183" s="134"/>
      <c r="M183" s="133"/>
      <c r="N183" s="134"/>
      <c r="O183" s="133"/>
    </row>
    <row r="184" spans="1:15" s="31" customFormat="1" ht="11.25" x14ac:dyDescent="0.2">
      <c r="A184" s="133">
        <v>2006</v>
      </c>
      <c r="C184" s="86">
        <v>18</v>
      </c>
      <c r="D184" s="86">
        <v>15</v>
      </c>
      <c r="E184" s="133"/>
      <c r="F184" s="86" t="s">
        <v>607</v>
      </c>
      <c r="G184" s="133"/>
      <c r="H184" s="86">
        <v>1</v>
      </c>
      <c r="I184" s="133"/>
      <c r="J184" s="86">
        <v>2</v>
      </c>
      <c r="K184" s="133"/>
      <c r="L184" s="134">
        <f t="shared" ref="L184:L189" si="37">100*SUM(F184,H184)/C184</f>
        <v>5.5555555555555554</v>
      </c>
      <c r="M184" s="133"/>
      <c r="N184" s="134">
        <f t="shared" ref="N184:N189" si="38">100*H184/C184</f>
        <v>5.5555555555555554</v>
      </c>
      <c r="O184" s="133"/>
    </row>
    <row r="185" spans="1:15" s="31" customFormat="1" ht="11.25" x14ac:dyDescent="0.2">
      <c r="A185" s="133">
        <v>2007</v>
      </c>
      <c r="C185" s="86">
        <v>20</v>
      </c>
      <c r="D185" s="86">
        <v>10</v>
      </c>
      <c r="E185" s="133"/>
      <c r="F185" s="86">
        <v>1</v>
      </c>
      <c r="G185" s="133"/>
      <c r="H185" s="86">
        <v>3</v>
      </c>
      <c r="I185" s="133"/>
      <c r="J185" s="86">
        <v>6</v>
      </c>
      <c r="K185" s="133"/>
      <c r="L185" s="134">
        <f t="shared" si="37"/>
        <v>20</v>
      </c>
      <c r="M185" s="133"/>
      <c r="N185" s="134">
        <f t="shared" si="38"/>
        <v>15</v>
      </c>
      <c r="O185" s="133"/>
    </row>
    <row r="186" spans="1:15" s="31" customFormat="1" ht="11.25" x14ac:dyDescent="0.2">
      <c r="A186" s="133">
        <v>2008</v>
      </c>
      <c r="C186" s="86">
        <v>25</v>
      </c>
      <c r="D186" s="86">
        <v>17</v>
      </c>
      <c r="E186" s="133"/>
      <c r="F186" s="86" t="s">
        <v>607</v>
      </c>
      <c r="G186" s="133"/>
      <c r="H186" s="86">
        <v>6</v>
      </c>
      <c r="I186" s="133"/>
      <c r="J186" s="86">
        <v>2</v>
      </c>
      <c r="K186" s="133"/>
      <c r="L186" s="134">
        <f t="shared" si="37"/>
        <v>24</v>
      </c>
      <c r="M186" s="133"/>
      <c r="N186" s="134">
        <f t="shared" si="38"/>
        <v>24</v>
      </c>
      <c r="O186" s="133"/>
    </row>
    <row r="187" spans="1:15" s="31" customFormat="1" ht="11.25" x14ac:dyDescent="0.2">
      <c r="A187" s="133">
        <v>2009</v>
      </c>
      <c r="C187" s="86">
        <v>9</v>
      </c>
      <c r="D187" s="86">
        <v>5</v>
      </c>
      <c r="E187" s="133"/>
      <c r="F187" s="86" t="s">
        <v>607</v>
      </c>
      <c r="G187" s="133"/>
      <c r="H187" s="86">
        <v>2</v>
      </c>
      <c r="I187" s="133"/>
      <c r="J187" s="86">
        <v>2</v>
      </c>
      <c r="K187" s="133"/>
      <c r="L187" s="134">
        <f t="shared" si="37"/>
        <v>22.222222222222221</v>
      </c>
      <c r="M187" s="133"/>
      <c r="N187" s="134">
        <f t="shared" si="38"/>
        <v>22.222222222222221</v>
      </c>
      <c r="O187" s="133"/>
    </row>
    <row r="188" spans="1:15" s="31" customFormat="1" ht="11.25" x14ac:dyDescent="0.2">
      <c r="A188" s="133">
        <v>2010</v>
      </c>
      <c r="C188" s="31">
        <v>13</v>
      </c>
      <c r="D188" s="86">
        <v>10</v>
      </c>
      <c r="E188" s="133"/>
      <c r="F188" s="86" t="s">
        <v>607</v>
      </c>
      <c r="G188" s="133"/>
      <c r="H188" s="86">
        <v>2</v>
      </c>
      <c r="I188" s="133"/>
      <c r="J188" s="37">
        <v>1</v>
      </c>
      <c r="K188" s="133"/>
      <c r="L188" s="134">
        <f t="shared" si="37"/>
        <v>15.384615384615385</v>
      </c>
      <c r="M188" s="133"/>
      <c r="N188" s="134">
        <f t="shared" si="38"/>
        <v>15.384615384615385</v>
      </c>
      <c r="O188" s="133"/>
    </row>
    <row r="189" spans="1:15" s="31" customFormat="1" ht="11.25" x14ac:dyDescent="0.2">
      <c r="A189" s="133">
        <v>2011</v>
      </c>
      <c r="C189" s="31">
        <v>13</v>
      </c>
      <c r="D189" s="86">
        <v>7</v>
      </c>
      <c r="E189" s="148" t="s">
        <v>557</v>
      </c>
      <c r="F189" s="86">
        <v>1</v>
      </c>
      <c r="G189" s="148" t="s">
        <v>557</v>
      </c>
      <c r="H189" s="86">
        <v>1</v>
      </c>
      <c r="I189" s="148" t="s">
        <v>557</v>
      </c>
      <c r="J189" s="37">
        <v>4</v>
      </c>
      <c r="K189" s="148" t="s">
        <v>557</v>
      </c>
      <c r="L189" s="134">
        <f t="shared" si="37"/>
        <v>15.384615384615385</v>
      </c>
      <c r="M189" s="148" t="s">
        <v>557</v>
      </c>
      <c r="N189" s="134">
        <f t="shared" si="38"/>
        <v>7.6923076923076925</v>
      </c>
      <c r="O189" s="148" t="s">
        <v>557</v>
      </c>
    </row>
    <row r="190" spans="1:15" s="31" customFormat="1" ht="11.25" x14ac:dyDescent="0.2">
      <c r="A190" s="133">
        <v>2012</v>
      </c>
      <c r="C190" s="31">
        <v>11</v>
      </c>
      <c r="D190" s="86">
        <v>11</v>
      </c>
      <c r="E190" s="133"/>
      <c r="F190" s="86" t="s">
        <v>607</v>
      </c>
      <c r="G190" s="133"/>
      <c r="H190" s="86" t="s">
        <v>607</v>
      </c>
      <c r="I190" s="133"/>
      <c r="J190" s="116" t="s">
        <v>607</v>
      </c>
      <c r="K190" s="133"/>
      <c r="L190" s="86" t="s">
        <v>607</v>
      </c>
      <c r="M190" s="133"/>
      <c r="N190" s="86" t="s">
        <v>607</v>
      </c>
      <c r="O190" s="133"/>
    </row>
    <row r="191" spans="1:15" s="31" customFormat="1" ht="11.25" x14ac:dyDescent="0.2">
      <c r="A191" s="133">
        <v>2013</v>
      </c>
      <c r="C191" s="31">
        <v>8</v>
      </c>
      <c r="D191" s="86">
        <v>6</v>
      </c>
      <c r="E191" s="133"/>
      <c r="F191" s="86" t="s">
        <v>607</v>
      </c>
      <c r="G191" s="133"/>
      <c r="H191" s="86">
        <v>1</v>
      </c>
      <c r="I191" s="133"/>
      <c r="J191" s="116">
        <v>1</v>
      </c>
      <c r="K191" s="133"/>
      <c r="L191" s="134">
        <f>100*SUM(F191,H191)/C191</f>
        <v>12.5</v>
      </c>
      <c r="M191" s="133"/>
      <c r="N191" s="134">
        <f>100*H191/C191</f>
        <v>12.5</v>
      </c>
      <c r="O191" s="133"/>
    </row>
    <row r="192" spans="1:15" s="31" customFormat="1" ht="11.25" x14ac:dyDescent="0.2">
      <c r="A192" s="133">
        <v>2014</v>
      </c>
      <c r="C192" s="31">
        <v>14</v>
      </c>
      <c r="D192" s="86">
        <v>13</v>
      </c>
      <c r="E192" s="133"/>
      <c r="F192" s="86" t="s">
        <v>607</v>
      </c>
      <c r="G192" s="133"/>
      <c r="H192" s="86" t="s">
        <v>607</v>
      </c>
      <c r="I192" s="133"/>
      <c r="J192" s="116">
        <v>1</v>
      </c>
      <c r="K192" s="133"/>
      <c r="L192" s="86" t="s">
        <v>607</v>
      </c>
      <c r="M192" s="86"/>
      <c r="N192" s="86" t="s">
        <v>607</v>
      </c>
      <c r="O192" s="133"/>
    </row>
    <row r="193" spans="1:15" s="31" customFormat="1" ht="11.25" x14ac:dyDescent="0.2">
      <c r="A193" s="133">
        <v>2015</v>
      </c>
      <c r="C193" s="31">
        <v>11</v>
      </c>
      <c r="D193" s="31">
        <v>6</v>
      </c>
      <c r="F193" s="21">
        <v>2</v>
      </c>
      <c r="G193" s="21"/>
      <c r="H193" s="21" t="s">
        <v>607</v>
      </c>
      <c r="I193" s="21"/>
      <c r="J193" s="31">
        <v>3</v>
      </c>
      <c r="K193" s="133"/>
      <c r="L193" s="134">
        <f>100*SUM(F193,H193)/C193</f>
        <v>18.181818181818183</v>
      </c>
      <c r="M193" s="133"/>
      <c r="N193" s="86" t="s">
        <v>607</v>
      </c>
      <c r="O193" s="133"/>
    </row>
    <row r="194" spans="1:15" s="31" customFormat="1" ht="11.25" x14ac:dyDescent="0.2">
      <c r="A194" s="133">
        <v>2016</v>
      </c>
      <c r="C194" s="86">
        <v>9</v>
      </c>
      <c r="D194" s="86">
        <v>8</v>
      </c>
      <c r="E194" s="86"/>
      <c r="F194" s="21" t="s">
        <v>607</v>
      </c>
      <c r="G194" s="21"/>
      <c r="H194" s="21">
        <v>1</v>
      </c>
      <c r="I194" s="21"/>
      <c r="J194" s="86" t="s">
        <v>607</v>
      </c>
      <c r="K194" s="133"/>
      <c r="L194" s="134">
        <f>100*SUM(F194,H194)/C194</f>
        <v>11.111111111111111</v>
      </c>
      <c r="M194" s="133"/>
      <c r="N194" s="134">
        <f>100*H194/C194</f>
        <v>11.111111111111111</v>
      </c>
      <c r="O194" s="133"/>
    </row>
    <row r="195" spans="1:15" s="31" customFormat="1" ht="11.25" x14ac:dyDescent="0.2">
      <c r="A195" s="133">
        <v>2017</v>
      </c>
      <c r="C195" s="129">
        <v>9</v>
      </c>
      <c r="D195" s="2">
        <v>4</v>
      </c>
      <c r="E195" s="2"/>
      <c r="F195" s="2">
        <v>1</v>
      </c>
      <c r="G195" s="2"/>
      <c r="H195" s="2">
        <v>2</v>
      </c>
      <c r="I195" s="2"/>
      <c r="J195" s="86">
        <v>2</v>
      </c>
      <c r="K195" s="37"/>
      <c r="L195" s="134">
        <f>100*SUM(F195,H195)/C195</f>
        <v>33.333333333333336</v>
      </c>
      <c r="M195" s="133"/>
      <c r="N195" s="134">
        <f>100*H195/C195</f>
        <v>22.222222222222221</v>
      </c>
      <c r="O195" s="134"/>
    </row>
    <row r="196" spans="1:15" s="31" customFormat="1" ht="11.25" x14ac:dyDescent="0.2">
      <c r="A196" s="133">
        <v>2018</v>
      </c>
      <c r="C196" s="386">
        <v>15</v>
      </c>
      <c r="D196" s="2">
        <v>14</v>
      </c>
      <c r="E196" s="2"/>
      <c r="F196" s="21" t="s">
        <v>607</v>
      </c>
      <c r="G196" s="21"/>
      <c r="H196" s="2">
        <v>1</v>
      </c>
      <c r="I196" s="2"/>
      <c r="J196" s="21" t="s">
        <v>607</v>
      </c>
      <c r="K196" s="37"/>
      <c r="L196" s="134">
        <f>100*SUM(F196,H196)/C196</f>
        <v>6.666666666666667</v>
      </c>
      <c r="M196" s="133"/>
      <c r="N196" s="134">
        <f>100*H196/C196</f>
        <v>6.666666666666667</v>
      </c>
      <c r="O196" s="134"/>
    </row>
    <row r="197" spans="1:15" s="31" customFormat="1" ht="11.25" x14ac:dyDescent="0.2">
      <c r="A197" s="133">
        <v>2019</v>
      </c>
      <c r="C197" s="386">
        <v>20</v>
      </c>
      <c r="D197" s="2">
        <v>13</v>
      </c>
      <c r="E197" s="2"/>
      <c r="F197" s="21" t="s">
        <v>607</v>
      </c>
      <c r="G197" s="21"/>
      <c r="H197" s="2">
        <v>1</v>
      </c>
      <c r="I197" s="2"/>
      <c r="J197" s="21">
        <v>6</v>
      </c>
      <c r="K197" s="37"/>
      <c r="L197" s="134">
        <f>100*SUM(F197,H197)/C197</f>
        <v>5</v>
      </c>
      <c r="M197" s="133"/>
      <c r="N197" s="134">
        <f>100*H197/C197</f>
        <v>5</v>
      </c>
      <c r="O197" s="134"/>
    </row>
    <row r="198" spans="1:15" s="34" customFormat="1" ht="11.25" x14ac:dyDescent="0.2">
      <c r="A198" s="142" t="s">
        <v>618</v>
      </c>
      <c r="B198" s="142"/>
      <c r="C198" s="143">
        <f>SUM(C184:C197)</f>
        <v>195</v>
      </c>
      <c r="D198" s="143">
        <f>SUM(D184:D197)</f>
        <v>139</v>
      </c>
      <c r="E198" s="143"/>
      <c r="F198" s="143">
        <f>SUM(F184:F197)</f>
        <v>5</v>
      </c>
      <c r="G198" s="143"/>
      <c r="H198" s="143">
        <f>SUM(H184:H197)</f>
        <v>21</v>
      </c>
      <c r="I198" s="143"/>
      <c r="J198" s="143">
        <f>SUM(J184:J197)</f>
        <v>30</v>
      </c>
      <c r="K198" s="143"/>
      <c r="L198" s="146">
        <f t="shared" ref="L198" si="39">100*SUM(F198,H198)/C198</f>
        <v>13.333333333333334</v>
      </c>
      <c r="M198" s="205"/>
      <c r="N198" s="146">
        <f t="shared" ref="N198" si="40">100*H198/C198</f>
        <v>10.76923076923077</v>
      </c>
      <c r="O198" s="206"/>
    </row>
    <row r="199" spans="1:15" s="31" customFormat="1" ht="11.25" x14ac:dyDescent="0.2">
      <c r="A199" s="133"/>
      <c r="C199" s="86"/>
      <c r="D199" s="86"/>
      <c r="E199" s="133"/>
      <c r="F199" s="86"/>
      <c r="G199" s="133"/>
      <c r="H199" s="137"/>
      <c r="I199" s="133"/>
      <c r="J199" s="86"/>
      <c r="K199" s="133"/>
      <c r="L199" s="134"/>
      <c r="M199" s="148"/>
      <c r="N199" s="134"/>
      <c r="O199" s="133"/>
    </row>
    <row r="200" spans="1:15" s="31" customFormat="1" ht="11.25" x14ac:dyDescent="0.2">
      <c r="A200" s="36" t="s">
        <v>152</v>
      </c>
      <c r="C200" s="86"/>
      <c r="D200" s="86"/>
      <c r="E200" s="133"/>
      <c r="F200" s="86"/>
      <c r="G200" s="133"/>
      <c r="H200" s="137"/>
      <c r="I200" s="133"/>
      <c r="J200" s="86"/>
      <c r="K200" s="133"/>
      <c r="L200" s="134"/>
      <c r="M200" s="133"/>
      <c r="N200" s="134"/>
      <c r="O200" s="133"/>
    </row>
    <row r="201" spans="1:15" s="31" customFormat="1" ht="11.25" x14ac:dyDescent="0.2">
      <c r="A201" s="133">
        <v>2006</v>
      </c>
      <c r="C201" s="86">
        <v>52</v>
      </c>
      <c r="D201" s="86">
        <v>41</v>
      </c>
      <c r="E201" s="133"/>
      <c r="F201" s="86">
        <v>3</v>
      </c>
      <c r="G201" s="133"/>
      <c r="H201" s="86">
        <v>5</v>
      </c>
      <c r="I201" s="133"/>
      <c r="J201" s="86">
        <v>3</v>
      </c>
      <c r="K201" s="133"/>
      <c r="L201" s="134">
        <f t="shared" ref="L201:L209" si="41">100*SUM(F201,H201)/C201</f>
        <v>15.384615384615385</v>
      </c>
      <c r="M201" s="133"/>
      <c r="N201" s="134">
        <f t="shared" ref="N201:N207" si="42">100*H201/C201</f>
        <v>9.615384615384615</v>
      </c>
      <c r="O201" s="133"/>
    </row>
    <row r="202" spans="1:15" s="31" customFormat="1" ht="11.25" x14ac:dyDescent="0.2">
      <c r="A202" s="133">
        <v>2007</v>
      </c>
      <c r="C202" s="86">
        <v>58</v>
      </c>
      <c r="D202" s="86">
        <v>41</v>
      </c>
      <c r="E202" s="133"/>
      <c r="F202" s="86">
        <v>3</v>
      </c>
      <c r="G202" s="133"/>
      <c r="H202" s="86">
        <v>10</v>
      </c>
      <c r="I202" s="133"/>
      <c r="J202" s="86">
        <v>4</v>
      </c>
      <c r="K202" s="133"/>
      <c r="L202" s="134">
        <f t="shared" si="41"/>
        <v>22.413793103448278</v>
      </c>
      <c r="M202" s="133"/>
      <c r="N202" s="134">
        <f t="shared" si="42"/>
        <v>17.241379310344829</v>
      </c>
      <c r="O202" s="133"/>
    </row>
    <row r="203" spans="1:15" s="31" customFormat="1" ht="11.25" x14ac:dyDescent="0.2">
      <c r="A203" s="133">
        <v>2008</v>
      </c>
      <c r="C203" s="86">
        <v>51</v>
      </c>
      <c r="D203" s="86">
        <v>39</v>
      </c>
      <c r="E203" s="133"/>
      <c r="F203" s="86">
        <v>3</v>
      </c>
      <c r="G203" s="133"/>
      <c r="H203" s="86">
        <v>6</v>
      </c>
      <c r="I203" s="133"/>
      <c r="J203" s="86">
        <v>3</v>
      </c>
      <c r="K203" s="133"/>
      <c r="L203" s="134">
        <f t="shared" si="41"/>
        <v>17.647058823529413</v>
      </c>
      <c r="M203" s="133"/>
      <c r="N203" s="134">
        <f t="shared" si="42"/>
        <v>11.764705882352942</v>
      </c>
      <c r="O203" s="133"/>
    </row>
    <row r="204" spans="1:15" s="31" customFormat="1" ht="11.25" x14ac:dyDescent="0.2">
      <c r="A204" s="133">
        <v>2009</v>
      </c>
      <c r="C204" s="86">
        <v>43</v>
      </c>
      <c r="D204" s="86">
        <v>34</v>
      </c>
      <c r="E204" s="133"/>
      <c r="F204" s="86">
        <v>1</v>
      </c>
      <c r="G204" s="133"/>
      <c r="H204" s="86">
        <v>4</v>
      </c>
      <c r="I204" s="133"/>
      <c r="J204" s="86">
        <v>4</v>
      </c>
      <c r="K204" s="133"/>
      <c r="L204" s="134">
        <f t="shared" si="41"/>
        <v>11.627906976744185</v>
      </c>
      <c r="M204" s="133"/>
      <c r="N204" s="134">
        <f t="shared" si="42"/>
        <v>9.3023255813953494</v>
      </c>
      <c r="O204" s="133"/>
    </row>
    <row r="205" spans="1:15" s="31" customFormat="1" ht="11.25" x14ac:dyDescent="0.2">
      <c r="A205" s="133">
        <v>2010</v>
      </c>
      <c r="C205" s="31">
        <v>35</v>
      </c>
      <c r="D205" s="86">
        <v>26</v>
      </c>
      <c r="E205" s="133"/>
      <c r="F205" s="86">
        <v>1</v>
      </c>
      <c r="G205" s="133"/>
      <c r="H205" s="86">
        <v>7</v>
      </c>
      <c r="I205" s="133"/>
      <c r="J205" s="37">
        <v>1</v>
      </c>
      <c r="K205" s="133"/>
      <c r="L205" s="134">
        <f t="shared" si="41"/>
        <v>22.857142857142858</v>
      </c>
      <c r="M205" s="133"/>
      <c r="N205" s="134">
        <f t="shared" si="42"/>
        <v>20</v>
      </c>
      <c r="O205" s="133"/>
    </row>
    <row r="206" spans="1:15" s="31" customFormat="1" ht="11.25" x14ac:dyDescent="0.2">
      <c r="A206" s="133">
        <v>2011</v>
      </c>
      <c r="C206" s="31">
        <v>46</v>
      </c>
      <c r="D206" s="86">
        <v>29</v>
      </c>
      <c r="E206" s="148" t="s">
        <v>557</v>
      </c>
      <c r="F206" s="86">
        <v>4</v>
      </c>
      <c r="G206" s="148" t="s">
        <v>557</v>
      </c>
      <c r="H206" s="86">
        <v>9</v>
      </c>
      <c r="I206" s="148" t="s">
        <v>557</v>
      </c>
      <c r="J206" s="37">
        <v>4</v>
      </c>
      <c r="K206" s="148" t="s">
        <v>557</v>
      </c>
      <c r="L206" s="134">
        <f t="shared" si="41"/>
        <v>28.260869565217391</v>
      </c>
      <c r="M206" s="148" t="s">
        <v>557</v>
      </c>
      <c r="N206" s="134">
        <f t="shared" si="42"/>
        <v>19.565217391304348</v>
      </c>
      <c r="O206" s="148" t="s">
        <v>557</v>
      </c>
    </row>
    <row r="207" spans="1:15" s="31" customFormat="1" ht="11.25" x14ac:dyDescent="0.2">
      <c r="A207" s="133">
        <v>2012</v>
      </c>
      <c r="C207" s="31">
        <v>31</v>
      </c>
      <c r="D207" s="86">
        <v>25</v>
      </c>
      <c r="E207" s="133"/>
      <c r="F207" s="86" t="s">
        <v>607</v>
      </c>
      <c r="G207" s="133"/>
      <c r="H207" s="86">
        <v>5</v>
      </c>
      <c r="I207" s="133"/>
      <c r="J207" s="37">
        <v>1</v>
      </c>
      <c r="K207" s="133"/>
      <c r="L207" s="134">
        <f t="shared" si="41"/>
        <v>16.129032258064516</v>
      </c>
      <c r="M207" s="133"/>
      <c r="N207" s="134">
        <f t="shared" si="42"/>
        <v>16.129032258064516</v>
      </c>
      <c r="O207" s="133"/>
    </row>
    <row r="208" spans="1:15" s="31" customFormat="1" ht="11.25" x14ac:dyDescent="0.2">
      <c r="A208" s="133">
        <v>2013</v>
      </c>
      <c r="C208" s="31">
        <v>39</v>
      </c>
      <c r="D208" s="86">
        <v>28</v>
      </c>
      <c r="E208" s="133"/>
      <c r="F208" s="86">
        <v>2</v>
      </c>
      <c r="G208" s="133"/>
      <c r="H208" s="86">
        <v>6</v>
      </c>
      <c r="I208" s="133"/>
      <c r="J208" s="37">
        <v>3</v>
      </c>
      <c r="K208" s="133"/>
      <c r="L208" s="134">
        <f t="shared" si="41"/>
        <v>20.512820512820515</v>
      </c>
      <c r="M208" s="133"/>
      <c r="N208" s="134">
        <f t="shared" ref="N208:N213" si="43">100*H208/C208</f>
        <v>15.384615384615385</v>
      </c>
      <c r="O208" s="133"/>
    </row>
    <row r="209" spans="1:15" s="31" customFormat="1" ht="11.25" x14ac:dyDescent="0.2">
      <c r="A209" s="133">
        <v>2014</v>
      </c>
      <c r="C209" s="31">
        <v>28</v>
      </c>
      <c r="D209" s="86">
        <v>22</v>
      </c>
      <c r="E209" s="133"/>
      <c r="F209" s="86">
        <v>1</v>
      </c>
      <c r="G209" s="133"/>
      <c r="H209" s="86">
        <v>4</v>
      </c>
      <c r="I209" s="133"/>
      <c r="J209" s="37">
        <v>1</v>
      </c>
      <c r="K209" s="133"/>
      <c r="L209" s="134">
        <f t="shared" si="41"/>
        <v>17.857142857142858</v>
      </c>
      <c r="M209" s="133"/>
      <c r="N209" s="134">
        <f t="shared" si="43"/>
        <v>14.285714285714286</v>
      </c>
      <c r="O209" s="133"/>
    </row>
    <row r="210" spans="1:15" s="31" customFormat="1" ht="11.25" x14ac:dyDescent="0.2">
      <c r="A210" s="133">
        <v>2015</v>
      </c>
      <c r="C210" s="31">
        <v>42</v>
      </c>
      <c r="D210" s="31">
        <v>32</v>
      </c>
      <c r="F210" s="31">
        <v>5</v>
      </c>
      <c r="H210" s="31">
        <v>2</v>
      </c>
      <c r="J210" s="31">
        <v>3</v>
      </c>
      <c r="K210" s="133"/>
      <c r="L210" s="134">
        <f>100*SUM(F210,H210)/C210</f>
        <v>16.666666666666668</v>
      </c>
      <c r="M210" s="133"/>
      <c r="N210" s="134">
        <f t="shared" si="43"/>
        <v>4.7619047619047619</v>
      </c>
      <c r="O210" s="133"/>
    </row>
    <row r="211" spans="1:15" s="31" customFormat="1" ht="11.25" x14ac:dyDescent="0.2">
      <c r="A211" s="133">
        <v>2016</v>
      </c>
      <c r="C211" s="86">
        <v>33</v>
      </c>
      <c r="D211" s="86">
        <v>25</v>
      </c>
      <c r="E211" s="86"/>
      <c r="F211" s="86">
        <v>3</v>
      </c>
      <c r="G211" s="86"/>
      <c r="H211" s="86">
        <v>3</v>
      </c>
      <c r="I211" s="86"/>
      <c r="J211" s="86">
        <v>2</v>
      </c>
      <c r="K211" s="133"/>
      <c r="L211" s="134">
        <f>100*SUM(F211,H211)/C211</f>
        <v>18.181818181818183</v>
      </c>
      <c r="M211" s="133"/>
      <c r="N211" s="134">
        <f t="shared" si="43"/>
        <v>9.0909090909090917</v>
      </c>
      <c r="O211" s="133"/>
    </row>
    <row r="212" spans="1:15" s="31" customFormat="1" ht="11.25" x14ac:dyDescent="0.2">
      <c r="A212" s="133">
        <v>2017</v>
      </c>
      <c r="C212" s="31">
        <v>36</v>
      </c>
      <c r="D212" s="31">
        <v>27</v>
      </c>
      <c r="F212" s="31">
        <v>2</v>
      </c>
      <c r="H212" s="31">
        <v>2</v>
      </c>
      <c r="J212" s="31">
        <v>5</v>
      </c>
      <c r="K212" s="37"/>
      <c r="L212" s="134">
        <f>100*SUM(F212,H212)/C212</f>
        <v>11.111111111111111</v>
      </c>
      <c r="M212" s="133"/>
      <c r="N212" s="134">
        <f t="shared" si="43"/>
        <v>5.5555555555555554</v>
      </c>
      <c r="O212" s="134"/>
    </row>
    <row r="213" spans="1:15" s="31" customFormat="1" ht="11.25" x14ac:dyDescent="0.2">
      <c r="A213" s="133">
        <v>2018</v>
      </c>
      <c r="C213" s="386">
        <v>43</v>
      </c>
      <c r="D213" s="2">
        <v>39</v>
      </c>
      <c r="E213" s="2"/>
      <c r="F213" s="2">
        <v>2</v>
      </c>
      <c r="G213" s="2"/>
      <c r="H213" s="2">
        <v>1</v>
      </c>
      <c r="I213" s="2"/>
      <c r="J213" s="86">
        <v>1</v>
      </c>
      <c r="K213" s="37"/>
      <c r="L213" s="134">
        <f>100*SUM(F213,H213)/C213</f>
        <v>6.9767441860465116</v>
      </c>
      <c r="M213" s="133"/>
      <c r="N213" s="134">
        <f t="shared" si="43"/>
        <v>2.3255813953488373</v>
      </c>
      <c r="O213" s="134"/>
    </row>
    <row r="214" spans="1:15" s="31" customFormat="1" ht="11.25" x14ac:dyDescent="0.2">
      <c r="A214" s="133">
        <v>2019</v>
      </c>
      <c r="C214" s="386">
        <v>28</v>
      </c>
      <c r="D214" s="2">
        <v>16</v>
      </c>
      <c r="E214" s="2"/>
      <c r="F214" s="24" t="s">
        <v>607</v>
      </c>
      <c r="G214" s="2"/>
      <c r="H214" s="2">
        <v>6</v>
      </c>
      <c r="I214" s="2"/>
      <c r="J214" s="86">
        <v>6</v>
      </c>
      <c r="K214" s="37"/>
      <c r="L214" s="134">
        <f>100*SUM(F214,H214)/C214</f>
        <v>21.428571428571427</v>
      </c>
      <c r="M214" s="133"/>
      <c r="N214" s="134">
        <f t="shared" ref="N214" si="44">100*H214/C214</f>
        <v>21.428571428571427</v>
      </c>
      <c r="O214" s="134"/>
    </row>
    <row r="215" spans="1:15" s="34" customFormat="1" ht="11.25" x14ac:dyDescent="0.2">
      <c r="A215" s="142" t="s">
        <v>618</v>
      </c>
      <c r="B215" s="142"/>
      <c r="C215" s="143">
        <f>SUM(C201:C214)</f>
        <v>565</v>
      </c>
      <c r="D215" s="143">
        <f>SUM(D201:D214)</f>
        <v>424</v>
      </c>
      <c r="E215" s="143"/>
      <c r="F215" s="143">
        <f>SUM(F201:F214)</f>
        <v>30</v>
      </c>
      <c r="G215" s="143"/>
      <c r="H215" s="143">
        <f>SUM(H201:H214)</f>
        <v>70</v>
      </c>
      <c r="I215" s="143"/>
      <c r="J215" s="143">
        <f>SUM(J201:J214)</f>
        <v>41</v>
      </c>
      <c r="K215" s="143"/>
      <c r="L215" s="146">
        <f t="shared" ref="L215" si="45">100*SUM(F215,H215)/C215</f>
        <v>17.699115044247787</v>
      </c>
      <c r="M215" s="205"/>
      <c r="N215" s="146">
        <f t="shared" ref="N215" si="46">100*H215/C215</f>
        <v>12.389380530973451</v>
      </c>
      <c r="O215" s="206"/>
    </row>
    <row r="216" spans="1:15" s="31" customFormat="1" ht="11.25" x14ac:dyDescent="0.2">
      <c r="A216" s="133"/>
      <c r="E216" s="133"/>
      <c r="G216" s="133"/>
      <c r="I216" s="133"/>
      <c r="K216" s="133"/>
      <c r="L216" s="134"/>
      <c r="M216" s="148"/>
      <c r="N216" s="134"/>
      <c r="O216" s="133"/>
    </row>
    <row r="217" spans="1:15" s="31" customFormat="1" ht="11.25" x14ac:dyDescent="0.2">
      <c r="A217" s="36" t="s">
        <v>419</v>
      </c>
      <c r="C217" s="86"/>
      <c r="D217" s="86"/>
      <c r="E217" s="133"/>
      <c r="F217" s="86"/>
      <c r="G217" s="133"/>
      <c r="H217" s="137"/>
      <c r="I217" s="133"/>
      <c r="J217" s="86"/>
      <c r="K217" s="133"/>
      <c r="L217" s="134"/>
      <c r="M217" s="133"/>
      <c r="N217" s="134"/>
      <c r="O217" s="133"/>
    </row>
    <row r="218" spans="1:15" s="31" customFormat="1" ht="11.25" x14ac:dyDescent="0.2">
      <c r="A218" s="133">
        <v>2006</v>
      </c>
      <c r="C218" s="86">
        <v>15</v>
      </c>
      <c r="D218" s="86">
        <v>8</v>
      </c>
      <c r="E218" s="133"/>
      <c r="F218" s="86" t="s">
        <v>607</v>
      </c>
      <c r="G218" s="133"/>
      <c r="H218" s="86">
        <v>4</v>
      </c>
      <c r="I218" s="133"/>
      <c r="J218" s="86">
        <v>3</v>
      </c>
      <c r="K218" s="133"/>
      <c r="L218" s="134">
        <f t="shared" ref="L218:L224" si="47">100*SUM(F218,H218)/C218</f>
        <v>26.666666666666668</v>
      </c>
      <c r="M218" s="133"/>
      <c r="N218" s="134">
        <f t="shared" ref="N218:N224" si="48">100*H218/C218</f>
        <v>26.666666666666668</v>
      </c>
      <c r="O218" s="133"/>
    </row>
    <row r="219" spans="1:15" s="31" customFormat="1" ht="11.25" x14ac:dyDescent="0.2">
      <c r="A219" s="133">
        <v>2007</v>
      </c>
      <c r="C219" s="86">
        <v>12</v>
      </c>
      <c r="D219" s="86">
        <v>7</v>
      </c>
      <c r="E219" s="133"/>
      <c r="F219" s="86" t="s">
        <v>607</v>
      </c>
      <c r="G219" s="133"/>
      <c r="H219" s="86">
        <v>1</v>
      </c>
      <c r="I219" s="133"/>
      <c r="J219" s="86">
        <v>4</v>
      </c>
      <c r="K219" s="133"/>
      <c r="L219" s="134">
        <f t="shared" si="47"/>
        <v>8.3333333333333339</v>
      </c>
      <c r="M219" s="133"/>
      <c r="N219" s="134">
        <f t="shared" si="48"/>
        <v>8.3333333333333339</v>
      </c>
      <c r="O219" s="133"/>
    </row>
    <row r="220" spans="1:15" s="31" customFormat="1" ht="11.25" x14ac:dyDescent="0.2">
      <c r="A220" s="133">
        <v>2008</v>
      </c>
      <c r="C220" s="86">
        <v>11</v>
      </c>
      <c r="D220" s="86">
        <v>7</v>
      </c>
      <c r="E220" s="133"/>
      <c r="F220" s="86">
        <v>1</v>
      </c>
      <c r="G220" s="133"/>
      <c r="H220" s="86">
        <v>2</v>
      </c>
      <c r="I220" s="133"/>
      <c r="J220" s="86">
        <v>1</v>
      </c>
      <c r="K220" s="133"/>
      <c r="L220" s="134">
        <f t="shared" si="47"/>
        <v>27.272727272727273</v>
      </c>
      <c r="M220" s="133"/>
      <c r="N220" s="134">
        <f t="shared" si="48"/>
        <v>18.181818181818183</v>
      </c>
      <c r="O220" s="133"/>
    </row>
    <row r="221" spans="1:15" s="31" customFormat="1" ht="11.25" x14ac:dyDescent="0.2">
      <c r="A221" s="133">
        <v>2009</v>
      </c>
      <c r="C221" s="86">
        <v>10</v>
      </c>
      <c r="D221" s="86">
        <v>3</v>
      </c>
      <c r="E221" s="133"/>
      <c r="F221" s="86" t="s">
        <v>607</v>
      </c>
      <c r="G221" s="133"/>
      <c r="H221" s="86">
        <v>3</v>
      </c>
      <c r="I221" s="133"/>
      <c r="J221" s="86">
        <v>4</v>
      </c>
      <c r="K221" s="133"/>
      <c r="L221" s="134">
        <f t="shared" si="47"/>
        <v>30</v>
      </c>
      <c r="M221" s="133"/>
      <c r="N221" s="134">
        <f t="shared" si="48"/>
        <v>30</v>
      </c>
      <c r="O221" s="133"/>
    </row>
    <row r="222" spans="1:15" s="31" customFormat="1" ht="11.25" x14ac:dyDescent="0.2">
      <c r="A222" s="133">
        <v>2010</v>
      </c>
      <c r="C222" s="31">
        <v>8</v>
      </c>
      <c r="D222" s="86">
        <v>4</v>
      </c>
      <c r="E222" s="133"/>
      <c r="F222" s="86" t="s">
        <v>607</v>
      </c>
      <c r="G222" s="133"/>
      <c r="H222" s="86">
        <v>1</v>
      </c>
      <c r="I222" s="133"/>
      <c r="J222" s="37">
        <v>3</v>
      </c>
      <c r="K222" s="133"/>
      <c r="L222" s="134">
        <f t="shared" si="47"/>
        <v>12.5</v>
      </c>
      <c r="M222" s="133"/>
      <c r="N222" s="134">
        <f t="shared" si="48"/>
        <v>12.5</v>
      </c>
      <c r="O222" s="133"/>
    </row>
    <row r="223" spans="1:15" s="31" customFormat="1" ht="11.25" x14ac:dyDescent="0.2">
      <c r="A223" s="133">
        <v>2011</v>
      </c>
      <c r="C223" s="31">
        <v>11</v>
      </c>
      <c r="D223" s="86">
        <v>5</v>
      </c>
      <c r="E223" s="148" t="s">
        <v>557</v>
      </c>
      <c r="F223" s="86">
        <v>3</v>
      </c>
      <c r="G223" s="148" t="s">
        <v>557</v>
      </c>
      <c r="H223" s="86">
        <v>2</v>
      </c>
      <c r="I223" s="148" t="s">
        <v>557</v>
      </c>
      <c r="J223" s="37">
        <v>1</v>
      </c>
      <c r="K223" s="148" t="s">
        <v>557</v>
      </c>
      <c r="L223" s="134">
        <f t="shared" si="47"/>
        <v>45.454545454545453</v>
      </c>
      <c r="M223" s="148" t="s">
        <v>557</v>
      </c>
      <c r="N223" s="134">
        <f t="shared" si="48"/>
        <v>18.181818181818183</v>
      </c>
      <c r="O223" s="148" t="s">
        <v>557</v>
      </c>
    </row>
    <row r="224" spans="1:15" s="31" customFormat="1" ht="11.25" x14ac:dyDescent="0.2">
      <c r="A224" s="133">
        <v>2012</v>
      </c>
      <c r="C224" s="31">
        <v>8</v>
      </c>
      <c r="D224" s="86">
        <v>5</v>
      </c>
      <c r="E224" s="133"/>
      <c r="F224" s="86" t="s">
        <v>607</v>
      </c>
      <c r="G224" s="133"/>
      <c r="H224" s="86">
        <v>3</v>
      </c>
      <c r="I224" s="133"/>
      <c r="J224" s="116" t="s">
        <v>607</v>
      </c>
      <c r="K224" s="133"/>
      <c r="L224" s="134">
        <f t="shared" si="47"/>
        <v>37.5</v>
      </c>
      <c r="M224" s="133"/>
      <c r="N224" s="134">
        <f t="shared" si="48"/>
        <v>37.5</v>
      </c>
      <c r="O224" s="133"/>
    </row>
    <row r="225" spans="1:15" s="31" customFormat="1" ht="11.25" x14ac:dyDescent="0.2">
      <c r="A225" s="133">
        <v>2013</v>
      </c>
      <c r="C225" s="31">
        <v>3</v>
      </c>
      <c r="D225" s="86">
        <v>2</v>
      </c>
      <c r="E225" s="133"/>
      <c r="F225" s="86" t="s">
        <v>607</v>
      </c>
      <c r="G225" s="133"/>
      <c r="H225" s="86" t="s">
        <v>607</v>
      </c>
      <c r="I225" s="133"/>
      <c r="J225" s="116">
        <v>1</v>
      </c>
      <c r="K225" s="133"/>
      <c r="L225" s="86" t="s">
        <v>607</v>
      </c>
      <c r="M225" s="133"/>
      <c r="N225" s="86" t="s">
        <v>607</v>
      </c>
      <c r="O225" s="133"/>
    </row>
    <row r="226" spans="1:15" s="31" customFormat="1" ht="11.25" x14ac:dyDescent="0.2">
      <c r="A226" s="133">
        <v>2014</v>
      </c>
      <c r="C226" s="31">
        <v>8</v>
      </c>
      <c r="D226" s="86">
        <v>5</v>
      </c>
      <c r="E226" s="133"/>
      <c r="F226" s="86" t="s">
        <v>607</v>
      </c>
      <c r="G226" s="133"/>
      <c r="H226" s="86">
        <v>2</v>
      </c>
      <c r="I226" s="133"/>
      <c r="J226" s="116">
        <v>1</v>
      </c>
      <c r="K226" s="133"/>
      <c r="L226" s="134">
        <f>100*SUM(F226,H226)/C226</f>
        <v>25</v>
      </c>
      <c r="M226" s="133"/>
      <c r="N226" s="134">
        <f>100*H226/C226</f>
        <v>25</v>
      </c>
      <c r="O226" s="133"/>
    </row>
    <row r="227" spans="1:15" s="31" customFormat="1" ht="11.25" x14ac:dyDescent="0.2">
      <c r="A227" s="133">
        <v>2015</v>
      </c>
      <c r="C227" s="31">
        <v>5</v>
      </c>
      <c r="D227" s="31">
        <v>2</v>
      </c>
      <c r="F227" s="21" t="s">
        <v>607</v>
      </c>
      <c r="G227" s="21"/>
      <c r="H227" s="21">
        <v>3</v>
      </c>
      <c r="I227" s="21"/>
      <c r="J227" s="21" t="s">
        <v>607</v>
      </c>
      <c r="K227" s="133"/>
      <c r="L227" s="134">
        <f>100*SUM(F227,H227)/C227</f>
        <v>60</v>
      </c>
      <c r="M227" s="133"/>
      <c r="N227" s="134">
        <f>100*H227/C227</f>
        <v>60</v>
      </c>
      <c r="O227" s="133"/>
    </row>
    <row r="228" spans="1:15" s="31" customFormat="1" ht="11.25" x14ac:dyDescent="0.2">
      <c r="A228" s="133">
        <v>2016</v>
      </c>
      <c r="C228" s="86">
        <v>8</v>
      </c>
      <c r="D228" s="86">
        <v>3</v>
      </c>
      <c r="E228" s="86"/>
      <c r="F228" s="21">
        <v>1</v>
      </c>
      <c r="G228" s="21"/>
      <c r="H228" s="21">
        <v>2</v>
      </c>
      <c r="I228" s="21"/>
      <c r="J228" s="21">
        <v>2</v>
      </c>
      <c r="K228" s="133"/>
      <c r="L228" s="134">
        <f>100*SUM(F228,H228)/C228</f>
        <v>37.5</v>
      </c>
      <c r="M228" s="133"/>
      <c r="N228" s="134">
        <f>100*H228/C228</f>
        <v>25</v>
      </c>
      <c r="O228" s="133"/>
    </row>
    <row r="229" spans="1:15" s="31" customFormat="1" ht="11.25" x14ac:dyDescent="0.2">
      <c r="A229" s="133">
        <v>2017</v>
      </c>
      <c r="C229" s="86">
        <v>1</v>
      </c>
      <c r="D229" s="86" t="s">
        <v>607</v>
      </c>
      <c r="E229" s="86"/>
      <c r="F229" s="86" t="s">
        <v>607</v>
      </c>
      <c r="G229" s="86"/>
      <c r="H229" s="86" t="s">
        <v>607</v>
      </c>
      <c r="I229" s="86"/>
      <c r="J229" s="21">
        <v>1</v>
      </c>
      <c r="K229" s="37"/>
      <c r="L229" s="86" t="s">
        <v>607</v>
      </c>
      <c r="M229" s="133"/>
      <c r="N229" s="86" t="s">
        <v>607</v>
      </c>
      <c r="O229" s="134"/>
    </row>
    <row r="230" spans="1:15" s="31" customFormat="1" ht="11.25" x14ac:dyDescent="0.2">
      <c r="A230" s="133">
        <v>2018</v>
      </c>
      <c r="C230" s="395">
        <v>6</v>
      </c>
      <c r="D230" s="396">
        <v>2</v>
      </c>
      <c r="E230" s="396"/>
      <c r="F230" s="392" t="s">
        <v>607</v>
      </c>
      <c r="G230" s="392"/>
      <c r="H230" s="396">
        <v>2</v>
      </c>
      <c r="I230" s="396"/>
      <c r="J230" s="392">
        <v>2</v>
      </c>
      <c r="K230" s="37"/>
      <c r="L230" s="134">
        <f>100*SUM(F230,H230)/C230</f>
        <v>33.333333333333336</v>
      </c>
      <c r="M230" s="133"/>
      <c r="N230" s="134">
        <f>100*H230/C230</f>
        <v>33.333333333333336</v>
      </c>
      <c r="O230" s="134"/>
    </row>
    <row r="231" spans="1:15" s="31" customFormat="1" ht="11.25" x14ac:dyDescent="0.2">
      <c r="A231" s="133">
        <v>2019</v>
      </c>
      <c r="C231" s="395">
        <v>5</v>
      </c>
      <c r="D231" s="396">
        <v>4</v>
      </c>
      <c r="E231" s="396"/>
      <c r="F231" s="392" t="s">
        <v>607</v>
      </c>
      <c r="G231" s="392"/>
      <c r="H231" s="396">
        <v>1</v>
      </c>
      <c r="I231" s="396"/>
      <c r="J231" s="392" t="s">
        <v>607</v>
      </c>
      <c r="K231" s="37"/>
      <c r="L231" s="134"/>
      <c r="M231" s="133"/>
      <c r="N231" s="134"/>
      <c r="O231" s="134"/>
    </row>
    <row r="232" spans="1:15" s="34" customFormat="1" ht="11.25" x14ac:dyDescent="0.2">
      <c r="A232" s="142" t="s">
        <v>618</v>
      </c>
      <c r="B232" s="142"/>
      <c r="C232" s="143">
        <f>SUM(C218:C231)</f>
        <v>111</v>
      </c>
      <c r="D232" s="143">
        <f>SUM(D218:D231)</f>
        <v>57</v>
      </c>
      <c r="E232" s="143"/>
      <c r="F232" s="143">
        <f>SUM(F218:F231)</f>
        <v>5</v>
      </c>
      <c r="G232" s="143"/>
      <c r="H232" s="143">
        <f>SUM(H218:H231)</f>
        <v>26</v>
      </c>
      <c r="I232" s="143"/>
      <c r="J232" s="143">
        <f>SUM(J218:J231)</f>
        <v>23</v>
      </c>
      <c r="K232" s="143"/>
      <c r="L232" s="146">
        <f t="shared" ref="L232" si="49">100*SUM(F232,H232)/C232</f>
        <v>27.927927927927929</v>
      </c>
      <c r="M232" s="205"/>
      <c r="N232" s="146">
        <f t="shared" ref="N232" si="50">100*H232/C232</f>
        <v>23.423423423423422</v>
      </c>
      <c r="O232" s="206"/>
    </row>
    <row r="233" spans="1:15" s="34" customFormat="1" ht="11.25" x14ac:dyDescent="0.2">
      <c r="A233" s="385"/>
      <c r="B233" s="385"/>
      <c r="C233" s="387"/>
      <c r="D233" s="387"/>
      <c r="E233" s="387"/>
      <c r="F233" s="387"/>
      <c r="G233" s="387"/>
      <c r="H233" s="387"/>
      <c r="I233" s="387"/>
      <c r="J233" s="387"/>
      <c r="K233" s="387"/>
      <c r="L233" s="389"/>
      <c r="M233" s="390"/>
      <c r="N233" s="389"/>
      <c r="O233" s="391"/>
    </row>
    <row r="234" spans="1:15" x14ac:dyDescent="0.2">
      <c r="A234" s="31" t="s">
        <v>420</v>
      </c>
      <c r="E234" s="30"/>
      <c r="G234" s="30"/>
      <c r="I234" s="30"/>
      <c r="K234" s="30"/>
      <c r="L234" s="30"/>
      <c r="M234" s="30"/>
      <c r="N234" s="30"/>
      <c r="O234" s="30"/>
    </row>
    <row r="235" spans="1:15" x14ac:dyDescent="0.2">
      <c r="A235" s="31" t="s">
        <v>604</v>
      </c>
      <c r="E235" s="30"/>
      <c r="G235" s="30"/>
      <c r="I235" s="30"/>
      <c r="K235" s="30"/>
      <c r="L235" s="30"/>
      <c r="M235" s="30"/>
      <c r="N235" s="30"/>
      <c r="O235" s="30"/>
    </row>
    <row r="236" spans="1:15" x14ac:dyDescent="0.2">
      <c r="A236" s="31" t="s">
        <v>605</v>
      </c>
      <c r="E236" s="30"/>
      <c r="G236" s="30"/>
      <c r="I236" s="30"/>
      <c r="K236" s="30"/>
      <c r="L236" s="30"/>
      <c r="M236" s="30"/>
      <c r="N236" s="30"/>
      <c r="O236" s="30"/>
    </row>
    <row r="237" spans="1:15" x14ac:dyDescent="0.2">
      <c r="A237" s="81" t="s">
        <v>611</v>
      </c>
      <c r="E237" s="30"/>
      <c r="G237" s="30"/>
      <c r="I237" s="30"/>
      <c r="K237" s="30"/>
      <c r="L237" s="30"/>
      <c r="M237" s="30"/>
      <c r="N237" s="30"/>
      <c r="O237" s="30"/>
    </row>
    <row r="238" spans="1:15" x14ac:dyDescent="0.2">
      <c r="A238" s="393" t="s">
        <v>612</v>
      </c>
      <c r="B238" s="31"/>
      <c r="C238" s="31"/>
      <c r="D238" s="31"/>
      <c r="E238" s="31"/>
      <c r="F238" s="31"/>
      <c r="G238" s="31"/>
      <c r="I238" s="30"/>
      <c r="K238" s="30"/>
      <c r="L238" s="30"/>
      <c r="M238" s="30"/>
      <c r="N238" s="30"/>
      <c r="O238"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3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Q75"/>
  <sheetViews>
    <sheetView zoomScaleNormal="100" zoomScaleSheetLayoutView="136" workbookViewId="0">
      <pane ySplit="11" topLeftCell="A12" activePane="bottomLeft" state="frozen"/>
      <selection activeCell="K25" sqref="K25"/>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17" s="3" customFormat="1" x14ac:dyDescent="0.2">
      <c r="A1" s="3" t="s">
        <v>598</v>
      </c>
    </row>
    <row r="2" spans="1:17" s="3" customFormat="1" x14ac:dyDescent="0.2">
      <c r="A2" s="3" t="s">
        <v>642</v>
      </c>
    </row>
    <row r="3" spans="1:17" s="3" customFormat="1" x14ac:dyDescent="0.2">
      <c r="A3" s="7" t="s">
        <v>599</v>
      </c>
    </row>
    <row r="4" spans="1:17" s="3" customFormat="1" x14ac:dyDescent="0.2">
      <c r="A4" s="7" t="s">
        <v>643</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580</v>
      </c>
    </row>
    <row r="7" spans="1:17" s="3" customFormat="1" x14ac:dyDescent="0.2">
      <c r="A7" s="7" t="s">
        <v>37</v>
      </c>
      <c r="B7" s="8" t="s">
        <v>46</v>
      </c>
      <c r="C7" s="8"/>
      <c r="D7" s="4"/>
      <c r="E7" s="8"/>
      <c r="F7" s="4"/>
      <c r="G7" s="8"/>
      <c r="H7" s="4"/>
      <c r="I7" s="8"/>
      <c r="J7" s="8" t="s">
        <v>581</v>
      </c>
      <c r="K7" s="8"/>
      <c r="L7" s="4"/>
      <c r="M7" s="4"/>
      <c r="N7" s="4"/>
      <c r="O7" s="8"/>
      <c r="P7" s="4"/>
      <c r="Q7" s="8"/>
    </row>
    <row r="8" spans="1:17" s="3" customFormat="1" x14ac:dyDescent="0.2">
      <c r="B8" s="3" t="s">
        <v>47</v>
      </c>
      <c r="D8" s="3" t="s">
        <v>48</v>
      </c>
      <c r="H8" s="3" t="s">
        <v>145</v>
      </c>
      <c r="J8" s="3" t="s">
        <v>9</v>
      </c>
      <c r="L8" s="3" t="s">
        <v>0</v>
      </c>
      <c r="N8" s="3" t="s">
        <v>1</v>
      </c>
      <c r="P8" s="3" t="s">
        <v>145</v>
      </c>
    </row>
    <row r="9" spans="1:17" s="3" customFormat="1" x14ac:dyDescent="0.2">
      <c r="B9" s="3" t="s">
        <v>200</v>
      </c>
      <c r="D9" s="8" t="s">
        <v>49</v>
      </c>
      <c r="E9" s="4"/>
      <c r="F9" s="4"/>
      <c r="H9" s="7" t="s">
        <v>94</v>
      </c>
      <c r="J9" s="7" t="s">
        <v>68</v>
      </c>
      <c r="L9" s="3" t="s">
        <v>12</v>
      </c>
      <c r="N9" s="3" t="s">
        <v>12</v>
      </c>
      <c r="P9" s="7" t="s">
        <v>94</v>
      </c>
    </row>
    <row r="10" spans="1:17" s="3" customFormat="1" x14ac:dyDescent="0.2">
      <c r="B10" s="7" t="s">
        <v>50</v>
      </c>
      <c r="C10" s="7"/>
      <c r="D10" s="3" t="s">
        <v>51</v>
      </c>
      <c r="E10" s="7"/>
      <c r="F10" s="3" t="s">
        <v>124</v>
      </c>
      <c r="G10" s="7"/>
      <c r="I10" s="7"/>
      <c r="K10" s="7"/>
      <c r="L10" s="7" t="s">
        <v>52</v>
      </c>
      <c r="M10" s="7"/>
      <c r="N10" s="7" t="s">
        <v>4</v>
      </c>
      <c r="O10" s="7"/>
      <c r="Q10" s="7"/>
    </row>
    <row r="11" spans="1:17" s="3" customFormat="1" x14ac:dyDescent="0.2">
      <c r="A11" s="4"/>
      <c r="B11" s="8" t="s">
        <v>204</v>
      </c>
      <c r="C11" s="8"/>
      <c r="D11" s="8" t="s">
        <v>53</v>
      </c>
      <c r="E11" s="8"/>
      <c r="F11" s="8" t="s">
        <v>54</v>
      </c>
      <c r="G11" s="8"/>
      <c r="H11" s="4"/>
      <c r="I11" s="8"/>
      <c r="J11" s="4"/>
      <c r="K11" s="8"/>
      <c r="L11" s="8" t="s">
        <v>203</v>
      </c>
      <c r="M11" s="8"/>
      <c r="N11" s="8" t="s">
        <v>203</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s="282" customFormat="1" x14ac:dyDescent="0.2">
      <c r="A64" s="270">
        <v>2011</v>
      </c>
      <c r="B64" s="278">
        <v>292</v>
      </c>
      <c r="C64" s="278"/>
      <c r="D64" s="278">
        <v>2502</v>
      </c>
      <c r="E64" s="278"/>
      <c r="F64" s="278">
        <v>13325</v>
      </c>
      <c r="G64" s="278"/>
      <c r="H64" s="278">
        <v>16119</v>
      </c>
      <c r="I64" s="278"/>
      <c r="J64" s="278">
        <v>319</v>
      </c>
      <c r="K64" s="278"/>
      <c r="L64" s="278">
        <v>3127</v>
      </c>
      <c r="M64" s="278"/>
      <c r="N64" s="278">
        <v>19233</v>
      </c>
      <c r="O64" s="278"/>
      <c r="P64" s="278">
        <v>22679</v>
      </c>
      <c r="Q64" s="278"/>
    </row>
    <row r="65" spans="1:17" s="282" customFormat="1" x14ac:dyDescent="0.2">
      <c r="A65" s="270">
        <v>2012</v>
      </c>
      <c r="B65" s="278">
        <v>258</v>
      </c>
      <c r="C65" s="376" t="s">
        <v>557</v>
      </c>
      <c r="D65" s="278">
        <v>2381</v>
      </c>
      <c r="E65" s="376" t="s">
        <v>557</v>
      </c>
      <c r="F65" s="278">
        <v>13819</v>
      </c>
      <c r="G65" s="376" t="s">
        <v>557</v>
      </c>
      <c r="H65" s="278">
        <v>16458</v>
      </c>
      <c r="I65" s="376" t="s">
        <v>557</v>
      </c>
      <c r="J65" s="278">
        <v>285</v>
      </c>
      <c r="K65" s="376" t="s">
        <v>557</v>
      </c>
      <c r="L65" s="278">
        <v>2976</v>
      </c>
      <c r="M65" s="278"/>
      <c r="N65" s="278">
        <v>19849</v>
      </c>
      <c r="O65" s="376" t="s">
        <v>557</v>
      </c>
      <c r="P65" s="278">
        <v>23110</v>
      </c>
      <c r="Q65" s="376" t="s">
        <v>557</v>
      </c>
    </row>
    <row r="66" spans="1:17" s="282" customFormat="1" x14ac:dyDescent="0.2">
      <c r="A66" s="270">
        <v>2013</v>
      </c>
      <c r="B66" s="278">
        <v>247</v>
      </c>
      <c r="C66" s="278"/>
      <c r="D66" s="278">
        <v>2245</v>
      </c>
      <c r="E66" s="376" t="s">
        <v>557</v>
      </c>
      <c r="F66" s="278">
        <v>12323</v>
      </c>
      <c r="G66" s="376" t="s">
        <v>557</v>
      </c>
      <c r="H66" s="278">
        <f>SUM(B66:F66)</f>
        <v>14815</v>
      </c>
      <c r="I66" s="376" t="s">
        <v>557</v>
      </c>
      <c r="J66" s="275">
        <v>260</v>
      </c>
      <c r="K66" s="278"/>
      <c r="L66" s="278">
        <v>2721</v>
      </c>
      <c r="M66" s="376" t="s">
        <v>557</v>
      </c>
      <c r="N66" s="278">
        <v>17541</v>
      </c>
      <c r="O66" s="376" t="s">
        <v>557</v>
      </c>
      <c r="P66" s="278">
        <f>SUM(J66:N66)</f>
        <v>20522</v>
      </c>
      <c r="Q66" s="376" t="s">
        <v>557</v>
      </c>
    </row>
    <row r="67" spans="1:17" s="282" customFormat="1" x14ac:dyDescent="0.2">
      <c r="A67" s="270">
        <v>2014</v>
      </c>
      <c r="B67" s="278">
        <v>254</v>
      </c>
      <c r="C67" s="278"/>
      <c r="D67" s="278">
        <v>1930</v>
      </c>
      <c r="E67" s="376" t="s">
        <v>557</v>
      </c>
      <c r="F67" s="278">
        <v>10742</v>
      </c>
      <c r="G67" s="376" t="s">
        <v>557</v>
      </c>
      <c r="H67" s="278">
        <f>SUM(B67:F67)</f>
        <v>12926</v>
      </c>
      <c r="I67" s="376" t="s">
        <v>557</v>
      </c>
      <c r="J67" s="278">
        <v>270</v>
      </c>
      <c r="K67" s="278"/>
      <c r="L67" s="278">
        <v>2395</v>
      </c>
      <c r="M67" s="376" t="s">
        <v>557</v>
      </c>
      <c r="N67" s="278">
        <v>15130</v>
      </c>
      <c r="O67" s="376" t="s">
        <v>557</v>
      </c>
      <c r="P67" s="278">
        <f>SUM(J67:N67)</f>
        <v>17795</v>
      </c>
      <c r="Q67" s="376" t="s">
        <v>557</v>
      </c>
    </row>
    <row r="68" spans="1:17" s="282" customFormat="1" x14ac:dyDescent="0.2">
      <c r="A68" s="270">
        <v>2015</v>
      </c>
      <c r="B68" s="278">
        <v>240</v>
      </c>
      <c r="C68" s="278"/>
      <c r="D68" s="278">
        <v>2012</v>
      </c>
      <c r="E68" s="376"/>
      <c r="F68" s="278">
        <v>12420</v>
      </c>
      <c r="G68" s="376"/>
      <c r="H68" s="278">
        <v>14672</v>
      </c>
      <c r="I68" s="376"/>
      <c r="J68" s="278">
        <v>259</v>
      </c>
      <c r="K68" s="278"/>
      <c r="L68" s="278">
        <v>2445</v>
      </c>
      <c r="M68" s="376"/>
      <c r="N68" s="278">
        <v>17198</v>
      </c>
      <c r="O68" s="376"/>
      <c r="P68" s="278">
        <v>19902</v>
      </c>
      <c r="Q68" s="376"/>
    </row>
    <row r="69" spans="1:17" s="282" customFormat="1" x14ac:dyDescent="0.2">
      <c r="A69" s="270">
        <v>2016</v>
      </c>
      <c r="B69" s="278">
        <v>243</v>
      </c>
      <c r="C69" s="278"/>
      <c r="D69" s="278">
        <v>1947</v>
      </c>
      <c r="E69" s="376"/>
      <c r="F69" s="278">
        <v>11861</v>
      </c>
      <c r="G69" s="376"/>
      <c r="H69" s="278">
        <v>14051</v>
      </c>
      <c r="I69" s="376"/>
      <c r="J69" s="278">
        <v>270</v>
      </c>
      <c r="K69" s="278"/>
      <c r="L69" s="377">
        <v>2347</v>
      </c>
      <c r="M69" s="376"/>
      <c r="N69" s="377">
        <v>16316</v>
      </c>
      <c r="O69" s="376"/>
      <c r="P69" s="278">
        <v>18933</v>
      </c>
      <c r="Q69" s="376"/>
    </row>
    <row r="70" spans="1:17" s="282" customFormat="1" x14ac:dyDescent="0.2">
      <c r="A70" s="270">
        <v>2017</v>
      </c>
      <c r="B70" s="278">
        <v>233</v>
      </c>
      <c r="C70" s="278"/>
      <c r="D70" s="278">
        <v>1866</v>
      </c>
      <c r="E70" s="376"/>
      <c r="F70" s="278">
        <v>12750</v>
      </c>
      <c r="G70" s="376"/>
      <c r="H70" s="278">
        <v>14849</v>
      </c>
      <c r="I70" s="376"/>
      <c r="J70" s="278">
        <v>252</v>
      </c>
      <c r="K70" s="376" t="s">
        <v>557</v>
      </c>
      <c r="L70" s="377">
        <v>2275</v>
      </c>
      <c r="M70" s="376"/>
      <c r="N70" s="377">
        <v>17387</v>
      </c>
      <c r="O70" s="376"/>
      <c r="P70" s="278">
        <v>19914</v>
      </c>
      <c r="Q70" s="376" t="s">
        <v>557</v>
      </c>
    </row>
    <row r="71" spans="1:17" s="408" customFormat="1" x14ac:dyDescent="0.2">
      <c r="A71" s="404">
        <v>2018</v>
      </c>
      <c r="B71" s="405">
        <v>298</v>
      </c>
      <c r="C71" s="405"/>
      <c r="D71" s="405">
        <v>1803</v>
      </c>
      <c r="E71" s="406"/>
      <c r="F71" s="405">
        <v>12132</v>
      </c>
      <c r="G71" s="406"/>
      <c r="H71" s="405">
        <v>14233</v>
      </c>
      <c r="I71" s="406"/>
      <c r="J71" s="405">
        <v>324</v>
      </c>
      <c r="K71" s="405"/>
      <c r="L71" s="407">
        <v>2195</v>
      </c>
      <c r="M71" s="406"/>
      <c r="N71" s="407">
        <v>16306</v>
      </c>
      <c r="O71" s="406"/>
      <c r="P71" s="405">
        <v>18825</v>
      </c>
      <c r="Q71" s="406"/>
    </row>
    <row r="72" spans="1:17" s="408" customFormat="1" x14ac:dyDescent="0.2">
      <c r="A72" s="404">
        <v>2019</v>
      </c>
      <c r="B72" s="405">
        <v>200</v>
      </c>
      <c r="C72" s="405"/>
      <c r="D72" s="405">
        <v>1634</v>
      </c>
      <c r="E72" s="406"/>
      <c r="F72" s="405">
        <v>11850</v>
      </c>
      <c r="G72" s="406"/>
      <c r="H72" s="405">
        <v>13684</v>
      </c>
      <c r="I72" s="406"/>
      <c r="J72" s="405">
        <v>221</v>
      </c>
      <c r="K72" s="405"/>
      <c r="L72" s="407">
        <v>1951</v>
      </c>
      <c r="M72" s="406"/>
      <c r="N72" s="407">
        <v>15768</v>
      </c>
      <c r="O72" s="406"/>
      <c r="P72" s="405">
        <v>17940</v>
      </c>
      <c r="Q72" s="406"/>
    </row>
    <row r="73" spans="1:17" s="282" customFormat="1" x14ac:dyDescent="0.2">
      <c r="A73" s="378">
        <v>2020</v>
      </c>
      <c r="B73" s="299">
        <v>189</v>
      </c>
      <c r="C73" s="299"/>
      <c r="D73" s="299">
        <v>1426</v>
      </c>
      <c r="E73" s="299"/>
      <c r="F73" s="299">
        <v>10628</v>
      </c>
      <c r="G73" s="299"/>
      <c r="H73" s="299">
        <v>12243</v>
      </c>
      <c r="I73" s="379"/>
      <c r="J73" s="299">
        <v>204</v>
      </c>
      <c r="K73" s="299"/>
      <c r="L73" s="299">
        <v>1645</v>
      </c>
      <c r="M73" s="299"/>
      <c r="N73" s="299">
        <v>13709</v>
      </c>
      <c r="O73" s="299"/>
      <c r="P73" s="299">
        <v>15558</v>
      </c>
      <c r="Q73" s="379"/>
    </row>
    <row r="74" spans="1:17" ht="11.25" customHeight="1" x14ac:dyDescent="0.2">
      <c r="J74" s="9"/>
      <c r="L74" s="9"/>
      <c r="P74" s="120"/>
    </row>
    <row r="75" spans="1:17" x14ac:dyDescent="0.2">
      <c r="H75"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0"/>
  <dimension ref="A1:AC212"/>
  <sheetViews>
    <sheetView zoomScaleNormal="100" zoomScaleSheetLayoutView="100" workbookViewId="0">
      <pane ySplit="9" topLeftCell="A10" activePane="bottomLeft" state="frozen"/>
      <selection activeCell="K25" sqref="K25"/>
      <selection pane="bottomLeft"/>
    </sheetView>
  </sheetViews>
  <sheetFormatPr defaultColWidth="9.140625" defaultRowHeight="11.25" x14ac:dyDescent="0.2"/>
  <cols>
    <col min="1" max="1" width="11" style="2" customWidth="1"/>
    <col min="2" max="2" width="7.85546875" style="2" bestFit="1" customWidth="1"/>
    <col min="3" max="3" width="1.140625" style="2" customWidth="1"/>
    <col min="4" max="4" width="11.140625" style="2" bestFit="1" customWidth="1"/>
    <col min="5" max="5" width="1.140625" style="2" customWidth="1"/>
    <col min="6" max="6" width="10" style="2" bestFit="1" customWidth="1"/>
    <col min="7" max="7" width="11.140625" style="2" bestFit="1" customWidth="1"/>
    <col min="8" max="8" width="10.28515625" style="2" customWidth="1"/>
    <col min="9" max="9" width="8.28515625" style="2" bestFit="1" customWidth="1"/>
    <col min="10" max="10" width="1.140625" style="2" customWidth="1"/>
    <col min="11" max="11" width="10.7109375" style="2" customWidth="1"/>
    <col min="12" max="12" width="1.140625" style="2" customWidth="1"/>
    <col min="13" max="13" width="5.5703125" style="2" customWidth="1"/>
    <col min="14" max="14" width="7.140625" style="2" customWidth="1"/>
    <col min="15" max="15" width="1.140625" style="2" customWidth="1"/>
    <col min="16" max="16384" width="9.140625" style="2"/>
  </cols>
  <sheetData>
    <row r="1" spans="1:14" s="3" customFormat="1" x14ac:dyDescent="0.2">
      <c r="A1" s="3" t="s">
        <v>600</v>
      </c>
    </row>
    <row r="2" spans="1:14" s="3" customFormat="1" x14ac:dyDescent="0.2">
      <c r="A2" s="3" t="s">
        <v>653</v>
      </c>
    </row>
    <row r="3" spans="1:14" x14ac:dyDescent="0.2">
      <c r="A3" s="7" t="s">
        <v>601</v>
      </c>
      <c r="B3" s="3"/>
      <c r="C3" s="3"/>
      <c r="D3" s="3"/>
      <c r="E3" s="3"/>
      <c r="F3" s="3"/>
      <c r="G3" s="3"/>
      <c r="H3" s="3"/>
      <c r="I3" s="3"/>
      <c r="J3" s="3"/>
      <c r="K3" s="3"/>
      <c r="L3" s="3"/>
      <c r="M3" s="3"/>
      <c r="N3" s="3"/>
    </row>
    <row r="4" spans="1:14" x14ac:dyDescent="0.2">
      <c r="A4" s="7" t="s">
        <v>654</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x14ac:dyDescent="0.2">
      <c r="A6" s="3" t="s">
        <v>33</v>
      </c>
      <c r="B6" s="3" t="s">
        <v>34</v>
      </c>
      <c r="C6" s="3"/>
      <c r="D6" s="3"/>
      <c r="E6" s="3"/>
      <c r="F6" s="3" t="s">
        <v>35</v>
      </c>
      <c r="G6" s="3"/>
      <c r="H6" s="3" t="s">
        <v>500</v>
      </c>
      <c r="I6" s="3" t="s">
        <v>502</v>
      </c>
      <c r="J6" s="3"/>
      <c r="K6" s="3" t="s">
        <v>156</v>
      </c>
      <c r="L6" s="3"/>
      <c r="M6" s="3" t="s">
        <v>36</v>
      </c>
      <c r="N6" s="3" t="s">
        <v>145</v>
      </c>
    </row>
    <row r="7" spans="1:14" x14ac:dyDescent="0.2">
      <c r="A7" s="7" t="s">
        <v>37</v>
      </c>
      <c r="B7" s="8" t="s">
        <v>38</v>
      </c>
      <c r="C7" s="8"/>
      <c r="D7" s="4"/>
      <c r="E7" s="4"/>
      <c r="F7" s="8" t="s">
        <v>39</v>
      </c>
      <c r="G7" s="4"/>
      <c r="H7" s="7" t="s">
        <v>40</v>
      </c>
      <c r="I7" s="7" t="s">
        <v>503</v>
      </c>
      <c r="J7" s="7"/>
      <c r="K7" s="7" t="s">
        <v>93</v>
      </c>
      <c r="L7" s="7"/>
      <c r="M7" s="7" t="s">
        <v>208</v>
      </c>
      <c r="N7" s="7" t="s">
        <v>94</v>
      </c>
    </row>
    <row r="8" spans="1:14" x14ac:dyDescent="0.2">
      <c r="A8" s="3"/>
      <c r="B8" s="3" t="s">
        <v>41</v>
      </c>
      <c r="C8" s="3"/>
      <c r="D8" s="3" t="s">
        <v>42</v>
      </c>
      <c r="E8" s="3"/>
      <c r="F8" s="3" t="s">
        <v>41</v>
      </c>
      <c r="G8" s="3" t="s">
        <v>42</v>
      </c>
      <c r="H8" s="7" t="s">
        <v>501</v>
      </c>
      <c r="I8" s="3"/>
      <c r="J8" s="3"/>
      <c r="K8" s="3"/>
      <c r="L8" s="3"/>
      <c r="M8" s="3"/>
      <c r="N8" s="3"/>
    </row>
    <row r="9" spans="1:14" x14ac:dyDescent="0.2">
      <c r="A9" s="4"/>
      <c r="B9" s="8" t="s">
        <v>43</v>
      </c>
      <c r="C9" s="8"/>
      <c r="D9" s="8" t="s">
        <v>44</v>
      </c>
      <c r="E9" s="8"/>
      <c r="F9" s="8" t="s">
        <v>43</v>
      </c>
      <c r="G9" s="8" t="s">
        <v>44</v>
      </c>
      <c r="H9" s="185"/>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86"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x14ac:dyDescent="0.2">
      <c r="A18" s="187" t="s">
        <v>504</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27" x14ac:dyDescent="0.2">
      <c r="A33" s="16">
        <v>1981</v>
      </c>
      <c r="B33" s="15">
        <v>277</v>
      </c>
      <c r="C33" s="15"/>
      <c r="D33" s="15">
        <v>185</v>
      </c>
      <c r="E33" s="15"/>
      <c r="F33" s="15">
        <v>46</v>
      </c>
      <c r="G33" s="15">
        <v>7</v>
      </c>
      <c r="H33" s="15">
        <v>32</v>
      </c>
      <c r="I33" s="15">
        <v>76</v>
      </c>
      <c r="J33" s="15"/>
      <c r="K33" s="15">
        <v>135</v>
      </c>
      <c r="L33" s="15"/>
      <c r="M33" s="15">
        <v>26</v>
      </c>
      <c r="N33" s="15">
        <v>784</v>
      </c>
    </row>
    <row r="34" spans="1:27" x14ac:dyDescent="0.2">
      <c r="A34" s="16">
        <v>1982</v>
      </c>
      <c r="B34" s="15">
        <v>278</v>
      </c>
      <c r="C34" s="15"/>
      <c r="D34" s="15">
        <v>153</v>
      </c>
      <c r="E34" s="15"/>
      <c r="F34" s="15">
        <v>43</v>
      </c>
      <c r="G34" s="15">
        <v>4</v>
      </c>
      <c r="H34" s="15">
        <v>41</v>
      </c>
      <c r="I34" s="15">
        <v>82</v>
      </c>
      <c r="J34" s="15"/>
      <c r="K34" s="15">
        <v>142</v>
      </c>
      <c r="L34" s="15"/>
      <c r="M34" s="15">
        <v>15</v>
      </c>
      <c r="N34" s="15">
        <v>758</v>
      </c>
    </row>
    <row r="35" spans="1:27" x14ac:dyDescent="0.2">
      <c r="A35" s="16">
        <v>1983</v>
      </c>
      <c r="B35" s="15">
        <v>258</v>
      </c>
      <c r="C35" s="15"/>
      <c r="D35" s="15">
        <v>151</v>
      </c>
      <c r="E35" s="15"/>
      <c r="F35" s="15">
        <v>72</v>
      </c>
      <c r="G35" s="15">
        <v>12</v>
      </c>
      <c r="H35" s="15">
        <v>31</v>
      </c>
      <c r="I35" s="15">
        <v>90</v>
      </c>
      <c r="J35" s="15"/>
      <c r="K35" s="15">
        <v>157</v>
      </c>
      <c r="L35" s="15"/>
      <c r="M35" s="15">
        <v>8</v>
      </c>
      <c r="N35" s="15">
        <v>779</v>
      </c>
    </row>
    <row r="36" spans="1:27" x14ac:dyDescent="0.2">
      <c r="A36" s="16">
        <v>1984</v>
      </c>
      <c r="B36" s="15">
        <v>266</v>
      </c>
      <c r="C36" s="15"/>
      <c r="D36" s="15">
        <v>161</v>
      </c>
      <c r="E36" s="15"/>
      <c r="F36" s="15">
        <v>66</v>
      </c>
      <c r="G36" s="15">
        <v>9</v>
      </c>
      <c r="H36" s="15">
        <v>32</v>
      </c>
      <c r="I36" s="15">
        <v>111</v>
      </c>
      <c r="J36" s="15"/>
      <c r="K36" s="15">
        <v>152</v>
      </c>
      <c r="L36" s="15"/>
      <c r="M36" s="15">
        <v>4</v>
      </c>
      <c r="N36" s="15">
        <v>801</v>
      </c>
    </row>
    <row r="37" spans="1:27" x14ac:dyDescent="0.2">
      <c r="A37" s="16">
        <v>1985</v>
      </c>
      <c r="B37" s="15">
        <v>306</v>
      </c>
      <c r="C37" s="15"/>
      <c r="D37" s="15">
        <v>205</v>
      </c>
      <c r="E37" s="15"/>
      <c r="F37" s="15">
        <v>51</v>
      </c>
      <c r="G37" s="15">
        <v>6</v>
      </c>
      <c r="H37" s="15">
        <v>26</v>
      </c>
      <c r="I37" s="15">
        <v>91</v>
      </c>
      <c r="J37" s="15"/>
      <c r="K37" s="15">
        <v>113</v>
      </c>
      <c r="L37" s="15"/>
      <c r="M37" s="15">
        <v>10</v>
      </c>
      <c r="N37" s="15">
        <v>808</v>
      </c>
    </row>
    <row r="38" spans="1:27" x14ac:dyDescent="0.2">
      <c r="A38" s="16">
        <v>1986</v>
      </c>
      <c r="B38" s="15">
        <v>347</v>
      </c>
      <c r="C38" s="15"/>
      <c r="D38" s="15">
        <v>160</v>
      </c>
      <c r="E38" s="15"/>
      <c r="F38" s="15">
        <v>60</v>
      </c>
      <c r="G38" s="15">
        <v>8</v>
      </c>
      <c r="H38" s="15">
        <v>30</v>
      </c>
      <c r="I38" s="15">
        <v>85</v>
      </c>
      <c r="J38" s="15"/>
      <c r="K38" s="15">
        <v>148</v>
      </c>
      <c r="L38" s="15"/>
      <c r="M38" s="15">
        <v>6</v>
      </c>
      <c r="N38" s="15">
        <v>844</v>
      </c>
    </row>
    <row r="39" spans="1:27" x14ac:dyDescent="0.2">
      <c r="A39" s="16">
        <v>1987</v>
      </c>
      <c r="B39" s="15">
        <v>334</v>
      </c>
      <c r="C39" s="15"/>
      <c r="D39" s="15">
        <v>162</v>
      </c>
      <c r="E39" s="15"/>
      <c r="F39" s="15">
        <v>53</v>
      </c>
      <c r="G39" s="15">
        <v>6</v>
      </c>
      <c r="H39" s="15">
        <v>24</v>
      </c>
      <c r="I39" s="15">
        <v>58</v>
      </c>
      <c r="J39" s="15"/>
      <c r="K39" s="15">
        <v>144</v>
      </c>
      <c r="L39" s="15"/>
      <c r="M39" s="15">
        <v>6</v>
      </c>
      <c r="N39" s="15">
        <v>787</v>
      </c>
    </row>
    <row r="40" spans="1:27" x14ac:dyDescent="0.2">
      <c r="A40" s="16">
        <v>1988</v>
      </c>
      <c r="B40" s="15">
        <v>359</v>
      </c>
      <c r="C40" s="15"/>
      <c r="D40" s="15">
        <v>166</v>
      </c>
      <c r="E40" s="15"/>
      <c r="F40" s="15">
        <v>50</v>
      </c>
      <c r="G40" s="15">
        <v>7</v>
      </c>
      <c r="H40" s="15">
        <v>24</v>
      </c>
      <c r="I40" s="15">
        <v>66</v>
      </c>
      <c r="J40" s="15"/>
      <c r="K40" s="15">
        <v>136</v>
      </c>
      <c r="L40" s="15"/>
      <c r="M40" s="15">
        <v>5</v>
      </c>
      <c r="N40" s="15">
        <v>813</v>
      </c>
      <c r="S40" s="234"/>
      <c r="T40" s="234"/>
    </row>
    <row r="41" spans="1:27" x14ac:dyDescent="0.2">
      <c r="A41" s="16">
        <v>1989</v>
      </c>
      <c r="B41" s="15">
        <v>377</v>
      </c>
      <c r="C41" s="15"/>
      <c r="D41" s="15">
        <v>213</v>
      </c>
      <c r="E41" s="15"/>
      <c r="F41" s="15">
        <v>35</v>
      </c>
      <c r="G41" s="15">
        <v>5</v>
      </c>
      <c r="H41" s="15">
        <v>24</v>
      </c>
      <c r="I41" s="15">
        <v>87</v>
      </c>
      <c r="J41" s="15"/>
      <c r="K41" s="15">
        <v>155</v>
      </c>
      <c r="L41" s="15"/>
      <c r="M41" s="15">
        <v>8</v>
      </c>
      <c r="N41" s="15">
        <v>904</v>
      </c>
      <c r="S41" s="332"/>
      <c r="U41" s="332"/>
    </row>
    <row r="42" spans="1:27" x14ac:dyDescent="0.2">
      <c r="A42" s="16">
        <v>1990</v>
      </c>
      <c r="B42" s="15">
        <v>342</v>
      </c>
      <c r="C42" s="15"/>
      <c r="D42" s="15">
        <v>154</v>
      </c>
      <c r="E42" s="15"/>
      <c r="F42" s="15">
        <v>39</v>
      </c>
      <c r="G42" s="15">
        <v>7</v>
      </c>
      <c r="H42" s="15">
        <v>22</v>
      </c>
      <c r="I42" s="15">
        <v>68</v>
      </c>
      <c r="J42" s="15"/>
      <c r="K42" s="15">
        <v>134</v>
      </c>
      <c r="L42" s="15"/>
      <c r="M42" s="15">
        <v>6</v>
      </c>
      <c r="N42" s="15">
        <v>772</v>
      </c>
      <c r="R42" s="245"/>
      <c r="S42" s="234"/>
      <c r="U42" s="234"/>
      <c r="V42" s="234"/>
      <c r="W42" s="234"/>
      <c r="X42" s="234"/>
      <c r="Y42" s="234"/>
      <c r="Z42" s="234"/>
      <c r="AA42" s="234"/>
    </row>
    <row r="43" spans="1:27" x14ac:dyDescent="0.2">
      <c r="A43" s="16">
        <v>1991</v>
      </c>
      <c r="B43" s="15">
        <v>333</v>
      </c>
      <c r="C43" s="15"/>
      <c r="D43" s="15">
        <v>157</v>
      </c>
      <c r="E43" s="15"/>
      <c r="F43" s="15">
        <v>30</v>
      </c>
      <c r="G43" s="15">
        <v>7</v>
      </c>
      <c r="H43" s="15">
        <v>12</v>
      </c>
      <c r="I43" s="15">
        <v>68</v>
      </c>
      <c r="J43" s="15"/>
      <c r="K43" s="15">
        <v>125</v>
      </c>
      <c r="L43" s="15"/>
      <c r="M43" s="15">
        <v>13</v>
      </c>
      <c r="N43" s="15">
        <v>745</v>
      </c>
      <c r="R43" s="332"/>
      <c r="S43" s="332"/>
      <c r="U43" s="332"/>
      <c r="W43" s="332"/>
    </row>
    <row r="44" spans="1:27" x14ac:dyDescent="0.2">
      <c r="A44" s="16">
        <v>1992</v>
      </c>
      <c r="B44" s="15">
        <v>356</v>
      </c>
      <c r="C44" s="15"/>
      <c r="D44" s="15">
        <v>129</v>
      </c>
      <c r="E44" s="15"/>
      <c r="F44" s="15">
        <v>28</v>
      </c>
      <c r="G44" s="15">
        <v>5</v>
      </c>
      <c r="H44" s="15">
        <v>17</v>
      </c>
      <c r="I44" s="15">
        <v>76</v>
      </c>
      <c r="J44" s="15"/>
      <c r="K44" s="15">
        <v>138</v>
      </c>
      <c r="L44" s="15"/>
      <c r="M44" s="15">
        <v>10</v>
      </c>
      <c r="N44" s="15">
        <v>759</v>
      </c>
      <c r="V44" s="332"/>
      <c r="X44" s="332"/>
      <c r="Y44" s="332"/>
      <c r="Z44" s="332"/>
      <c r="AA44" s="332"/>
    </row>
    <row r="45" spans="1:27" x14ac:dyDescent="0.2">
      <c r="A45" s="16">
        <v>1993</v>
      </c>
      <c r="B45" s="15">
        <v>294</v>
      </c>
      <c r="C45" s="15"/>
      <c r="D45" s="15">
        <v>114</v>
      </c>
      <c r="E45" s="15"/>
      <c r="F45" s="15">
        <v>38</v>
      </c>
      <c r="G45" s="15">
        <v>4</v>
      </c>
      <c r="H45" s="15">
        <v>14</v>
      </c>
      <c r="I45" s="15">
        <v>70</v>
      </c>
      <c r="J45" s="15"/>
      <c r="K45" s="15">
        <v>94</v>
      </c>
      <c r="L45" s="15"/>
      <c r="M45" s="15">
        <v>4</v>
      </c>
      <c r="N45" s="15">
        <v>632</v>
      </c>
    </row>
    <row r="46" spans="1:27" x14ac:dyDescent="0.2">
      <c r="A46" s="16">
        <v>1994</v>
      </c>
      <c r="B46" s="15">
        <v>293</v>
      </c>
      <c r="C46" s="15"/>
      <c r="D46" s="15">
        <v>115</v>
      </c>
      <c r="E46" s="15"/>
      <c r="F46" s="15">
        <v>27</v>
      </c>
      <c r="G46" s="15">
        <v>4</v>
      </c>
      <c r="H46" s="15">
        <v>10</v>
      </c>
      <c r="I46" s="15">
        <v>52</v>
      </c>
      <c r="J46" s="15"/>
      <c r="K46" s="15">
        <v>86</v>
      </c>
      <c r="L46" s="15"/>
      <c r="M46" s="15">
        <v>2</v>
      </c>
      <c r="N46" s="15">
        <v>589</v>
      </c>
    </row>
    <row r="47" spans="1:27" x14ac:dyDescent="0.2">
      <c r="A47" s="16">
        <v>1995</v>
      </c>
      <c r="B47" s="15">
        <v>283</v>
      </c>
      <c r="C47" s="15"/>
      <c r="D47" s="15">
        <v>111</v>
      </c>
      <c r="E47" s="15"/>
      <c r="F47" s="15">
        <v>29</v>
      </c>
      <c r="G47" s="15">
        <v>3</v>
      </c>
      <c r="H47" s="15">
        <v>9</v>
      </c>
      <c r="I47" s="15">
        <v>57</v>
      </c>
      <c r="J47" s="15"/>
      <c r="K47" s="15">
        <v>71</v>
      </c>
      <c r="L47" s="15"/>
      <c r="M47" s="15">
        <v>9</v>
      </c>
      <c r="N47" s="15">
        <v>572</v>
      </c>
    </row>
    <row r="48" spans="1:27"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88" t="s">
        <v>607</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607</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607</v>
      </c>
      <c r="H63" s="24">
        <v>11</v>
      </c>
      <c r="I63" s="24">
        <v>21</v>
      </c>
      <c r="J63" s="24"/>
      <c r="K63" s="24">
        <v>53</v>
      </c>
      <c r="L63" s="24"/>
      <c r="M63" s="24">
        <v>13</v>
      </c>
      <c r="N63" s="24">
        <v>319</v>
      </c>
    </row>
    <row r="64" spans="1:14" x14ac:dyDescent="0.2">
      <c r="A64" s="19">
        <v>2012</v>
      </c>
      <c r="B64" s="21">
        <v>106</v>
      </c>
      <c r="C64" s="155" t="s">
        <v>557</v>
      </c>
      <c r="D64" s="21">
        <v>56</v>
      </c>
      <c r="E64" s="21"/>
      <c r="F64" s="21">
        <v>31</v>
      </c>
      <c r="G64" s="24" t="s">
        <v>607</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s="282" customFormat="1" x14ac:dyDescent="0.2">
      <c r="A67" s="270">
        <v>2015</v>
      </c>
      <c r="B67" s="275">
        <v>113</v>
      </c>
      <c r="C67" s="275"/>
      <c r="D67" s="282">
        <v>46</v>
      </c>
      <c r="F67" s="275">
        <v>42</v>
      </c>
      <c r="G67" s="297">
        <v>2</v>
      </c>
      <c r="H67" s="297">
        <v>5</v>
      </c>
      <c r="I67" s="297">
        <v>17</v>
      </c>
      <c r="J67" s="297"/>
      <c r="K67" s="297">
        <v>28</v>
      </c>
      <c r="L67" s="297"/>
      <c r="M67" s="297">
        <v>6</v>
      </c>
      <c r="N67" s="275">
        <v>259</v>
      </c>
    </row>
    <row r="68" spans="1:15" s="282" customFormat="1" x14ac:dyDescent="0.2">
      <c r="A68" s="270">
        <v>2016</v>
      </c>
      <c r="B68" s="275">
        <v>111</v>
      </c>
      <c r="C68" s="275"/>
      <c r="D68" s="282">
        <v>40</v>
      </c>
      <c r="F68" s="275">
        <v>33</v>
      </c>
      <c r="G68" s="297">
        <v>3</v>
      </c>
      <c r="H68" s="297">
        <v>8</v>
      </c>
      <c r="I68" s="297">
        <v>22</v>
      </c>
      <c r="J68" s="297"/>
      <c r="K68" s="297">
        <v>42</v>
      </c>
      <c r="L68" s="297"/>
      <c r="M68" s="297">
        <v>11</v>
      </c>
      <c r="N68" s="275">
        <v>270</v>
      </c>
    </row>
    <row r="69" spans="1:15" s="282" customFormat="1" x14ac:dyDescent="0.2">
      <c r="A69" s="270">
        <v>2017</v>
      </c>
      <c r="B69" s="275">
        <v>98</v>
      </c>
      <c r="C69" s="275"/>
      <c r="D69" s="275">
        <v>44</v>
      </c>
      <c r="E69" s="271" t="s">
        <v>557</v>
      </c>
      <c r="F69" s="282">
        <v>36</v>
      </c>
      <c r="G69" s="282">
        <v>3</v>
      </c>
      <c r="H69" s="275">
        <v>1</v>
      </c>
      <c r="I69" s="297">
        <v>26</v>
      </c>
      <c r="J69" s="297"/>
      <c r="K69" s="297">
        <v>37</v>
      </c>
      <c r="L69" s="297"/>
      <c r="M69" s="297">
        <v>7</v>
      </c>
      <c r="N69" s="297">
        <v>252</v>
      </c>
      <c r="O69" s="271" t="s">
        <v>557</v>
      </c>
    </row>
    <row r="70" spans="1:15" s="408" customFormat="1" x14ac:dyDescent="0.2">
      <c r="A70" s="404">
        <v>2018</v>
      </c>
      <c r="B70" s="408">
        <v>143</v>
      </c>
      <c r="D70" s="408">
        <v>54</v>
      </c>
      <c r="F70" s="408">
        <v>43</v>
      </c>
      <c r="G70" s="408">
        <v>4</v>
      </c>
      <c r="H70" s="408">
        <v>7</v>
      </c>
      <c r="I70" s="408">
        <v>23</v>
      </c>
      <c r="K70" s="408">
        <v>34</v>
      </c>
      <c r="M70" s="408">
        <v>16</v>
      </c>
      <c r="N70" s="408">
        <v>324</v>
      </c>
      <c r="O70" s="433"/>
    </row>
    <row r="71" spans="1:15" s="408" customFormat="1" x14ac:dyDescent="0.2">
      <c r="A71" s="404">
        <v>2019</v>
      </c>
      <c r="B71" s="408">
        <v>86</v>
      </c>
      <c r="D71" s="408">
        <v>46</v>
      </c>
      <c r="F71" s="408">
        <v>28</v>
      </c>
      <c r="G71" s="408">
        <v>1</v>
      </c>
      <c r="H71" s="408">
        <v>6</v>
      </c>
      <c r="I71" s="408">
        <v>17</v>
      </c>
      <c r="K71" s="408">
        <v>27</v>
      </c>
      <c r="M71" s="408">
        <v>10</v>
      </c>
      <c r="N71" s="408">
        <v>221</v>
      </c>
      <c r="O71" s="433"/>
    </row>
    <row r="72" spans="1:15" s="282" customFormat="1" x14ac:dyDescent="0.2">
      <c r="A72" s="378">
        <v>2020</v>
      </c>
      <c r="B72" s="272">
        <v>91</v>
      </c>
      <c r="C72" s="272"/>
      <c r="D72" s="272">
        <v>31</v>
      </c>
      <c r="E72" s="272"/>
      <c r="F72" s="272">
        <v>28</v>
      </c>
      <c r="G72" s="290" t="s">
        <v>607</v>
      </c>
      <c r="H72" s="272">
        <v>4</v>
      </c>
      <c r="I72" s="272">
        <v>18</v>
      </c>
      <c r="J72" s="272"/>
      <c r="K72" s="272">
        <v>25</v>
      </c>
      <c r="L72" s="272"/>
      <c r="M72" s="272">
        <v>7</v>
      </c>
      <c r="N72" s="272">
        <v>204</v>
      </c>
      <c r="O72" s="297"/>
    </row>
    <row r="73" spans="1:15" s="282" customFormat="1" x14ac:dyDescent="0.2">
      <c r="A73" s="270"/>
      <c r="B73" s="280"/>
      <c r="C73" s="280"/>
      <c r="D73" s="280"/>
      <c r="E73" s="280"/>
      <c r="F73" s="280"/>
      <c r="G73" s="280"/>
      <c r="H73" s="280"/>
      <c r="I73" s="280"/>
      <c r="J73" s="280"/>
      <c r="K73" s="280"/>
      <c r="L73" s="280"/>
      <c r="M73" s="280"/>
      <c r="N73" s="280"/>
    </row>
    <row r="74" spans="1:15" x14ac:dyDescent="0.2">
      <c r="A74" s="186" t="s">
        <v>213</v>
      </c>
      <c r="B74" s="15"/>
      <c r="C74" s="15"/>
    </row>
    <row r="75" spans="1:15" x14ac:dyDescent="0.2">
      <c r="A75" s="16">
        <v>1960</v>
      </c>
      <c r="B75" s="15">
        <v>584</v>
      </c>
      <c r="C75" s="15"/>
      <c r="D75" s="15">
        <v>577</v>
      </c>
      <c r="E75" s="15"/>
      <c r="F75" s="15">
        <v>362</v>
      </c>
      <c r="G75" s="15">
        <v>55</v>
      </c>
      <c r="H75" s="15">
        <v>345</v>
      </c>
      <c r="I75" s="15">
        <v>365</v>
      </c>
      <c r="J75" s="15"/>
      <c r="K75" s="15">
        <v>631</v>
      </c>
      <c r="L75" s="15"/>
      <c r="M75" s="15">
        <v>64</v>
      </c>
      <c r="N75" s="17">
        <v>2983</v>
      </c>
    </row>
    <row r="76" spans="1:15" x14ac:dyDescent="0.2">
      <c r="A76" s="16">
        <v>1961</v>
      </c>
      <c r="B76" s="15">
        <v>637</v>
      </c>
      <c r="C76" s="15"/>
      <c r="D76" s="15">
        <v>694</v>
      </c>
      <c r="E76" s="15"/>
      <c r="F76" s="15">
        <v>293</v>
      </c>
      <c r="G76" s="15">
        <v>39</v>
      </c>
      <c r="H76" s="15">
        <v>333</v>
      </c>
      <c r="I76" s="15">
        <v>335</v>
      </c>
      <c r="J76" s="15"/>
      <c r="K76" s="15">
        <v>631</v>
      </c>
      <c r="L76" s="15"/>
      <c r="M76" s="15">
        <v>69</v>
      </c>
      <c r="N76" s="17">
        <v>3031</v>
      </c>
    </row>
    <row r="77" spans="1:15" x14ac:dyDescent="0.2">
      <c r="A77" s="16">
        <v>1962</v>
      </c>
      <c r="B77" s="15">
        <v>638</v>
      </c>
      <c r="C77" s="15"/>
      <c r="D77" s="15">
        <v>710</v>
      </c>
      <c r="E77" s="15"/>
      <c r="F77" s="15">
        <v>210</v>
      </c>
      <c r="G77" s="15">
        <v>37</v>
      </c>
      <c r="H77" s="15">
        <v>349</v>
      </c>
      <c r="I77" s="15">
        <v>291</v>
      </c>
      <c r="J77" s="15"/>
      <c r="K77" s="15">
        <v>651</v>
      </c>
      <c r="L77" s="15"/>
      <c r="M77" s="15">
        <v>56</v>
      </c>
      <c r="N77" s="17">
        <v>2942</v>
      </c>
    </row>
    <row r="78" spans="1:15" x14ac:dyDescent="0.2">
      <c r="A78" s="16">
        <v>1963</v>
      </c>
      <c r="B78" s="15">
        <v>747</v>
      </c>
      <c r="C78" s="15"/>
      <c r="D78" s="15">
        <v>695</v>
      </c>
      <c r="E78" s="15"/>
      <c r="F78" s="15">
        <v>169</v>
      </c>
      <c r="G78" s="15">
        <v>32</v>
      </c>
      <c r="H78" s="15">
        <v>381</v>
      </c>
      <c r="I78" s="15">
        <v>322</v>
      </c>
      <c r="J78" s="15"/>
      <c r="K78" s="15">
        <v>667</v>
      </c>
      <c r="L78" s="15"/>
      <c r="M78" s="15">
        <v>55</v>
      </c>
      <c r="N78" s="17">
        <v>3068</v>
      </c>
    </row>
    <row r="79" spans="1:15" x14ac:dyDescent="0.2">
      <c r="A79" s="16">
        <v>1964</v>
      </c>
      <c r="B79" s="15">
        <v>886</v>
      </c>
      <c r="C79" s="15"/>
      <c r="D79" s="15">
        <v>889</v>
      </c>
      <c r="E79" s="15"/>
      <c r="F79" s="15">
        <v>172</v>
      </c>
      <c r="G79" s="15">
        <v>21</v>
      </c>
      <c r="H79" s="15">
        <v>345</v>
      </c>
      <c r="I79" s="15">
        <v>332</v>
      </c>
      <c r="J79" s="15"/>
      <c r="K79" s="15">
        <v>680</v>
      </c>
      <c r="L79" s="15"/>
      <c r="M79" s="15">
        <v>45</v>
      </c>
      <c r="N79" s="17">
        <v>3370</v>
      </c>
    </row>
    <row r="80" spans="1:15" x14ac:dyDescent="0.2">
      <c r="A80" s="16">
        <v>1965</v>
      </c>
      <c r="B80" s="15">
        <v>911</v>
      </c>
      <c r="C80" s="15"/>
      <c r="D80" s="15">
        <v>814</v>
      </c>
      <c r="E80" s="15"/>
      <c r="F80" s="15">
        <v>116</v>
      </c>
      <c r="G80" s="15">
        <v>15</v>
      </c>
      <c r="H80" s="15">
        <v>297</v>
      </c>
      <c r="I80" s="15">
        <v>303</v>
      </c>
      <c r="J80" s="15"/>
      <c r="K80" s="15">
        <v>650</v>
      </c>
      <c r="L80" s="15"/>
      <c r="M80" s="15">
        <v>52</v>
      </c>
      <c r="N80" s="17">
        <v>3158</v>
      </c>
    </row>
    <row r="81" spans="1:14" x14ac:dyDescent="0.2">
      <c r="A81" s="187" t="s">
        <v>504</v>
      </c>
      <c r="B81" s="17">
        <v>1403</v>
      </c>
      <c r="C81" s="17"/>
      <c r="D81" s="17">
        <v>1308</v>
      </c>
      <c r="E81" s="17"/>
      <c r="F81" s="15">
        <v>173</v>
      </c>
      <c r="G81" s="15">
        <v>23</v>
      </c>
      <c r="H81" s="15">
        <v>422</v>
      </c>
      <c r="I81" s="15">
        <v>485</v>
      </c>
      <c r="J81" s="15"/>
      <c r="K81" s="15">
        <v>825</v>
      </c>
      <c r="L81" s="15"/>
      <c r="M81" s="15">
        <v>61</v>
      </c>
      <c r="N81" s="17">
        <v>4700</v>
      </c>
    </row>
    <row r="82" spans="1:14" x14ac:dyDescent="0.2">
      <c r="A82" s="16">
        <v>1967</v>
      </c>
      <c r="B82" s="17">
        <v>1752</v>
      </c>
      <c r="C82" s="17"/>
      <c r="D82" s="17">
        <v>1539</v>
      </c>
      <c r="E82" s="17"/>
      <c r="F82" s="15">
        <v>196</v>
      </c>
      <c r="G82" s="15">
        <v>32</v>
      </c>
      <c r="H82" s="15">
        <v>518</v>
      </c>
      <c r="I82" s="15">
        <v>446</v>
      </c>
      <c r="J82" s="15"/>
      <c r="K82" s="15">
        <v>755</v>
      </c>
      <c r="L82" s="15"/>
      <c r="M82" s="15">
        <v>66</v>
      </c>
      <c r="N82" s="17">
        <v>5304</v>
      </c>
    </row>
    <row r="83" spans="1:14" x14ac:dyDescent="0.2">
      <c r="A83" s="16">
        <v>1968</v>
      </c>
      <c r="B83" s="17">
        <v>1934</v>
      </c>
      <c r="C83" s="17"/>
      <c r="D83" s="17">
        <v>1775</v>
      </c>
      <c r="E83" s="17"/>
      <c r="F83" s="15">
        <v>234</v>
      </c>
      <c r="G83" s="15">
        <v>61</v>
      </c>
      <c r="H83" s="15">
        <v>603</v>
      </c>
      <c r="I83" s="15">
        <v>588</v>
      </c>
      <c r="J83" s="15"/>
      <c r="K83" s="15">
        <v>854</v>
      </c>
      <c r="L83" s="15"/>
      <c r="M83" s="15">
        <v>62</v>
      </c>
      <c r="N83" s="17">
        <v>6111</v>
      </c>
    </row>
    <row r="84" spans="1:14" x14ac:dyDescent="0.2">
      <c r="A84" s="16">
        <v>1969</v>
      </c>
      <c r="B84" s="17">
        <v>2033</v>
      </c>
      <c r="C84" s="17"/>
      <c r="D84" s="17">
        <v>1731</v>
      </c>
      <c r="E84" s="17"/>
      <c r="F84" s="15">
        <v>333</v>
      </c>
      <c r="G84" s="15">
        <v>69</v>
      </c>
      <c r="H84" s="15">
        <v>702</v>
      </c>
      <c r="I84" s="15">
        <v>659</v>
      </c>
      <c r="J84" s="15"/>
      <c r="K84" s="15">
        <v>936</v>
      </c>
      <c r="L84" s="15"/>
      <c r="M84" s="15">
        <v>66</v>
      </c>
      <c r="N84" s="17">
        <v>6529</v>
      </c>
    </row>
    <row r="85" spans="1:14" x14ac:dyDescent="0.2">
      <c r="A85" s="16">
        <v>1970</v>
      </c>
      <c r="B85" s="17">
        <v>2048</v>
      </c>
      <c r="C85" s="17"/>
      <c r="D85" s="17">
        <v>1732</v>
      </c>
      <c r="E85" s="17"/>
      <c r="F85" s="15">
        <v>322</v>
      </c>
      <c r="G85" s="15">
        <v>64</v>
      </c>
      <c r="H85" s="15">
        <v>655</v>
      </c>
      <c r="I85" s="15">
        <v>673</v>
      </c>
      <c r="J85" s="15"/>
      <c r="K85" s="17">
        <v>1051</v>
      </c>
      <c r="L85" s="17"/>
      <c r="M85" s="15">
        <v>69</v>
      </c>
      <c r="N85" s="17">
        <v>6614</v>
      </c>
    </row>
    <row r="86" spans="1:14" x14ac:dyDescent="0.2">
      <c r="A86" s="16">
        <v>1971</v>
      </c>
      <c r="B86" s="17">
        <v>2224</v>
      </c>
      <c r="C86" s="17"/>
      <c r="D86" s="17">
        <v>1796</v>
      </c>
      <c r="E86" s="17"/>
      <c r="F86" s="15">
        <v>398</v>
      </c>
      <c r="G86" s="15">
        <v>84</v>
      </c>
      <c r="H86" s="15">
        <v>714</v>
      </c>
      <c r="I86" s="15">
        <v>671</v>
      </c>
      <c r="J86" s="15"/>
      <c r="K86" s="17">
        <v>1087</v>
      </c>
      <c r="L86" s="17"/>
      <c r="M86" s="15">
        <v>57</v>
      </c>
      <c r="N86" s="17">
        <v>7031</v>
      </c>
    </row>
    <row r="87" spans="1:14" x14ac:dyDescent="0.2">
      <c r="A87" s="16">
        <v>1972</v>
      </c>
      <c r="B87" s="17">
        <v>2180</v>
      </c>
      <c r="C87" s="17"/>
      <c r="D87" s="17">
        <v>1739</v>
      </c>
      <c r="E87" s="17"/>
      <c r="F87" s="15">
        <v>426</v>
      </c>
      <c r="G87" s="15">
        <v>87</v>
      </c>
      <c r="H87" s="15">
        <v>578</v>
      </c>
      <c r="I87" s="15">
        <v>652</v>
      </c>
      <c r="J87" s="15"/>
      <c r="K87" s="15">
        <v>957</v>
      </c>
      <c r="L87" s="15"/>
      <c r="M87" s="15">
        <v>38</v>
      </c>
      <c r="N87" s="17">
        <v>6657</v>
      </c>
    </row>
    <row r="88" spans="1:14" x14ac:dyDescent="0.2">
      <c r="A88" s="16">
        <v>1973</v>
      </c>
      <c r="B88" s="17">
        <v>2418</v>
      </c>
      <c r="C88" s="17"/>
      <c r="D88" s="17">
        <v>1883</v>
      </c>
      <c r="E88" s="17"/>
      <c r="F88" s="15">
        <v>413</v>
      </c>
      <c r="G88" s="15">
        <v>94</v>
      </c>
      <c r="H88" s="15">
        <v>648</v>
      </c>
      <c r="I88" s="15">
        <v>775</v>
      </c>
      <c r="J88" s="15"/>
      <c r="K88" s="15">
        <v>976</v>
      </c>
      <c r="L88" s="15"/>
      <c r="M88" s="15">
        <v>57</v>
      </c>
      <c r="N88" s="17">
        <v>7264</v>
      </c>
    </row>
    <row r="89" spans="1:14" x14ac:dyDescent="0.2">
      <c r="A89" s="16">
        <v>1974</v>
      </c>
      <c r="B89" s="17">
        <v>2205</v>
      </c>
      <c r="C89" s="17"/>
      <c r="D89" s="17">
        <v>1704</v>
      </c>
      <c r="E89" s="17"/>
      <c r="F89" s="15">
        <v>471</v>
      </c>
      <c r="G89" s="15">
        <v>91</v>
      </c>
      <c r="H89" s="15">
        <v>701</v>
      </c>
      <c r="I89" s="15">
        <v>732</v>
      </c>
      <c r="J89" s="15"/>
      <c r="K89" s="17">
        <v>1010</v>
      </c>
      <c r="L89" s="17"/>
      <c r="M89" s="15">
        <v>68</v>
      </c>
      <c r="N89" s="17">
        <v>6982</v>
      </c>
    </row>
    <row r="90" spans="1:14" x14ac:dyDescent="0.2">
      <c r="A90" s="16">
        <v>1975</v>
      </c>
      <c r="B90" s="17">
        <v>2061</v>
      </c>
      <c r="C90" s="17"/>
      <c r="D90" s="17">
        <v>1683</v>
      </c>
      <c r="E90" s="17"/>
      <c r="F90" s="15">
        <v>379</v>
      </c>
      <c r="G90" s="15">
        <v>64</v>
      </c>
      <c r="H90" s="15">
        <v>693</v>
      </c>
      <c r="I90" s="15">
        <v>770</v>
      </c>
      <c r="J90" s="15"/>
      <c r="K90" s="15">
        <v>989</v>
      </c>
      <c r="L90" s="15"/>
      <c r="M90" s="15">
        <v>89</v>
      </c>
      <c r="N90" s="17">
        <v>6728</v>
      </c>
    </row>
    <row r="91" spans="1:14" x14ac:dyDescent="0.2">
      <c r="A91" s="16">
        <v>1976</v>
      </c>
      <c r="B91" s="17">
        <v>2245</v>
      </c>
      <c r="C91" s="17"/>
      <c r="D91" s="17">
        <v>1707</v>
      </c>
      <c r="E91" s="17"/>
      <c r="F91" s="15">
        <v>339</v>
      </c>
      <c r="G91" s="15">
        <v>58</v>
      </c>
      <c r="H91" s="15">
        <v>642</v>
      </c>
      <c r="I91" s="15">
        <v>698</v>
      </c>
      <c r="J91" s="15"/>
      <c r="K91" s="15">
        <v>926</v>
      </c>
      <c r="L91" s="15"/>
      <c r="M91" s="15">
        <v>64</v>
      </c>
      <c r="N91" s="17">
        <v>6679</v>
      </c>
    </row>
    <row r="92" spans="1:14" x14ac:dyDescent="0.2">
      <c r="A92" s="189">
        <v>1977</v>
      </c>
      <c r="B92" s="20">
        <v>2142</v>
      </c>
      <c r="C92" s="20"/>
      <c r="D92" s="20">
        <v>1742</v>
      </c>
      <c r="E92" s="20"/>
      <c r="F92" s="190">
        <v>308</v>
      </c>
      <c r="G92" s="190">
        <v>45</v>
      </c>
      <c r="H92" s="190">
        <v>643</v>
      </c>
      <c r="I92" s="190">
        <v>667</v>
      </c>
      <c r="J92" s="190"/>
      <c r="K92" s="190">
        <v>910</v>
      </c>
      <c r="L92" s="190"/>
      <c r="M92" s="190">
        <v>72</v>
      </c>
      <c r="N92" s="20">
        <v>6529</v>
      </c>
    </row>
    <row r="93" spans="1:14" x14ac:dyDescent="0.2">
      <c r="A93" s="16">
        <v>1978</v>
      </c>
      <c r="B93" s="17">
        <v>2147</v>
      </c>
      <c r="C93" s="17"/>
      <c r="D93" s="17">
        <v>1645</v>
      </c>
      <c r="E93" s="17"/>
      <c r="F93" s="15">
        <v>304</v>
      </c>
      <c r="G93" s="15">
        <v>54</v>
      </c>
      <c r="H93" s="15">
        <v>578</v>
      </c>
      <c r="I93" s="15">
        <v>751</v>
      </c>
      <c r="J93" s="15"/>
      <c r="K93" s="15">
        <v>871</v>
      </c>
      <c r="L93" s="15"/>
      <c r="M93" s="15">
        <v>81</v>
      </c>
      <c r="N93" s="17">
        <v>6431</v>
      </c>
    </row>
    <row r="94" spans="1:14" x14ac:dyDescent="0.2">
      <c r="A94" s="16">
        <v>1979</v>
      </c>
      <c r="B94" s="17">
        <v>1998</v>
      </c>
      <c r="C94" s="17"/>
      <c r="D94" s="17">
        <v>1532</v>
      </c>
      <c r="E94" s="17"/>
      <c r="F94" s="15">
        <v>324</v>
      </c>
      <c r="G94" s="15">
        <v>61</v>
      </c>
      <c r="H94" s="15">
        <v>485</v>
      </c>
      <c r="I94" s="15">
        <v>729</v>
      </c>
      <c r="J94" s="15"/>
      <c r="K94" s="15">
        <v>844</v>
      </c>
      <c r="L94" s="15"/>
      <c r="M94" s="15">
        <v>63</v>
      </c>
      <c r="N94" s="17">
        <v>6036</v>
      </c>
    </row>
    <row r="95" spans="1:14" x14ac:dyDescent="0.2">
      <c r="A95" s="16">
        <v>1980</v>
      </c>
      <c r="B95" s="17">
        <v>1934</v>
      </c>
      <c r="C95" s="17"/>
      <c r="D95" s="17">
        <v>1549</v>
      </c>
      <c r="E95" s="17"/>
      <c r="F95" s="15">
        <v>396</v>
      </c>
      <c r="G95" s="15">
        <v>63</v>
      </c>
      <c r="H95" s="15">
        <v>452</v>
      </c>
      <c r="I95" s="15">
        <v>776</v>
      </c>
      <c r="J95" s="15"/>
      <c r="K95" s="15">
        <v>817</v>
      </c>
      <c r="L95" s="15"/>
      <c r="M95" s="15">
        <v>77</v>
      </c>
      <c r="N95" s="17">
        <v>6064</v>
      </c>
    </row>
    <row r="96" spans="1:14" x14ac:dyDescent="0.2">
      <c r="A96" s="16">
        <v>1981</v>
      </c>
      <c r="B96" s="17">
        <v>1884</v>
      </c>
      <c r="C96" s="17"/>
      <c r="D96" s="17">
        <v>1389</v>
      </c>
      <c r="E96" s="17"/>
      <c r="F96" s="15">
        <v>475</v>
      </c>
      <c r="G96" s="15">
        <v>73</v>
      </c>
      <c r="H96" s="15">
        <v>408</v>
      </c>
      <c r="I96" s="15">
        <v>812</v>
      </c>
      <c r="J96" s="15"/>
      <c r="K96" s="15">
        <v>846</v>
      </c>
      <c r="L96" s="15"/>
      <c r="M96" s="15">
        <v>97</v>
      </c>
      <c r="N96" s="17">
        <v>5984</v>
      </c>
    </row>
    <row r="97" spans="1:14" x14ac:dyDescent="0.2">
      <c r="A97" s="16">
        <v>1982</v>
      </c>
      <c r="B97" s="17">
        <v>1875</v>
      </c>
      <c r="C97" s="17"/>
      <c r="D97" s="17">
        <v>1358</v>
      </c>
      <c r="E97" s="17"/>
      <c r="F97" s="15">
        <v>542</v>
      </c>
      <c r="G97" s="15">
        <v>103</v>
      </c>
      <c r="H97" s="15">
        <v>439</v>
      </c>
      <c r="I97" s="15">
        <v>850</v>
      </c>
      <c r="J97" s="15"/>
      <c r="K97" s="15">
        <v>722</v>
      </c>
      <c r="L97" s="15"/>
      <c r="M97" s="15">
        <v>61</v>
      </c>
      <c r="N97" s="17">
        <v>5950</v>
      </c>
    </row>
    <row r="98" spans="1:14" x14ac:dyDescent="0.2">
      <c r="A98" s="16">
        <v>1983</v>
      </c>
      <c r="B98" s="17">
        <v>1915</v>
      </c>
      <c r="C98" s="17"/>
      <c r="D98" s="17">
        <v>1344</v>
      </c>
      <c r="E98" s="17"/>
      <c r="F98" s="15">
        <v>581</v>
      </c>
      <c r="G98" s="15">
        <v>99</v>
      </c>
      <c r="H98" s="15">
        <v>380</v>
      </c>
      <c r="I98" s="15">
        <v>945</v>
      </c>
      <c r="J98" s="15"/>
      <c r="K98" s="15">
        <v>749</v>
      </c>
      <c r="L98" s="15"/>
      <c r="M98" s="15">
        <v>50</v>
      </c>
      <c r="N98" s="17">
        <v>6063</v>
      </c>
    </row>
    <row r="99" spans="1:14" x14ac:dyDescent="0.2">
      <c r="A99" s="16">
        <v>1984</v>
      </c>
      <c r="B99" s="17">
        <v>2030</v>
      </c>
      <c r="C99" s="17"/>
      <c r="D99" s="17">
        <v>1332</v>
      </c>
      <c r="E99" s="17"/>
      <c r="F99" s="15">
        <v>549</v>
      </c>
      <c r="G99" s="15">
        <v>79</v>
      </c>
      <c r="H99" s="15">
        <v>312</v>
      </c>
      <c r="I99" s="15">
        <v>895</v>
      </c>
      <c r="J99" s="15"/>
      <c r="K99" s="15">
        <v>821</v>
      </c>
      <c r="L99" s="15"/>
      <c r="M99" s="15">
        <v>50</v>
      </c>
      <c r="N99" s="17">
        <v>6068</v>
      </c>
    </row>
    <row r="100" spans="1:14" x14ac:dyDescent="0.2">
      <c r="A100" s="16">
        <v>1985</v>
      </c>
      <c r="B100" s="17">
        <v>2055</v>
      </c>
      <c r="C100" s="17"/>
      <c r="D100" s="17">
        <v>1386</v>
      </c>
      <c r="E100" s="17"/>
      <c r="F100" s="15">
        <v>474</v>
      </c>
      <c r="G100" s="15">
        <v>58</v>
      </c>
      <c r="H100" s="15">
        <v>282</v>
      </c>
      <c r="I100" s="15">
        <v>794</v>
      </c>
      <c r="J100" s="15"/>
      <c r="K100" s="15">
        <v>717</v>
      </c>
      <c r="L100" s="15"/>
      <c r="M100" s="15">
        <v>48</v>
      </c>
      <c r="N100" s="17">
        <v>5814</v>
      </c>
    </row>
    <row r="101" spans="1:14" x14ac:dyDescent="0.2">
      <c r="A101" s="16">
        <v>1986</v>
      </c>
      <c r="B101" s="17">
        <v>2008</v>
      </c>
      <c r="C101" s="17"/>
      <c r="D101" s="17">
        <v>1385</v>
      </c>
      <c r="E101" s="17"/>
      <c r="F101" s="15">
        <v>499</v>
      </c>
      <c r="G101" s="15">
        <v>87</v>
      </c>
      <c r="H101" s="15">
        <v>246</v>
      </c>
      <c r="I101" s="15">
        <v>815</v>
      </c>
      <c r="J101" s="15"/>
      <c r="K101" s="15">
        <v>716</v>
      </c>
      <c r="L101" s="15"/>
      <c r="M101" s="15">
        <v>50</v>
      </c>
      <c r="N101" s="17">
        <v>5804</v>
      </c>
    </row>
    <row r="102" spans="1:14" x14ac:dyDescent="0.2">
      <c r="A102" s="16">
        <v>1987</v>
      </c>
      <c r="B102" s="17">
        <v>1962</v>
      </c>
      <c r="C102" s="17"/>
      <c r="D102" s="17">
        <v>1328</v>
      </c>
      <c r="E102" s="17"/>
      <c r="F102" s="15">
        <v>469</v>
      </c>
      <c r="G102" s="15">
        <v>64</v>
      </c>
      <c r="H102" s="15">
        <v>208</v>
      </c>
      <c r="I102" s="15">
        <v>652</v>
      </c>
      <c r="J102" s="15"/>
      <c r="K102" s="15">
        <v>701</v>
      </c>
      <c r="L102" s="15"/>
      <c r="M102" s="15">
        <v>39</v>
      </c>
      <c r="N102" s="17">
        <v>5423</v>
      </c>
    </row>
    <row r="103" spans="1:14" x14ac:dyDescent="0.2">
      <c r="A103" s="16">
        <v>1988</v>
      </c>
      <c r="B103" s="17">
        <v>2297</v>
      </c>
      <c r="C103" s="17"/>
      <c r="D103" s="17">
        <v>1351</v>
      </c>
      <c r="E103" s="17"/>
      <c r="F103" s="15">
        <v>424</v>
      </c>
      <c r="G103" s="15">
        <v>58</v>
      </c>
      <c r="H103" s="15">
        <v>257</v>
      </c>
      <c r="I103" s="15">
        <v>717</v>
      </c>
      <c r="J103" s="15"/>
      <c r="K103" s="15">
        <v>720</v>
      </c>
      <c r="L103" s="15"/>
      <c r="M103" s="15">
        <v>45</v>
      </c>
      <c r="N103" s="17">
        <v>5869</v>
      </c>
    </row>
    <row r="104" spans="1:14" x14ac:dyDescent="0.2">
      <c r="A104" s="16">
        <v>1989</v>
      </c>
      <c r="B104" s="17">
        <v>2272</v>
      </c>
      <c r="C104" s="17"/>
      <c r="D104" s="17">
        <v>1274</v>
      </c>
      <c r="E104" s="17"/>
      <c r="F104" s="15">
        <v>384</v>
      </c>
      <c r="G104" s="15">
        <v>51</v>
      </c>
      <c r="H104" s="15">
        <v>259</v>
      </c>
      <c r="I104" s="15">
        <v>742</v>
      </c>
      <c r="J104" s="15"/>
      <c r="K104" s="15">
        <v>746</v>
      </c>
      <c r="L104" s="15"/>
      <c r="M104" s="15">
        <v>62</v>
      </c>
      <c r="N104" s="17">
        <v>5790</v>
      </c>
    </row>
    <row r="105" spans="1:14" x14ac:dyDescent="0.2">
      <c r="A105" s="16">
        <v>1990</v>
      </c>
      <c r="B105" s="17">
        <v>2149</v>
      </c>
      <c r="C105" s="17"/>
      <c r="D105" s="17">
        <v>1239</v>
      </c>
      <c r="E105" s="17"/>
      <c r="F105" s="15">
        <v>309</v>
      </c>
      <c r="G105" s="15">
        <v>48</v>
      </c>
      <c r="H105" s="15">
        <v>299</v>
      </c>
      <c r="I105" s="15">
        <v>772</v>
      </c>
      <c r="J105" s="15"/>
      <c r="K105" s="15">
        <v>647</v>
      </c>
      <c r="L105" s="15"/>
      <c r="M105" s="15">
        <v>38</v>
      </c>
      <c r="N105" s="17">
        <v>5501</v>
      </c>
    </row>
    <row r="106" spans="1:14" x14ac:dyDescent="0.2">
      <c r="A106" s="16">
        <v>1991</v>
      </c>
      <c r="B106" s="17">
        <v>1918</v>
      </c>
      <c r="C106" s="17"/>
      <c r="D106" s="17">
        <v>1052</v>
      </c>
      <c r="E106" s="17"/>
      <c r="F106" s="15">
        <v>250</v>
      </c>
      <c r="G106" s="15">
        <v>36</v>
      </c>
      <c r="H106" s="15">
        <v>248</v>
      </c>
      <c r="I106" s="15">
        <v>755</v>
      </c>
      <c r="J106" s="15"/>
      <c r="K106" s="15">
        <v>545</v>
      </c>
      <c r="L106" s="15"/>
      <c r="M106" s="15">
        <v>28</v>
      </c>
      <c r="N106" s="17">
        <v>4832</v>
      </c>
    </row>
    <row r="107" spans="1:14" x14ac:dyDescent="0.2">
      <c r="A107" s="16">
        <v>1992</v>
      </c>
      <c r="B107" s="17">
        <v>1793</v>
      </c>
      <c r="C107" s="17"/>
      <c r="D107" s="15">
        <v>998</v>
      </c>
      <c r="E107" s="15"/>
      <c r="F107" s="15">
        <v>309</v>
      </c>
      <c r="G107" s="15">
        <v>39</v>
      </c>
      <c r="H107" s="15">
        <v>273</v>
      </c>
      <c r="I107" s="15">
        <v>703</v>
      </c>
      <c r="J107" s="15"/>
      <c r="K107" s="15">
        <v>562</v>
      </c>
      <c r="L107" s="15"/>
      <c r="M107" s="15">
        <v>28</v>
      </c>
      <c r="N107" s="17">
        <v>4705</v>
      </c>
    </row>
    <row r="108" spans="1:14" x14ac:dyDescent="0.2">
      <c r="A108" s="16">
        <v>1993</v>
      </c>
      <c r="B108" s="17">
        <v>1685</v>
      </c>
      <c r="C108" s="17"/>
      <c r="D108" s="15">
        <v>928</v>
      </c>
      <c r="E108" s="15"/>
      <c r="F108" s="15">
        <v>257</v>
      </c>
      <c r="G108" s="15">
        <v>36</v>
      </c>
      <c r="H108" s="15">
        <v>195</v>
      </c>
      <c r="I108" s="15">
        <v>719</v>
      </c>
      <c r="J108" s="15"/>
      <c r="K108" s="15">
        <v>486</v>
      </c>
      <c r="L108" s="15"/>
      <c r="M108" s="15">
        <v>28</v>
      </c>
      <c r="N108" s="17">
        <v>4334</v>
      </c>
    </row>
    <row r="109" spans="1:14" x14ac:dyDescent="0.2">
      <c r="A109" s="16">
        <v>1994</v>
      </c>
      <c r="B109" s="17">
        <v>1622</v>
      </c>
      <c r="C109" s="17"/>
      <c r="D109" s="15">
        <v>895</v>
      </c>
      <c r="E109" s="15"/>
      <c r="F109" s="15">
        <v>224</v>
      </c>
      <c r="G109" s="15">
        <v>43</v>
      </c>
      <c r="H109" s="15">
        <v>216</v>
      </c>
      <c r="I109" s="15">
        <v>727</v>
      </c>
      <c r="J109" s="15"/>
      <c r="K109" s="15">
        <v>459</v>
      </c>
      <c r="L109" s="15"/>
      <c r="M109" s="15">
        <v>35</v>
      </c>
      <c r="N109" s="17">
        <v>4221</v>
      </c>
    </row>
    <row r="110" spans="1:14" x14ac:dyDescent="0.2">
      <c r="A110" s="16">
        <v>1995</v>
      </c>
      <c r="B110" s="17">
        <v>1490</v>
      </c>
      <c r="C110" s="17"/>
      <c r="D110" s="15">
        <v>834</v>
      </c>
      <c r="E110" s="15"/>
      <c r="F110" s="15">
        <v>235</v>
      </c>
      <c r="G110" s="15">
        <v>33</v>
      </c>
      <c r="H110" s="15">
        <v>235</v>
      </c>
      <c r="I110" s="15">
        <v>670</v>
      </c>
      <c r="J110" s="15"/>
      <c r="K110" s="15">
        <v>434</v>
      </c>
      <c r="L110" s="15"/>
      <c r="M110" s="15">
        <v>34</v>
      </c>
      <c r="N110" s="17">
        <v>3965</v>
      </c>
    </row>
    <row r="111" spans="1:14" x14ac:dyDescent="0.2">
      <c r="A111" s="16">
        <v>1996</v>
      </c>
      <c r="B111" s="17">
        <v>1504</v>
      </c>
      <c r="C111" s="17"/>
      <c r="D111" s="15">
        <v>825</v>
      </c>
      <c r="E111" s="15"/>
      <c r="F111" s="15">
        <v>208</v>
      </c>
      <c r="G111" s="15">
        <v>35</v>
      </c>
      <c r="H111" s="15">
        <v>161</v>
      </c>
      <c r="I111" s="15">
        <v>643</v>
      </c>
      <c r="J111" s="15"/>
      <c r="K111" s="15">
        <v>433</v>
      </c>
      <c r="L111" s="15"/>
      <c r="M111" s="15">
        <v>28</v>
      </c>
      <c r="N111" s="17">
        <v>3837</v>
      </c>
    </row>
    <row r="112" spans="1:14" x14ac:dyDescent="0.2">
      <c r="A112" s="16">
        <v>1997</v>
      </c>
      <c r="B112" s="17">
        <v>1549</v>
      </c>
      <c r="C112" s="17"/>
      <c r="D112" s="15">
        <v>838</v>
      </c>
      <c r="E112" s="15"/>
      <c r="F112" s="15">
        <v>244</v>
      </c>
      <c r="G112" s="15">
        <v>30</v>
      </c>
      <c r="H112" s="15">
        <v>183</v>
      </c>
      <c r="I112" s="15">
        <v>675</v>
      </c>
      <c r="J112" s="15"/>
      <c r="K112" s="15">
        <v>364</v>
      </c>
      <c r="L112" s="15"/>
      <c r="M112" s="15">
        <v>34</v>
      </c>
      <c r="N112" s="17">
        <v>3917</v>
      </c>
    </row>
    <row r="113" spans="1:14" x14ac:dyDescent="0.2">
      <c r="A113" s="16">
        <v>1998</v>
      </c>
      <c r="B113" s="17">
        <v>1656</v>
      </c>
      <c r="C113" s="17"/>
      <c r="D113" s="15">
        <v>889</v>
      </c>
      <c r="E113" s="15"/>
      <c r="F113" s="15">
        <v>195</v>
      </c>
      <c r="G113" s="15">
        <v>20</v>
      </c>
      <c r="H113" s="15">
        <v>153</v>
      </c>
      <c r="I113" s="15">
        <v>538</v>
      </c>
      <c r="J113" s="15"/>
      <c r="K113" s="15">
        <v>403</v>
      </c>
      <c r="L113" s="15"/>
      <c r="M113" s="15">
        <v>29</v>
      </c>
      <c r="N113" s="17">
        <v>3883</v>
      </c>
    </row>
    <row r="114" spans="1:14" x14ac:dyDescent="0.2">
      <c r="A114" s="16">
        <v>1999</v>
      </c>
      <c r="B114" s="17">
        <v>1762</v>
      </c>
      <c r="C114" s="17"/>
      <c r="D114" s="15">
        <v>888</v>
      </c>
      <c r="E114" s="15"/>
      <c r="F114" s="15">
        <v>247</v>
      </c>
      <c r="G114" s="15">
        <v>27</v>
      </c>
      <c r="H114" s="15">
        <v>182</v>
      </c>
      <c r="I114" s="15">
        <v>532</v>
      </c>
      <c r="J114" s="15"/>
      <c r="K114" s="15">
        <v>368</v>
      </c>
      <c r="L114" s="15"/>
      <c r="M114" s="15">
        <v>37</v>
      </c>
      <c r="N114" s="17">
        <v>4043</v>
      </c>
    </row>
    <row r="115" spans="1:14" x14ac:dyDescent="0.2">
      <c r="A115" s="19">
        <v>2000</v>
      </c>
      <c r="B115" s="18">
        <v>1802</v>
      </c>
      <c r="C115" s="18"/>
      <c r="D115" s="18">
        <v>910</v>
      </c>
      <c r="E115" s="18"/>
      <c r="F115" s="18">
        <v>280</v>
      </c>
      <c r="G115" s="18">
        <v>19</v>
      </c>
      <c r="H115" s="18">
        <v>194</v>
      </c>
      <c r="I115" s="18">
        <v>468</v>
      </c>
      <c r="J115" s="18"/>
      <c r="K115" s="18">
        <v>402</v>
      </c>
      <c r="L115" s="18"/>
      <c r="M115" s="18">
        <v>28</v>
      </c>
      <c r="N115" s="18">
        <v>4103</v>
      </c>
    </row>
    <row r="116" spans="1:14" x14ac:dyDescent="0.2">
      <c r="A116" s="16">
        <v>2001</v>
      </c>
      <c r="B116" s="17">
        <v>1827</v>
      </c>
      <c r="C116" s="17"/>
      <c r="D116" s="15">
        <v>897</v>
      </c>
      <c r="E116" s="15"/>
      <c r="F116" s="15">
        <v>270</v>
      </c>
      <c r="G116" s="15">
        <v>28</v>
      </c>
      <c r="H116" s="15">
        <v>213</v>
      </c>
      <c r="I116" s="15">
        <v>431</v>
      </c>
      <c r="J116" s="15"/>
      <c r="K116" s="15">
        <v>347</v>
      </c>
      <c r="L116" s="15"/>
      <c r="M116" s="15">
        <v>45</v>
      </c>
      <c r="N116" s="17">
        <v>4058</v>
      </c>
    </row>
    <row r="117" spans="1:14" x14ac:dyDescent="0.2">
      <c r="A117" s="19">
        <v>2002</v>
      </c>
      <c r="B117" s="9">
        <v>2047</v>
      </c>
      <c r="C117" s="9"/>
      <c r="D117" s="9">
        <v>1047</v>
      </c>
      <c r="E117" s="9"/>
      <c r="F117" s="2">
        <v>357</v>
      </c>
      <c r="G117" s="2">
        <v>37</v>
      </c>
      <c r="H117" s="2">
        <v>238</v>
      </c>
      <c r="I117" s="2">
        <v>441</v>
      </c>
      <c r="K117" s="2">
        <v>381</v>
      </c>
      <c r="M117" s="2">
        <v>44</v>
      </c>
      <c r="N117" s="9">
        <v>4592</v>
      </c>
    </row>
    <row r="118" spans="1:14" x14ac:dyDescent="0.2">
      <c r="A118" s="19">
        <v>2003</v>
      </c>
      <c r="B118" s="21">
        <v>2024</v>
      </c>
      <c r="C118" s="21"/>
      <c r="D118" s="21">
        <v>1095</v>
      </c>
      <c r="E118" s="21"/>
      <c r="F118" s="21">
        <v>364</v>
      </c>
      <c r="G118" s="21">
        <v>36</v>
      </c>
      <c r="H118" s="21">
        <v>251</v>
      </c>
      <c r="I118" s="21">
        <v>420</v>
      </c>
      <c r="J118" s="21"/>
      <c r="K118" s="21">
        <v>417</v>
      </c>
      <c r="L118" s="21"/>
      <c r="M118" s="21">
        <v>57</v>
      </c>
      <c r="N118" s="21">
        <v>4664</v>
      </c>
    </row>
    <row r="119" spans="1:14" x14ac:dyDescent="0.2">
      <c r="A119" s="19">
        <v>2004</v>
      </c>
      <c r="B119" s="9">
        <v>1826</v>
      </c>
      <c r="C119" s="9"/>
      <c r="D119" s="2">
        <v>881</v>
      </c>
      <c r="F119" s="2">
        <v>288</v>
      </c>
      <c r="G119" s="2">
        <v>30</v>
      </c>
      <c r="H119" s="2">
        <v>259</v>
      </c>
      <c r="I119" s="2">
        <v>350</v>
      </c>
      <c r="K119" s="2">
        <v>359</v>
      </c>
      <c r="M119" s="2">
        <v>29</v>
      </c>
      <c r="N119" s="9">
        <v>4022</v>
      </c>
    </row>
    <row r="120" spans="1:14" x14ac:dyDescent="0.2">
      <c r="A120" s="19">
        <v>2005</v>
      </c>
      <c r="B120" s="9">
        <v>1704</v>
      </c>
      <c r="C120" s="9"/>
      <c r="D120" s="9">
        <v>853</v>
      </c>
      <c r="E120" s="9"/>
      <c r="F120" s="9">
        <v>339</v>
      </c>
      <c r="G120" s="9">
        <v>32</v>
      </c>
      <c r="H120" s="9">
        <v>296</v>
      </c>
      <c r="I120" s="9">
        <v>353</v>
      </c>
      <c r="J120" s="9"/>
      <c r="K120" s="9">
        <v>317</v>
      </c>
      <c r="L120" s="9"/>
      <c r="M120" s="9">
        <v>21</v>
      </c>
      <c r="N120" s="9">
        <v>3915</v>
      </c>
    </row>
    <row r="121" spans="1:14" x14ac:dyDescent="0.2">
      <c r="A121" s="19">
        <v>2006</v>
      </c>
      <c r="B121" s="9">
        <v>1682</v>
      </c>
      <c r="C121" s="9"/>
      <c r="D121" s="9">
        <v>831</v>
      </c>
      <c r="E121" s="9"/>
      <c r="F121" s="9">
        <v>348</v>
      </c>
      <c r="G121" s="9">
        <v>44</v>
      </c>
      <c r="H121" s="9">
        <v>329</v>
      </c>
      <c r="I121" s="9">
        <v>336</v>
      </c>
      <c r="J121" s="9"/>
      <c r="K121" s="9">
        <v>364</v>
      </c>
      <c r="L121" s="9"/>
      <c r="M121" s="9">
        <v>25</v>
      </c>
      <c r="N121" s="9">
        <v>3959</v>
      </c>
    </row>
    <row r="122" spans="1:14" x14ac:dyDescent="0.2">
      <c r="A122" s="19">
        <v>2007</v>
      </c>
      <c r="B122" s="9">
        <v>1612</v>
      </c>
      <c r="C122" s="9"/>
      <c r="D122" s="9">
        <v>776</v>
      </c>
      <c r="E122" s="9"/>
      <c r="F122" s="9">
        <v>345</v>
      </c>
      <c r="G122" s="9">
        <v>31</v>
      </c>
      <c r="H122" s="9">
        <v>342</v>
      </c>
      <c r="I122" s="9">
        <v>331</v>
      </c>
      <c r="J122" s="9"/>
      <c r="K122" s="9">
        <v>343</v>
      </c>
      <c r="L122" s="9"/>
      <c r="M122" s="9">
        <v>44</v>
      </c>
      <c r="N122" s="9">
        <f>B122+D122+F122+G122+H122+I122+K122+M122</f>
        <v>3824</v>
      </c>
    </row>
    <row r="123" spans="1:14" x14ac:dyDescent="0.2">
      <c r="A123" s="19">
        <v>2008</v>
      </c>
      <c r="B123" s="9">
        <v>1575</v>
      </c>
      <c r="C123" s="9"/>
      <c r="D123" s="9">
        <v>755</v>
      </c>
      <c r="E123" s="9"/>
      <c r="F123" s="9">
        <v>306</v>
      </c>
      <c r="G123" s="9">
        <v>35</v>
      </c>
      <c r="H123" s="9">
        <v>300</v>
      </c>
      <c r="I123" s="9">
        <v>337</v>
      </c>
      <c r="J123" s="9"/>
      <c r="K123" s="9">
        <v>331</v>
      </c>
      <c r="L123" s="9"/>
      <c r="M123" s="9">
        <v>18</v>
      </c>
      <c r="N123" s="9">
        <v>3657</v>
      </c>
    </row>
    <row r="124" spans="1:14" x14ac:dyDescent="0.2">
      <c r="A124" s="19">
        <v>2009</v>
      </c>
      <c r="B124" s="9">
        <v>1453</v>
      </c>
      <c r="C124" s="9"/>
      <c r="D124" s="9">
        <v>714</v>
      </c>
      <c r="E124" s="9"/>
      <c r="F124" s="9">
        <v>323</v>
      </c>
      <c r="G124" s="9">
        <v>31</v>
      </c>
      <c r="H124" s="9">
        <v>309</v>
      </c>
      <c r="I124" s="9">
        <v>302</v>
      </c>
      <c r="J124" s="9"/>
      <c r="K124" s="9">
        <v>293</v>
      </c>
      <c r="L124" s="9"/>
      <c r="M124" s="9">
        <v>35</v>
      </c>
      <c r="N124" s="9">
        <v>3460</v>
      </c>
    </row>
    <row r="125" spans="1:14" x14ac:dyDescent="0.2">
      <c r="A125" s="19">
        <v>2010</v>
      </c>
      <c r="B125" s="9">
        <v>1278</v>
      </c>
      <c r="C125" s="9"/>
      <c r="D125" s="9">
        <v>612</v>
      </c>
      <c r="E125" s="9"/>
      <c r="F125" s="9">
        <v>232</v>
      </c>
      <c r="G125" s="9">
        <v>28</v>
      </c>
      <c r="H125" s="9">
        <v>153</v>
      </c>
      <c r="I125" s="9">
        <v>269</v>
      </c>
      <c r="J125" s="9"/>
      <c r="K125" s="9">
        <v>276</v>
      </c>
      <c r="L125" s="9"/>
      <c r="M125" s="9">
        <v>40</v>
      </c>
      <c r="N125" s="9">
        <v>2888</v>
      </c>
    </row>
    <row r="126" spans="1:14" x14ac:dyDescent="0.2">
      <c r="A126" s="19">
        <v>2011</v>
      </c>
      <c r="B126" s="9">
        <v>1306</v>
      </c>
      <c r="C126" s="9"/>
      <c r="D126" s="9">
        <v>633</v>
      </c>
      <c r="E126" s="9"/>
      <c r="F126" s="9">
        <v>288</v>
      </c>
      <c r="G126" s="9">
        <v>27</v>
      </c>
      <c r="H126" s="9">
        <v>172</v>
      </c>
      <c r="I126" s="9">
        <v>324</v>
      </c>
      <c r="J126" s="9"/>
      <c r="K126" s="9">
        <v>320</v>
      </c>
      <c r="L126" s="9"/>
      <c r="M126" s="9">
        <v>57</v>
      </c>
      <c r="N126" s="9">
        <v>3127</v>
      </c>
    </row>
    <row r="127" spans="1:14" x14ac:dyDescent="0.2">
      <c r="A127" s="19">
        <v>2012</v>
      </c>
      <c r="B127" s="9">
        <v>1299</v>
      </c>
      <c r="C127" s="155"/>
      <c r="D127" s="9">
        <v>619</v>
      </c>
      <c r="E127" s="9"/>
      <c r="F127" s="9">
        <v>231</v>
      </c>
      <c r="G127" s="9">
        <v>16</v>
      </c>
      <c r="H127" s="9">
        <v>126</v>
      </c>
      <c r="I127" s="9">
        <v>315</v>
      </c>
      <c r="J127" s="9"/>
      <c r="K127" s="9">
        <v>322</v>
      </c>
      <c r="L127" s="9"/>
      <c r="M127" s="9">
        <v>48</v>
      </c>
      <c r="N127" s="9">
        <v>2976</v>
      </c>
    </row>
    <row r="128" spans="1:14" x14ac:dyDescent="0.2">
      <c r="A128" s="19">
        <v>2013</v>
      </c>
      <c r="B128" s="9">
        <v>1145</v>
      </c>
      <c r="C128" s="155" t="s">
        <v>557</v>
      </c>
      <c r="D128" s="9">
        <v>534</v>
      </c>
      <c r="E128" s="9"/>
      <c r="F128" s="2">
        <v>226</v>
      </c>
      <c r="G128" s="2">
        <v>27</v>
      </c>
      <c r="H128" s="2">
        <v>130</v>
      </c>
      <c r="I128" s="2">
        <v>313</v>
      </c>
      <c r="J128" s="155" t="s">
        <v>557</v>
      </c>
      <c r="K128" s="2">
        <v>302</v>
      </c>
      <c r="M128" s="2">
        <v>44</v>
      </c>
      <c r="N128" s="9">
        <v>2721</v>
      </c>
    </row>
    <row r="129" spans="1:15" x14ac:dyDescent="0.2">
      <c r="A129" s="19">
        <v>2014</v>
      </c>
      <c r="B129" s="9">
        <v>1056</v>
      </c>
      <c r="C129" s="155" t="s">
        <v>557</v>
      </c>
      <c r="D129" s="9">
        <v>464</v>
      </c>
      <c r="E129" s="9"/>
      <c r="F129" s="2">
        <v>223</v>
      </c>
      <c r="G129" s="2">
        <v>27</v>
      </c>
      <c r="H129" s="2">
        <v>111</v>
      </c>
      <c r="I129" s="2">
        <v>239</v>
      </c>
      <c r="J129" s="155" t="s">
        <v>557</v>
      </c>
      <c r="K129" s="2">
        <v>232</v>
      </c>
      <c r="L129" s="155" t="s">
        <v>557</v>
      </c>
      <c r="M129" s="2">
        <v>43</v>
      </c>
      <c r="N129" s="9">
        <v>2395</v>
      </c>
    </row>
    <row r="130" spans="1:15" x14ac:dyDescent="0.2">
      <c r="A130" s="19">
        <v>2015</v>
      </c>
      <c r="B130" s="9">
        <v>1096</v>
      </c>
      <c r="C130" s="155"/>
      <c r="D130" s="9">
        <v>438</v>
      </c>
      <c r="E130" s="9"/>
      <c r="F130" s="2">
        <v>232</v>
      </c>
      <c r="G130" s="2">
        <v>16</v>
      </c>
      <c r="H130" s="2">
        <v>110</v>
      </c>
      <c r="I130" s="2">
        <v>241</v>
      </c>
      <c r="J130" s="155"/>
      <c r="K130" s="2">
        <v>271</v>
      </c>
      <c r="L130" s="155"/>
      <c r="M130" s="2">
        <v>41</v>
      </c>
      <c r="N130" s="9">
        <v>2445</v>
      </c>
    </row>
    <row r="131" spans="1:15" x14ac:dyDescent="0.2">
      <c r="A131" s="19">
        <v>2016</v>
      </c>
      <c r="B131" s="9">
        <v>1055</v>
      </c>
      <c r="C131" s="9"/>
      <c r="D131" s="9">
        <v>447</v>
      </c>
      <c r="E131" s="9"/>
      <c r="F131" s="9">
        <v>228</v>
      </c>
      <c r="G131" s="9">
        <v>12</v>
      </c>
      <c r="H131" s="9">
        <v>121</v>
      </c>
      <c r="I131" s="9">
        <v>215</v>
      </c>
      <c r="J131" s="9"/>
      <c r="K131" s="9">
        <v>231</v>
      </c>
      <c r="L131" s="9"/>
      <c r="M131" s="9">
        <v>38</v>
      </c>
      <c r="N131" s="9">
        <v>2347</v>
      </c>
    </row>
    <row r="132" spans="1:15" x14ac:dyDescent="0.2">
      <c r="A132" s="19">
        <v>2017</v>
      </c>
      <c r="B132" s="2">
        <v>975</v>
      </c>
      <c r="D132" s="2">
        <v>456</v>
      </c>
      <c r="F132" s="2">
        <v>193</v>
      </c>
      <c r="G132" s="2">
        <v>19</v>
      </c>
      <c r="H132" s="2">
        <v>116</v>
      </c>
      <c r="I132" s="2">
        <v>204</v>
      </c>
      <c r="K132" s="2">
        <v>256</v>
      </c>
      <c r="M132" s="2">
        <v>56</v>
      </c>
      <c r="N132" s="9">
        <v>2275</v>
      </c>
    </row>
    <row r="133" spans="1:15" s="411" customFormat="1" x14ac:dyDescent="0.2">
      <c r="A133" s="409">
        <v>2018</v>
      </c>
      <c r="B133" s="434">
        <v>925</v>
      </c>
      <c r="C133" s="434"/>
      <c r="D133" s="434">
        <v>392</v>
      </c>
      <c r="E133" s="434"/>
      <c r="F133" s="434">
        <v>217</v>
      </c>
      <c r="G133" s="434">
        <v>13</v>
      </c>
      <c r="H133" s="434">
        <v>120</v>
      </c>
      <c r="I133" s="434">
        <v>237</v>
      </c>
      <c r="J133" s="434"/>
      <c r="K133" s="434">
        <v>241</v>
      </c>
      <c r="L133" s="434"/>
      <c r="M133" s="434">
        <v>50</v>
      </c>
      <c r="N133" s="434">
        <v>2195</v>
      </c>
      <c r="O133" s="410"/>
    </row>
    <row r="134" spans="1:15" x14ac:dyDescent="0.2">
      <c r="A134" s="404">
        <v>2019</v>
      </c>
      <c r="B134" s="408">
        <v>795</v>
      </c>
      <c r="C134" s="408"/>
      <c r="D134" s="408">
        <v>361</v>
      </c>
      <c r="E134" s="408"/>
      <c r="F134" s="408">
        <v>188</v>
      </c>
      <c r="G134" s="408">
        <v>19</v>
      </c>
      <c r="H134" s="408">
        <v>106</v>
      </c>
      <c r="I134" s="408">
        <v>198</v>
      </c>
      <c r="J134" s="408"/>
      <c r="K134" s="408">
        <v>217</v>
      </c>
      <c r="L134" s="408"/>
      <c r="M134" s="408">
        <v>67</v>
      </c>
      <c r="N134" s="434">
        <v>1951</v>
      </c>
      <c r="O134" s="24"/>
    </row>
    <row r="135" spans="1:15" x14ac:dyDescent="0.2">
      <c r="A135" s="378">
        <v>2020</v>
      </c>
      <c r="B135" s="272">
        <v>581</v>
      </c>
      <c r="C135" s="272"/>
      <c r="D135" s="272">
        <v>223</v>
      </c>
      <c r="E135" s="272"/>
      <c r="F135" s="272">
        <v>210</v>
      </c>
      <c r="G135" s="290">
        <v>20</v>
      </c>
      <c r="H135" s="272">
        <v>110</v>
      </c>
      <c r="I135" s="272">
        <v>239</v>
      </c>
      <c r="J135" s="272"/>
      <c r="K135" s="272">
        <v>198</v>
      </c>
      <c r="L135" s="272"/>
      <c r="M135" s="272">
        <v>64</v>
      </c>
      <c r="N135" s="23">
        <v>1645</v>
      </c>
      <c r="O135" s="24"/>
    </row>
    <row r="136" spans="1:15" x14ac:dyDescent="0.2">
      <c r="A136" s="19"/>
      <c r="B136" s="9"/>
      <c r="C136" s="9"/>
      <c r="D136" s="9"/>
      <c r="E136" s="9"/>
      <c r="F136" s="9"/>
      <c r="G136" s="9"/>
      <c r="H136" s="9"/>
      <c r="I136" s="9"/>
      <c r="J136" s="9"/>
      <c r="K136" s="9"/>
      <c r="L136" s="9"/>
      <c r="M136" s="9"/>
      <c r="N136" s="9"/>
    </row>
    <row r="137" spans="1:15" x14ac:dyDescent="0.2">
      <c r="A137" s="186" t="s">
        <v>10</v>
      </c>
      <c r="B137" s="15"/>
      <c r="C137" s="15"/>
    </row>
    <row r="138" spans="1:15" x14ac:dyDescent="0.2">
      <c r="A138" s="16">
        <v>1960</v>
      </c>
      <c r="B138" s="17">
        <v>4746</v>
      </c>
      <c r="C138" s="17"/>
      <c r="D138" s="17">
        <v>5437</v>
      </c>
      <c r="E138" s="17"/>
      <c r="F138" s="17">
        <v>1606</v>
      </c>
      <c r="G138" s="15">
        <v>346</v>
      </c>
      <c r="H138" s="17">
        <v>2060</v>
      </c>
      <c r="I138" s="17">
        <v>1756</v>
      </c>
      <c r="J138" s="17"/>
      <c r="K138" s="17">
        <v>2352</v>
      </c>
      <c r="L138" s="17"/>
      <c r="M138" s="15">
        <v>250</v>
      </c>
      <c r="N138" s="17">
        <v>18553</v>
      </c>
    </row>
    <row r="139" spans="1:15" x14ac:dyDescent="0.2">
      <c r="A139" s="16">
        <v>1961</v>
      </c>
      <c r="B139" s="17">
        <v>5317</v>
      </c>
      <c r="C139" s="17"/>
      <c r="D139" s="17">
        <v>6190</v>
      </c>
      <c r="E139" s="17"/>
      <c r="F139" s="17">
        <v>1360</v>
      </c>
      <c r="G139" s="15">
        <v>259</v>
      </c>
      <c r="H139" s="17">
        <v>2316</v>
      </c>
      <c r="I139" s="17">
        <v>1767</v>
      </c>
      <c r="J139" s="17"/>
      <c r="K139" s="17">
        <v>2386</v>
      </c>
      <c r="L139" s="17"/>
      <c r="M139" s="15">
        <v>272</v>
      </c>
      <c r="N139" s="17">
        <v>19867</v>
      </c>
    </row>
    <row r="140" spans="1:15" x14ac:dyDescent="0.2">
      <c r="A140" s="16">
        <v>1962</v>
      </c>
      <c r="B140" s="17">
        <v>5612</v>
      </c>
      <c r="C140" s="17"/>
      <c r="D140" s="17">
        <v>6397</v>
      </c>
      <c r="E140" s="17"/>
      <c r="F140" s="15">
        <v>989</v>
      </c>
      <c r="G140" s="15">
        <v>182</v>
      </c>
      <c r="H140" s="17">
        <v>2026</v>
      </c>
      <c r="I140" s="17">
        <v>1518</v>
      </c>
      <c r="J140" s="17"/>
      <c r="K140" s="17">
        <v>2509</v>
      </c>
      <c r="L140" s="17"/>
      <c r="M140" s="15">
        <v>263</v>
      </c>
      <c r="N140" s="17">
        <v>19496</v>
      </c>
    </row>
    <row r="141" spans="1:15" x14ac:dyDescent="0.2">
      <c r="A141" s="16">
        <v>1963</v>
      </c>
      <c r="B141" s="17">
        <v>6237</v>
      </c>
      <c r="C141" s="17"/>
      <c r="D141" s="17">
        <v>6534</v>
      </c>
      <c r="E141" s="17"/>
      <c r="F141" s="15">
        <v>914</v>
      </c>
      <c r="G141" s="15">
        <v>169</v>
      </c>
      <c r="H141" s="17">
        <v>2051</v>
      </c>
      <c r="I141" s="17">
        <v>1671</v>
      </c>
      <c r="J141" s="17"/>
      <c r="K141" s="17">
        <v>2525</v>
      </c>
      <c r="L141" s="17"/>
      <c r="M141" s="15">
        <v>231</v>
      </c>
      <c r="N141" s="17">
        <v>20332</v>
      </c>
    </row>
    <row r="142" spans="1:15" x14ac:dyDescent="0.2">
      <c r="A142" s="16">
        <v>1964</v>
      </c>
      <c r="B142" s="17">
        <v>6974</v>
      </c>
      <c r="C142" s="17"/>
      <c r="D142" s="17">
        <v>7058</v>
      </c>
      <c r="E142" s="17"/>
      <c r="F142" s="15">
        <v>814</v>
      </c>
      <c r="G142" s="15">
        <v>160</v>
      </c>
      <c r="H142" s="17">
        <v>2086</v>
      </c>
      <c r="I142" s="17">
        <v>1689</v>
      </c>
      <c r="J142" s="17"/>
      <c r="K142" s="17">
        <v>2570</v>
      </c>
      <c r="L142" s="17"/>
      <c r="M142" s="15">
        <v>214</v>
      </c>
      <c r="N142" s="17">
        <v>21565</v>
      </c>
    </row>
    <row r="143" spans="1:15" x14ac:dyDescent="0.2">
      <c r="A143" s="16">
        <v>1965</v>
      </c>
      <c r="B143" s="17">
        <v>6869</v>
      </c>
      <c r="C143" s="17"/>
      <c r="D143" s="17">
        <v>6930</v>
      </c>
      <c r="E143" s="17"/>
      <c r="F143" s="15">
        <v>675</v>
      </c>
      <c r="G143" s="15">
        <v>111</v>
      </c>
      <c r="H143" s="17">
        <v>1797</v>
      </c>
      <c r="I143" s="17">
        <v>1423</v>
      </c>
      <c r="J143" s="17"/>
      <c r="K143" s="17">
        <v>2428</v>
      </c>
      <c r="L143" s="17"/>
      <c r="M143" s="15">
        <v>227</v>
      </c>
      <c r="N143" s="17">
        <v>20460</v>
      </c>
    </row>
    <row r="144" spans="1:15" x14ac:dyDescent="0.2">
      <c r="A144" s="187" t="s">
        <v>504</v>
      </c>
      <c r="B144" s="17">
        <v>5576</v>
      </c>
      <c r="C144" s="17"/>
      <c r="D144" s="17">
        <v>5812</v>
      </c>
      <c r="E144" s="17"/>
      <c r="F144" s="15">
        <v>484</v>
      </c>
      <c r="G144" s="15">
        <v>81</v>
      </c>
      <c r="H144" s="17">
        <v>1391</v>
      </c>
      <c r="I144" s="17">
        <v>1309</v>
      </c>
      <c r="J144" s="17"/>
      <c r="K144" s="17">
        <v>1943</v>
      </c>
      <c r="L144" s="17"/>
      <c r="M144" s="15">
        <v>134</v>
      </c>
      <c r="N144" s="17">
        <v>16730</v>
      </c>
    </row>
    <row r="145" spans="1:14" x14ac:dyDescent="0.2">
      <c r="A145" s="16">
        <v>1967</v>
      </c>
      <c r="B145" s="17">
        <v>5470</v>
      </c>
      <c r="C145" s="17"/>
      <c r="D145" s="17">
        <v>5541</v>
      </c>
      <c r="E145" s="17"/>
      <c r="F145" s="15">
        <v>451</v>
      </c>
      <c r="G145" s="15">
        <v>104</v>
      </c>
      <c r="H145" s="17">
        <v>1316</v>
      </c>
      <c r="I145" s="17">
        <v>1097</v>
      </c>
      <c r="J145" s="17"/>
      <c r="K145" s="17">
        <v>1588</v>
      </c>
      <c r="L145" s="17"/>
      <c r="M145" s="15">
        <v>130</v>
      </c>
      <c r="N145" s="17">
        <v>15697</v>
      </c>
    </row>
    <row r="146" spans="1:14" x14ac:dyDescent="0.2">
      <c r="A146" s="16">
        <v>1968</v>
      </c>
      <c r="B146" s="17">
        <v>6012</v>
      </c>
      <c r="C146" s="17"/>
      <c r="D146" s="17">
        <v>5940</v>
      </c>
      <c r="E146" s="17"/>
      <c r="F146" s="15">
        <v>575</v>
      </c>
      <c r="G146" s="15">
        <v>122</v>
      </c>
      <c r="H146" s="17">
        <v>1307</v>
      </c>
      <c r="I146" s="17">
        <v>1277</v>
      </c>
      <c r="J146" s="17"/>
      <c r="K146" s="17">
        <v>1536</v>
      </c>
      <c r="L146" s="17"/>
      <c r="M146" s="15">
        <v>148</v>
      </c>
      <c r="N146" s="17">
        <v>16917</v>
      </c>
    </row>
    <row r="147" spans="1:14" x14ac:dyDescent="0.2">
      <c r="A147" s="16">
        <v>1969</v>
      </c>
      <c r="B147" s="17">
        <v>5937</v>
      </c>
      <c r="C147" s="17"/>
      <c r="D147" s="17">
        <v>5713</v>
      </c>
      <c r="E147" s="17"/>
      <c r="F147" s="15">
        <v>573</v>
      </c>
      <c r="G147" s="15">
        <v>137</v>
      </c>
      <c r="H147" s="17">
        <v>1383</v>
      </c>
      <c r="I147" s="17">
        <v>1229</v>
      </c>
      <c r="J147" s="17"/>
      <c r="K147" s="17">
        <v>1605</v>
      </c>
      <c r="L147" s="17"/>
      <c r="M147" s="15">
        <v>93</v>
      </c>
      <c r="N147" s="17">
        <v>16670</v>
      </c>
    </row>
    <row r="148" spans="1:14" x14ac:dyDescent="0.2">
      <c r="A148" s="16">
        <v>1970</v>
      </c>
      <c r="B148" s="17">
        <v>5718</v>
      </c>
      <c r="C148" s="17"/>
      <c r="D148" s="17">
        <v>5336</v>
      </c>
      <c r="E148" s="17"/>
      <c r="F148" s="15">
        <v>600</v>
      </c>
      <c r="G148" s="15">
        <v>129</v>
      </c>
      <c r="H148" s="17">
        <v>1141</v>
      </c>
      <c r="I148" s="17">
        <v>1139</v>
      </c>
      <c r="J148" s="17"/>
      <c r="K148" s="17">
        <v>1464</v>
      </c>
      <c r="L148" s="17"/>
      <c r="M148" s="15">
        <v>89</v>
      </c>
      <c r="N148" s="17">
        <v>15616</v>
      </c>
    </row>
    <row r="149" spans="1:14" x14ac:dyDescent="0.2">
      <c r="A149" s="16">
        <v>1971</v>
      </c>
      <c r="B149" s="17">
        <v>5344</v>
      </c>
      <c r="C149" s="17"/>
      <c r="D149" s="17">
        <v>5106</v>
      </c>
      <c r="E149" s="17"/>
      <c r="F149" s="15">
        <v>577</v>
      </c>
      <c r="G149" s="15">
        <v>147</v>
      </c>
      <c r="H149" s="17">
        <v>1057</v>
      </c>
      <c r="I149" s="17">
        <v>1231</v>
      </c>
      <c r="J149" s="17"/>
      <c r="K149" s="17">
        <v>1302</v>
      </c>
      <c r="L149" s="17"/>
      <c r="M149" s="15">
        <v>77</v>
      </c>
      <c r="N149" s="17">
        <v>14841</v>
      </c>
    </row>
    <row r="150" spans="1:14" x14ac:dyDescent="0.2">
      <c r="A150" s="16">
        <v>1972</v>
      </c>
      <c r="B150" s="17">
        <v>5544</v>
      </c>
      <c r="C150" s="17"/>
      <c r="D150" s="17">
        <v>4883</v>
      </c>
      <c r="E150" s="17"/>
      <c r="F150" s="15">
        <v>670</v>
      </c>
      <c r="G150" s="15">
        <v>144</v>
      </c>
      <c r="H150" s="17">
        <v>1001</v>
      </c>
      <c r="I150" s="17">
        <v>1102</v>
      </c>
      <c r="J150" s="17"/>
      <c r="K150" s="17">
        <v>1189</v>
      </c>
      <c r="L150" s="17"/>
      <c r="M150" s="15">
        <v>66</v>
      </c>
      <c r="N150" s="17">
        <v>14599</v>
      </c>
    </row>
    <row r="151" spans="1:14" x14ac:dyDescent="0.2">
      <c r="A151" s="16">
        <v>1973</v>
      </c>
      <c r="B151" s="17">
        <v>5967</v>
      </c>
      <c r="C151" s="17"/>
      <c r="D151" s="17">
        <v>5192</v>
      </c>
      <c r="E151" s="17"/>
      <c r="F151" s="15">
        <v>557</v>
      </c>
      <c r="G151" s="15">
        <v>116</v>
      </c>
      <c r="H151" s="17">
        <v>1033</v>
      </c>
      <c r="I151" s="17">
        <v>1237</v>
      </c>
      <c r="J151" s="17"/>
      <c r="K151" s="17">
        <v>1090</v>
      </c>
      <c r="L151" s="17"/>
      <c r="M151" s="15">
        <v>95</v>
      </c>
      <c r="N151" s="17">
        <v>15287</v>
      </c>
    </row>
    <row r="152" spans="1:14" x14ac:dyDescent="0.2">
      <c r="A152" s="16">
        <v>1974</v>
      </c>
      <c r="B152" s="17">
        <v>5313</v>
      </c>
      <c r="C152" s="17"/>
      <c r="D152" s="17">
        <v>4441</v>
      </c>
      <c r="E152" s="17"/>
      <c r="F152" s="15">
        <v>636</v>
      </c>
      <c r="G152" s="15">
        <v>144</v>
      </c>
      <c r="H152" s="15">
        <v>935</v>
      </c>
      <c r="I152" s="17">
        <v>1160</v>
      </c>
      <c r="J152" s="17"/>
      <c r="K152" s="17">
        <v>1193</v>
      </c>
      <c r="L152" s="17"/>
      <c r="M152" s="15">
        <v>98</v>
      </c>
      <c r="N152" s="17">
        <v>13920</v>
      </c>
    </row>
    <row r="153" spans="1:14" x14ac:dyDescent="0.2">
      <c r="A153" s="16">
        <v>1975</v>
      </c>
      <c r="B153" s="17">
        <v>5221</v>
      </c>
      <c r="C153" s="17"/>
      <c r="D153" s="17">
        <v>4526</v>
      </c>
      <c r="E153" s="17"/>
      <c r="F153" s="15">
        <v>562</v>
      </c>
      <c r="G153" s="15">
        <v>121</v>
      </c>
      <c r="H153" s="17">
        <v>1161</v>
      </c>
      <c r="I153" s="17">
        <v>1219</v>
      </c>
      <c r="J153" s="17"/>
      <c r="K153" s="17">
        <v>1134</v>
      </c>
      <c r="L153" s="17"/>
      <c r="M153" s="15">
        <v>137</v>
      </c>
      <c r="N153" s="17">
        <v>14081</v>
      </c>
    </row>
    <row r="154" spans="1:14" x14ac:dyDescent="0.2">
      <c r="A154" s="16">
        <v>1976</v>
      </c>
      <c r="B154" s="17">
        <v>6338</v>
      </c>
      <c r="C154" s="17"/>
      <c r="D154" s="17">
        <v>4594</v>
      </c>
      <c r="E154" s="17"/>
      <c r="F154" s="15">
        <v>575</v>
      </c>
      <c r="G154" s="15">
        <v>93</v>
      </c>
      <c r="H154" s="17">
        <v>1106</v>
      </c>
      <c r="I154" s="17">
        <v>1193</v>
      </c>
      <c r="J154" s="17"/>
      <c r="K154" s="17">
        <v>1142</v>
      </c>
      <c r="L154" s="17"/>
      <c r="M154" s="15">
        <v>123</v>
      </c>
      <c r="N154" s="17">
        <v>15164</v>
      </c>
    </row>
    <row r="155" spans="1:14" x14ac:dyDescent="0.2">
      <c r="A155" s="16">
        <v>1977</v>
      </c>
      <c r="B155" s="17">
        <v>5901</v>
      </c>
      <c r="C155" s="17"/>
      <c r="D155" s="17">
        <v>4442</v>
      </c>
      <c r="E155" s="17"/>
      <c r="F155" s="15">
        <v>510</v>
      </c>
      <c r="G155" s="15">
        <v>87</v>
      </c>
      <c r="H155" s="17">
        <v>1013</v>
      </c>
      <c r="I155" s="17">
        <v>1219</v>
      </c>
      <c r="J155" s="17"/>
      <c r="K155" s="17">
        <v>1108</v>
      </c>
      <c r="L155" s="17"/>
      <c r="M155" s="15">
        <v>107</v>
      </c>
      <c r="N155" s="17">
        <v>14387</v>
      </c>
    </row>
    <row r="156" spans="1:14" x14ac:dyDescent="0.2">
      <c r="A156" s="16">
        <v>1978</v>
      </c>
      <c r="B156" s="17">
        <v>5953</v>
      </c>
      <c r="C156" s="17"/>
      <c r="D156" s="17">
        <v>4250</v>
      </c>
      <c r="E156" s="17"/>
      <c r="F156" s="15">
        <v>522</v>
      </c>
      <c r="G156" s="15">
        <v>94</v>
      </c>
      <c r="H156" s="15">
        <v>933</v>
      </c>
      <c r="I156" s="17">
        <v>1214</v>
      </c>
      <c r="J156" s="17"/>
      <c r="K156" s="17">
        <v>1085</v>
      </c>
      <c r="L156" s="17"/>
      <c r="M156" s="15">
        <v>91</v>
      </c>
      <c r="N156" s="17">
        <v>14142</v>
      </c>
    </row>
    <row r="157" spans="1:14" x14ac:dyDescent="0.2">
      <c r="A157" s="16">
        <v>1979</v>
      </c>
      <c r="B157" s="17">
        <v>5660</v>
      </c>
      <c r="C157" s="17"/>
      <c r="D157" s="17">
        <v>3845</v>
      </c>
      <c r="E157" s="17"/>
      <c r="F157" s="15">
        <v>523</v>
      </c>
      <c r="G157" s="15">
        <v>90</v>
      </c>
      <c r="H157" s="15">
        <v>868</v>
      </c>
      <c r="I157" s="17">
        <v>1367</v>
      </c>
      <c r="J157" s="17"/>
      <c r="K157" s="17">
        <v>1073</v>
      </c>
      <c r="L157" s="17"/>
      <c r="M157" s="15">
        <v>90</v>
      </c>
      <c r="N157" s="17">
        <v>13516</v>
      </c>
    </row>
    <row r="158" spans="1:14" x14ac:dyDescent="0.2">
      <c r="A158" s="16">
        <v>1980</v>
      </c>
      <c r="B158" s="17">
        <v>5352</v>
      </c>
      <c r="C158" s="17"/>
      <c r="D158" s="17">
        <v>3620</v>
      </c>
      <c r="E158" s="17"/>
      <c r="F158" s="15">
        <v>639</v>
      </c>
      <c r="G158" s="15">
        <v>107</v>
      </c>
      <c r="H158" s="15">
        <v>755</v>
      </c>
      <c r="I158" s="17">
        <v>1507</v>
      </c>
      <c r="J158" s="17"/>
      <c r="K158" s="17">
        <v>1075</v>
      </c>
      <c r="L158" s="17"/>
      <c r="M158" s="15">
        <v>127</v>
      </c>
      <c r="N158" s="17">
        <v>13182</v>
      </c>
    </row>
    <row r="159" spans="1:14" x14ac:dyDescent="0.2">
      <c r="A159" s="16">
        <v>1981</v>
      </c>
      <c r="B159" s="17">
        <v>5034</v>
      </c>
      <c r="C159" s="17"/>
      <c r="D159" s="17">
        <v>3332</v>
      </c>
      <c r="E159" s="17"/>
      <c r="F159" s="15">
        <v>708</v>
      </c>
      <c r="G159" s="15">
        <v>122</v>
      </c>
      <c r="H159" s="15">
        <v>648</v>
      </c>
      <c r="I159" s="17">
        <v>1511</v>
      </c>
      <c r="J159" s="17"/>
      <c r="K159" s="17">
        <v>1014</v>
      </c>
      <c r="L159" s="17"/>
      <c r="M159" s="15">
        <v>201</v>
      </c>
      <c r="N159" s="17">
        <v>12570</v>
      </c>
    </row>
    <row r="160" spans="1:14" x14ac:dyDescent="0.2">
      <c r="A160" s="16">
        <v>1982</v>
      </c>
      <c r="B160" s="17">
        <v>5276</v>
      </c>
      <c r="C160" s="17"/>
      <c r="D160" s="17">
        <v>3413</v>
      </c>
      <c r="E160" s="17"/>
      <c r="F160" s="15">
        <v>939</v>
      </c>
      <c r="G160" s="15">
        <v>146</v>
      </c>
      <c r="H160" s="15">
        <v>644</v>
      </c>
      <c r="I160" s="17">
        <v>1806</v>
      </c>
      <c r="J160" s="17"/>
      <c r="K160" s="15">
        <v>998</v>
      </c>
      <c r="L160" s="15"/>
      <c r="M160" s="15">
        <v>105</v>
      </c>
      <c r="N160" s="17">
        <v>13327</v>
      </c>
    </row>
    <row r="161" spans="1:14" x14ac:dyDescent="0.2">
      <c r="A161" s="16">
        <v>1983</v>
      </c>
      <c r="B161" s="17">
        <v>5458</v>
      </c>
      <c r="C161" s="17"/>
      <c r="D161" s="17">
        <v>3529</v>
      </c>
      <c r="E161" s="17"/>
      <c r="F161" s="17">
        <v>1036</v>
      </c>
      <c r="G161" s="15">
        <v>168</v>
      </c>
      <c r="H161" s="15">
        <v>633</v>
      </c>
      <c r="I161" s="17">
        <v>1875</v>
      </c>
      <c r="J161" s="17"/>
      <c r="K161" s="15">
        <v>944</v>
      </c>
      <c r="L161" s="15"/>
      <c r="M161" s="15">
        <v>97</v>
      </c>
      <c r="N161" s="17">
        <v>13740</v>
      </c>
    </row>
    <row r="162" spans="1:14" x14ac:dyDescent="0.2">
      <c r="A162" s="16">
        <v>1984</v>
      </c>
      <c r="B162" s="17">
        <v>6119</v>
      </c>
      <c r="C162" s="17"/>
      <c r="D162" s="17">
        <v>3586</v>
      </c>
      <c r="E162" s="17"/>
      <c r="F162" s="15">
        <v>950</v>
      </c>
      <c r="G162" s="15">
        <v>152</v>
      </c>
      <c r="H162" s="15">
        <v>553</v>
      </c>
      <c r="I162" s="17">
        <v>2042</v>
      </c>
      <c r="J162" s="17"/>
      <c r="K162" s="17">
        <v>1052</v>
      </c>
      <c r="L162" s="17"/>
      <c r="M162" s="15">
        <v>113</v>
      </c>
      <c r="N162" s="17">
        <v>14567</v>
      </c>
    </row>
    <row r="163" spans="1:14" x14ac:dyDescent="0.2">
      <c r="A163" s="16">
        <v>1985</v>
      </c>
      <c r="B163" s="17">
        <v>6747</v>
      </c>
      <c r="C163" s="17"/>
      <c r="D163" s="17">
        <v>3849</v>
      </c>
      <c r="E163" s="17"/>
      <c r="F163" s="15">
        <v>778</v>
      </c>
      <c r="G163" s="15">
        <v>111</v>
      </c>
      <c r="H163" s="15">
        <v>471</v>
      </c>
      <c r="I163" s="17">
        <v>1779</v>
      </c>
      <c r="J163" s="17"/>
      <c r="K163" s="17">
        <v>1056</v>
      </c>
      <c r="L163" s="17"/>
      <c r="M163" s="15">
        <v>66</v>
      </c>
      <c r="N163" s="17">
        <v>14857</v>
      </c>
    </row>
    <row r="164" spans="1:14" x14ac:dyDescent="0.2">
      <c r="A164" s="16">
        <v>1986</v>
      </c>
      <c r="B164" s="17">
        <v>7271</v>
      </c>
      <c r="C164" s="17"/>
      <c r="D164" s="17">
        <v>4044</v>
      </c>
      <c r="E164" s="17"/>
      <c r="F164" s="15">
        <v>798</v>
      </c>
      <c r="G164" s="15">
        <v>126</v>
      </c>
      <c r="H164" s="15">
        <v>508</v>
      </c>
      <c r="I164" s="17">
        <v>1909</v>
      </c>
      <c r="J164" s="17"/>
      <c r="K164" s="17">
        <v>1034</v>
      </c>
      <c r="L164" s="17"/>
      <c r="M164" s="15">
        <v>120</v>
      </c>
      <c r="N164" s="17">
        <v>15810</v>
      </c>
    </row>
    <row r="165" spans="1:14" x14ac:dyDescent="0.2">
      <c r="A165" s="16">
        <v>1987</v>
      </c>
      <c r="B165" s="17">
        <v>7174</v>
      </c>
      <c r="C165" s="17"/>
      <c r="D165" s="17">
        <v>3780</v>
      </c>
      <c r="E165" s="17"/>
      <c r="F165" s="15">
        <v>700</v>
      </c>
      <c r="G165" s="15">
        <v>91</v>
      </c>
      <c r="H165" s="15">
        <v>421</v>
      </c>
      <c r="I165" s="17">
        <v>1656</v>
      </c>
      <c r="J165" s="17"/>
      <c r="K165" s="17">
        <v>1111</v>
      </c>
      <c r="L165" s="17"/>
      <c r="M165" s="15">
        <v>111</v>
      </c>
      <c r="N165" s="17">
        <v>15044</v>
      </c>
    </row>
    <row r="166" spans="1:14" x14ac:dyDescent="0.2">
      <c r="A166" s="16">
        <v>1988</v>
      </c>
      <c r="B166" s="17">
        <v>8201</v>
      </c>
      <c r="C166" s="17"/>
      <c r="D166" s="17">
        <v>4428</v>
      </c>
      <c r="E166" s="17"/>
      <c r="F166" s="15">
        <v>714</v>
      </c>
      <c r="G166" s="15">
        <v>113</v>
      </c>
      <c r="H166" s="15">
        <v>462</v>
      </c>
      <c r="I166" s="17">
        <v>1854</v>
      </c>
      <c r="J166" s="17"/>
      <c r="K166" s="17">
        <v>1069</v>
      </c>
      <c r="L166" s="17"/>
      <c r="M166" s="15">
        <v>128</v>
      </c>
      <c r="N166" s="17">
        <v>16969</v>
      </c>
    </row>
    <row r="167" spans="1:14" x14ac:dyDescent="0.2">
      <c r="A167" s="16">
        <v>1989</v>
      </c>
      <c r="B167" s="17">
        <v>8745</v>
      </c>
      <c r="C167" s="17"/>
      <c r="D167" s="17">
        <v>4359</v>
      </c>
      <c r="E167" s="17"/>
      <c r="F167" s="15">
        <v>628</v>
      </c>
      <c r="G167" s="15">
        <v>91</v>
      </c>
      <c r="H167" s="15">
        <v>559</v>
      </c>
      <c r="I167" s="17">
        <v>2010</v>
      </c>
      <c r="J167" s="17"/>
      <c r="K167" s="17">
        <v>1217</v>
      </c>
      <c r="L167" s="17"/>
      <c r="M167" s="15">
        <v>132</v>
      </c>
      <c r="N167" s="17">
        <v>17741</v>
      </c>
    </row>
    <row r="168" spans="1:14" x14ac:dyDescent="0.2">
      <c r="A168" s="16">
        <v>1990</v>
      </c>
      <c r="B168" s="17">
        <v>8239</v>
      </c>
      <c r="C168" s="17"/>
      <c r="D168" s="17">
        <v>4256</v>
      </c>
      <c r="E168" s="17"/>
      <c r="F168" s="15">
        <v>590</v>
      </c>
      <c r="G168" s="15">
        <v>70</v>
      </c>
      <c r="H168" s="15">
        <v>584</v>
      </c>
      <c r="I168" s="17">
        <v>2056</v>
      </c>
      <c r="J168" s="17"/>
      <c r="K168" s="17">
        <v>1077</v>
      </c>
      <c r="L168" s="17"/>
      <c r="M168" s="15">
        <v>124</v>
      </c>
      <c r="N168" s="17">
        <v>16996</v>
      </c>
    </row>
    <row r="169" spans="1:14" x14ac:dyDescent="0.2">
      <c r="A169" s="16">
        <v>1991</v>
      </c>
      <c r="B169" s="17">
        <v>7910</v>
      </c>
      <c r="C169" s="17"/>
      <c r="D169" s="17">
        <v>3987</v>
      </c>
      <c r="E169" s="17"/>
      <c r="F169" s="15">
        <v>554</v>
      </c>
      <c r="G169" s="15">
        <v>94</v>
      </c>
      <c r="H169" s="15">
        <v>574</v>
      </c>
      <c r="I169" s="17">
        <v>1998</v>
      </c>
      <c r="J169" s="17"/>
      <c r="K169" s="17">
        <v>1037</v>
      </c>
      <c r="L169" s="17"/>
      <c r="M169" s="15">
        <v>71</v>
      </c>
      <c r="N169" s="17">
        <v>16225</v>
      </c>
    </row>
    <row r="170" spans="1:14" x14ac:dyDescent="0.2">
      <c r="A170" s="16">
        <v>1992</v>
      </c>
      <c r="B170" s="17">
        <v>7761</v>
      </c>
      <c r="C170" s="17"/>
      <c r="D170" s="17">
        <v>4017</v>
      </c>
      <c r="E170" s="17"/>
      <c r="F170" s="15">
        <v>517</v>
      </c>
      <c r="G170" s="15">
        <v>81</v>
      </c>
      <c r="H170" s="15">
        <v>581</v>
      </c>
      <c r="I170" s="17">
        <v>2032</v>
      </c>
      <c r="J170" s="17"/>
      <c r="K170" s="15">
        <v>945</v>
      </c>
      <c r="L170" s="15"/>
      <c r="M170" s="15">
        <v>88</v>
      </c>
      <c r="N170" s="17">
        <v>16022</v>
      </c>
    </row>
    <row r="171" spans="1:14" x14ac:dyDescent="0.2">
      <c r="A171" s="16">
        <v>1993</v>
      </c>
      <c r="B171" s="17">
        <v>7532</v>
      </c>
      <c r="C171" s="17"/>
      <c r="D171" s="17">
        <v>3756</v>
      </c>
      <c r="E171" s="17"/>
      <c r="F171" s="15">
        <v>490</v>
      </c>
      <c r="G171" s="15">
        <v>53</v>
      </c>
      <c r="H171" s="15">
        <v>512</v>
      </c>
      <c r="I171" s="17">
        <v>2058</v>
      </c>
      <c r="J171" s="17"/>
      <c r="K171" s="15">
        <v>888</v>
      </c>
      <c r="L171" s="15"/>
      <c r="M171" s="15">
        <v>118</v>
      </c>
      <c r="N171" s="17">
        <v>15407</v>
      </c>
    </row>
    <row r="172" spans="1:14" x14ac:dyDescent="0.2">
      <c r="A172" s="16">
        <v>1994</v>
      </c>
      <c r="B172" s="17">
        <v>8219</v>
      </c>
      <c r="C172" s="17"/>
      <c r="D172" s="17">
        <v>3919</v>
      </c>
      <c r="E172" s="17"/>
      <c r="F172" s="15">
        <v>452</v>
      </c>
      <c r="G172" s="15">
        <v>75</v>
      </c>
      <c r="H172" s="15">
        <v>560</v>
      </c>
      <c r="I172" s="17">
        <v>2513</v>
      </c>
      <c r="J172" s="17"/>
      <c r="K172" s="17">
        <v>1020</v>
      </c>
      <c r="L172" s="17"/>
      <c r="M172" s="15">
        <v>104</v>
      </c>
      <c r="N172" s="17">
        <v>16862</v>
      </c>
    </row>
    <row r="173" spans="1:14" x14ac:dyDescent="0.2">
      <c r="A173" s="16">
        <v>1995</v>
      </c>
      <c r="B173" s="17">
        <v>8494</v>
      </c>
      <c r="C173" s="17"/>
      <c r="D173" s="17">
        <v>4170</v>
      </c>
      <c r="E173" s="17"/>
      <c r="F173" s="15">
        <v>489</v>
      </c>
      <c r="G173" s="15">
        <v>88</v>
      </c>
      <c r="H173" s="15">
        <v>576</v>
      </c>
      <c r="I173" s="17">
        <v>2331</v>
      </c>
      <c r="J173" s="17"/>
      <c r="K173" s="15">
        <v>969</v>
      </c>
      <c r="L173" s="15"/>
      <c r="M173" s="15">
        <v>91</v>
      </c>
      <c r="N173" s="17">
        <v>17208</v>
      </c>
    </row>
    <row r="174" spans="1:14" x14ac:dyDescent="0.2">
      <c r="A174" s="16">
        <v>1996</v>
      </c>
      <c r="B174" s="17">
        <v>8344</v>
      </c>
      <c r="C174" s="17"/>
      <c r="D174" s="17">
        <v>4098</v>
      </c>
      <c r="E174" s="17"/>
      <c r="F174" s="15">
        <v>493</v>
      </c>
      <c r="G174" s="15">
        <v>61</v>
      </c>
      <c r="H174" s="15">
        <v>548</v>
      </c>
      <c r="I174" s="17">
        <v>2293</v>
      </c>
      <c r="J174" s="17"/>
      <c r="K174" s="17">
        <v>1028</v>
      </c>
      <c r="L174" s="17"/>
      <c r="M174" s="15">
        <v>108</v>
      </c>
      <c r="N174" s="17">
        <v>16973</v>
      </c>
    </row>
    <row r="175" spans="1:14" x14ac:dyDescent="0.2">
      <c r="A175" s="16">
        <v>1997</v>
      </c>
      <c r="B175" s="17">
        <v>8719</v>
      </c>
      <c r="C175" s="17"/>
      <c r="D175" s="17">
        <v>3987</v>
      </c>
      <c r="E175" s="17"/>
      <c r="F175" s="15">
        <v>500</v>
      </c>
      <c r="G175" s="15">
        <v>78</v>
      </c>
      <c r="H175" s="15">
        <v>573</v>
      </c>
      <c r="I175" s="17">
        <v>2467</v>
      </c>
      <c r="J175" s="17"/>
      <c r="K175" s="15">
        <v>948</v>
      </c>
      <c r="L175" s="15"/>
      <c r="M175" s="15">
        <v>91</v>
      </c>
      <c r="N175" s="17">
        <v>17363</v>
      </c>
    </row>
    <row r="176" spans="1:14" x14ac:dyDescent="0.2">
      <c r="A176" s="16">
        <v>1998</v>
      </c>
      <c r="B176" s="17">
        <v>9023</v>
      </c>
      <c r="C176" s="17"/>
      <c r="D176" s="17">
        <v>4400</v>
      </c>
      <c r="E176" s="17"/>
      <c r="F176" s="15">
        <v>456</v>
      </c>
      <c r="G176" s="15">
        <v>53</v>
      </c>
      <c r="H176" s="15">
        <v>479</v>
      </c>
      <c r="I176" s="17">
        <v>2068</v>
      </c>
      <c r="J176" s="17"/>
      <c r="K176" s="15">
        <v>931</v>
      </c>
      <c r="L176" s="15"/>
      <c r="M176" s="15">
        <v>63</v>
      </c>
      <c r="N176" s="17">
        <v>17473</v>
      </c>
    </row>
    <row r="177" spans="1:29" x14ac:dyDescent="0.2">
      <c r="A177" s="16">
        <v>1999</v>
      </c>
      <c r="B177" s="17">
        <v>9204</v>
      </c>
      <c r="C177" s="17"/>
      <c r="D177" s="17">
        <v>4413</v>
      </c>
      <c r="E177" s="17"/>
      <c r="F177" s="15">
        <v>472</v>
      </c>
      <c r="G177" s="15">
        <v>74</v>
      </c>
      <c r="H177" s="15">
        <v>582</v>
      </c>
      <c r="I177" s="17">
        <v>2046</v>
      </c>
      <c r="J177" s="17"/>
      <c r="K177" s="17">
        <v>1027</v>
      </c>
      <c r="L177" s="17"/>
      <c r="M177" s="15">
        <v>103</v>
      </c>
      <c r="N177" s="17">
        <v>17921</v>
      </c>
    </row>
    <row r="178" spans="1:29" x14ac:dyDescent="0.2">
      <c r="A178" s="16">
        <v>2000</v>
      </c>
      <c r="B178" s="18">
        <v>9395</v>
      </c>
      <c r="C178" s="18"/>
      <c r="D178" s="18">
        <v>4257</v>
      </c>
      <c r="E178" s="18"/>
      <c r="F178" s="18">
        <v>512</v>
      </c>
      <c r="G178" s="18">
        <v>47</v>
      </c>
      <c r="H178" s="18">
        <v>711</v>
      </c>
      <c r="I178" s="18">
        <v>1919</v>
      </c>
      <c r="J178" s="18"/>
      <c r="K178" s="18">
        <v>1013</v>
      </c>
      <c r="L178" s="18"/>
      <c r="M178" s="18">
        <v>75</v>
      </c>
      <c r="N178" s="18">
        <v>17929</v>
      </c>
    </row>
    <row r="179" spans="1:29" x14ac:dyDescent="0.2">
      <c r="A179" s="19">
        <v>2001</v>
      </c>
      <c r="B179" s="17">
        <v>9509</v>
      </c>
      <c r="C179" s="17"/>
      <c r="D179" s="17">
        <v>4441</v>
      </c>
      <c r="E179" s="17"/>
      <c r="F179" s="15">
        <v>556</v>
      </c>
      <c r="G179" s="15">
        <v>66</v>
      </c>
      <c r="H179" s="15">
        <v>853</v>
      </c>
      <c r="I179" s="17">
        <v>1734</v>
      </c>
      <c r="J179" s="17"/>
      <c r="K179" s="9">
        <v>1029</v>
      </c>
      <c r="L179" s="9"/>
      <c r="M179" s="15">
        <v>84</v>
      </c>
      <c r="N179" s="17">
        <v>18272</v>
      </c>
    </row>
    <row r="180" spans="1:29" x14ac:dyDescent="0.2">
      <c r="A180" s="19">
        <v>2002</v>
      </c>
      <c r="B180" s="9">
        <v>10340</v>
      </c>
      <c r="C180" s="9"/>
      <c r="D180" s="9">
        <v>5116</v>
      </c>
      <c r="E180" s="9"/>
      <c r="F180" s="2">
        <v>735</v>
      </c>
      <c r="G180" s="2">
        <v>111</v>
      </c>
      <c r="H180" s="2">
        <v>882</v>
      </c>
      <c r="I180" s="9">
        <v>1796</v>
      </c>
      <c r="J180" s="9"/>
      <c r="K180" s="9">
        <v>1071</v>
      </c>
      <c r="L180" s="9"/>
      <c r="M180" s="2">
        <v>104</v>
      </c>
      <c r="N180" s="9">
        <v>20155</v>
      </c>
    </row>
    <row r="181" spans="1:29" x14ac:dyDescent="0.2">
      <c r="A181" s="19">
        <v>2003</v>
      </c>
      <c r="B181" s="9">
        <v>11554</v>
      </c>
      <c r="C181" s="9"/>
      <c r="D181" s="9">
        <v>5636</v>
      </c>
      <c r="E181" s="9"/>
      <c r="F181" s="9">
        <v>733</v>
      </c>
      <c r="G181" s="9">
        <v>81</v>
      </c>
      <c r="H181" s="9">
        <v>1182</v>
      </c>
      <c r="I181" s="9">
        <v>1857</v>
      </c>
      <c r="J181" s="9"/>
      <c r="K181" s="9">
        <v>1201</v>
      </c>
      <c r="L181" s="9"/>
      <c r="M181" s="9">
        <v>195</v>
      </c>
      <c r="N181" s="9">
        <v>22439</v>
      </c>
    </row>
    <row r="182" spans="1:29" x14ac:dyDescent="0.2">
      <c r="A182" s="19">
        <v>2004</v>
      </c>
      <c r="B182" s="9">
        <v>11621</v>
      </c>
      <c r="C182" s="9"/>
      <c r="D182" s="9">
        <v>5757</v>
      </c>
      <c r="E182" s="9"/>
      <c r="F182" s="2">
        <v>672</v>
      </c>
      <c r="G182" s="2">
        <v>72</v>
      </c>
      <c r="H182" s="9">
        <v>1303</v>
      </c>
      <c r="I182" s="9">
        <v>1812</v>
      </c>
      <c r="J182" s="9"/>
      <c r="K182" s="9">
        <v>1223</v>
      </c>
      <c r="L182" s="9"/>
      <c r="M182" s="2">
        <v>100</v>
      </c>
      <c r="N182" s="9">
        <v>22560</v>
      </c>
    </row>
    <row r="183" spans="1:29" x14ac:dyDescent="0.2">
      <c r="A183" s="19">
        <v>2005</v>
      </c>
      <c r="B183" s="9">
        <v>11549</v>
      </c>
      <c r="C183" s="9"/>
      <c r="D183" s="9">
        <v>5581</v>
      </c>
      <c r="E183" s="9"/>
      <c r="F183" s="9">
        <v>676</v>
      </c>
      <c r="G183" s="9">
        <v>69</v>
      </c>
      <c r="H183" s="9">
        <v>1506</v>
      </c>
      <c r="I183" s="9">
        <v>1870</v>
      </c>
      <c r="J183" s="9"/>
      <c r="K183" s="9">
        <v>1176</v>
      </c>
      <c r="L183" s="9"/>
      <c r="M183" s="9">
        <v>117</v>
      </c>
      <c r="N183" s="9">
        <v>22544</v>
      </c>
    </row>
    <row r="184" spans="1:29" x14ac:dyDescent="0.2">
      <c r="A184" s="19">
        <v>2006</v>
      </c>
      <c r="B184" s="9">
        <v>11489</v>
      </c>
      <c r="C184" s="9"/>
      <c r="D184" s="9">
        <v>5606</v>
      </c>
      <c r="E184" s="9"/>
      <c r="F184" s="9">
        <v>743</v>
      </c>
      <c r="G184" s="9">
        <v>79</v>
      </c>
      <c r="H184" s="9">
        <v>1642</v>
      </c>
      <c r="I184" s="9">
        <v>1729</v>
      </c>
      <c r="J184" s="9"/>
      <c r="K184" s="9">
        <v>1267</v>
      </c>
      <c r="L184" s="9"/>
      <c r="M184" s="9">
        <v>122</v>
      </c>
      <c r="N184" s="9">
        <v>22677</v>
      </c>
    </row>
    <row r="185" spans="1:29" x14ac:dyDescent="0.2">
      <c r="A185" s="19">
        <v>2007</v>
      </c>
      <c r="B185" s="9">
        <v>11602</v>
      </c>
      <c r="C185" s="9"/>
      <c r="D185" s="9">
        <v>5467</v>
      </c>
      <c r="E185" s="9"/>
      <c r="F185" s="9">
        <v>741</v>
      </c>
      <c r="G185" s="9">
        <v>78</v>
      </c>
      <c r="H185" s="9">
        <v>1817</v>
      </c>
      <c r="I185" s="9">
        <v>1767</v>
      </c>
      <c r="J185" s="9"/>
      <c r="K185" s="9">
        <v>1322</v>
      </c>
      <c r="L185" s="9"/>
      <c r="M185" s="9">
        <v>131</v>
      </c>
      <c r="N185" s="9">
        <f>B185+D185+F185+G185+H185+I185+K185+M185</f>
        <v>22925</v>
      </c>
    </row>
    <row r="186" spans="1:29" x14ac:dyDescent="0.2">
      <c r="A186" s="19">
        <v>2008</v>
      </c>
      <c r="B186" s="9">
        <v>11250</v>
      </c>
      <c r="C186" s="9"/>
      <c r="D186" s="9">
        <v>5243</v>
      </c>
      <c r="E186" s="9"/>
      <c r="F186" s="9">
        <v>833</v>
      </c>
      <c r="G186" s="9">
        <v>65</v>
      </c>
      <c r="H186" s="9">
        <v>1726</v>
      </c>
      <c r="I186" s="9">
        <v>1980</v>
      </c>
      <c r="J186" s="9"/>
      <c r="K186" s="9">
        <v>1344</v>
      </c>
      <c r="L186" s="9"/>
      <c r="M186" s="9">
        <v>150</v>
      </c>
      <c r="N186" s="9">
        <v>22591</v>
      </c>
    </row>
    <row r="187" spans="1:29" x14ac:dyDescent="0.2">
      <c r="A187" s="19">
        <v>2009</v>
      </c>
      <c r="B187" s="9">
        <v>10998</v>
      </c>
      <c r="C187" s="9"/>
      <c r="D187" s="9">
        <v>5056</v>
      </c>
      <c r="E187" s="9"/>
      <c r="F187" s="9">
        <v>736</v>
      </c>
      <c r="G187" s="9">
        <v>74</v>
      </c>
      <c r="H187" s="9">
        <v>1714</v>
      </c>
      <c r="I187" s="9">
        <v>1912</v>
      </c>
      <c r="J187" s="9"/>
      <c r="K187" s="9">
        <v>1216</v>
      </c>
      <c r="L187" s="9"/>
      <c r="M187" s="9">
        <v>115</v>
      </c>
      <c r="N187" s="9">
        <v>21821</v>
      </c>
    </row>
    <row r="188" spans="1:29" x14ac:dyDescent="0.2">
      <c r="A188" s="19">
        <v>2010</v>
      </c>
      <c r="B188" s="9">
        <v>10966</v>
      </c>
      <c r="C188" s="9"/>
      <c r="D188" s="9">
        <v>4860</v>
      </c>
      <c r="E188" s="9"/>
      <c r="F188" s="9">
        <v>695</v>
      </c>
      <c r="G188" s="9">
        <v>62</v>
      </c>
      <c r="H188" s="9">
        <v>1075</v>
      </c>
      <c r="I188" s="9">
        <v>1491</v>
      </c>
      <c r="J188" s="9"/>
      <c r="K188" s="9">
        <v>1144</v>
      </c>
      <c r="L188" s="9"/>
      <c r="M188" s="9">
        <v>124</v>
      </c>
      <c r="N188" s="9">
        <v>20417</v>
      </c>
    </row>
    <row r="189" spans="1:29" x14ac:dyDescent="0.2">
      <c r="A189" s="19">
        <v>2011</v>
      </c>
      <c r="B189" s="9">
        <v>10231</v>
      </c>
      <c r="C189" s="9"/>
      <c r="D189" s="9">
        <v>4263</v>
      </c>
      <c r="E189" s="9"/>
      <c r="F189" s="9">
        <v>667</v>
      </c>
      <c r="G189" s="9">
        <v>61</v>
      </c>
      <c r="H189" s="9">
        <v>964</v>
      </c>
      <c r="I189" s="9">
        <v>1688</v>
      </c>
      <c r="J189" s="9"/>
      <c r="K189" s="9">
        <v>1217</v>
      </c>
      <c r="L189" s="9"/>
      <c r="M189" s="9">
        <v>142</v>
      </c>
      <c r="N189" s="9">
        <v>19233</v>
      </c>
    </row>
    <row r="190" spans="1:29" x14ac:dyDescent="0.2">
      <c r="A190" s="19">
        <v>2012</v>
      </c>
      <c r="B190" s="9">
        <v>10897</v>
      </c>
      <c r="C190" s="155" t="s">
        <v>557</v>
      </c>
      <c r="D190" s="9">
        <v>4469</v>
      </c>
      <c r="E190" s="9"/>
      <c r="F190" s="9">
        <v>629</v>
      </c>
      <c r="G190" s="9">
        <v>45</v>
      </c>
      <c r="H190" s="9">
        <v>786</v>
      </c>
      <c r="I190" s="9">
        <v>1670</v>
      </c>
      <c r="J190" s="9"/>
      <c r="K190" s="9">
        <v>1212</v>
      </c>
      <c r="L190" s="9"/>
      <c r="M190" s="9">
        <v>141</v>
      </c>
      <c r="N190" s="9">
        <v>19849</v>
      </c>
    </row>
    <row r="191" spans="1:29" x14ac:dyDescent="0.2">
      <c r="A191" s="19">
        <v>2013</v>
      </c>
      <c r="B191" s="9">
        <v>9397</v>
      </c>
      <c r="C191" s="155" t="s">
        <v>557</v>
      </c>
      <c r="D191" s="9">
        <v>3844</v>
      </c>
      <c r="E191" s="155" t="s">
        <v>557</v>
      </c>
      <c r="F191" s="9">
        <v>627</v>
      </c>
      <c r="G191" s="9">
        <v>68</v>
      </c>
      <c r="H191" s="9">
        <v>735</v>
      </c>
      <c r="I191" s="9">
        <v>1590</v>
      </c>
      <c r="J191" s="9"/>
      <c r="K191" s="9">
        <v>1137</v>
      </c>
      <c r="L191" s="9"/>
      <c r="M191" s="9">
        <v>143</v>
      </c>
      <c r="N191" s="9">
        <v>17541</v>
      </c>
      <c r="T191" s="411"/>
      <c r="U191" s="411"/>
      <c r="V191" s="411"/>
      <c r="W191" s="411"/>
      <c r="X191" s="411"/>
      <c r="Y191" s="411"/>
      <c r="Z191" s="411"/>
      <c r="AA191" s="411"/>
      <c r="AB191" s="411"/>
      <c r="AC191" s="411"/>
    </row>
    <row r="192" spans="1:29" x14ac:dyDescent="0.2">
      <c r="A192" s="19">
        <v>2014</v>
      </c>
      <c r="B192" s="9">
        <v>8171</v>
      </c>
      <c r="C192" s="155" t="s">
        <v>557</v>
      </c>
      <c r="D192" s="9">
        <v>3217</v>
      </c>
      <c r="E192" s="155" t="s">
        <v>557</v>
      </c>
      <c r="F192" s="9">
        <v>547</v>
      </c>
      <c r="G192" s="9">
        <v>55</v>
      </c>
      <c r="H192" s="9">
        <v>692</v>
      </c>
      <c r="I192" s="9">
        <v>1394</v>
      </c>
      <c r="J192" s="155" t="s">
        <v>557</v>
      </c>
      <c r="K192" s="9">
        <v>928</v>
      </c>
      <c r="L192" s="155" t="s">
        <v>557</v>
      </c>
      <c r="M192" s="9">
        <v>126</v>
      </c>
      <c r="N192" s="9">
        <v>15130</v>
      </c>
    </row>
    <row r="193" spans="1:15" x14ac:dyDescent="0.2">
      <c r="A193" s="19">
        <v>2015</v>
      </c>
      <c r="B193" s="9">
        <v>9227</v>
      </c>
      <c r="C193" s="155"/>
      <c r="D193" s="9">
        <v>3623</v>
      </c>
      <c r="E193" s="155"/>
      <c r="F193" s="9">
        <v>606</v>
      </c>
      <c r="G193" s="9">
        <v>57</v>
      </c>
      <c r="H193" s="9">
        <v>756</v>
      </c>
      <c r="I193" s="9">
        <v>1604</v>
      </c>
      <c r="J193" s="155"/>
      <c r="K193" s="9">
        <v>1153</v>
      </c>
      <c r="L193" s="155"/>
      <c r="M193" s="9">
        <v>172</v>
      </c>
      <c r="N193" s="9">
        <v>17198</v>
      </c>
    </row>
    <row r="194" spans="1:15" x14ac:dyDescent="0.2">
      <c r="A194" s="19">
        <v>2016</v>
      </c>
      <c r="B194" s="9">
        <v>8867</v>
      </c>
      <c r="C194" s="155"/>
      <c r="D194" s="9">
        <v>3425</v>
      </c>
      <c r="E194" s="155"/>
      <c r="F194" s="9">
        <v>568</v>
      </c>
      <c r="G194" s="9">
        <v>46</v>
      </c>
      <c r="H194" s="9">
        <v>685</v>
      </c>
      <c r="I194" s="9">
        <v>1566</v>
      </c>
      <c r="J194" s="155"/>
      <c r="K194" s="9">
        <v>1014</v>
      </c>
      <c r="L194" s="155"/>
      <c r="M194" s="9">
        <v>145</v>
      </c>
      <c r="N194" s="9">
        <v>16316</v>
      </c>
    </row>
    <row r="195" spans="1:15" x14ac:dyDescent="0.2">
      <c r="A195" s="19">
        <v>2017</v>
      </c>
      <c r="B195" s="9">
        <v>9287</v>
      </c>
      <c r="C195" s="9"/>
      <c r="D195" s="9">
        <v>3691</v>
      </c>
      <c r="E195" s="9"/>
      <c r="F195" s="9">
        <v>537</v>
      </c>
      <c r="G195" s="9">
        <v>45</v>
      </c>
      <c r="H195" s="9">
        <v>684</v>
      </c>
      <c r="I195" s="9">
        <v>1710</v>
      </c>
      <c r="J195" s="9"/>
      <c r="K195" s="9">
        <v>1237</v>
      </c>
      <c r="L195" s="9"/>
      <c r="M195" s="9">
        <v>196</v>
      </c>
      <c r="N195" s="9">
        <v>17387</v>
      </c>
    </row>
    <row r="196" spans="1:15" s="411" customFormat="1" x14ac:dyDescent="0.2">
      <c r="A196" s="409">
        <v>2018</v>
      </c>
      <c r="B196" s="434">
        <v>8459</v>
      </c>
      <c r="C196" s="434"/>
      <c r="D196" s="434">
        <v>3203</v>
      </c>
      <c r="E196" s="434"/>
      <c r="F196" s="434">
        <v>576</v>
      </c>
      <c r="G196" s="434">
        <v>44</v>
      </c>
      <c r="H196" s="434">
        <v>872</v>
      </c>
      <c r="I196" s="434">
        <v>1826</v>
      </c>
      <c r="J196" s="434"/>
      <c r="K196" s="434">
        <v>1154</v>
      </c>
      <c r="L196" s="434"/>
      <c r="M196" s="434">
        <v>172</v>
      </c>
      <c r="N196" s="434">
        <v>16306</v>
      </c>
    </row>
    <row r="197" spans="1:15" s="411" customFormat="1" x14ac:dyDescent="0.2">
      <c r="A197" s="409">
        <v>2019</v>
      </c>
      <c r="B197" s="434">
        <v>7966</v>
      </c>
      <c r="C197" s="434"/>
      <c r="D197" s="434">
        <v>3037</v>
      </c>
      <c r="E197" s="434"/>
      <c r="F197" s="434">
        <v>519</v>
      </c>
      <c r="G197" s="434">
        <v>32</v>
      </c>
      <c r="H197" s="434">
        <v>878</v>
      </c>
      <c r="I197" s="434">
        <v>1876</v>
      </c>
      <c r="J197" s="434"/>
      <c r="K197" s="434">
        <v>1211</v>
      </c>
      <c r="L197" s="434"/>
      <c r="M197" s="434">
        <v>249</v>
      </c>
      <c r="N197" s="434">
        <v>15768</v>
      </c>
    </row>
    <row r="198" spans="1:15" x14ac:dyDescent="0.2">
      <c r="A198" s="121">
        <v>2020</v>
      </c>
      <c r="B198" s="23">
        <v>6433</v>
      </c>
      <c r="C198" s="23"/>
      <c r="D198" s="23">
        <v>2442</v>
      </c>
      <c r="E198" s="23"/>
      <c r="F198" s="23">
        <v>583</v>
      </c>
      <c r="G198" s="23">
        <v>37</v>
      </c>
      <c r="H198" s="23">
        <v>883</v>
      </c>
      <c r="I198" s="23">
        <v>1998</v>
      </c>
      <c r="J198" s="23"/>
      <c r="K198" s="23">
        <v>1017</v>
      </c>
      <c r="L198" s="23"/>
      <c r="M198" s="23">
        <v>316</v>
      </c>
      <c r="N198" s="23">
        <v>13709</v>
      </c>
    </row>
    <row r="199" spans="1:15" x14ac:dyDescent="0.2">
      <c r="A199" s="2" t="s">
        <v>498</v>
      </c>
    </row>
    <row r="200" spans="1:15" x14ac:dyDescent="0.2">
      <c r="A200" s="2" t="s">
        <v>499</v>
      </c>
    </row>
    <row r="208" spans="1:15" x14ac:dyDescent="0.2">
      <c r="N208" s="38"/>
      <c r="O208" s="55"/>
    </row>
    <row r="209" spans="14:15" x14ac:dyDescent="0.2">
      <c r="N209" s="38"/>
      <c r="O209" s="58"/>
    </row>
    <row r="210" spans="14:15" x14ac:dyDescent="0.2">
      <c r="N210" s="36"/>
      <c r="O210" s="58"/>
    </row>
    <row r="211" spans="14:15" x14ac:dyDescent="0.2">
      <c r="N211" s="37"/>
      <c r="O211" s="54"/>
    </row>
    <row r="212" spans="14:15" x14ac:dyDescent="0.2">
      <c r="N212" s="3"/>
      <c r="O212" s="55"/>
    </row>
  </sheetData>
  <phoneticPr fontId="0" type="noConversion"/>
  <pageMargins left="0.74803149606299213" right="0.74803149606299213" top="0.98425196850393704" bottom="0.98425196850393704" header="0.51181102362204722" footer="0.51181102362204722"/>
  <pageSetup paperSize="9" scale="83" orientation="portrait" r:id="rId1"/>
  <headerFooter alignWithMargins="0"/>
  <rowBreaks count="2" manualBreakCount="2">
    <brk id="72" max="16383" man="1"/>
    <brk id="1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AT136"/>
  <sheetViews>
    <sheetView zoomScaleNormal="100" zoomScaleSheetLayoutView="100" workbookViewId="0">
      <pane ySplit="7" topLeftCell="A8" activePane="bottomLeft" state="frozen"/>
      <selection activeCell="K25" sqref="K25"/>
      <selection pane="bottomLeft"/>
    </sheetView>
  </sheetViews>
  <sheetFormatPr defaultColWidth="9.140625" defaultRowHeight="11.25" customHeight="1" x14ac:dyDescent="0.2"/>
  <cols>
    <col min="1" max="1" width="16.42578125" style="2" customWidth="1"/>
    <col min="2" max="29" width="4.28515625" style="2" customWidth="1"/>
    <col min="30" max="30" width="1.140625" style="2" customWidth="1"/>
    <col min="31" max="34" width="4.28515625" style="2" customWidth="1"/>
    <col min="35" max="35" width="4.28515625" style="282" customWidth="1"/>
    <col min="36" max="36" width="1.140625" style="282" customWidth="1"/>
    <col min="37" max="38" width="4.28515625" style="282" customWidth="1"/>
    <col min="39" max="39" width="4.85546875" style="2" customWidth="1"/>
    <col min="40" max="16384" width="9.140625" style="2"/>
  </cols>
  <sheetData>
    <row r="1" spans="1:46" ht="11.25" customHeight="1" x14ac:dyDescent="0.2">
      <c r="A1" s="3" t="s">
        <v>655</v>
      </c>
      <c r="B1" s="3"/>
      <c r="C1" s="3"/>
      <c r="D1" s="3"/>
      <c r="E1" s="3"/>
      <c r="F1" s="3"/>
      <c r="G1" s="3"/>
      <c r="H1" s="3"/>
      <c r="I1" s="3"/>
      <c r="J1" s="3"/>
      <c r="K1" s="3"/>
      <c r="L1" s="3"/>
      <c r="M1" s="3"/>
      <c r="AD1" s="3"/>
    </row>
    <row r="2" spans="1:46" ht="11.25" hidden="1" customHeight="1" x14ac:dyDescent="0.2">
      <c r="A2" s="3" t="s">
        <v>303</v>
      </c>
      <c r="B2" s="3"/>
      <c r="C2" s="3"/>
      <c r="D2" s="3"/>
      <c r="E2" s="3"/>
      <c r="F2" s="3"/>
      <c r="G2" s="3"/>
      <c r="H2" s="3"/>
      <c r="I2" s="3"/>
      <c r="J2" s="3"/>
      <c r="K2" s="3"/>
      <c r="L2" s="3"/>
      <c r="M2" s="3"/>
      <c r="AD2" s="3"/>
    </row>
    <row r="3" spans="1:46" ht="11.25" customHeight="1" x14ac:dyDescent="0.2">
      <c r="A3" s="7" t="s">
        <v>656</v>
      </c>
      <c r="B3" s="3"/>
      <c r="C3" s="3"/>
      <c r="D3" s="3"/>
      <c r="E3" s="3"/>
      <c r="F3" s="3"/>
      <c r="G3" s="3"/>
      <c r="H3" s="3"/>
      <c r="I3" s="3"/>
      <c r="J3" s="3"/>
      <c r="K3" s="3"/>
      <c r="L3" s="3"/>
      <c r="M3" s="3"/>
      <c r="AD3" s="3"/>
    </row>
    <row r="4" spans="1:46" ht="11.25" hidden="1" customHeight="1" x14ac:dyDescent="0.2">
      <c r="A4" s="7" t="s">
        <v>303</v>
      </c>
      <c r="B4" s="3"/>
      <c r="C4" s="3"/>
      <c r="D4" s="3"/>
      <c r="E4" s="3"/>
      <c r="F4" s="3"/>
      <c r="G4" s="3"/>
      <c r="H4" s="3"/>
      <c r="I4" s="3"/>
      <c r="J4" s="3"/>
      <c r="K4" s="3"/>
      <c r="L4" s="3"/>
      <c r="M4" s="3"/>
      <c r="AD4" s="3"/>
    </row>
    <row r="5" spans="1:46" ht="11.25" customHeight="1" x14ac:dyDescent="0.2">
      <c r="A5" s="8"/>
      <c r="B5" s="4"/>
      <c r="C5" s="4"/>
      <c r="D5" s="4"/>
      <c r="E5" s="4"/>
      <c r="F5" s="4"/>
      <c r="G5" s="4"/>
      <c r="H5" s="4"/>
      <c r="I5" s="4"/>
      <c r="J5" s="4"/>
      <c r="K5" s="4"/>
      <c r="L5" s="3"/>
      <c r="M5" s="3"/>
      <c r="AD5" s="4"/>
    </row>
    <row r="6" spans="1:46"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76"/>
      <c r="AJ6" s="276"/>
      <c r="AK6" s="276"/>
      <c r="AL6" s="276"/>
      <c r="AM6" s="276"/>
    </row>
    <row r="7" spans="1:46" ht="11.25" customHeight="1" x14ac:dyDescent="0.2">
      <c r="A7" s="8" t="s">
        <v>88</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279">
        <v>2017</v>
      </c>
      <c r="AJ7" s="279"/>
      <c r="AK7" s="279">
        <v>2018</v>
      </c>
      <c r="AL7" s="279">
        <v>2019</v>
      </c>
      <c r="AM7" s="279">
        <v>2020</v>
      </c>
    </row>
    <row r="8" spans="1:46"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278"/>
      <c r="AJ8" s="278"/>
      <c r="AK8" s="278"/>
      <c r="AL8" s="278"/>
      <c r="AM8" s="278"/>
    </row>
    <row r="9" spans="1:46" s="3" customFormat="1" ht="11.25" customHeight="1" x14ac:dyDescent="0.2">
      <c r="A9" s="3" t="s">
        <v>159</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251">
        <v>252</v>
      </c>
      <c r="AJ9" s="271" t="s">
        <v>557</v>
      </c>
      <c r="AK9" s="251">
        <v>324</v>
      </c>
      <c r="AL9" s="251">
        <v>221</v>
      </c>
      <c r="AM9" s="251">
        <v>204</v>
      </c>
      <c r="AO9" s="2"/>
      <c r="AP9" s="2"/>
      <c r="AQ9" s="2"/>
      <c r="AR9" s="2"/>
      <c r="AS9" s="2"/>
      <c r="AT9" s="2"/>
    </row>
    <row r="10" spans="1:46" s="3" customFormat="1" ht="11.25" customHeight="1" x14ac:dyDescent="0.2">
      <c r="B10" s="44">
        <f>SUM(B11:B38,-B9-B12-B24-B27)</f>
        <v>0</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251"/>
      <c r="AJ10" s="251"/>
      <c r="AK10" s="251"/>
      <c r="AL10" s="251"/>
      <c r="AM10" s="251"/>
      <c r="AO10" s="11"/>
      <c r="AP10" s="11"/>
      <c r="AQ10" s="11"/>
      <c r="AR10" s="11"/>
      <c r="AS10" s="11"/>
      <c r="AT10" s="11"/>
    </row>
    <row r="11" spans="1:46" ht="11.25" customHeight="1" x14ac:dyDescent="0.2">
      <c r="A11" s="2" t="s">
        <v>160</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18">
        <v>31</v>
      </c>
      <c r="AD11" s="15"/>
      <c r="AE11" s="21">
        <v>22</v>
      </c>
      <c r="AF11" s="2">
        <v>35</v>
      </c>
      <c r="AG11" s="21">
        <v>14</v>
      </c>
      <c r="AH11" s="21">
        <v>26</v>
      </c>
      <c r="AI11" s="275">
        <v>41</v>
      </c>
      <c r="AJ11" s="271" t="s">
        <v>557</v>
      </c>
      <c r="AK11" s="275">
        <v>30</v>
      </c>
      <c r="AL11" s="275">
        <v>22</v>
      </c>
      <c r="AM11" s="275">
        <v>13</v>
      </c>
    </row>
    <row r="12" spans="1:46" s="11" customFormat="1" ht="22.5" customHeight="1" x14ac:dyDescent="0.2">
      <c r="A12" s="163" t="s">
        <v>566</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13">
        <v>11</v>
      </c>
      <c r="AC12" s="122">
        <v>6</v>
      </c>
      <c r="AD12" s="161"/>
      <c r="AE12" s="113">
        <v>6</v>
      </c>
      <c r="AF12" s="11">
        <v>8</v>
      </c>
      <c r="AG12" s="113">
        <v>4</v>
      </c>
      <c r="AH12" s="113">
        <v>4</v>
      </c>
      <c r="AI12" s="277">
        <v>13</v>
      </c>
      <c r="AJ12" s="271" t="s">
        <v>557</v>
      </c>
      <c r="AK12" s="277">
        <v>8</v>
      </c>
      <c r="AL12" s="277">
        <v>6</v>
      </c>
      <c r="AM12" s="277">
        <v>4</v>
      </c>
      <c r="AO12" s="2"/>
      <c r="AP12" s="2"/>
      <c r="AQ12" s="2"/>
      <c r="AR12" s="2"/>
      <c r="AS12" s="2"/>
      <c r="AT12" s="2"/>
    </row>
    <row r="13" spans="1:46" ht="11.25" customHeight="1" x14ac:dyDescent="0.2">
      <c r="A13" s="2" t="s">
        <v>161</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18">
        <v>11</v>
      </c>
      <c r="AD13" s="15"/>
      <c r="AE13" s="21">
        <v>13</v>
      </c>
      <c r="AF13" s="2">
        <v>3</v>
      </c>
      <c r="AG13" s="21">
        <v>8</v>
      </c>
      <c r="AH13" s="113">
        <v>4</v>
      </c>
      <c r="AI13" s="275">
        <v>5</v>
      </c>
      <c r="AJ13" s="275"/>
      <c r="AK13" s="275">
        <v>12</v>
      </c>
      <c r="AL13" s="275">
        <v>15</v>
      </c>
      <c r="AM13" s="275">
        <v>8</v>
      </c>
    </row>
    <row r="14" spans="1:46" ht="11.25" customHeight="1" x14ac:dyDescent="0.2">
      <c r="A14" s="2" t="s">
        <v>162</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18">
        <v>12</v>
      </c>
      <c r="AD14" s="15"/>
      <c r="AE14" s="21">
        <v>15</v>
      </c>
      <c r="AF14" s="2">
        <v>11</v>
      </c>
      <c r="AG14" s="21">
        <v>7</v>
      </c>
      <c r="AH14" s="21">
        <v>7</v>
      </c>
      <c r="AI14" s="275">
        <v>10</v>
      </c>
      <c r="AJ14" s="275"/>
      <c r="AK14" s="275">
        <v>11</v>
      </c>
      <c r="AL14" s="275">
        <v>8</v>
      </c>
      <c r="AM14" s="275">
        <v>5</v>
      </c>
    </row>
    <row r="15" spans="1:46" ht="11.25" customHeight="1" x14ac:dyDescent="0.2">
      <c r="A15" s="2" t="s">
        <v>163</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18">
        <v>9</v>
      </c>
      <c r="AD15" s="15"/>
      <c r="AE15" s="21">
        <v>13</v>
      </c>
      <c r="AF15" s="2">
        <v>13</v>
      </c>
      <c r="AG15" s="21">
        <v>6</v>
      </c>
      <c r="AH15" s="21">
        <v>12</v>
      </c>
      <c r="AI15" s="275">
        <v>8</v>
      </c>
      <c r="AJ15" s="275"/>
      <c r="AK15" s="275">
        <v>5</v>
      </c>
      <c r="AL15" s="275">
        <v>13</v>
      </c>
      <c r="AM15" s="275">
        <v>13</v>
      </c>
    </row>
    <row r="16" spans="1:46" ht="11.25" customHeight="1" x14ac:dyDescent="0.2">
      <c r="AB16" s="21"/>
      <c r="AC16" s="118"/>
      <c r="AD16" s="15"/>
      <c r="AE16" s="21"/>
      <c r="AG16" s="21"/>
      <c r="AH16" s="21"/>
      <c r="AI16" s="275"/>
      <c r="AJ16" s="275"/>
      <c r="AK16" s="275"/>
      <c r="AL16" s="275"/>
      <c r="AM16" s="275"/>
    </row>
    <row r="17" spans="1:46" ht="11.25" customHeight="1" x14ac:dyDescent="0.2">
      <c r="A17" s="2" t="s">
        <v>164</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18">
        <v>12</v>
      </c>
      <c r="AD17" s="15"/>
      <c r="AE17" s="21">
        <v>4</v>
      </c>
      <c r="AF17" s="2">
        <v>8</v>
      </c>
      <c r="AG17" s="21">
        <v>13</v>
      </c>
      <c r="AH17" s="21">
        <v>18</v>
      </c>
      <c r="AI17" s="275">
        <v>11</v>
      </c>
      <c r="AJ17" s="275"/>
      <c r="AK17" s="275">
        <v>17</v>
      </c>
      <c r="AL17" s="275">
        <v>9</v>
      </c>
      <c r="AM17" s="275">
        <v>5</v>
      </c>
    </row>
    <row r="18" spans="1:46" ht="11.25" customHeight="1" x14ac:dyDescent="0.2">
      <c r="A18" s="2" t="s">
        <v>165</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18">
        <v>3</v>
      </c>
      <c r="AD18" s="15"/>
      <c r="AE18" s="21">
        <v>6</v>
      </c>
      <c r="AF18" s="2">
        <v>8</v>
      </c>
      <c r="AG18" s="21">
        <v>9</v>
      </c>
      <c r="AH18" s="21">
        <v>7</v>
      </c>
      <c r="AI18" s="275">
        <v>9</v>
      </c>
      <c r="AJ18" s="275"/>
      <c r="AK18" s="275">
        <v>7</v>
      </c>
      <c r="AL18" s="275">
        <v>9</v>
      </c>
      <c r="AM18" s="275">
        <v>6</v>
      </c>
    </row>
    <row r="19" spans="1:46" ht="11.25" customHeight="1" x14ac:dyDescent="0.2">
      <c r="A19" s="2" t="s">
        <v>166</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18">
        <v>11</v>
      </c>
      <c r="AD19" s="15"/>
      <c r="AE19" s="21">
        <v>10</v>
      </c>
      <c r="AF19" s="2">
        <v>5</v>
      </c>
      <c r="AG19" s="21">
        <v>8</v>
      </c>
      <c r="AH19" s="21">
        <v>5</v>
      </c>
      <c r="AI19" s="275">
        <v>9</v>
      </c>
      <c r="AJ19" s="275"/>
      <c r="AK19" s="275">
        <v>11</v>
      </c>
      <c r="AL19" s="275">
        <v>8</v>
      </c>
      <c r="AM19" s="275">
        <v>7</v>
      </c>
    </row>
    <row r="20" spans="1:46" ht="11.25" customHeight="1" x14ac:dyDescent="0.2">
      <c r="A20" s="2" t="s">
        <v>167</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18">
        <v>3</v>
      </c>
      <c r="AD20" s="15"/>
      <c r="AE20" s="21">
        <v>3</v>
      </c>
      <c r="AF20" s="2">
        <v>3</v>
      </c>
      <c r="AG20" s="21">
        <v>2</v>
      </c>
      <c r="AH20" s="21">
        <v>7</v>
      </c>
      <c r="AI20" s="275">
        <v>2</v>
      </c>
      <c r="AJ20" s="275"/>
      <c r="AK20" s="275">
        <v>3</v>
      </c>
      <c r="AL20" s="275">
        <v>2</v>
      </c>
      <c r="AM20" s="275">
        <v>2</v>
      </c>
    </row>
    <row r="21" spans="1:46" ht="11.25" customHeight="1" x14ac:dyDescent="0.2">
      <c r="A21" s="2" t="s">
        <v>168</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18">
        <v>2</v>
      </c>
      <c r="AD21" s="15"/>
      <c r="AE21" s="21">
        <v>5</v>
      </c>
      <c r="AF21" s="2">
        <v>3</v>
      </c>
      <c r="AG21" s="21">
        <v>4</v>
      </c>
      <c r="AH21" s="21">
        <v>5</v>
      </c>
      <c r="AI21" s="275">
        <v>6</v>
      </c>
      <c r="AJ21" s="275"/>
      <c r="AK21" s="275">
        <v>2</v>
      </c>
      <c r="AL21" s="275">
        <v>4</v>
      </c>
      <c r="AM21" s="275">
        <v>2</v>
      </c>
    </row>
    <row r="22" spans="1:46" ht="11.25" customHeight="1" x14ac:dyDescent="0.2">
      <c r="AB22" s="21"/>
      <c r="AC22" s="118"/>
      <c r="AD22" s="15"/>
      <c r="AE22" s="21"/>
      <c r="AG22" s="21"/>
      <c r="AH22" s="21"/>
      <c r="AI22" s="275"/>
      <c r="AJ22" s="275"/>
      <c r="AK22" s="275"/>
      <c r="AL22" s="275"/>
      <c r="AM22" s="275"/>
    </row>
    <row r="23" spans="1:46" ht="11.25" customHeight="1" x14ac:dyDescent="0.2">
      <c r="A23" s="2" t="s">
        <v>169</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18">
        <v>25</v>
      </c>
      <c r="AD23" s="15"/>
      <c r="AE23" s="21">
        <v>38</v>
      </c>
      <c r="AF23" s="2">
        <v>38</v>
      </c>
      <c r="AG23" s="21">
        <v>35</v>
      </c>
      <c r="AH23" s="21">
        <v>24</v>
      </c>
      <c r="AI23" s="275">
        <v>31</v>
      </c>
      <c r="AJ23" s="275"/>
      <c r="AK23" s="275">
        <v>48</v>
      </c>
      <c r="AL23" s="275">
        <v>25</v>
      </c>
      <c r="AM23" s="275">
        <v>39</v>
      </c>
    </row>
    <row r="24" spans="1:46" s="11" customFormat="1" ht="11.25" customHeight="1" x14ac:dyDescent="0.2">
      <c r="A24" s="163" t="s">
        <v>505</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13">
        <v>4</v>
      </c>
      <c r="AC24" s="122">
        <v>5</v>
      </c>
      <c r="AD24" s="161"/>
      <c r="AE24" s="113">
        <v>3</v>
      </c>
      <c r="AF24" s="11">
        <v>2</v>
      </c>
      <c r="AG24" s="113">
        <v>6</v>
      </c>
      <c r="AH24" s="113">
        <v>2</v>
      </c>
      <c r="AI24" s="277">
        <v>5</v>
      </c>
      <c r="AJ24" s="277"/>
      <c r="AK24" s="277">
        <v>5</v>
      </c>
      <c r="AL24" s="277">
        <v>4</v>
      </c>
      <c r="AM24" s="277">
        <v>8</v>
      </c>
      <c r="AO24" s="2"/>
      <c r="AP24" s="2"/>
      <c r="AQ24" s="2"/>
      <c r="AR24" s="2"/>
      <c r="AS24" s="2"/>
      <c r="AT24" s="2"/>
    </row>
    <row r="25" spans="1:46" ht="11.25" customHeight="1" x14ac:dyDescent="0.2">
      <c r="A25" s="2" t="s">
        <v>170</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18">
        <v>6</v>
      </c>
      <c r="AD25" s="15"/>
      <c r="AE25" s="21">
        <v>13</v>
      </c>
      <c r="AF25" s="2">
        <v>3</v>
      </c>
      <c r="AG25" s="21">
        <v>11</v>
      </c>
      <c r="AH25" s="21">
        <v>16</v>
      </c>
      <c r="AI25" s="275">
        <v>8</v>
      </c>
      <c r="AJ25" s="275"/>
      <c r="AK25" s="275">
        <v>12</v>
      </c>
      <c r="AL25" s="275">
        <v>6</v>
      </c>
      <c r="AM25" s="275">
        <v>5</v>
      </c>
    </row>
    <row r="26" spans="1:46" ht="11.25" customHeight="1" x14ac:dyDescent="0.2">
      <c r="A26" s="159" t="s">
        <v>171</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18">
        <v>43</v>
      </c>
      <c r="AD26" s="15"/>
      <c r="AE26" s="21">
        <v>38</v>
      </c>
      <c r="AF26" s="2">
        <v>49</v>
      </c>
      <c r="AG26" s="21">
        <v>41</v>
      </c>
      <c r="AH26" s="21">
        <v>50</v>
      </c>
      <c r="AI26" s="275">
        <v>39</v>
      </c>
      <c r="AJ26" s="275"/>
      <c r="AK26" s="275">
        <v>52</v>
      </c>
      <c r="AL26" s="275">
        <v>19</v>
      </c>
      <c r="AM26" s="275">
        <v>30</v>
      </c>
    </row>
    <row r="27" spans="1:46" s="11" customFormat="1" ht="22.5" customHeight="1" x14ac:dyDescent="0.2">
      <c r="A27" s="163" t="s">
        <v>506</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14">
        <v>10</v>
      </c>
      <c r="AC27" s="122">
        <v>4</v>
      </c>
      <c r="AD27" s="161"/>
      <c r="AE27" s="113">
        <v>6</v>
      </c>
      <c r="AF27" s="11">
        <v>5</v>
      </c>
      <c r="AG27" s="113">
        <v>6</v>
      </c>
      <c r="AH27" s="113">
        <v>10</v>
      </c>
      <c r="AI27" s="277">
        <v>5</v>
      </c>
      <c r="AJ27" s="277"/>
      <c r="AK27" s="277">
        <v>6</v>
      </c>
      <c r="AL27" s="277">
        <v>6</v>
      </c>
      <c r="AM27" s="277">
        <v>11</v>
      </c>
      <c r="AO27" s="2"/>
      <c r="AP27" s="2"/>
      <c r="AQ27" s="2"/>
      <c r="AR27" s="2"/>
      <c r="AS27" s="2"/>
      <c r="AT27" s="2"/>
    </row>
    <row r="28" spans="1:46" ht="11.25" customHeight="1" x14ac:dyDescent="0.2">
      <c r="AB28" s="24"/>
      <c r="AC28" s="118"/>
      <c r="AD28" s="15"/>
      <c r="AE28" s="21"/>
      <c r="AG28" s="21"/>
      <c r="AH28" s="113"/>
      <c r="AI28" s="275"/>
      <c r="AJ28" s="275"/>
      <c r="AK28" s="275"/>
      <c r="AL28" s="275"/>
      <c r="AM28" s="275"/>
    </row>
    <row r="29" spans="1:46" ht="11.25" customHeight="1" x14ac:dyDescent="0.2">
      <c r="A29" s="2" t="s">
        <v>172</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18">
        <v>18</v>
      </c>
      <c r="AD29" s="15"/>
      <c r="AE29" s="21">
        <v>12</v>
      </c>
      <c r="AF29" s="2">
        <v>10</v>
      </c>
      <c r="AG29" s="21">
        <v>9</v>
      </c>
      <c r="AH29" s="21">
        <v>9</v>
      </c>
      <c r="AI29" s="275">
        <v>9</v>
      </c>
      <c r="AJ29" s="275"/>
      <c r="AK29" s="275">
        <v>14</v>
      </c>
      <c r="AL29" s="275">
        <v>4</v>
      </c>
      <c r="AM29" s="275">
        <v>12</v>
      </c>
    </row>
    <row r="30" spans="1:46" ht="11.25" customHeight="1" x14ac:dyDescent="0.2">
      <c r="A30" s="2" t="s">
        <v>173</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18">
        <v>9</v>
      </c>
      <c r="AD30" s="15"/>
      <c r="AE30" s="21">
        <v>7</v>
      </c>
      <c r="AF30" s="2">
        <v>12</v>
      </c>
      <c r="AG30" s="21">
        <v>12</v>
      </c>
      <c r="AH30" s="21">
        <v>7</v>
      </c>
      <c r="AI30" s="275">
        <v>8</v>
      </c>
      <c r="AJ30" s="275"/>
      <c r="AK30" s="275">
        <v>12</v>
      </c>
      <c r="AL30" s="275">
        <v>7</v>
      </c>
      <c r="AM30" s="275">
        <v>6</v>
      </c>
    </row>
    <row r="31" spans="1:46" ht="11.25" customHeight="1" x14ac:dyDescent="0.2">
      <c r="A31" s="2" t="s">
        <v>174</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18">
        <v>7</v>
      </c>
      <c r="AD31" s="15"/>
      <c r="AE31" s="21">
        <v>6</v>
      </c>
      <c r="AF31" s="2">
        <v>9</v>
      </c>
      <c r="AG31" s="21">
        <v>11</v>
      </c>
      <c r="AH31" s="113">
        <v>8</v>
      </c>
      <c r="AI31" s="275">
        <v>6</v>
      </c>
      <c r="AJ31" s="275"/>
      <c r="AK31" s="275">
        <v>7</v>
      </c>
      <c r="AL31" s="275">
        <v>2</v>
      </c>
      <c r="AM31" s="275">
        <v>6</v>
      </c>
    </row>
    <row r="32" spans="1:46" ht="11.25" customHeight="1" x14ac:dyDescent="0.2">
      <c r="A32" s="2" t="s">
        <v>175</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18">
        <v>24</v>
      </c>
      <c r="AD32" s="15"/>
      <c r="AE32" s="21">
        <v>9</v>
      </c>
      <c r="AF32" s="2">
        <v>14</v>
      </c>
      <c r="AG32" s="21">
        <v>15</v>
      </c>
      <c r="AH32" s="21">
        <v>14</v>
      </c>
      <c r="AI32" s="275">
        <v>7</v>
      </c>
      <c r="AJ32" s="275"/>
      <c r="AK32" s="275">
        <v>10</v>
      </c>
      <c r="AL32" s="275">
        <v>8</v>
      </c>
      <c r="AM32" s="275">
        <v>9</v>
      </c>
    </row>
    <row r="33" spans="1:39" ht="11.25" customHeight="1" x14ac:dyDescent="0.2">
      <c r="A33" s="2" t="s">
        <v>176</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18">
        <v>16</v>
      </c>
      <c r="AD33" s="15"/>
      <c r="AE33" s="21">
        <v>8</v>
      </c>
      <c r="AF33" s="2">
        <v>6</v>
      </c>
      <c r="AG33" s="21">
        <v>19</v>
      </c>
      <c r="AH33" s="21">
        <v>13</v>
      </c>
      <c r="AI33" s="275">
        <v>3</v>
      </c>
      <c r="AJ33" s="275"/>
      <c r="AK33" s="275">
        <v>11</v>
      </c>
      <c r="AL33" s="275">
        <v>12</v>
      </c>
      <c r="AM33" s="275">
        <v>6</v>
      </c>
    </row>
    <row r="34" spans="1:39" ht="11.25" customHeight="1" x14ac:dyDescent="0.2">
      <c r="AB34" s="24"/>
      <c r="AC34" s="118"/>
      <c r="AD34" s="15"/>
      <c r="AE34" s="21"/>
      <c r="AG34" s="21"/>
      <c r="AH34" s="21"/>
      <c r="AI34" s="275"/>
      <c r="AJ34" s="275"/>
      <c r="AK34" s="275"/>
      <c r="AL34" s="275"/>
      <c r="AM34" s="275"/>
    </row>
    <row r="35" spans="1:39" ht="11.25" customHeight="1" x14ac:dyDescent="0.2">
      <c r="A35" s="159" t="s">
        <v>177</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18">
        <v>10</v>
      </c>
      <c r="AD35" s="15"/>
      <c r="AE35" s="21">
        <v>10</v>
      </c>
      <c r="AF35" s="2">
        <v>14</v>
      </c>
      <c r="AG35" s="21">
        <v>6</v>
      </c>
      <c r="AH35" s="21">
        <v>5</v>
      </c>
      <c r="AI35" s="275">
        <v>12</v>
      </c>
      <c r="AJ35" s="275"/>
      <c r="AK35" s="275">
        <v>17</v>
      </c>
      <c r="AL35" s="275">
        <v>12</v>
      </c>
      <c r="AM35" s="275">
        <v>12</v>
      </c>
    </row>
    <row r="36" spans="1:39" ht="11.25" customHeight="1" x14ac:dyDescent="0.2">
      <c r="A36" s="2" t="s">
        <v>178</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18">
        <v>7</v>
      </c>
      <c r="AD36" s="15"/>
      <c r="AE36" s="21">
        <v>6</v>
      </c>
      <c r="AF36" s="2">
        <v>5</v>
      </c>
      <c r="AG36" s="21">
        <v>3</v>
      </c>
      <c r="AH36" s="21">
        <v>4</v>
      </c>
      <c r="AI36" s="275">
        <v>10</v>
      </c>
      <c r="AJ36" s="275"/>
      <c r="AK36" s="275">
        <v>11</v>
      </c>
      <c r="AL36" s="275">
        <v>10</v>
      </c>
      <c r="AM36" s="275">
        <v>6</v>
      </c>
    </row>
    <row r="37" spans="1:39" ht="11.25" customHeight="1" x14ac:dyDescent="0.2">
      <c r="A37" s="2" t="s">
        <v>179</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18">
        <v>11</v>
      </c>
      <c r="AD37" s="15"/>
      <c r="AE37" s="21">
        <v>5</v>
      </c>
      <c r="AF37" s="2">
        <v>8</v>
      </c>
      <c r="AG37" s="21">
        <v>12</v>
      </c>
      <c r="AH37" s="21">
        <v>5</v>
      </c>
      <c r="AI37" s="275">
        <v>14</v>
      </c>
      <c r="AJ37" s="275"/>
      <c r="AK37" s="275">
        <v>15</v>
      </c>
      <c r="AL37" s="275">
        <v>5</v>
      </c>
      <c r="AM37" s="275">
        <v>7</v>
      </c>
    </row>
    <row r="38" spans="1:39" ht="11.25" customHeight="1" x14ac:dyDescent="0.2">
      <c r="A38" s="1" t="s">
        <v>180</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9">
        <v>15</v>
      </c>
      <c r="AD38" s="154" t="s">
        <v>557</v>
      </c>
      <c r="AE38" s="33">
        <v>17</v>
      </c>
      <c r="AF38" s="1">
        <v>13</v>
      </c>
      <c r="AG38" s="33">
        <v>14</v>
      </c>
      <c r="AH38" s="33">
        <v>24</v>
      </c>
      <c r="AI38" s="281">
        <v>4</v>
      </c>
      <c r="AJ38" s="281"/>
      <c r="AK38" s="281">
        <v>17</v>
      </c>
      <c r="AL38" s="281">
        <v>21</v>
      </c>
      <c r="AM38" s="281">
        <v>5</v>
      </c>
    </row>
    <row r="39" spans="1:39" ht="11.25" customHeight="1" x14ac:dyDescent="0.2">
      <c r="AD39" s="15"/>
    </row>
    <row r="40" spans="1:39" ht="11.25" customHeight="1" x14ac:dyDescent="0.2">
      <c r="AA40" s="9"/>
      <c r="AB40" s="9"/>
      <c r="AC40" s="9"/>
      <c r="AD40" s="15"/>
      <c r="AE40" s="9"/>
      <c r="AF40" s="9"/>
      <c r="AG40" s="9"/>
      <c r="AH40" s="9"/>
      <c r="AI40" s="278"/>
      <c r="AJ40" s="278"/>
      <c r="AK40" s="278"/>
      <c r="AL40" s="278"/>
    </row>
    <row r="41" spans="1:39" ht="11.25" customHeight="1" x14ac:dyDescent="0.2">
      <c r="J41" s="200"/>
      <c r="AD41" s="15"/>
    </row>
    <row r="42" spans="1:39" ht="11.25" customHeight="1" x14ac:dyDescent="0.2">
      <c r="AD42" s="15"/>
    </row>
    <row r="43" spans="1:39" ht="11.25" customHeight="1" x14ac:dyDescent="0.2">
      <c r="AD43" s="15"/>
    </row>
    <row r="44" spans="1:39" ht="11.25" customHeight="1" x14ac:dyDescent="0.2">
      <c r="AD44" s="15"/>
    </row>
    <row r="45" spans="1:39" ht="11.25" customHeight="1" x14ac:dyDescent="0.2">
      <c r="K45" s="3"/>
      <c r="L45" s="6"/>
      <c r="M45" s="3"/>
      <c r="N45" s="3"/>
      <c r="O45" s="3"/>
      <c r="P45" s="3"/>
      <c r="AD45" s="15"/>
    </row>
    <row r="46" spans="1:39" ht="11.25" customHeight="1" x14ac:dyDescent="0.2">
      <c r="K46" s="3"/>
      <c r="L46" s="3"/>
      <c r="M46" s="3"/>
      <c r="N46" s="3"/>
      <c r="O46" s="3"/>
      <c r="P46" s="3"/>
      <c r="AD46" s="15"/>
    </row>
    <row r="47" spans="1:39" ht="11.25" customHeight="1" x14ac:dyDescent="0.2">
      <c r="L47" s="9"/>
      <c r="AD47" s="15"/>
    </row>
    <row r="48" spans="1:39"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5"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40625" defaultRowHeight="11.25" customHeight="1" x14ac:dyDescent="0.2"/>
  <cols>
    <col min="1" max="1" width="18.7109375" style="78" customWidth="1"/>
    <col min="2" max="33" width="7.7109375" style="78" customWidth="1"/>
    <col min="34" max="16384" width="9.140625" style="78"/>
  </cols>
  <sheetData>
    <row r="1" spans="1:39" ht="11.25" customHeight="1" x14ac:dyDescent="0.2">
      <c r="A1" s="77" t="s">
        <v>88</v>
      </c>
      <c r="B1" s="71">
        <v>1985</v>
      </c>
      <c r="C1" s="71">
        <f>B1+1</f>
        <v>1986</v>
      </c>
      <c r="D1" s="71">
        <f t="shared" ref="D1:AB1" si="0">C1+1</f>
        <v>1987</v>
      </c>
      <c r="E1" s="71">
        <f t="shared" si="0"/>
        <v>1988</v>
      </c>
      <c r="F1" s="71">
        <f t="shared" si="0"/>
        <v>1989</v>
      </c>
      <c r="G1" s="71">
        <f t="shared" si="0"/>
        <v>1990</v>
      </c>
      <c r="H1" s="71">
        <f t="shared" si="0"/>
        <v>1991</v>
      </c>
      <c r="I1" s="71">
        <f t="shared" si="0"/>
        <v>1992</v>
      </c>
      <c r="J1" s="71">
        <f t="shared" si="0"/>
        <v>1993</v>
      </c>
      <c r="K1" s="71">
        <f t="shared" si="0"/>
        <v>1994</v>
      </c>
      <c r="L1" s="71">
        <f t="shared" si="0"/>
        <v>1995</v>
      </c>
      <c r="M1" s="71">
        <f t="shared" si="0"/>
        <v>1996</v>
      </c>
      <c r="N1" s="71">
        <f t="shared" si="0"/>
        <v>1997</v>
      </c>
      <c r="O1" s="71">
        <f t="shared" si="0"/>
        <v>1998</v>
      </c>
      <c r="P1" s="71">
        <f t="shared" si="0"/>
        <v>1999</v>
      </c>
      <c r="Q1" s="71">
        <f t="shared" si="0"/>
        <v>2000</v>
      </c>
      <c r="R1" s="71">
        <f t="shared" si="0"/>
        <v>2001</v>
      </c>
      <c r="S1" s="71">
        <f t="shared" si="0"/>
        <v>2002</v>
      </c>
      <c r="T1" s="71">
        <f t="shared" si="0"/>
        <v>2003</v>
      </c>
      <c r="U1" s="71">
        <f t="shared" si="0"/>
        <v>2004</v>
      </c>
      <c r="V1" s="71">
        <f t="shared" si="0"/>
        <v>2005</v>
      </c>
      <c r="W1" s="71">
        <f t="shared" si="0"/>
        <v>2006</v>
      </c>
      <c r="X1" s="71">
        <f t="shared" si="0"/>
        <v>2007</v>
      </c>
      <c r="Y1" s="71">
        <f t="shared" si="0"/>
        <v>2008</v>
      </c>
      <c r="Z1" s="71">
        <f t="shared" si="0"/>
        <v>2009</v>
      </c>
      <c r="AA1" s="71">
        <f t="shared" si="0"/>
        <v>2010</v>
      </c>
      <c r="AB1" s="71">
        <f t="shared" si="0"/>
        <v>2011</v>
      </c>
      <c r="AC1" s="71">
        <f>AB1+1</f>
        <v>2012</v>
      </c>
      <c r="AD1" s="71"/>
      <c r="AE1" s="71">
        <f>AC1+1</f>
        <v>2013</v>
      </c>
      <c r="AF1" s="66">
        <v>2014</v>
      </c>
      <c r="AG1" s="66">
        <v>2015</v>
      </c>
      <c r="AH1" s="66">
        <v>2016</v>
      </c>
      <c r="AI1" s="66">
        <v>2017</v>
      </c>
      <c r="AJ1" s="66"/>
      <c r="AK1" s="66">
        <v>2018</v>
      </c>
      <c r="AL1" s="103" t="s">
        <v>614</v>
      </c>
    </row>
    <row r="3" spans="1:39" s="66" customFormat="1" ht="11.25" customHeight="1" x14ac:dyDescent="0.2">
      <c r="A3" s="66" t="s">
        <v>159</v>
      </c>
      <c r="B3" s="177">
        <f>SUM(B5:B32)-B6-B18-B21</f>
        <v>8358139</v>
      </c>
      <c r="C3" s="177">
        <f t="shared" ref="C3:AB3" si="1">SUM(C5:C32)-C6-C18-C21</f>
        <v>8381515</v>
      </c>
      <c r="D3" s="177">
        <f t="shared" si="1"/>
        <v>8414083</v>
      </c>
      <c r="E3" s="177">
        <f t="shared" si="1"/>
        <v>8458888</v>
      </c>
      <c r="F3" s="177">
        <f t="shared" si="1"/>
        <v>8527036</v>
      </c>
      <c r="G3" s="177">
        <f t="shared" si="1"/>
        <v>8590630</v>
      </c>
      <c r="H3" s="177">
        <f t="shared" si="1"/>
        <v>8644119</v>
      </c>
      <c r="I3" s="177">
        <f t="shared" si="1"/>
        <v>8692013</v>
      </c>
      <c r="J3" s="177">
        <f t="shared" si="1"/>
        <v>8745109</v>
      </c>
      <c r="K3" s="177">
        <f t="shared" si="1"/>
        <v>8816381</v>
      </c>
      <c r="L3" s="177">
        <f t="shared" si="1"/>
        <v>8837496</v>
      </c>
      <c r="M3" s="177">
        <f t="shared" si="1"/>
        <v>8844499</v>
      </c>
      <c r="N3" s="177">
        <f t="shared" si="1"/>
        <v>8847625</v>
      </c>
      <c r="O3" s="177">
        <f t="shared" si="1"/>
        <v>8854322</v>
      </c>
      <c r="P3" s="177">
        <f t="shared" si="1"/>
        <v>8861426</v>
      </c>
      <c r="Q3" s="177">
        <f t="shared" si="1"/>
        <v>8882792</v>
      </c>
      <c r="R3" s="177">
        <f t="shared" si="1"/>
        <v>8909128</v>
      </c>
      <c r="S3" s="177">
        <f t="shared" si="1"/>
        <v>8940788</v>
      </c>
      <c r="T3" s="177">
        <f t="shared" si="1"/>
        <v>8975670</v>
      </c>
      <c r="U3" s="177">
        <f t="shared" si="1"/>
        <v>9011392</v>
      </c>
      <c r="V3" s="177">
        <f t="shared" si="1"/>
        <v>9047752</v>
      </c>
      <c r="W3" s="177">
        <f t="shared" si="1"/>
        <v>9113257</v>
      </c>
      <c r="X3" s="177">
        <f t="shared" si="1"/>
        <v>9182927</v>
      </c>
      <c r="Y3" s="177">
        <f t="shared" si="1"/>
        <v>9256347</v>
      </c>
      <c r="Z3" s="177">
        <f t="shared" si="1"/>
        <v>9340682</v>
      </c>
      <c r="AA3" s="177">
        <f t="shared" si="1"/>
        <v>9415570</v>
      </c>
      <c r="AB3" s="177">
        <f t="shared" si="1"/>
        <v>9482855</v>
      </c>
      <c r="AC3" s="177">
        <v>9555893</v>
      </c>
      <c r="AD3" s="177"/>
      <c r="AE3" s="177">
        <f>SUM(AE5:AE32)-AE6-AE18-AE21</f>
        <v>9644864</v>
      </c>
      <c r="AF3" s="177">
        <v>9747355</v>
      </c>
      <c r="AG3" s="177">
        <f>SUM(AG5:AG32)-AG6-AG18-AG21</f>
        <v>9851017</v>
      </c>
      <c r="AH3" s="177">
        <f>SUM(AH5:AH32)-AH6-AH18-AH21</f>
        <v>9995153</v>
      </c>
      <c r="AI3" s="177">
        <f>SUM(AI5:AI32)-AI6-AI18-AI21</f>
        <v>10120242</v>
      </c>
      <c r="AJ3" s="177"/>
      <c r="AK3" s="177">
        <f>SUM(AK5:AK32)-AK6-AK18-AK21</f>
        <v>10230185</v>
      </c>
      <c r="AL3" s="177">
        <f>SUM(AL5:AL32)-AL6-AL18-AL21</f>
        <v>10327589</v>
      </c>
    </row>
    <row r="4" spans="1:39" s="66" customFormat="1" ht="11.25" customHeight="1" x14ac:dyDescent="0.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78"/>
      <c r="AH4" s="192"/>
      <c r="AI4" s="192"/>
      <c r="AJ4" s="192"/>
      <c r="AK4"/>
    </row>
    <row r="5" spans="1:39" ht="11.25" customHeight="1" x14ac:dyDescent="0.2">
      <c r="A5" s="78" t="s">
        <v>160</v>
      </c>
      <c r="B5" s="178">
        <v>1578299</v>
      </c>
      <c r="C5" s="178">
        <v>1593333</v>
      </c>
      <c r="D5" s="178">
        <v>1606157</v>
      </c>
      <c r="E5" s="178">
        <v>1617038</v>
      </c>
      <c r="F5" s="178">
        <v>1629631</v>
      </c>
      <c r="G5" s="178">
        <v>1641669</v>
      </c>
      <c r="H5" s="178">
        <v>1654511</v>
      </c>
      <c r="I5" s="178">
        <v>1669840</v>
      </c>
      <c r="J5" s="178">
        <v>1686230</v>
      </c>
      <c r="K5" s="178">
        <v>1708502</v>
      </c>
      <c r="L5" s="178">
        <v>1725756</v>
      </c>
      <c r="M5" s="178">
        <v>1744330</v>
      </c>
      <c r="N5" s="78">
        <v>1762924</v>
      </c>
      <c r="O5" s="78">
        <v>1783440</v>
      </c>
      <c r="P5" s="78">
        <v>1803377</v>
      </c>
      <c r="Q5" s="78">
        <v>1823210</v>
      </c>
      <c r="R5" s="78">
        <v>1838882</v>
      </c>
      <c r="S5" s="78">
        <v>1850467</v>
      </c>
      <c r="T5" s="78">
        <v>1860872</v>
      </c>
      <c r="U5" s="78">
        <v>1872900</v>
      </c>
      <c r="V5" s="78">
        <v>1889945</v>
      </c>
      <c r="W5" s="78">
        <v>1918104</v>
      </c>
      <c r="X5" s="78">
        <v>1949516</v>
      </c>
      <c r="Y5" s="78">
        <v>1981263</v>
      </c>
      <c r="Z5" s="78">
        <v>2019182</v>
      </c>
      <c r="AA5" s="103">
        <v>2054343</v>
      </c>
      <c r="AB5" s="103">
        <v>2091473</v>
      </c>
      <c r="AC5" s="103">
        <v>2127006</v>
      </c>
      <c r="AD5" s="103"/>
      <c r="AE5" s="103">
        <v>2163042</v>
      </c>
      <c r="AF5" s="193">
        <v>2198044</v>
      </c>
      <c r="AG5" s="195">
        <v>2231439</v>
      </c>
      <c r="AH5" s="103">
        <v>2269060</v>
      </c>
      <c r="AI5" s="103">
        <v>2308143</v>
      </c>
      <c r="AJ5" s="103"/>
      <c r="AK5" s="195">
        <v>2344124</v>
      </c>
      <c r="AL5" s="103">
        <v>2377081</v>
      </c>
      <c r="AM5" s="103"/>
    </row>
    <row r="6" spans="1:39" s="101" customFormat="1" ht="11.25" customHeight="1" x14ac:dyDescent="0.2">
      <c r="A6" s="101" t="s">
        <v>566</v>
      </c>
      <c r="B6" s="191">
        <v>659030</v>
      </c>
      <c r="C6" s="191">
        <v>663217</v>
      </c>
      <c r="D6" s="191">
        <v>666810</v>
      </c>
      <c r="E6" s="191">
        <v>669485</v>
      </c>
      <c r="F6" s="191">
        <v>672187</v>
      </c>
      <c r="G6" s="191">
        <v>674452</v>
      </c>
      <c r="H6" s="191">
        <v>679364</v>
      </c>
      <c r="I6" s="191">
        <v>684576</v>
      </c>
      <c r="J6" s="191">
        <v>692954</v>
      </c>
      <c r="K6" s="191">
        <v>703627</v>
      </c>
      <c r="L6" s="191">
        <v>711119</v>
      </c>
      <c r="M6" s="191">
        <v>718462</v>
      </c>
      <c r="N6" s="101">
        <v>727339</v>
      </c>
      <c r="O6" s="101">
        <v>736113</v>
      </c>
      <c r="P6" s="101">
        <v>743703</v>
      </c>
      <c r="Q6" s="101">
        <v>750348</v>
      </c>
      <c r="R6" s="101">
        <v>754948</v>
      </c>
      <c r="S6" s="101">
        <v>758148</v>
      </c>
      <c r="T6" s="101">
        <v>761721</v>
      </c>
      <c r="U6" s="101">
        <v>765044</v>
      </c>
      <c r="V6" s="101">
        <v>771038</v>
      </c>
      <c r="W6" s="101">
        <v>782885</v>
      </c>
      <c r="X6" s="101">
        <v>795163</v>
      </c>
      <c r="Y6" s="101">
        <v>810120</v>
      </c>
      <c r="Z6" s="101">
        <v>829417</v>
      </c>
      <c r="AA6" s="194">
        <v>847073</v>
      </c>
      <c r="AB6" s="194">
        <v>864324</v>
      </c>
      <c r="AC6" s="194">
        <v>881235</v>
      </c>
      <c r="AD6" s="194"/>
      <c r="AE6" s="194">
        <v>897700</v>
      </c>
      <c r="AF6" s="193">
        <v>911989</v>
      </c>
      <c r="AG6" s="195">
        <v>923516</v>
      </c>
      <c r="AH6" s="194">
        <v>935619</v>
      </c>
      <c r="AI6" s="194">
        <v>949761</v>
      </c>
      <c r="AJ6" s="194"/>
      <c r="AK6" s="195">
        <v>962154</v>
      </c>
      <c r="AL6" s="103">
        <v>974073</v>
      </c>
      <c r="AM6" s="103"/>
    </row>
    <row r="7" spans="1:39" ht="11.25" customHeight="1" x14ac:dyDescent="0.2">
      <c r="A7" s="78" t="s">
        <v>161</v>
      </c>
      <c r="B7" s="191">
        <v>251852</v>
      </c>
      <c r="C7" s="191">
        <v>254938</v>
      </c>
      <c r="D7" s="191">
        <v>257739</v>
      </c>
      <c r="E7" s="191">
        <v>260476</v>
      </c>
      <c r="F7" s="191">
        <v>264738</v>
      </c>
      <c r="G7" s="191">
        <v>268835</v>
      </c>
      <c r="H7" s="191">
        <v>273918</v>
      </c>
      <c r="I7" s="191">
        <v>278610</v>
      </c>
      <c r="J7" s="191">
        <v>283006</v>
      </c>
      <c r="K7" s="191">
        <v>286642</v>
      </c>
      <c r="L7" s="191">
        <v>288475</v>
      </c>
      <c r="M7" s="191">
        <v>289153</v>
      </c>
      <c r="N7" s="101">
        <v>290473</v>
      </c>
      <c r="O7" s="101">
        <v>291413</v>
      </c>
      <c r="P7" s="101">
        <v>292415</v>
      </c>
      <c r="Q7" s="101">
        <v>294196</v>
      </c>
      <c r="R7" s="101">
        <v>296627</v>
      </c>
      <c r="S7" s="101">
        <v>298655</v>
      </c>
      <c r="T7" s="101">
        <v>300495</v>
      </c>
      <c r="U7" s="101">
        <v>302564</v>
      </c>
      <c r="V7" s="101">
        <v>304367</v>
      </c>
      <c r="W7" s="101">
        <v>319925</v>
      </c>
      <c r="X7" s="101">
        <v>323270</v>
      </c>
      <c r="Y7" s="101">
        <v>327188</v>
      </c>
      <c r="Z7" s="101">
        <v>331898</v>
      </c>
      <c r="AA7" s="194">
        <v>335882</v>
      </c>
      <c r="AB7" s="194">
        <v>338630</v>
      </c>
      <c r="AC7" s="103">
        <v>341977</v>
      </c>
      <c r="AD7" s="103"/>
      <c r="AE7" s="103">
        <v>345481</v>
      </c>
      <c r="AF7" s="193">
        <v>348942</v>
      </c>
      <c r="AG7" s="195">
        <v>354164</v>
      </c>
      <c r="AH7" s="103">
        <v>361373</v>
      </c>
      <c r="AI7" s="103">
        <v>368971</v>
      </c>
      <c r="AJ7" s="103"/>
      <c r="AK7" s="195">
        <v>376354</v>
      </c>
      <c r="AL7" s="103">
        <v>383713</v>
      </c>
      <c r="AM7" s="103"/>
    </row>
    <row r="8" spans="1:39" ht="11.25" customHeight="1" x14ac:dyDescent="0.2">
      <c r="A8" s="78" t="s">
        <v>162</v>
      </c>
      <c r="B8" s="178">
        <v>249701</v>
      </c>
      <c r="C8" s="178">
        <v>249479</v>
      </c>
      <c r="D8" s="178">
        <v>250073</v>
      </c>
      <c r="E8" s="178">
        <v>251423</v>
      </c>
      <c r="F8" s="178">
        <v>253363</v>
      </c>
      <c r="G8" s="178">
        <v>255636</v>
      </c>
      <c r="H8" s="178">
        <v>256818</v>
      </c>
      <c r="I8" s="178">
        <v>257858</v>
      </c>
      <c r="J8" s="178">
        <v>259199</v>
      </c>
      <c r="K8" s="178">
        <v>259793</v>
      </c>
      <c r="L8" s="178">
        <v>258700</v>
      </c>
      <c r="M8" s="178">
        <v>257383</v>
      </c>
      <c r="N8" s="78">
        <v>256870</v>
      </c>
      <c r="O8" s="78">
        <v>256269</v>
      </c>
      <c r="P8" s="78">
        <v>255890</v>
      </c>
      <c r="Q8" s="78">
        <v>256033</v>
      </c>
      <c r="R8" s="78">
        <v>257220</v>
      </c>
      <c r="S8" s="78">
        <v>259006</v>
      </c>
      <c r="T8" s="78">
        <v>260380</v>
      </c>
      <c r="U8" s="78">
        <v>261070</v>
      </c>
      <c r="V8" s="78">
        <v>261895</v>
      </c>
      <c r="W8" s="78">
        <v>263099</v>
      </c>
      <c r="X8" s="78">
        <v>265190</v>
      </c>
      <c r="Y8" s="78">
        <v>267524</v>
      </c>
      <c r="Z8" s="78">
        <v>269053</v>
      </c>
      <c r="AA8" s="103">
        <v>270738</v>
      </c>
      <c r="AB8" s="103">
        <v>272563</v>
      </c>
      <c r="AC8" s="103">
        <v>274723</v>
      </c>
      <c r="AD8" s="103"/>
      <c r="AE8" s="103">
        <v>277569</v>
      </c>
      <c r="AF8" s="193">
        <v>280666</v>
      </c>
      <c r="AG8" s="195">
        <v>283712</v>
      </c>
      <c r="AH8" s="103">
        <v>288097</v>
      </c>
      <c r="AI8" s="103">
        <v>291341</v>
      </c>
      <c r="AJ8" s="103"/>
      <c r="AK8" s="195">
        <v>294695</v>
      </c>
      <c r="AL8" s="103">
        <v>297540</v>
      </c>
      <c r="AM8" s="103"/>
    </row>
    <row r="9" spans="1:39" ht="11.25" customHeight="1" x14ac:dyDescent="0.2">
      <c r="A9" s="78" t="s">
        <v>163</v>
      </c>
      <c r="B9" s="178">
        <v>393585</v>
      </c>
      <c r="C9" s="178">
        <v>394753</v>
      </c>
      <c r="D9" s="178">
        <v>395580</v>
      </c>
      <c r="E9" s="178">
        <v>396919</v>
      </c>
      <c r="F9" s="178">
        <v>399506</v>
      </c>
      <c r="G9" s="178">
        <v>403011</v>
      </c>
      <c r="H9" s="178">
        <v>406100</v>
      </c>
      <c r="I9" s="178">
        <v>408268</v>
      </c>
      <c r="J9" s="178">
        <v>411212</v>
      </c>
      <c r="K9" s="178">
        <v>415603</v>
      </c>
      <c r="L9" s="178">
        <v>416443</v>
      </c>
      <c r="M9" s="178">
        <v>415659</v>
      </c>
      <c r="N9" s="78">
        <v>414360</v>
      </c>
      <c r="O9" s="78">
        <v>412411</v>
      </c>
      <c r="P9" s="78">
        <v>411320</v>
      </c>
      <c r="Q9" s="78">
        <v>411345</v>
      </c>
      <c r="R9" s="78">
        <v>412363</v>
      </c>
      <c r="S9" s="78">
        <v>413438</v>
      </c>
      <c r="T9" s="78">
        <v>414897</v>
      </c>
      <c r="U9" s="78">
        <v>415990</v>
      </c>
      <c r="V9" s="78">
        <v>416303</v>
      </c>
      <c r="W9" s="78">
        <v>417966</v>
      </c>
      <c r="X9" s="78">
        <v>420809</v>
      </c>
      <c r="Y9" s="78">
        <v>423169</v>
      </c>
      <c r="Z9" s="78">
        <v>427106</v>
      </c>
      <c r="AA9" s="103">
        <v>429642</v>
      </c>
      <c r="AB9" s="103">
        <v>431075</v>
      </c>
      <c r="AC9" s="103">
        <v>433784</v>
      </c>
      <c r="AD9" s="103"/>
      <c r="AE9" s="103">
        <v>437848</v>
      </c>
      <c r="AF9" s="193">
        <v>442105</v>
      </c>
      <c r="AG9" s="195">
        <v>445661</v>
      </c>
      <c r="AH9" s="103">
        <v>452105</v>
      </c>
      <c r="AI9" s="103">
        <v>457496</v>
      </c>
      <c r="AJ9" s="103"/>
      <c r="AK9" s="195">
        <v>461583</v>
      </c>
      <c r="AL9" s="103">
        <v>465495</v>
      </c>
      <c r="AM9" s="103"/>
    </row>
    <row r="10" spans="1:39" ht="11.25" customHeight="1" x14ac:dyDescent="0.2">
      <c r="B10" s="178"/>
      <c r="C10" s="178"/>
      <c r="D10" s="178"/>
      <c r="E10" s="178"/>
      <c r="F10" s="178"/>
      <c r="G10" s="178"/>
      <c r="H10" s="178"/>
      <c r="I10" s="178"/>
      <c r="J10" s="178"/>
      <c r="K10" s="178"/>
      <c r="L10" s="178"/>
      <c r="M10" s="178"/>
      <c r="AA10" s="103"/>
      <c r="AB10" s="103"/>
      <c r="AC10" s="103"/>
      <c r="AD10" s="103"/>
      <c r="AE10" s="103"/>
      <c r="AF10" s="193"/>
      <c r="AG10" s="195"/>
      <c r="AH10" s="103"/>
      <c r="AI10" s="103"/>
      <c r="AJ10" s="103"/>
      <c r="AK10" s="195"/>
      <c r="AL10" s="103"/>
      <c r="AM10" s="103"/>
    </row>
    <row r="11" spans="1:39" ht="11.25" customHeight="1" x14ac:dyDescent="0.2">
      <c r="A11" s="78" t="s">
        <v>164</v>
      </c>
      <c r="B11" s="178">
        <v>316525</v>
      </c>
      <c r="C11" s="178">
        <v>317212</v>
      </c>
      <c r="D11" s="178">
        <v>318404</v>
      </c>
      <c r="E11" s="178">
        <v>320239</v>
      </c>
      <c r="F11" s="178">
        <v>323065</v>
      </c>
      <c r="G11" s="178">
        <v>325163</v>
      </c>
      <c r="H11" s="178">
        <v>326653</v>
      </c>
      <c r="I11" s="178">
        <v>326852</v>
      </c>
      <c r="J11" s="178">
        <v>327920</v>
      </c>
      <c r="K11" s="178">
        <v>329406</v>
      </c>
      <c r="L11" s="178">
        <v>329595</v>
      </c>
      <c r="M11" s="178">
        <v>328726</v>
      </c>
      <c r="N11" s="78">
        <v>328068</v>
      </c>
      <c r="O11" s="78">
        <v>328059</v>
      </c>
      <c r="P11" s="78">
        <v>327266</v>
      </c>
      <c r="Q11" s="78">
        <v>327829</v>
      </c>
      <c r="R11" s="78">
        <v>327824</v>
      </c>
      <c r="S11" s="78">
        <v>327971</v>
      </c>
      <c r="T11" s="78">
        <v>328659</v>
      </c>
      <c r="U11" s="78">
        <v>329297</v>
      </c>
      <c r="V11" s="78">
        <v>330179</v>
      </c>
      <c r="W11" s="78">
        <v>331539</v>
      </c>
      <c r="X11" s="78">
        <v>333610</v>
      </c>
      <c r="Y11" s="78">
        <v>335246</v>
      </c>
      <c r="Z11" s="78">
        <v>336044</v>
      </c>
      <c r="AA11" s="103">
        <v>336866</v>
      </c>
      <c r="AB11" s="103">
        <v>337896</v>
      </c>
      <c r="AC11" s="103">
        <v>339116</v>
      </c>
      <c r="AD11" s="103"/>
      <c r="AE11" s="103">
        <v>341235</v>
      </c>
      <c r="AF11" s="193">
        <v>344262</v>
      </c>
      <c r="AG11" s="195">
        <v>347837</v>
      </c>
      <c r="AH11" s="103">
        <v>352735</v>
      </c>
      <c r="AI11" s="103">
        <v>357237</v>
      </c>
      <c r="AJ11" s="103"/>
      <c r="AK11" s="195">
        <v>360825</v>
      </c>
      <c r="AL11" s="103">
        <v>363599</v>
      </c>
      <c r="AM11" s="103"/>
    </row>
    <row r="12" spans="1:39" ht="11.25" customHeight="1" x14ac:dyDescent="0.2">
      <c r="A12" s="78" t="s">
        <v>165</v>
      </c>
      <c r="B12" s="78">
        <v>173972</v>
      </c>
      <c r="C12" s="78">
        <v>173853</v>
      </c>
      <c r="D12" s="78">
        <v>174116</v>
      </c>
      <c r="E12" s="78">
        <v>175427</v>
      </c>
      <c r="F12" s="78">
        <v>176589</v>
      </c>
      <c r="G12" s="78">
        <v>177882</v>
      </c>
      <c r="H12" s="78">
        <v>178612</v>
      </c>
      <c r="I12" s="78">
        <v>178961</v>
      </c>
      <c r="J12" s="78">
        <v>179649</v>
      </c>
      <c r="K12" s="78">
        <v>180747</v>
      </c>
      <c r="L12" s="78">
        <v>180377</v>
      </c>
      <c r="M12" s="78">
        <v>179655</v>
      </c>
      <c r="N12" s="78">
        <v>179021</v>
      </c>
      <c r="O12" s="78">
        <v>178078</v>
      </c>
      <c r="P12" s="78">
        <v>177149</v>
      </c>
      <c r="Q12" s="78">
        <v>176639</v>
      </c>
      <c r="R12" s="78">
        <v>176582</v>
      </c>
      <c r="S12" s="78">
        <v>176978</v>
      </c>
      <c r="T12" s="78">
        <v>177448</v>
      </c>
      <c r="U12" s="78">
        <v>178285</v>
      </c>
      <c r="V12" s="78">
        <v>178443</v>
      </c>
      <c r="W12" s="78">
        <v>179635</v>
      </c>
      <c r="X12" s="78">
        <v>180787</v>
      </c>
      <c r="Y12" s="78">
        <v>182224</v>
      </c>
      <c r="Z12" s="78">
        <v>183162</v>
      </c>
      <c r="AA12" s="78">
        <v>183940</v>
      </c>
      <c r="AB12" s="78">
        <v>184654</v>
      </c>
      <c r="AC12" s="103">
        <v>185887</v>
      </c>
      <c r="AD12" s="103"/>
      <c r="AE12" s="103">
        <v>187156</v>
      </c>
      <c r="AF12" s="193">
        <v>189128</v>
      </c>
      <c r="AG12" s="195">
        <v>191369</v>
      </c>
      <c r="AH12" s="103">
        <v>194628</v>
      </c>
      <c r="AI12" s="103">
        <v>197519</v>
      </c>
      <c r="AJ12" s="103"/>
      <c r="AK12" s="195">
        <v>199886</v>
      </c>
      <c r="AL12" s="103">
        <v>201469</v>
      </c>
      <c r="AM12" s="103"/>
    </row>
    <row r="13" spans="1:39" ht="11.25" customHeight="1" x14ac:dyDescent="0.2">
      <c r="A13" s="78" t="s">
        <v>166</v>
      </c>
      <c r="B13" s="178">
        <v>238176</v>
      </c>
      <c r="C13" s="178">
        <v>237417</v>
      </c>
      <c r="D13" s="178">
        <v>237356</v>
      </c>
      <c r="E13" s="178">
        <v>237781</v>
      </c>
      <c r="F13" s="178">
        <v>239564</v>
      </c>
      <c r="G13" s="178">
        <v>241102</v>
      </c>
      <c r="H13" s="178">
        <v>241883</v>
      </c>
      <c r="I13" s="178">
        <v>241912</v>
      </c>
      <c r="J13" s="178">
        <v>242528</v>
      </c>
      <c r="K13" s="178">
        <v>244057</v>
      </c>
      <c r="L13" s="178">
        <v>243372</v>
      </c>
      <c r="M13" s="178">
        <v>241896</v>
      </c>
      <c r="N13" s="78">
        <v>240160</v>
      </c>
      <c r="O13" s="78">
        <v>238104</v>
      </c>
      <c r="P13" s="78">
        <v>236501</v>
      </c>
      <c r="Q13" s="78">
        <v>235391</v>
      </c>
      <c r="R13" s="78">
        <v>234697</v>
      </c>
      <c r="S13" s="78">
        <v>234627</v>
      </c>
      <c r="T13" s="78">
        <v>234886</v>
      </c>
      <c r="U13" s="78">
        <v>234496</v>
      </c>
      <c r="V13" s="78">
        <v>233944</v>
      </c>
      <c r="W13" s="78">
        <v>233776</v>
      </c>
      <c r="X13" s="78">
        <v>233834</v>
      </c>
      <c r="Y13" s="78">
        <v>233397</v>
      </c>
      <c r="Z13" s="78">
        <v>233639</v>
      </c>
      <c r="AA13" s="103">
        <v>233536</v>
      </c>
      <c r="AB13" s="103">
        <v>233090</v>
      </c>
      <c r="AC13" s="103">
        <v>233548</v>
      </c>
      <c r="AD13" s="103"/>
      <c r="AE13" s="103">
        <v>233874</v>
      </c>
      <c r="AF13" s="193">
        <v>235598</v>
      </c>
      <c r="AG13" s="195">
        <v>237679</v>
      </c>
      <c r="AH13" s="103">
        <v>242301</v>
      </c>
      <c r="AI13" s="103">
        <v>243536</v>
      </c>
      <c r="AJ13" s="103"/>
      <c r="AK13" s="195">
        <v>244670</v>
      </c>
      <c r="AL13" s="103">
        <v>245446</v>
      </c>
      <c r="AM13" s="103"/>
    </row>
    <row r="14" spans="1:39" ht="11.25" customHeight="1" x14ac:dyDescent="0.2">
      <c r="A14" s="78" t="s">
        <v>167</v>
      </c>
      <c r="B14" s="178">
        <v>56144</v>
      </c>
      <c r="C14" s="178">
        <v>56174</v>
      </c>
      <c r="D14" s="178">
        <v>56269</v>
      </c>
      <c r="E14" s="178">
        <v>56383</v>
      </c>
      <c r="F14" s="178">
        <v>56840</v>
      </c>
      <c r="G14" s="178">
        <v>57108</v>
      </c>
      <c r="H14" s="178">
        <v>57383</v>
      </c>
      <c r="I14" s="178">
        <v>57578</v>
      </c>
      <c r="J14" s="178">
        <v>57751</v>
      </c>
      <c r="K14" s="178">
        <v>58237</v>
      </c>
      <c r="L14" s="178">
        <v>58120</v>
      </c>
      <c r="M14" s="178">
        <v>57971</v>
      </c>
      <c r="N14" s="78">
        <v>57791</v>
      </c>
      <c r="O14" s="78">
        <v>57643</v>
      </c>
      <c r="P14" s="78">
        <v>57428</v>
      </c>
      <c r="Q14" s="78">
        <v>57313</v>
      </c>
      <c r="R14" s="78">
        <v>57412</v>
      </c>
      <c r="S14" s="78">
        <v>57381</v>
      </c>
      <c r="T14" s="78">
        <v>57535</v>
      </c>
      <c r="U14" s="78">
        <v>57661</v>
      </c>
      <c r="V14" s="78">
        <v>57488</v>
      </c>
      <c r="W14" s="78">
        <v>57297</v>
      </c>
      <c r="X14" s="78">
        <v>57122</v>
      </c>
      <c r="Y14" s="78">
        <v>57004</v>
      </c>
      <c r="Z14" s="78">
        <v>57221</v>
      </c>
      <c r="AA14" s="103">
        <v>57269</v>
      </c>
      <c r="AB14" s="103">
        <v>57308</v>
      </c>
      <c r="AC14" s="103">
        <v>57241</v>
      </c>
      <c r="AD14" s="103"/>
      <c r="AE14" s="103">
        <v>57161</v>
      </c>
      <c r="AF14" s="193">
        <v>57255</v>
      </c>
      <c r="AG14" s="195">
        <v>57391</v>
      </c>
      <c r="AH14" s="103">
        <v>58003</v>
      </c>
      <c r="AI14" s="103">
        <v>58595</v>
      </c>
      <c r="AJ14" s="103"/>
      <c r="AK14" s="195">
        <v>59249</v>
      </c>
      <c r="AL14" s="103">
        <v>59686</v>
      </c>
      <c r="AM14" s="103"/>
    </row>
    <row r="15" spans="1:39" ht="11.25" customHeight="1" x14ac:dyDescent="0.2">
      <c r="A15" s="78" t="s">
        <v>168</v>
      </c>
      <c r="B15" s="178">
        <v>150959</v>
      </c>
      <c r="C15" s="178">
        <v>150258</v>
      </c>
      <c r="D15" s="178">
        <v>149600</v>
      </c>
      <c r="E15" s="178">
        <v>149544</v>
      </c>
      <c r="F15" s="178">
        <v>149960</v>
      </c>
      <c r="G15" s="178">
        <v>150564</v>
      </c>
      <c r="H15" s="178">
        <v>151168</v>
      </c>
      <c r="I15" s="178">
        <v>151266</v>
      </c>
      <c r="J15" s="178">
        <v>151853</v>
      </c>
      <c r="K15" s="178">
        <v>153016</v>
      </c>
      <c r="L15" s="178">
        <v>152737</v>
      </c>
      <c r="M15" s="178">
        <v>151972</v>
      </c>
      <c r="N15" s="78">
        <v>151692</v>
      </c>
      <c r="O15" s="78">
        <v>151414</v>
      </c>
      <c r="P15" s="78">
        <v>150625</v>
      </c>
      <c r="Q15" s="78">
        <v>150392</v>
      </c>
      <c r="R15" s="78">
        <v>150017</v>
      </c>
      <c r="S15" s="78">
        <v>149875</v>
      </c>
      <c r="T15" s="78">
        <v>149889</v>
      </c>
      <c r="U15" s="78">
        <v>150335</v>
      </c>
      <c r="V15" s="78">
        <v>150696</v>
      </c>
      <c r="W15" s="78">
        <v>151436</v>
      </c>
      <c r="X15" s="78">
        <v>151900</v>
      </c>
      <c r="Y15" s="78">
        <v>152259</v>
      </c>
      <c r="Z15" s="78">
        <v>152591</v>
      </c>
      <c r="AA15" s="103">
        <v>153227</v>
      </c>
      <c r="AB15" s="103">
        <v>152979</v>
      </c>
      <c r="AC15" s="103">
        <v>152315</v>
      </c>
      <c r="AD15" s="103"/>
      <c r="AE15" s="103">
        <v>152757</v>
      </c>
      <c r="AF15" s="193">
        <v>154157</v>
      </c>
      <c r="AG15" s="195">
        <v>156253</v>
      </c>
      <c r="AH15" s="103">
        <v>158453</v>
      </c>
      <c r="AI15" s="103">
        <v>159371</v>
      </c>
      <c r="AJ15" s="103"/>
      <c r="AK15" s="195">
        <v>159684</v>
      </c>
      <c r="AL15" s="103">
        <v>159606</v>
      </c>
      <c r="AM15" s="103"/>
    </row>
    <row r="16" spans="1:39" ht="11.25" customHeight="1" x14ac:dyDescent="0.2">
      <c r="B16" s="178"/>
      <c r="C16" s="178"/>
      <c r="D16" s="178"/>
      <c r="E16" s="178"/>
      <c r="F16" s="178"/>
      <c r="G16" s="178"/>
      <c r="H16" s="178"/>
      <c r="I16" s="178"/>
      <c r="J16" s="178"/>
      <c r="K16" s="178"/>
      <c r="L16" s="178"/>
      <c r="M16" s="178"/>
      <c r="AA16" s="103"/>
      <c r="AB16" s="103"/>
      <c r="AC16" s="103"/>
      <c r="AD16" s="103"/>
      <c r="AE16" s="103"/>
      <c r="AF16" s="193"/>
      <c r="AG16" s="195"/>
      <c r="AH16" s="103"/>
      <c r="AI16" s="103"/>
      <c r="AJ16" s="103"/>
      <c r="AK16" s="195"/>
      <c r="AL16" s="103"/>
      <c r="AM16" s="103"/>
    </row>
    <row r="17" spans="1:39" ht="11.25" customHeight="1" x14ac:dyDescent="0.2">
      <c r="A17" s="78" t="s">
        <v>169</v>
      </c>
      <c r="B17" s="178">
        <v>1030494</v>
      </c>
      <c r="C17" s="178">
        <v>1033684</v>
      </c>
      <c r="D17" s="178">
        <v>1039550</v>
      </c>
      <c r="E17" s="178">
        <v>1047167</v>
      </c>
      <c r="F17" s="178">
        <v>1058015</v>
      </c>
      <c r="G17" s="178">
        <v>1068587</v>
      </c>
      <c r="H17" s="178">
        <v>1078225</v>
      </c>
      <c r="I17" s="178">
        <v>1086689</v>
      </c>
      <c r="J17" s="178">
        <v>1093367</v>
      </c>
      <c r="K17" s="178">
        <v>1105986</v>
      </c>
      <c r="L17" s="178">
        <v>1111731</v>
      </c>
      <c r="M17" s="178">
        <v>1114368</v>
      </c>
      <c r="N17" s="78">
        <v>1116603</v>
      </c>
      <c r="O17" s="78">
        <v>1120426</v>
      </c>
      <c r="P17" s="78">
        <v>1123786</v>
      </c>
      <c r="Q17" s="78">
        <v>1129424</v>
      </c>
      <c r="R17" s="78">
        <v>1136571</v>
      </c>
      <c r="S17" s="78">
        <v>1145090</v>
      </c>
      <c r="T17" s="78">
        <v>1152697</v>
      </c>
      <c r="U17" s="78">
        <v>1160919</v>
      </c>
      <c r="V17" s="78">
        <v>1169464</v>
      </c>
      <c r="W17" s="78">
        <v>1184500</v>
      </c>
      <c r="X17" s="78">
        <v>1199357</v>
      </c>
      <c r="Y17" s="78">
        <v>1214758</v>
      </c>
      <c r="Z17" s="78">
        <v>1231062</v>
      </c>
      <c r="AA17" s="103">
        <v>1243329</v>
      </c>
      <c r="AB17" s="103">
        <v>1252933</v>
      </c>
      <c r="AC17" s="103">
        <v>1263088</v>
      </c>
      <c r="AD17" s="103"/>
      <c r="AE17" s="103">
        <v>1274069</v>
      </c>
      <c r="AF17" s="193">
        <v>1288908</v>
      </c>
      <c r="AG17" s="195">
        <v>1303627</v>
      </c>
      <c r="AH17" s="103">
        <v>1324565</v>
      </c>
      <c r="AI17" s="103">
        <v>1344689</v>
      </c>
      <c r="AJ17" s="103"/>
      <c r="AK17" s="195">
        <v>1362164</v>
      </c>
      <c r="AL17" s="103">
        <v>1377827</v>
      </c>
      <c r="AM17" s="103"/>
    </row>
    <row r="18" spans="1:39" s="101" customFormat="1" ht="11.25" customHeight="1" x14ac:dyDescent="0.2">
      <c r="A18" s="101" t="s">
        <v>505</v>
      </c>
      <c r="B18" s="191">
        <v>229936</v>
      </c>
      <c r="C18" s="191">
        <v>230056</v>
      </c>
      <c r="D18" s="191">
        <v>230838</v>
      </c>
      <c r="E18" s="191">
        <v>231575</v>
      </c>
      <c r="F18" s="191">
        <v>232908</v>
      </c>
      <c r="G18" s="191">
        <v>233887</v>
      </c>
      <c r="H18" s="191">
        <v>234796</v>
      </c>
      <c r="I18" s="191">
        <v>236684</v>
      </c>
      <c r="J18" s="191">
        <v>237438</v>
      </c>
      <c r="K18" s="191">
        <v>242706</v>
      </c>
      <c r="L18" s="191">
        <v>245699</v>
      </c>
      <c r="M18" s="191">
        <v>248007</v>
      </c>
      <c r="N18" s="101">
        <v>251408</v>
      </c>
      <c r="O18" s="101">
        <v>254904</v>
      </c>
      <c r="P18" s="101">
        <v>257574</v>
      </c>
      <c r="Q18" s="101">
        <v>259579</v>
      </c>
      <c r="R18" s="101">
        <v>262397</v>
      </c>
      <c r="S18" s="101">
        <v>265481</v>
      </c>
      <c r="T18" s="101">
        <v>267171</v>
      </c>
      <c r="U18" s="101">
        <v>269142</v>
      </c>
      <c r="V18" s="101">
        <v>271271</v>
      </c>
      <c r="W18" s="101">
        <v>276244</v>
      </c>
      <c r="X18" s="101">
        <v>280801</v>
      </c>
      <c r="Y18" s="101">
        <v>286535</v>
      </c>
      <c r="Z18" s="101">
        <v>293909</v>
      </c>
      <c r="AA18" s="194">
        <v>298963</v>
      </c>
      <c r="AB18" s="194">
        <v>302835</v>
      </c>
      <c r="AC18" s="194">
        <v>307758</v>
      </c>
      <c r="AD18" s="194"/>
      <c r="AE18" s="194">
        <v>312994</v>
      </c>
      <c r="AF18" s="193">
        <v>318107</v>
      </c>
      <c r="AG18" s="195">
        <v>322574</v>
      </c>
      <c r="AH18" s="103">
        <v>328494</v>
      </c>
      <c r="AI18" s="103">
        <v>333633</v>
      </c>
      <c r="AJ18" s="103"/>
      <c r="AK18" s="195">
        <v>339313</v>
      </c>
      <c r="AL18" s="103">
        <v>344166</v>
      </c>
      <c r="AM18" s="103"/>
    </row>
    <row r="19" spans="1:39" ht="11.25" customHeight="1" x14ac:dyDescent="0.2">
      <c r="A19" s="78" t="s">
        <v>170</v>
      </c>
      <c r="B19" s="178">
        <v>240063</v>
      </c>
      <c r="C19" s="178">
        <v>242250</v>
      </c>
      <c r="D19" s="178">
        <v>244377</v>
      </c>
      <c r="E19" s="178">
        <v>247417</v>
      </c>
      <c r="F19" s="178">
        <v>250959</v>
      </c>
      <c r="G19" s="178">
        <v>254725</v>
      </c>
      <c r="H19" s="178">
        <v>257874</v>
      </c>
      <c r="I19" s="178">
        <v>261172</v>
      </c>
      <c r="J19" s="178">
        <v>264607</v>
      </c>
      <c r="K19" s="178">
        <v>268067</v>
      </c>
      <c r="L19" s="178">
        <v>269338</v>
      </c>
      <c r="M19" s="178">
        <v>270060</v>
      </c>
      <c r="N19" s="78">
        <v>271325</v>
      </c>
      <c r="O19" s="78">
        <v>272539</v>
      </c>
      <c r="P19" s="78">
        <v>273537</v>
      </c>
      <c r="Q19" s="78">
        <v>275004</v>
      </c>
      <c r="R19" s="78">
        <v>276653</v>
      </c>
      <c r="S19" s="78">
        <v>278551</v>
      </c>
      <c r="T19" s="78">
        <v>281322</v>
      </c>
      <c r="U19" s="78">
        <v>283788</v>
      </c>
      <c r="V19" s="78">
        <v>285868</v>
      </c>
      <c r="W19" s="78">
        <v>288859</v>
      </c>
      <c r="X19" s="78">
        <v>291393</v>
      </c>
      <c r="Y19" s="78">
        <v>293572</v>
      </c>
      <c r="Z19" s="78">
        <v>296825</v>
      </c>
      <c r="AA19" s="103">
        <v>299484</v>
      </c>
      <c r="AB19" s="103">
        <v>301724</v>
      </c>
      <c r="AC19" s="103">
        <v>304116</v>
      </c>
      <c r="AD19" s="103"/>
      <c r="AE19" s="103">
        <v>306840</v>
      </c>
      <c r="AF19" s="193">
        <v>310665</v>
      </c>
      <c r="AG19" s="195">
        <v>314784</v>
      </c>
      <c r="AH19" s="103">
        <v>320333</v>
      </c>
      <c r="AI19" s="103">
        <v>324825</v>
      </c>
      <c r="AJ19" s="103"/>
      <c r="AK19" s="195">
        <v>329352</v>
      </c>
      <c r="AL19" s="103">
        <v>333848</v>
      </c>
      <c r="AM19" s="103"/>
    </row>
    <row r="20" spans="1:39" ht="11.25" customHeight="1" x14ac:dyDescent="0.2">
      <c r="A20" s="78" t="s">
        <v>171</v>
      </c>
      <c r="B20" s="78">
        <v>1397122</v>
      </c>
      <c r="C20" s="78">
        <v>1403503</v>
      </c>
      <c r="D20" s="78">
        <v>1411372</v>
      </c>
      <c r="E20" s="78">
        <v>1418954</v>
      </c>
      <c r="F20" s="78">
        <v>1431259</v>
      </c>
      <c r="G20" s="78">
        <v>1441293</v>
      </c>
      <c r="H20" s="78">
        <v>1448056</v>
      </c>
      <c r="I20" s="78">
        <v>1455645</v>
      </c>
      <c r="J20" s="78">
        <v>1464073</v>
      </c>
      <c r="K20" s="78">
        <v>1477370</v>
      </c>
      <c r="L20" s="78">
        <v>1482501</v>
      </c>
      <c r="M20" s="78">
        <v>1485014</v>
      </c>
      <c r="N20" s="78">
        <v>1485611</v>
      </c>
      <c r="O20" s="78">
        <v>1486918</v>
      </c>
      <c r="P20" s="78">
        <v>1488709</v>
      </c>
      <c r="Q20" s="78">
        <v>1494641</v>
      </c>
      <c r="R20" s="78">
        <v>1500857</v>
      </c>
      <c r="S20" s="78">
        <v>1508230</v>
      </c>
      <c r="T20" s="78">
        <v>1514992</v>
      </c>
      <c r="U20" s="78">
        <v>1521895</v>
      </c>
      <c r="V20" s="78">
        <v>1528455</v>
      </c>
      <c r="W20" s="78">
        <v>1538284</v>
      </c>
      <c r="X20" s="78">
        <v>1547298</v>
      </c>
      <c r="Y20" s="78">
        <v>1558130</v>
      </c>
      <c r="Z20" s="78">
        <v>1569458</v>
      </c>
      <c r="AA20" s="78">
        <v>1580297</v>
      </c>
      <c r="AB20" s="78">
        <v>1590604</v>
      </c>
      <c r="AC20" s="103">
        <v>1600447</v>
      </c>
      <c r="AD20" s="103"/>
      <c r="AE20" s="103">
        <v>1615084</v>
      </c>
      <c r="AF20" s="193">
        <v>1632012</v>
      </c>
      <c r="AG20" s="195">
        <v>1648682</v>
      </c>
      <c r="AH20" s="194">
        <v>1671783</v>
      </c>
      <c r="AI20" s="194">
        <v>1690782</v>
      </c>
      <c r="AJ20" s="194"/>
      <c r="AK20" s="195">
        <v>1709814</v>
      </c>
      <c r="AL20" s="103">
        <v>1725881</v>
      </c>
      <c r="AM20" s="103"/>
    </row>
    <row r="21" spans="1:39" s="101" customFormat="1" ht="11.25" customHeight="1" x14ac:dyDescent="0.2">
      <c r="A21" s="101" t="s">
        <v>506</v>
      </c>
      <c r="B21" s="101">
        <v>425495</v>
      </c>
      <c r="C21" s="101">
        <v>429339</v>
      </c>
      <c r="D21" s="101">
        <v>431521</v>
      </c>
      <c r="E21" s="101">
        <v>430763</v>
      </c>
      <c r="F21" s="101">
        <v>431840</v>
      </c>
      <c r="G21" s="101">
        <v>433042</v>
      </c>
      <c r="H21" s="101">
        <v>432112</v>
      </c>
      <c r="I21" s="101">
        <v>433811</v>
      </c>
      <c r="J21" s="101">
        <v>437313</v>
      </c>
      <c r="K21" s="101">
        <v>444553</v>
      </c>
      <c r="L21" s="101">
        <v>449189</v>
      </c>
      <c r="M21" s="101">
        <v>454016</v>
      </c>
      <c r="N21" s="101">
        <v>456611</v>
      </c>
      <c r="O21" s="101">
        <v>459593</v>
      </c>
      <c r="P21" s="101">
        <v>462470</v>
      </c>
      <c r="Q21" s="101">
        <v>466990</v>
      </c>
      <c r="R21" s="101">
        <v>471267</v>
      </c>
      <c r="S21" s="101">
        <v>474921</v>
      </c>
      <c r="T21" s="101">
        <v>478055</v>
      </c>
      <c r="U21" s="101">
        <v>481410</v>
      </c>
      <c r="V21" s="101">
        <v>484942</v>
      </c>
      <c r="W21" s="101">
        <v>489757</v>
      </c>
      <c r="X21" s="101">
        <v>493502</v>
      </c>
      <c r="Y21" s="101">
        <v>500197</v>
      </c>
      <c r="Z21" s="101">
        <v>507330</v>
      </c>
      <c r="AA21" s="101">
        <v>513751</v>
      </c>
      <c r="AB21" s="101">
        <v>520374</v>
      </c>
      <c r="AC21" s="194">
        <v>526089</v>
      </c>
      <c r="AD21" s="194"/>
      <c r="AE21" s="194">
        <v>533271</v>
      </c>
      <c r="AF21" s="193">
        <v>541145</v>
      </c>
      <c r="AG21" s="195">
        <v>548190</v>
      </c>
      <c r="AH21" s="103">
        <v>556640</v>
      </c>
      <c r="AI21" s="103">
        <v>564039</v>
      </c>
      <c r="AJ21" s="103"/>
      <c r="AK21" s="195">
        <v>571868</v>
      </c>
      <c r="AL21" s="103">
        <v>579281</v>
      </c>
      <c r="AM21" s="103"/>
    </row>
    <row r="22" spans="1:39" ht="11.25" customHeight="1" x14ac:dyDescent="0.2">
      <c r="AC22" s="103"/>
      <c r="AD22" s="103"/>
      <c r="AE22" s="103"/>
      <c r="AF22" s="193"/>
      <c r="AG22" s="195"/>
      <c r="AH22" s="103"/>
      <c r="AI22" s="103"/>
      <c r="AJ22" s="103"/>
      <c r="AK22" s="195"/>
      <c r="AL22" s="103"/>
      <c r="AM22" s="103"/>
    </row>
    <row r="23" spans="1:39" ht="11.25" customHeight="1" x14ac:dyDescent="0.2">
      <c r="A23" s="78" t="s">
        <v>172</v>
      </c>
      <c r="B23" s="178">
        <v>279183</v>
      </c>
      <c r="C23" s="178">
        <v>278861</v>
      </c>
      <c r="D23" s="178">
        <v>279402</v>
      </c>
      <c r="E23" s="178">
        <v>280694</v>
      </c>
      <c r="F23" s="178">
        <v>282375</v>
      </c>
      <c r="G23" s="178">
        <v>283110</v>
      </c>
      <c r="H23" s="178">
        <v>284187</v>
      </c>
      <c r="I23" s="178">
        <v>284691</v>
      </c>
      <c r="J23" s="178">
        <v>285220</v>
      </c>
      <c r="K23" s="178">
        <v>285498</v>
      </c>
      <c r="L23" s="178">
        <v>284011</v>
      </c>
      <c r="M23" s="178">
        <v>282147</v>
      </c>
      <c r="N23" s="78">
        <v>280178</v>
      </c>
      <c r="O23" s="78">
        <v>278313</v>
      </c>
      <c r="P23" s="78">
        <v>276600</v>
      </c>
      <c r="Q23" s="78">
        <v>275003</v>
      </c>
      <c r="R23" s="78">
        <v>273933</v>
      </c>
      <c r="S23" s="78">
        <v>273419</v>
      </c>
      <c r="T23" s="78">
        <v>273563</v>
      </c>
      <c r="U23" s="78">
        <v>273547</v>
      </c>
      <c r="V23" s="78">
        <v>273288</v>
      </c>
      <c r="W23" s="78">
        <v>273489</v>
      </c>
      <c r="X23" s="78">
        <v>273826</v>
      </c>
      <c r="Y23" s="78">
        <v>273374</v>
      </c>
      <c r="Z23" s="78">
        <v>273257</v>
      </c>
      <c r="AA23" s="103">
        <v>273265</v>
      </c>
      <c r="AB23" s="103">
        <v>272736</v>
      </c>
      <c r="AC23" s="103">
        <v>273080</v>
      </c>
      <c r="AD23" s="103"/>
      <c r="AE23" s="103">
        <v>273815</v>
      </c>
      <c r="AF23" s="193">
        <v>274691</v>
      </c>
      <c r="AG23" s="195">
        <v>275904</v>
      </c>
      <c r="AH23" s="103">
        <v>279334</v>
      </c>
      <c r="AI23" s="103">
        <v>280399</v>
      </c>
      <c r="AJ23" s="103"/>
      <c r="AK23" s="195">
        <v>281482</v>
      </c>
      <c r="AL23" s="103">
        <v>282414</v>
      </c>
      <c r="AM23" s="103"/>
    </row>
    <row r="24" spans="1:39" ht="11.25" customHeight="1" x14ac:dyDescent="0.2">
      <c r="A24" s="78" t="s">
        <v>173</v>
      </c>
      <c r="B24" s="191">
        <v>270211</v>
      </c>
      <c r="C24" s="191">
        <v>269620</v>
      </c>
      <c r="D24" s="191">
        <v>269341</v>
      </c>
      <c r="E24" s="191">
        <v>270031</v>
      </c>
      <c r="F24" s="191">
        <v>271523</v>
      </c>
      <c r="G24" s="191">
        <v>272513</v>
      </c>
      <c r="H24" s="191">
        <v>273608</v>
      </c>
      <c r="I24" s="191">
        <v>274325</v>
      </c>
      <c r="J24" s="191">
        <v>275532</v>
      </c>
      <c r="K24" s="191">
        <v>276828</v>
      </c>
      <c r="L24" s="191">
        <v>276417</v>
      </c>
      <c r="M24" s="191">
        <v>275855</v>
      </c>
      <c r="N24" s="101">
        <v>275163</v>
      </c>
      <c r="O24" s="101">
        <v>274584</v>
      </c>
      <c r="P24" s="101">
        <v>273822</v>
      </c>
      <c r="Q24" s="101">
        <v>273615</v>
      </c>
      <c r="R24" s="101">
        <v>273137</v>
      </c>
      <c r="S24" s="101">
        <v>273412</v>
      </c>
      <c r="T24" s="101">
        <v>273935</v>
      </c>
      <c r="U24" s="101">
        <v>273920</v>
      </c>
      <c r="V24" s="101">
        <v>274121</v>
      </c>
      <c r="W24" s="101">
        <v>275030</v>
      </c>
      <c r="X24" s="101">
        <v>276067</v>
      </c>
      <c r="Y24" s="101">
        <v>277732</v>
      </c>
      <c r="Z24" s="101">
        <v>278882</v>
      </c>
      <c r="AA24" s="101">
        <v>280230</v>
      </c>
      <c r="AB24" s="101">
        <v>281572</v>
      </c>
      <c r="AC24" s="103">
        <v>283113</v>
      </c>
      <c r="AD24" s="103"/>
      <c r="AE24" s="103">
        <v>285395</v>
      </c>
      <c r="AF24" s="193">
        <v>288150</v>
      </c>
      <c r="AG24" s="195">
        <v>291012</v>
      </c>
      <c r="AH24" s="194">
        <v>294941</v>
      </c>
      <c r="AI24" s="194">
        <v>298907</v>
      </c>
      <c r="AJ24" s="194"/>
      <c r="AK24" s="195">
        <v>302252</v>
      </c>
      <c r="AL24" s="103">
        <v>304805</v>
      </c>
      <c r="AM24" s="103"/>
    </row>
    <row r="25" spans="1:39" ht="11.25" customHeight="1" x14ac:dyDescent="0.2">
      <c r="A25" s="78" t="s">
        <v>174</v>
      </c>
      <c r="B25" s="178">
        <v>254761</v>
      </c>
      <c r="C25" s="178">
        <v>254423</v>
      </c>
      <c r="D25" s="178">
        <v>254253</v>
      </c>
      <c r="E25" s="178">
        <v>254847</v>
      </c>
      <c r="F25" s="178">
        <v>256510</v>
      </c>
      <c r="G25" s="178">
        <v>258487</v>
      </c>
      <c r="H25" s="178">
        <v>259438</v>
      </c>
      <c r="I25" s="178">
        <v>260096</v>
      </c>
      <c r="J25" s="178">
        <v>260932</v>
      </c>
      <c r="K25" s="178">
        <v>261753</v>
      </c>
      <c r="L25" s="178">
        <v>261101</v>
      </c>
      <c r="M25" s="178">
        <v>259987</v>
      </c>
      <c r="N25" s="78">
        <v>258541</v>
      </c>
      <c r="O25" s="78">
        <v>257661</v>
      </c>
      <c r="P25" s="78">
        <v>256901</v>
      </c>
      <c r="Q25" s="78">
        <v>256889</v>
      </c>
      <c r="R25" s="78">
        <v>257957</v>
      </c>
      <c r="S25" s="78">
        <v>258912</v>
      </c>
      <c r="T25" s="78">
        <v>260134</v>
      </c>
      <c r="U25" s="78">
        <v>261005</v>
      </c>
      <c r="V25" s="78">
        <v>261391</v>
      </c>
      <c r="W25" s="78">
        <v>248489</v>
      </c>
      <c r="X25" s="78">
        <v>249193</v>
      </c>
      <c r="Y25" s="78">
        <v>249974</v>
      </c>
      <c r="Z25" s="78">
        <v>251353</v>
      </c>
      <c r="AA25" s="103">
        <v>252756</v>
      </c>
      <c r="AB25" s="103">
        <v>254257</v>
      </c>
      <c r="AC25" s="103">
        <v>256224</v>
      </c>
      <c r="AD25" s="103"/>
      <c r="AE25" s="103">
        <v>259054</v>
      </c>
      <c r="AF25" s="193">
        <v>261703</v>
      </c>
      <c r="AG25" s="195">
        <v>264276</v>
      </c>
      <c r="AH25" s="103">
        <v>267629</v>
      </c>
      <c r="AI25" s="103">
        <v>271095</v>
      </c>
      <c r="AJ25" s="103"/>
      <c r="AK25" s="195">
        <v>273929</v>
      </c>
      <c r="AL25" s="103">
        <v>275845</v>
      </c>
      <c r="AM25" s="103"/>
    </row>
    <row r="26" spans="1:39" ht="11.25" customHeight="1" x14ac:dyDescent="0.2">
      <c r="A26" s="78" t="s">
        <v>175</v>
      </c>
      <c r="B26" s="178">
        <v>283880</v>
      </c>
      <c r="C26" s="178">
        <v>283191</v>
      </c>
      <c r="D26" s="178">
        <v>283330</v>
      </c>
      <c r="E26" s="178">
        <v>284407</v>
      </c>
      <c r="F26" s="178">
        <v>286667</v>
      </c>
      <c r="G26" s="178">
        <v>289067</v>
      </c>
      <c r="H26" s="178">
        <v>290388</v>
      </c>
      <c r="I26" s="178">
        <v>290245</v>
      </c>
      <c r="J26" s="178">
        <v>290515</v>
      </c>
      <c r="K26" s="178">
        <v>291203</v>
      </c>
      <c r="L26" s="178">
        <v>289956</v>
      </c>
      <c r="M26" s="178">
        <v>288171</v>
      </c>
      <c r="N26" s="78">
        <v>285232</v>
      </c>
      <c r="O26" s="78">
        <v>282898</v>
      </c>
      <c r="P26" s="78">
        <v>280575</v>
      </c>
      <c r="Q26" s="78">
        <v>278259</v>
      </c>
      <c r="R26" s="78">
        <v>277010</v>
      </c>
      <c r="S26" s="78">
        <v>276636</v>
      </c>
      <c r="T26" s="78">
        <v>276520</v>
      </c>
      <c r="U26" s="78">
        <v>276042</v>
      </c>
      <c r="V26" s="78">
        <v>275755</v>
      </c>
      <c r="W26" s="78">
        <v>275711</v>
      </c>
      <c r="X26" s="78">
        <v>275618</v>
      </c>
      <c r="Y26" s="78">
        <v>275867</v>
      </c>
      <c r="Z26" s="78">
        <v>276454</v>
      </c>
      <c r="AA26" s="103">
        <v>277047</v>
      </c>
      <c r="AB26" s="103">
        <v>276565</v>
      </c>
      <c r="AC26" s="103">
        <v>276555</v>
      </c>
      <c r="AD26" s="103"/>
      <c r="AE26" s="103">
        <v>277349</v>
      </c>
      <c r="AF26" s="193">
        <v>278903</v>
      </c>
      <c r="AG26" s="195">
        <v>281028</v>
      </c>
      <c r="AH26" s="103">
        <v>284531</v>
      </c>
      <c r="AI26" s="103">
        <v>286165</v>
      </c>
      <c r="AJ26" s="103"/>
      <c r="AK26" s="195">
        <v>287191</v>
      </c>
      <c r="AL26" s="103">
        <v>287966</v>
      </c>
      <c r="AM26" s="103"/>
    </row>
    <row r="27" spans="1:39" ht="11.25" customHeight="1" x14ac:dyDescent="0.2">
      <c r="A27" s="78" t="s">
        <v>176</v>
      </c>
      <c r="B27" s="191">
        <v>289153</v>
      </c>
      <c r="C27" s="191">
        <v>287691</v>
      </c>
      <c r="D27" s="191">
        <v>286907</v>
      </c>
      <c r="E27" s="191">
        <v>287004</v>
      </c>
      <c r="F27" s="191">
        <v>288223</v>
      </c>
      <c r="G27" s="191">
        <v>289294</v>
      </c>
      <c r="H27" s="191">
        <v>289339</v>
      </c>
      <c r="I27" s="191">
        <v>289190</v>
      </c>
      <c r="J27" s="191">
        <v>289612</v>
      </c>
      <c r="K27" s="191">
        <v>289654</v>
      </c>
      <c r="L27" s="191">
        <v>288509</v>
      </c>
      <c r="M27" s="191">
        <v>286789</v>
      </c>
      <c r="N27" s="101">
        <v>284636</v>
      </c>
      <c r="O27" s="101">
        <v>282226</v>
      </c>
      <c r="P27" s="101">
        <v>280717</v>
      </c>
      <c r="Q27" s="101">
        <v>279262</v>
      </c>
      <c r="R27" s="101">
        <v>278171</v>
      </c>
      <c r="S27" s="101">
        <v>277012</v>
      </c>
      <c r="T27" s="101">
        <v>276866</v>
      </c>
      <c r="U27" s="101">
        <v>276599</v>
      </c>
      <c r="V27" s="101">
        <v>275994</v>
      </c>
      <c r="W27" s="101">
        <v>275653</v>
      </c>
      <c r="X27" s="101">
        <v>275556</v>
      </c>
      <c r="Y27" s="101">
        <v>275908</v>
      </c>
      <c r="Z27" s="101">
        <v>276220</v>
      </c>
      <c r="AA27" s="101">
        <v>276508</v>
      </c>
      <c r="AB27" s="101">
        <v>276130</v>
      </c>
      <c r="AC27" s="103">
        <v>276637</v>
      </c>
      <c r="AD27" s="103"/>
      <c r="AE27" s="103">
        <v>277970</v>
      </c>
      <c r="AF27" s="193">
        <v>279991</v>
      </c>
      <c r="AG27" s="195">
        <v>281815</v>
      </c>
      <c r="AH27" s="103">
        <v>284586</v>
      </c>
      <c r="AI27" s="103">
        <v>285637</v>
      </c>
      <c r="AJ27" s="103"/>
      <c r="AK27" s="195">
        <v>286547</v>
      </c>
      <c r="AL27" s="103">
        <v>287382</v>
      </c>
      <c r="AM27" s="103"/>
    </row>
    <row r="28" spans="1:39" ht="11.25" customHeight="1" x14ac:dyDescent="0.2">
      <c r="B28" s="191"/>
      <c r="C28" s="191"/>
      <c r="D28" s="191"/>
      <c r="E28" s="191"/>
      <c r="F28" s="191"/>
      <c r="G28" s="191"/>
      <c r="H28" s="191"/>
      <c r="I28" s="191"/>
      <c r="J28" s="191"/>
      <c r="K28" s="191"/>
      <c r="L28" s="191"/>
      <c r="M28" s="191"/>
      <c r="N28" s="101"/>
      <c r="O28" s="101"/>
      <c r="P28" s="101"/>
      <c r="Q28" s="101"/>
      <c r="R28" s="101"/>
      <c r="S28" s="101"/>
      <c r="T28" s="101"/>
      <c r="U28" s="101"/>
      <c r="V28" s="101"/>
      <c r="W28" s="101"/>
      <c r="X28" s="101"/>
      <c r="Y28" s="101"/>
      <c r="Z28" s="101"/>
      <c r="AA28" s="101"/>
      <c r="AB28" s="101"/>
      <c r="AC28" s="103"/>
      <c r="AD28" s="103"/>
      <c r="AE28" s="103"/>
      <c r="AF28" s="193"/>
      <c r="AG28" s="195"/>
      <c r="AH28" s="103"/>
      <c r="AI28" s="103"/>
      <c r="AJ28" s="103"/>
      <c r="AK28" s="195"/>
      <c r="AL28" s="103"/>
      <c r="AM28" s="103"/>
    </row>
    <row r="29" spans="1:39" ht="11.25" customHeight="1" x14ac:dyDescent="0.2">
      <c r="A29" s="78" t="s">
        <v>177</v>
      </c>
      <c r="B29" s="78">
        <v>262314</v>
      </c>
      <c r="C29" s="78">
        <v>261089</v>
      </c>
      <c r="D29" s="78">
        <v>260332</v>
      </c>
      <c r="E29" s="78">
        <v>259964</v>
      </c>
      <c r="F29" s="78">
        <v>260488</v>
      </c>
      <c r="G29" s="78">
        <v>261155</v>
      </c>
      <c r="H29" s="78">
        <v>261280</v>
      </c>
      <c r="I29" s="78">
        <v>260829</v>
      </c>
      <c r="J29" s="78">
        <v>260567</v>
      </c>
      <c r="K29" s="78">
        <v>260295</v>
      </c>
      <c r="L29" s="78">
        <v>258290</v>
      </c>
      <c r="M29" s="78">
        <v>256587</v>
      </c>
      <c r="N29" s="78">
        <v>254354</v>
      </c>
      <c r="O29" s="78">
        <v>251884</v>
      </c>
      <c r="P29" s="78">
        <v>249299</v>
      </c>
      <c r="Q29" s="78">
        <v>246903</v>
      </c>
      <c r="R29" s="78">
        <v>245078</v>
      </c>
      <c r="S29" s="78">
        <v>244319</v>
      </c>
      <c r="T29" s="78">
        <v>244105</v>
      </c>
      <c r="U29" s="78">
        <v>244195</v>
      </c>
      <c r="V29" s="78">
        <v>243736</v>
      </c>
      <c r="W29" s="78">
        <v>243978</v>
      </c>
      <c r="X29" s="78">
        <v>243449</v>
      </c>
      <c r="Y29" s="78">
        <v>243372</v>
      </c>
      <c r="Z29" s="78">
        <v>243042</v>
      </c>
      <c r="AA29" s="78">
        <v>242625</v>
      </c>
      <c r="AB29" s="78">
        <v>242155</v>
      </c>
      <c r="AC29" s="103">
        <v>241981</v>
      </c>
      <c r="AD29" s="103"/>
      <c r="AE29" s="103">
        <v>242156</v>
      </c>
      <c r="AF29" s="193">
        <v>243061</v>
      </c>
      <c r="AG29" s="195">
        <v>243897</v>
      </c>
      <c r="AH29" s="103">
        <v>245572</v>
      </c>
      <c r="AI29" s="103">
        <v>245968</v>
      </c>
      <c r="AJ29" s="103"/>
      <c r="AK29" s="195">
        <v>245453</v>
      </c>
      <c r="AL29" s="103">
        <v>245347</v>
      </c>
      <c r="AM29" s="103"/>
    </row>
    <row r="30" spans="1:39" ht="11.25" customHeight="1" x14ac:dyDescent="0.2">
      <c r="A30" s="78" t="s">
        <v>178</v>
      </c>
      <c r="B30" s="178">
        <v>134190</v>
      </c>
      <c r="C30" s="178">
        <v>133543</v>
      </c>
      <c r="D30" s="178">
        <v>133389</v>
      </c>
      <c r="E30" s="178">
        <v>134116</v>
      </c>
      <c r="F30" s="178">
        <v>134789</v>
      </c>
      <c r="G30" s="178">
        <v>135726</v>
      </c>
      <c r="H30" s="178">
        <v>136009</v>
      </c>
      <c r="I30" s="178">
        <v>135910</v>
      </c>
      <c r="J30" s="178">
        <v>136073</v>
      </c>
      <c r="K30" s="178">
        <v>136301</v>
      </c>
      <c r="L30" s="178">
        <v>135584</v>
      </c>
      <c r="M30" s="178">
        <v>134561</v>
      </c>
      <c r="N30" s="78">
        <v>133143</v>
      </c>
      <c r="O30" s="78">
        <v>131766</v>
      </c>
      <c r="P30" s="78">
        <v>130705</v>
      </c>
      <c r="Q30" s="78">
        <v>129566</v>
      </c>
      <c r="R30" s="78">
        <v>128586</v>
      </c>
      <c r="S30" s="78">
        <v>127947</v>
      </c>
      <c r="T30" s="78">
        <v>127645</v>
      </c>
      <c r="U30" s="78">
        <v>127424</v>
      </c>
      <c r="V30" s="78">
        <v>127028</v>
      </c>
      <c r="W30" s="78">
        <v>127020</v>
      </c>
      <c r="X30" s="78">
        <v>126937</v>
      </c>
      <c r="Y30" s="78">
        <v>126897</v>
      </c>
      <c r="Z30" s="78">
        <v>126666</v>
      </c>
      <c r="AA30" s="103">
        <v>126691</v>
      </c>
      <c r="AB30" s="103">
        <v>126299</v>
      </c>
      <c r="AC30" s="103">
        <v>126201</v>
      </c>
      <c r="AD30" s="103"/>
      <c r="AE30" s="103">
        <v>126461</v>
      </c>
      <c r="AF30" s="193">
        <v>126765</v>
      </c>
      <c r="AG30" s="195">
        <v>127376</v>
      </c>
      <c r="AH30" s="103">
        <v>128673</v>
      </c>
      <c r="AI30" s="103">
        <v>129806</v>
      </c>
      <c r="AJ30" s="103"/>
      <c r="AK30" s="195">
        <v>130280</v>
      </c>
      <c r="AL30" s="103">
        <v>130810</v>
      </c>
      <c r="AM30" s="103"/>
    </row>
    <row r="31" spans="1:39" ht="11.25" customHeight="1" x14ac:dyDescent="0.2">
      <c r="A31" s="78" t="s">
        <v>179</v>
      </c>
      <c r="B31" s="178">
        <v>245255</v>
      </c>
      <c r="C31" s="178">
        <v>245204</v>
      </c>
      <c r="D31" s="178">
        <v>245703</v>
      </c>
      <c r="E31" s="178">
        <v>247521</v>
      </c>
      <c r="F31" s="178">
        <v>250134</v>
      </c>
      <c r="G31" s="178">
        <v>251968</v>
      </c>
      <c r="H31" s="178">
        <v>253835</v>
      </c>
      <c r="I31" s="178">
        <v>255987</v>
      </c>
      <c r="J31" s="178">
        <v>258171</v>
      </c>
      <c r="K31" s="178">
        <v>259775</v>
      </c>
      <c r="L31" s="178">
        <v>260472</v>
      </c>
      <c r="M31" s="178">
        <v>259895</v>
      </c>
      <c r="N31" s="78">
        <v>259163</v>
      </c>
      <c r="O31" s="78">
        <v>257803</v>
      </c>
      <c r="P31" s="78">
        <v>256710</v>
      </c>
      <c r="Q31" s="78">
        <v>255640</v>
      </c>
      <c r="R31" s="78">
        <v>254818</v>
      </c>
      <c r="S31" s="78">
        <v>255230</v>
      </c>
      <c r="T31" s="78">
        <v>255956</v>
      </c>
      <c r="U31" s="78">
        <v>256875</v>
      </c>
      <c r="V31" s="78">
        <v>257652</v>
      </c>
      <c r="W31" s="78">
        <v>257581</v>
      </c>
      <c r="X31" s="78">
        <v>257593</v>
      </c>
      <c r="Y31" s="78">
        <v>257812</v>
      </c>
      <c r="Z31" s="78">
        <v>258548</v>
      </c>
      <c r="AA31" s="103">
        <v>259286</v>
      </c>
      <c r="AB31" s="103">
        <v>259667</v>
      </c>
      <c r="AC31" s="103">
        <v>260217</v>
      </c>
      <c r="AD31" s="103"/>
      <c r="AE31" s="103">
        <v>261112</v>
      </c>
      <c r="AF31" s="193">
        <v>262362</v>
      </c>
      <c r="AG31" s="195">
        <v>263378</v>
      </c>
      <c r="AH31" s="103">
        <v>265881</v>
      </c>
      <c r="AI31" s="103">
        <v>268465</v>
      </c>
      <c r="AJ31" s="103"/>
      <c r="AK31" s="195">
        <v>270154</v>
      </c>
      <c r="AL31" s="103">
        <v>271736</v>
      </c>
      <c r="AM31" s="103"/>
    </row>
    <row r="32" spans="1:39" ht="11.25" customHeight="1" x14ac:dyDescent="0.2">
      <c r="A32" s="162" t="s">
        <v>180</v>
      </c>
      <c r="B32" s="178">
        <v>262300</v>
      </c>
      <c r="C32" s="178">
        <v>261039</v>
      </c>
      <c r="D32" s="178">
        <v>260833</v>
      </c>
      <c r="E32" s="178">
        <v>261536</v>
      </c>
      <c r="F32" s="178">
        <v>262838</v>
      </c>
      <c r="G32" s="178">
        <v>263735</v>
      </c>
      <c r="H32" s="178">
        <v>264834</v>
      </c>
      <c r="I32" s="178">
        <v>266089</v>
      </c>
      <c r="J32" s="178">
        <v>267092</v>
      </c>
      <c r="K32" s="178">
        <v>267648</v>
      </c>
      <c r="L32" s="178">
        <v>266011</v>
      </c>
      <c r="M32" s="178">
        <v>264320</v>
      </c>
      <c r="N32" s="78">
        <v>262317</v>
      </c>
      <c r="O32" s="78">
        <v>260473</v>
      </c>
      <c r="P32" s="78">
        <v>258094</v>
      </c>
      <c r="Q32" s="78">
        <v>256238</v>
      </c>
      <c r="R32" s="78">
        <v>254733</v>
      </c>
      <c r="S32" s="78">
        <v>253632</v>
      </c>
      <c r="T32" s="78">
        <v>252874</v>
      </c>
      <c r="U32" s="78">
        <v>252585</v>
      </c>
      <c r="V32" s="78">
        <v>251740</v>
      </c>
      <c r="W32" s="78">
        <v>251886</v>
      </c>
      <c r="X32" s="78">
        <v>250602</v>
      </c>
      <c r="Y32" s="78">
        <v>249677</v>
      </c>
      <c r="Z32" s="78">
        <v>249019</v>
      </c>
      <c r="AA32" s="103">
        <v>248609</v>
      </c>
      <c r="AB32" s="103">
        <v>248545</v>
      </c>
      <c r="AC32" s="103">
        <v>248637</v>
      </c>
      <c r="AD32" s="103"/>
      <c r="AE32" s="103">
        <v>249436</v>
      </c>
      <c r="AF32" s="193">
        <v>249987</v>
      </c>
      <c r="AG32" s="195">
        <v>249733</v>
      </c>
      <c r="AH32" s="103">
        <v>250570</v>
      </c>
      <c r="AI32" s="103">
        <v>251295</v>
      </c>
      <c r="AJ32" s="103"/>
      <c r="AK32" s="195">
        <v>250497</v>
      </c>
      <c r="AL32" s="103">
        <v>250093</v>
      </c>
      <c r="AM32" s="103"/>
    </row>
    <row r="33" spans="2:38" ht="11.25" customHeight="1" x14ac:dyDescent="0.2">
      <c r="B33" s="103"/>
      <c r="AC33" s="103"/>
      <c r="AD33" s="103"/>
      <c r="AL33" s="192"/>
    </row>
    <row r="34" spans="2:38" ht="11.25" customHeight="1" x14ac:dyDescent="0.2">
      <c r="B34" s="103"/>
      <c r="AC34" s="101"/>
      <c r="AD34" s="101"/>
      <c r="AL34" s="192"/>
    </row>
    <row r="35" spans="2:38" ht="11.25" customHeight="1" x14ac:dyDescent="0.2">
      <c r="AC35" s="101"/>
      <c r="AD35" s="101"/>
      <c r="AL35" s="192"/>
    </row>
    <row r="36" spans="2:38" ht="11.25" customHeight="1" x14ac:dyDescent="0.2">
      <c r="B36" s="103"/>
      <c r="AL36" s="192"/>
    </row>
    <row r="37" spans="2:38" ht="11.25" customHeight="1" x14ac:dyDescent="0.2">
      <c r="B37" s="103"/>
      <c r="AC37" s="103"/>
      <c r="AD37" s="103"/>
    </row>
    <row r="38" spans="2:38" ht="11.25" customHeight="1" x14ac:dyDescent="0.2">
      <c r="AC38" s="103"/>
      <c r="AD38" s="103"/>
    </row>
    <row r="39" spans="2:38" ht="11.25" customHeight="1" x14ac:dyDescent="0.2">
      <c r="AC39" s="103"/>
      <c r="AD39" s="103"/>
    </row>
    <row r="41" spans="2:38" ht="11.25" customHeight="1" x14ac:dyDescent="0.2">
      <c r="Z41" s="103"/>
      <c r="AA41" s="103"/>
      <c r="AB41" s="103"/>
    </row>
    <row r="46" spans="2:38" ht="11.25" customHeight="1" x14ac:dyDescent="0.2">
      <c r="K46" s="66"/>
      <c r="L46" s="192"/>
      <c r="M46" s="66"/>
      <c r="N46" s="66"/>
      <c r="O46" s="66"/>
      <c r="P46" s="66"/>
    </row>
    <row r="47" spans="2:38" ht="11.25" customHeight="1" x14ac:dyDescent="0.2">
      <c r="K47" s="66"/>
      <c r="L47" s="66"/>
      <c r="M47" s="66"/>
      <c r="N47" s="66"/>
      <c r="O47" s="66"/>
      <c r="P47" s="66"/>
    </row>
    <row r="48" spans="2:38" ht="11.25" customHeight="1" x14ac:dyDescent="0.2">
      <c r="L48" s="103"/>
    </row>
    <row r="49" spans="12:15" ht="11.25" customHeight="1" x14ac:dyDescent="0.2">
      <c r="L49" s="103"/>
    </row>
    <row r="50" spans="12:15" ht="11.25" customHeight="1" x14ac:dyDescent="0.2">
      <c r="L50" s="103"/>
      <c r="O50" s="103"/>
    </row>
    <row r="51" spans="12:15" ht="11.25" customHeight="1" x14ac:dyDescent="0.2">
      <c r="L51" s="103"/>
      <c r="O51" s="103"/>
    </row>
    <row r="52" spans="12:15" ht="11.25" customHeight="1" x14ac:dyDescent="0.2">
      <c r="O52" s="103"/>
    </row>
    <row r="53" spans="12:15" ht="11.25" customHeight="1" x14ac:dyDescent="0.2">
      <c r="L53" s="103"/>
      <c r="O53" s="103"/>
    </row>
    <row r="54" spans="12:15" ht="11.25" customHeight="1" x14ac:dyDescent="0.2">
      <c r="L54" s="103"/>
      <c r="O54" s="103"/>
    </row>
    <row r="55" spans="12:15" ht="11.25" customHeight="1" x14ac:dyDescent="0.2">
      <c r="L55" s="103"/>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dimension ref="A1:AM41"/>
  <sheetViews>
    <sheetView zoomScaleNormal="100" zoomScaleSheetLayoutView="100" workbookViewId="0">
      <pane xSplit="1" ySplit="8" topLeftCell="E9" activePane="bottomRight" state="frozen"/>
      <selection activeCell="K25" sqref="K25"/>
      <selection pane="topRight" activeCell="K25" sqref="K25"/>
      <selection pane="bottomLeft" activeCell="K25" sqref="K25"/>
      <selection pane="bottomRight"/>
    </sheetView>
  </sheetViews>
  <sheetFormatPr defaultColWidth="9.140625" defaultRowHeight="11.25" customHeight="1" x14ac:dyDescent="0.2"/>
  <cols>
    <col min="1" max="1" width="14" style="2" customWidth="1"/>
    <col min="2" max="29" width="4.7109375" style="2" customWidth="1"/>
    <col min="30" max="30" width="1.140625" style="2" customWidth="1"/>
    <col min="31" max="35" width="4.5703125" style="2" customWidth="1"/>
    <col min="36" max="36" width="1.42578125" style="282" customWidth="1"/>
    <col min="37" max="38" width="4.5703125" style="282" customWidth="1"/>
    <col min="39" max="39" width="5.28515625" style="2" customWidth="1"/>
    <col min="40" max="16384" width="9.140625" style="2"/>
  </cols>
  <sheetData>
    <row r="1" spans="1:39" ht="11.25" customHeight="1" x14ac:dyDescent="0.2">
      <c r="A1" s="3" t="s">
        <v>661</v>
      </c>
      <c r="B1" s="3"/>
      <c r="C1" s="3"/>
      <c r="D1" s="3"/>
      <c r="E1" s="3"/>
      <c r="F1" s="3"/>
      <c r="G1" s="3"/>
      <c r="H1" s="3"/>
      <c r="I1" s="3"/>
      <c r="J1" s="3"/>
      <c r="K1" s="3"/>
      <c r="L1" s="3"/>
      <c r="M1" s="3"/>
      <c r="AD1" s="3"/>
    </row>
    <row r="2" spans="1:39" ht="11.25" hidden="1" customHeight="1" x14ac:dyDescent="0.2">
      <c r="A2" s="3" t="s">
        <v>303</v>
      </c>
      <c r="B2" s="3"/>
      <c r="C2" s="3"/>
      <c r="D2" s="3"/>
      <c r="E2" s="3"/>
      <c r="F2" s="3"/>
      <c r="G2" s="3"/>
      <c r="H2" s="3"/>
      <c r="I2" s="3"/>
      <c r="J2" s="3"/>
      <c r="K2" s="3"/>
      <c r="L2" s="3"/>
      <c r="M2" s="3"/>
      <c r="AD2" s="3"/>
    </row>
    <row r="3" spans="1:39" ht="11.25" customHeight="1" x14ac:dyDescent="0.2">
      <c r="A3" s="7" t="s">
        <v>662</v>
      </c>
      <c r="B3" s="3"/>
      <c r="C3" s="3"/>
      <c r="D3" s="3"/>
      <c r="E3" s="3"/>
      <c r="F3" s="3"/>
      <c r="G3" s="3"/>
      <c r="H3" s="3"/>
      <c r="I3" s="3"/>
      <c r="J3" s="3"/>
      <c r="K3" s="3"/>
      <c r="L3" s="3"/>
      <c r="M3" s="3"/>
      <c r="AD3" s="3"/>
    </row>
    <row r="4" spans="1:39" ht="11.25" hidden="1" customHeight="1" x14ac:dyDescent="0.2">
      <c r="A4" s="7" t="s">
        <v>303</v>
      </c>
      <c r="B4" s="3"/>
      <c r="C4" s="3"/>
      <c r="D4" s="3"/>
      <c r="E4" s="3"/>
      <c r="F4" s="3"/>
      <c r="G4" s="3"/>
      <c r="H4" s="3"/>
      <c r="I4" s="3"/>
      <c r="J4" s="3"/>
      <c r="K4" s="3"/>
      <c r="L4" s="3"/>
      <c r="M4" s="3"/>
      <c r="AD4" s="3"/>
    </row>
    <row r="5" spans="1:39" ht="11.25" customHeight="1" x14ac:dyDescent="0.2">
      <c r="A5" s="8"/>
      <c r="B5" s="4"/>
      <c r="C5" s="4"/>
      <c r="D5" s="4"/>
      <c r="E5" s="4"/>
      <c r="F5" s="4"/>
      <c r="G5" s="4"/>
      <c r="H5" s="4"/>
      <c r="I5" s="4"/>
      <c r="J5" s="4"/>
      <c r="K5" s="4"/>
      <c r="L5" s="3"/>
      <c r="M5" s="3"/>
      <c r="AD5" s="4"/>
      <c r="AE5" s="1"/>
      <c r="AF5" s="1"/>
      <c r="AG5" s="1"/>
      <c r="AH5" s="1"/>
      <c r="AI5" s="1"/>
      <c r="AJ5" s="272"/>
    </row>
    <row r="6" spans="1:39"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76"/>
      <c r="AL6" s="276"/>
      <c r="AM6" s="276"/>
    </row>
    <row r="7" spans="1:39" ht="11.25" customHeight="1" x14ac:dyDescent="0.2">
      <c r="A7" s="8" t="s">
        <v>88</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272"/>
      <c r="AK7" s="279">
        <v>2018</v>
      </c>
      <c r="AL7" s="279">
        <v>2019</v>
      </c>
      <c r="AM7" s="279">
        <v>2020</v>
      </c>
    </row>
    <row r="8" spans="1:39" ht="11.25" customHeight="1" x14ac:dyDescent="0.2">
      <c r="AD8" s="3"/>
      <c r="AM8" s="282"/>
    </row>
    <row r="9" spans="1:39" s="3" customFormat="1" ht="11.25" customHeight="1" x14ac:dyDescent="0.2">
      <c r="A9" s="3" t="s">
        <v>159</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73"/>
      <c r="AK9" s="273">
        <v>3.1670981512064542</v>
      </c>
      <c r="AL9" s="273">
        <v>2.1398992543177311</v>
      </c>
      <c r="AM9" s="273">
        <v>1.9654514107172019</v>
      </c>
    </row>
    <row r="10" spans="1:39"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84"/>
      <c r="AK10" s="284"/>
      <c r="AL10" s="284"/>
      <c r="AM10" s="480"/>
    </row>
    <row r="11" spans="1:39" ht="11.25" customHeight="1" x14ac:dyDescent="0.2">
      <c r="A11" s="2" t="s">
        <v>160</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84"/>
      <c r="AK11" s="284">
        <v>1.2797957787216034</v>
      </c>
      <c r="AL11" s="284">
        <v>0.92550485237987268</v>
      </c>
      <c r="AM11" s="284">
        <v>0.5434805329453718</v>
      </c>
    </row>
    <row r="12" spans="1:39" s="11" customFormat="1" ht="22.5" customHeight="1" x14ac:dyDescent="0.2">
      <c r="A12" s="163" t="s">
        <v>566</v>
      </c>
      <c r="B12" s="160">
        <f>100000*'6.3'!B12/'Befolkning SE'!B6</f>
        <v>2.4278105700802697</v>
      </c>
      <c r="C12" s="160">
        <f>100000*'6.3'!C12/'Befolkning SE'!C6</f>
        <v>3.6187250929936958</v>
      </c>
      <c r="D12" s="160">
        <f>100000*'6.3'!D12/'Befolkning SE'!D6</f>
        <v>3.8991616802387488</v>
      </c>
      <c r="E12" s="160">
        <v>4.3316877898683313</v>
      </c>
      <c r="F12" s="160">
        <v>5.0581162682408314</v>
      </c>
      <c r="G12" s="160">
        <v>2.9653704044172158</v>
      </c>
      <c r="H12" s="160">
        <v>3.238322902008349</v>
      </c>
      <c r="I12" s="160">
        <v>3.3597438414434628</v>
      </c>
      <c r="J12" s="160">
        <v>3.463433359212877</v>
      </c>
      <c r="K12" s="160">
        <v>1.9896905604816189</v>
      </c>
      <c r="L12" s="160">
        <v>2.8124687991742592</v>
      </c>
      <c r="M12" s="160">
        <v>1.531048266992548</v>
      </c>
      <c r="N12" s="160">
        <v>2.3372870147207836</v>
      </c>
      <c r="O12" s="160">
        <v>2.309428036184662</v>
      </c>
      <c r="P12" s="160">
        <v>2.2858587366193226</v>
      </c>
      <c r="Q12" s="160">
        <v>2.6654299071897305</v>
      </c>
      <c r="R12" s="160">
        <v>2.1193512665773007</v>
      </c>
      <c r="S12" s="160">
        <v>2.3742066192880547</v>
      </c>
      <c r="T12" s="160">
        <v>1.5753799619545739</v>
      </c>
      <c r="U12" s="160">
        <v>1.5685372344597173</v>
      </c>
      <c r="V12" s="160">
        <v>1.1672576448890974</v>
      </c>
      <c r="W12" s="160">
        <v>0.89412876731576152</v>
      </c>
      <c r="X12" s="160">
        <v>2.012166059034437</v>
      </c>
      <c r="Y12" s="160">
        <v>0.98750802350269096</v>
      </c>
      <c r="Z12" s="160">
        <v>1.0850995337689002</v>
      </c>
      <c r="AA12" s="160">
        <v>1.416642957572724</v>
      </c>
      <c r="AB12" s="160">
        <v>1.2726708965619373</v>
      </c>
      <c r="AC12" s="160">
        <v>0.68086265298132731</v>
      </c>
      <c r="AD12" s="161"/>
      <c r="AE12" s="160">
        <v>0.66837473543500059</v>
      </c>
      <c r="AF12" s="160">
        <v>0.87720356276227018</v>
      </c>
      <c r="AG12" s="160">
        <v>0.43312730910996672</v>
      </c>
      <c r="AH12" s="160">
        <v>0.42752445172661097</v>
      </c>
      <c r="AI12" s="160">
        <v>1.3687654051914113</v>
      </c>
      <c r="AJ12" s="271" t="s">
        <v>557</v>
      </c>
      <c r="AK12" s="283">
        <v>0.83146772761948706</v>
      </c>
      <c r="AL12" s="283">
        <v>0.6159702609558011</v>
      </c>
      <c r="AM12" s="283">
        <v>0.41002469373718031</v>
      </c>
    </row>
    <row r="13" spans="1:39" ht="11.25" customHeight="1" x14ac:dyDescent="0.2">
      <c r="A13" s="2" t="s">
        <v>161</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84"/>
      <c r="AK13" s="284">
        <v>3.1884874347024343</v>
      </c>
      <c r="AL13" s="284">
        <v>3.9091716986393474</v>
      </c>
      <c r="AM13" s="284">
        <v>2.0597640540276112</v>
      </c>
    </row>
    <row r="14" spans="1:39" ht="11.25" customHeight="1" x14ac:dyDescent="0.2">
      <c r="A14" s="2" t="s">
        <v>162</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84"/>
      <c r="AK14" s="284">
        <v>3.7326727633655135</v>
      </c>
      <c r="AL14" s="284">
        <v>2.6887141224709281</v>
      </c>
      <c r="AM14" s="284">
        <v>1.6700011022007275</v>
      </c>
    </row>
    <row r="15" spans="1:39" ht="11.25" customHeight="1" x14ac:dyDescent="0.2">
      <c r="A15" s="2" t="s">
        <v>163</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84"/>
      <c r="AK15" s="284">
        <v>1.083228801753964</v>
      </c>
      <c r="AL15" s="284">
        <v>2.7927260228359057</v>
      </c>
      <c r="AM15" s="284">
        <v>2.7827844112698488</v>
      </c>
    </row>
    <row r="16" spans="1:39"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84"/>
      <c r="AK16" s="284"/>
      <c r="AL16" s="284"/>
      <c r="AM16" s="284"/>
    </row>
    <row r="17" spans="1:39" ht="11.25" customHeight="1" x14ac:dyDescent="0.2">
      <c r="A17" s="2" t="s">
        <v>164</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84"/>
      <c r="AK17" s="284">
        <v>4.7114252061248525</v>
      </c>
      <c r="AL17" s="284">
        <v>2.4752543323826521</v>
      </c>
      <c r="AM17" s="284">
        <v>1.3698254842333086</v>
      </c>
    </row>
    <row r="18" spans="1:39" ht="11.25" customHeight="1" x14ac:dyDescent="0.2">
      <c r="A18" s="2" t="s">
        <v>165</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84"/>
      <c r="AK18" s="284">
        <v>3.5019961377985451</v>
      </c>
      <c r="AL18" s="284">
        <v>4.4671885004640917</v>
      </c>
      <c r="AM18" s="284">
        <v>2.966434790347221</v>
      </c>
    </row>
    <row r="19" spans="1:39" ht="11.25" customHeight="1" x14ac:dyDescent="0.2">
      <c r="A19" s="2" t="s">
        <v>166</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84"/>
      <c r="AK19" s="284">
        <v>4.4958515551559239</v>
      </c>
      <c r="AL19" s="284">
        <v>3.2593727337173961</v>
      </c>
      <c r="AM19" s="284">
        <v>2.8454127880980447</v>
      </c>
    </row>
    <row r="20" spans="1:39" ht="11.25" customHeight="1" x14ac:dyDescent="0.2">
      <c r="A20" s="2" t="s">
        <v>167</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84"/>
      <c r="AK20" s="284">
        <v>5.0633765970733684</v>
      </c>
      <c r="AL20" s="284">
        <v>3.3508695506483934</v>
      </c>
      <c r="AM20" s="284">
        <v>3.3264586521189541</v>
      </c>
    </row>
    <row r="21" spans="1:39" ht="11.25" customHeight="1" x14ac:dyDescent="0.2">
      <c r="A21" s="2" t="s">
        <v>168</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84"/>
      <c r="AK21" s="284">
        <v>1.2524736354299741</v>
      </c>
      <c r="AL21" s="284">
        <v>2.5061714471887022</v>
      </c>
      <c r="AM21" s="284">
        <v>1.2574187707474098</v>
      </c>
    </row>
    <row r="22" spans="1:39" ht="10.15"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84"/>
      <c r="AK22" s="284"/>
      <c r="AL22" s="284"/>
      <c r="AM22" s="284"/>
    </row>
    <row r="23" spans="1:39" ht="11.25" customHeight="1" x14ac:dyDescent="0.2">
      <c r="A23" s="2" t="s">
        <v>169</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84"/>
      <c r="AK23" s="284">
        <v>3.5238047694697556</v>
      </c>
      <c r="AL23" s="284">
        <v>1.8144513062960734</v>
      </c>
      <c r="AM23" s="284">
        <v>2.8070963395463733</v>
      </c>
    </row>
    <row r="24" spans="1:39" s="11" customFormat="1" ht="22.5" customHeight="1" x14ac:dyDescent="0.2">
      <c r="A24" s="163" t="s">
        <v>505</v>
      </c>
      <c r="B24" s="160">
        <f>100000*'6.3'!B24/'Befolkning SE'!B18</f>
        <v>3.4792290028529678</v>
      </c>
      <c r="C24" s="160">
        <f>100000*'6.3'!C24/'Befolkning SE'!C18</f>
        <v>4.3467677435059286</v>
      </c>
      <c r="D24" s="160">
        <f>100000*'6.3'!D24/'Befolkning SE'!D18</f>
        <v>6.0648593385837684</v>
      </c>
      <c r="E24" s="160">
        <v>4.7500809672892155</v>
      </c>
      <c r="F24" s="160">
        <v>4.2935407972246553</v>
      </c>
      <c r="G24" s="160">
        <v>5.5582396627431194</v>
      </c>
      <c r="H24" s="160">
        <v>2.9813114363106696</v>
      </c>
      <c r="I24" s="160">
        <v>3.8025384056378968</v>
      </c>
      <c r="J24" s="160">
        <v>5.4751135033145495</v>
      </c>
      <c r="K24" s="160">
        <v>2.4721267706607994</v>
      </c>
      <c r="L24" s="160">
        <v>3.2560165080036958</v>
      </c>
      <c r="M24" s="160">
        <v>2.8225009777949817</v>
      </c>
      <c r="N24" s="160">
        <v>1.1932794501368293</v>
      </c>
      <c r="O24" s="160">
        <v>2.3538273232275682</v>
      </c>
      <c r="P24" s="160">
        <v>3.8823794327067174</v>
      </c>
      <c r="Q24" s="160">
        <v>3.4671525816803364</v>
      </c>
      <c r="R24" s="160">
        <v>2.2866115085157221</v>
      </c>
      <c r="S24" s="160">
        <v>1.506699161145242</v>
      </c>
      <c r="T24" s="160">
        <v>2.9943369602239764</v>
      </c>
      <c r="U24" s="160">
        <v>2.6008575398860083</v>
      </c>
      <c r="V24" s="160">
        <v>4.7922557147649396</v>
      </c>
      <c r="W24" s="160">
        <v>3.2579893137950506</v>
      </c>
      <c r="X24" s="160">
        <v>3.5612408787717991</v>
      </c>
      <c r="Y24" s="160">
        <v>1.3959900186713665</v>
      </c>
      <c r="Z24" s="160">
        <v>1.3609654689036403</v>
      </c>
      <c r="AA24" s="160">
        <v>0.33448955221883647</v>
      </c>
      <c r="AB24" s="160">
        <v>1.3208512886555386</v>
      </c>
      <c r="AC24" s="160">
        <v>1.6246531365553454</v>
      </c>
      <c r="AD24" s="161"/>
      <c r="AE24" s="160">
        <v>0.95848482718518568</v>
      </c>
      <c r="AF24" s="160">
        <v>0.62871926741630957</v>
      </c>
      <c r="AG24" s="160">
        <v>1.860038316789326</v>
      </c>
      <c r="AH24" s="160">
        <v>0.60883912643762139</v>
      </c>
      <c r="AI24" s="160">
        <v>1.4986527112126198</v>
      </c>
      <c r="AJ24" s="283"/>
      <c r="AK24" s="283">
        <v>1.4735657048212123</v>
      </c>
      <c r="AL24" s="283">
        <v>1.1622298541982647</v>
      </c>
      <c r="AM24" s="283">
        <v>2.2991875246084916</v>
      </c>
    </row>
    <row r="25" spans="1:39" ht="11.25" customHeight="1" x14ac:dyDescent="0.2">
      <c r="A25" s="2" t="s">
        <v>170</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84"/>
      <c r="AK25" s="284">
        <v>3.643518181155724</v>
      </c>
      <c r="AL25" s="284">
        <v>1.797225084469579</v>
      </c>
      <c r="AM25" s="284">
        <v>1.48478981315405</v>
      </c>
    </row>
    <row r="26" spans="1:39" ht="22.5" customHeight="1" x14ac:dyDescent="0.2">
      <c r="A26" s="159" t="s">
        <v>171</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84"/>
      <c r="AK26" s="284">
        <v>3.0412664769384272</v>
      </c>
      <c r="AL26" s="284">
        <v>1.1008870252352276</v>
      </c>
      <c r="AM26" s="284">
        <v>1.729661914516649</v>
      </c>
    </row>
    <row r="27" spans="1:39" s="11" customFormat="1" ht="22.5" customHeight="1" x14ac:dyDescent="0.2">
      <c r="A27" s="163" t="s">
        <v>506</v>
      </c>
      <c r="B27" s="160">
        <f>100000*'6.3'!B27/'Befolkning SE'!B21</f>
        <v>4.9354281483918729</v>
      </c>
      <c r="C27" s="160">
        <f>100000*'6.3'!C27/'Befolkning SE'!C21</f>
        <v>5.8229045113534994</v>
      </c>
      <c r="D27" s="160">
        <f>100000*'6.3'!D27/'Befolkning SE'!D21</f>
        <v>4.4030302117394058</v>
      </c>
      <c r="E27" s="160">
        <v>5.1072167293848354</v>
      </c>
      <c r="F27" s="160">
        <v>3.9366432011856243</v>
      </c>
      <c r="G27" s="160">
        <v>4.3875651784353478</v>
      </c>
      <c r="H27" s="160">
        <v>3.4713222497870921</v>
      </c>
      <c r="I27" s="160">
        <v>9.6816355509657424</v>
      </c>
      <c r="J27" s="160">
        <v>1.6006841781515757</v>
      </c>
      <c r="K27" s="160">
        <v>2.9242857432072218</v>
      </c>
      <c r="L27" s="160">
        <v>2.4488578304455362</v>
      </c>
      <c r="M27" s="160">
        <v>1.5417958838455033</v>
      </c>
      <c r="N27" s="160">
        <v>3.0660671775318598</v>
      </c>
      <c r="O27" s="160">
        <v>5.2220116494376549</v>
      </c>
      <c r="P27" s="160">
        <v>3.4596838713862521</v>
      </c>
      <c r="Q27" s="160">
        <v>2.5696481723377373</v>
      </c>
      <c r="R27" s="160">
        <v>2.7585211780158594</v>
      </c>
      <c r="S27" s="160">
        <v>2.1056133546421405</v>
      </c>
      <c r="T27" s="160">
        <v>2.3009904718076371</v>
      </c>
      <c r="U27" s="160">
        <v>2.4926777590826945</v>
      </c>
      <c r="V27" s="160">
        <v>1.855892044821855</v>
      </c>
      <c r="W27" s="160">
        <v>1.837646016289711</v>
      </c>
      <c r="X27" s="160">
        <v>2.2289676637582017</v>
      </c>
      <c r="Y27" s="160">
        <v>2.5989760034546388</v>
      </c>
      <c r="Z27" s="160">
        <v>1.7739932588256164</v>
      </c>
      <c r="AA27" s="160">
        <v>0.77858729228750889</v>
      </c>
      <c r="AB27" s="160">
        <v>1.9216947810613136</v>
      </c>
      <c r="AC27" s="160">
        <v>0.76032762517368735</v>
      </c>
      <c r="AD27" s="161"/>
      <c r="AE27" s="160">
        <v>1.1251314997440325</v>
      </c>
      <c r="AF27" s="160">
        <v>0.92396677415480144</v>
      </c>
      <c r="AG27" s="160">
        <v>1.0945110271985989</v>
      </c>
      <c r="AH27" s="160">
        <v>1.7964932451853981</v>
      </c>
      <c r="AI27" s="160">
        <v>0.88646352468534972</v>
      </c>
      <c r="AJ27" s="283"/>
      <c r="AK27" s="283">
        <v>1.0491931704519224</v>
      </c>
      <c r="AL27" s="283">
        <v>1.0357667522325089</v>
      </c>
      <c r="AM27" s="283">
        <v>1.8866112345983919</v>
      </c>
    </row>
    <row r="28" spans="1:39"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84"/>
      <c r="AK28" s="284"/>
      <c r="AL28" s="284"/>
      <c r="AM28" s="284"/>
    </row>
    <row r="29" spans="1:39" ht="11.25" customHeight="1" x14ac:dyDescent="0.2">
      <c r="A29" s="2" t="s">
        <v>172</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84"/>
      <c r="AK29" s="284">
        <v>4.9736750484933321</v>
      </c>
      <c r="AL29" s="284">
        <v>1.4163603787347652</v>
      </c>
      <c r="AM29" s="284">
        <v>4.2420064690598656</v>
      </c>
    </row>
    <row r="30" spans="1:39" ht="11.25" customHeight="1" x14ac:dyDescent="0.2">
      <c r="A30" s="2" t="s">
        <v>173</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84"/>
      <c r="AK30" s="284">
        <v>3.9701970541137857</v>
      </c>
      <c r="AL30" s="284">
        <v>2.2965502534407243</v>
      </c>
      <c r="AM30" s="284">
        <v>1.9630745673874421</v>
      </c>
    </row>
    <row r="31" spans="1:39" ht="11.25" customHeight="1" x14ac:dyDescent="0.2">
      <c r="A31" s="2" t="s">
        <v>174</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84"/>
      <c r="AK31" s="284">
        <v>2.5554066929751871</v>
      </c>
      <c r="AL31" s="284">
        <v>0.72504486215084563</v>
      </c>
      <c r="AM31" s="284">
        <v>2.1649629610920074</v>
      </c>
    </row>
    <row r="32" spans="1:39" ht="11.25" customHeight="1" x14ac:dyDescent="0.2">
      <c r="A32" s="2" t="s">
        <v>175</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84"/>
      <c r="AK32" s="284">
        <v>3.4820032661190634</v>
      </c>
      <c r="AL32" s="284">
        <v>2.7781057485953204</v>
      </c>
      <c r="AM32" s="284">
        <v>3.128519584532599</v>
      </c>
    </row>
    <row r="33" spans="1:39" ht="11.25" customHeight="1" x14ac:dyDescent="0.2">
      <c r="A33" s="2" t="s">
        <v>176</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84"/>
      <c r="AK33" s="284">
        <v>3.8388117830582766</v>
      </c>
      <c r="AL33" s="284">
        <v>4.1756268659832561</v>
      </c>
      <c r="AM33" s="284">
        <v>2.0869420038817119</v>
      </c>
    </row>
    <row r="34" spans="1:39"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84"/>
      <c r="AK34" s="284"/>
      <c r="AL34" s="284"/>
      <c r="AM34" s="284"/>
    </row>
    <row r="35" spans="1:39" ht="11.25" customHeight="1" x14ac:dyDescent="0.2">
      <c r="A35" s="2" t="s">
        <v>177</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84"/>
      <c r="AK35" s="284">
        <v>6.9259695338822507</v>
      </c>
      <c r="AL35" s="284">
        <v>4.8910318854520334</v>
      </c>
      <c r="AM35" s="284">
        <v>4.9068917294339904</v>
      </c>
    </row>
    <row r="36" spans="1:39" ht="11.25" customHeight="1" x14ac:dyDescent="0.2">
      <c r="A36" s="2" t="s">
        <v>178</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84"/>
      <c r="AK36" s="284">
        <v>8.4433527786306417</v>
      </c>
      <c r="AL36" s="284">
        <v>7.6446754835257247</v>
      </c>
      <c r="AM36" s="284">
        <v>4.5747398116732114</v>
      </c>
    </row>
    <row r="37" spans="1:39" ht="11.25" customHeight="1" x14ac:dyDescent="0.2">
      <c r="A37" s="2" t="s">
        <v>179</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84"/>
      <c r="AK37" s="284">
        <v>5.5523886375918918</v>
      </c>
      <c r="AL37" s="284">
        <v>1.84002119704419</v>
      </c>
      <c r="AM37" s="284">
        <v>2.5623005066034144</v>
      </c>
    </row>
    <row r="38" spans="1:39" ht="11.25" customHeight="1" x14ac:dyDescent="0.2">
      <c r="A38" s="1" t="s">
        <v>180</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54" t="s">
        <v>557</v>
      </c>
      <c r="AE38" s="45">
        <v>6.815375487098895</v>
      </c>
      <c r="AF38" s="45">
        <v>5.2002704140615315</v>
      </c>
      <c r="AG38" s="45">
        <v>5.6059871943235375</v>
      </c>
      <c r="AH38" s="45">
        <v>9.5781617911162549</v>
      </c>
      <c r="AI38" s="45">
        <v>1.5917547105990968</v>
      </c>
      <c r="AJ38" s="274"/>
      <c r="AK38" s="274">
        <v>6.7865084212585378</v>
      </c>
      <c r="AL38" s="274">
        <v>8.3968763619933391</v>
      </c>
      <c r="AM38" s="274">
        <v>2.0030927752449781</v>
      </c>
    </row>
    <row r="39" spans="1:39" ht="11.25" customHeight="1" x14ac:dyDescent="0.2">
      <c r="AD39" s="15"/>
    </row>
    <row r="40" spans="1:39" ht="11.25" customHeight="1" x14ac:dyDescent="0.2">
      <c r="A40" s="2" t="s">
        <v>363</v>
      </c>
      <c r="AD40" s="15"/>
      <c r="AE40" s="9"/>
    </row>
    <row r="41" spans="1:39" ht="11.25" customHeight="1" x14ac:dyDescent="0.2">
      <c r="A41" s="11" t="s">
        <v>364</v>
      </c>
      <c r="AD41" s="15"/>
    </row>
  </sheetData>
  <pageMargins left="0.74803149606299213" right="0.74803149606299213" top="0.98425196850393704" bottom="0.98425196850393704" header="0.51181102362204722" footer="0.51181102362204722"/>
  <pageSetup paperSize="9" scale="7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dimension ref="A1:AA51"/>
  <sheetViews>
    <sheetView zoomScaleNormal="100" zoomScaleSheetLayoutView="100" workbookViewId="0">
      <pane ySplit="9" topLeftCell="A10" activePane="bottomLeft" state="frozen"/>
      <selection activeCell="K25" sqref="K25"/>
      <selection pane="bottomLeft"/>
    </sheetView>
  </sheetViews>
  <sheetFormatPr defaultColWidth="9.140625" defaultRowHeight="11.25" x14ac:dyDescent="0.2"/>
  <cols>
    <col min="1" max="1" width="11.42578125" style="2" customWidth="1"/>
    <col min="2" max="2" width="9.140625" style="3" customWidth="1"/>
    <col min="3" max="3" width="2.85546875" style="2" customWidth="1"/>
    <col min="4" max="4" width="7.28515625" style="24" customWidth="1"/>
    <col min="5" max="5" width="0.85546875" style="24" customWidth="1"/>
    <col min="6" max="6" width="7.28515625" style="24" customWidth="1"/>
    <col min="7" max="7" width="1" style="2" customWidth="1"/>
    <col min="8" max="8" width="7.85546875" style="2" customWidth="1"/>
    <col min="9" max="9" width="15.5703125" style="2" customWidth="1"/>
    <col min="10" max="10" width="0.85546875" style="2" customWidth="1"/>
    <col min="11" max="11" width="7.28515625" style="2" customWidth="1"/>
    <col min="12" max="12" width="1" style="2" customWidth="1"/>
    <col min="13" max="13" width="15" style="2" customWidth="1"/>
    <col min="14" max="14" width="1" style="2" customWidth="1"/>
    <col min="15" max="15" width="13.42578125" style="2" customWidth="1"/>
    <col min="16" max="16" width="2.85546875" style="2" customWidth="1"/>
    <col min="17" max="17" width="10" style="2" customWidth="1"/>
    <col min="18" max="18" width="1" style="2" customWidth="1"/>
    <col min="19" max="20" width="10" style="2" customWidth="1"/>
    <col min="21" max="21" width="0.85546875" style="24" customWidth="1"/>
    <col min="22" max="16384" width="9.140625" style="2"/>
  </cols>
  <sheetData>
    <row r="1" spans="1:21" s="3" customFormat="1" ht="11.25" customHeight="1" x14ac:dyDescent="0.2">
      <c r="A1" s="3" t="s">
        <v>657</v>
      </c>
      <c r="D1" s="5"/>
      <c r="E1" s="5"/>
      <c r="F1" s="5"/>
      <c r="U1" s="5"/>
    </row>
    <row r="2" spans="1:21" s="3" customFormat="1" ht="11.25" hidden="1" customHeight="1" x14ac:dyDescent="0.2">
      <c r="A2" s="3" t="s">
        <v>303</v>
      </c>
      <c r="D2" s="5"/>
      <c r="E2" s="5"/>
      <c r="F2" s="5"/>
      <c r="U2" s="5"/>
    </row>
    <row r="3" spans="1:21" s="3" customFormat="1" ht="11.25" customHeight="1" x14ac:dyDescent="0.2">
      <c r="A3" s="7" t="s">
        <v>658</v>
      </c>
      <c r="B3" s="7"/>
      <c r="C3" s="7"/>
      <c r="D3" s="5"/>
      <c r="E3" s="5"/>
      <c r="F3" s="5"/>
      <c r="G3" s="7"/>
      <c r="L3" s="7"/>
      <c r="N3" s="7"/>
      <c r="P3" s="7"/>
      <c r="R3" s="7"/>
      <c r="U3" s="5"/>
    </row>
    <row r="4" spans="1:21" s="3" customFormat="1" ht="11.25" hidden="1" customHeight="1" x14ac:dyDescent="0.2">
      <c r="A4" s="7" t="s">
        <v>303</v>
      </c>
      <c r="B4" s="7"/>
      <c r="C4" s="7"/>
      <c r="D4" s="5"/>
      <c r="E4" s="5"/>
      <c r="F4" s="5"/>
      <c r="G4" s="7"/>
      <c r="L4" s="7"/>
      <c r="N4" s="7"/>
      <c r="P4" s="7"/>
      <c r="R4" s="7"/>
      <c r="U4" s="5"/>
    </row>
    <row r="5" spans="1:21" s="3" customFormat="1" ht="11.25" customHeight="1" x14ac:dyDescent="0.2">
      <c r="A5" s="4"/>
      <c r="B5" s="4"/>
      <c r="C5" s="4"/>
      <c r="D5" s="108"/>
      <c r="E5" s="108"/>
      <c r="F5" s="108"/>
      <c r="G5" s="4"/>
      <c r="H5" s="4"/>
      <c r="I5" s="4"/>
      <c r="J5" s="4"/>
      <c r="K5" s="4"/>
      <c r="L5" s="4"/>
      <c r="M5" s="4"/>
      <c r="N5" s="4"/>
      <c r="O5" s="4"/>
      <c r="P5" s="4"/>
      <c r="Q5" s="4"/>
      <c r="R5" s="4"/>
      <c r="S5" s="4"/>
      <c r="T5" s="4"/>
      <c r="U5" s="108"/>
    </row>
    <row r="6" spans="1:21" s="3" customFormat="1" x14ac:dyDescent="0.2">
      <c r="A6" s="3" t="s">
        <v>33</v>
      </c>
      <c r="B6" s="3" t="s">
        <v>287</v>
      </c>
      <c r="D6" s="5"/>
      <c r="E6" s="5"/>
      <c r="F6" s="5"/>
      <c r="U6" s="5"/>
    </row>
    <row r="7" spans="1:21" s="3" customFormat="1" x14ac:dyDescent="0.2">
      <c r="A7" s="7" t="s">
        <v>37</v>
      </c>
      <c r="B7" s="8" t="s">
        <v>288</v>
      </c>
      <c r="C7" s="8"/>
      <c r="D7" s="108"/>
      <c r="E7" s="108"/>
      <c r="F7" s="108"/>
      <c r="G7" s="8"/>
      <c r="H7" s="4"/>
      <c r="I7" s="8"/>
      <c r="J7" s="8"/>
      <c r="K7" s="4"/>
      <c r="L7" s="8"/>
      <c r="M7" s="4"/>
      <c r="N7" s="8"/>
      <c r="O7" s="4"/>
      <c r="P7" s="8"/>
      <c r="Q7" s="4"/>
      <c r="R7" s="8"/>
      <c r="S7" s="4"/>
      <c r="T7" s="4"/>
      <c r="U7" s="108"/>
    </row>
    <row r="8" spans="1:21" s="3" customFormat="1" x14ac:dyDescent="0.2">
      <c r="B8" s="5" t="s">
        <v>224</v>
      </c>
      <c r="D8" s="5" t="s">
        <v>307</v>
      </c>
      <c r="E8" s="5"/>
      <c r="F8" s="5" t="s">
        <v>308</v>
      </c>
      <c r="H8" s="3" t="s">
        <v>313</v>
      </c>
      <c r="I8" s="3" t="s">
        <v>347</v>
      </c>
      <c r="K8" s="3" t="s">
        <v>312</v>
      </c>
      <c r="M8" s="3" t="s">
        <v>356</v>
      </c>
      <c r="O8" s="3" t="s">
        <v>357</v>
      </c>
      <c r="Q8" s="3" t="s">
        <v>429</v>
      </c>
      <c r="S8" s="3" t="s">
        <v>516</v>
      </c>
      <c r="T8" s="3" t="s">
        <v>430</v>
      </c>
      <c r="U8" s="5"/>
    </row>
    <row r="9" spans="1:21" s="7" customFormat="1" ht="10.5" x14ac:dyDescent="0.15">
      <c r="A9" s="8"/>
      <c r="B9" s="10" t="s">
        <v>311</v>
      </c>
      <c r="C9" s="8"/>
      <c r="D9" s="10" t="s">
        <v>309</v>
      </c>
      <c r="E9" s="10"/>
      <c r="F9" s="10" t="s">
        <v>310</v>
      </c>
      <c r="G9" s="8"/>
      <c r="H9" s="8" t="s">
        <v>314</v>
      </c>
      <c r="I9" s="8" t="s">
        <v>348</v>
      </c>
      <c r="J9" s="8"/>
      <c r="K9" s="8" t="s">
        <v>343</v>
      </c>
      <c r="L9" s="8"/>
      <c r="M9" s="8" t="s">
        <v>358</v>
      </c>
      <c r="N9" s="8"/>
      <c r="O9" s="8" t="s">
        <v>359</v>
      </c>
      <c r="P9" s="8"/>
      <c r="Q9" s="8" t="s">
        <v>429</v>
      </c>
      <c r="R9" s="8"/>
      <c r="S9" s="8" t="s">
        <v>516</v>
      </c>
      <c r="T9" s="8" t="s">
        <v>430</v>
      </c>
      <c r="U9" s="10"/>
    </row>
    <row r="10" spans="1:21" x14ac:dyDescent="0.2">
      <c r="B10" s="5"/>
    </row>
    <row r="11" spans="1:21" ht="11.25" customHeight="1" x14ac:dyDescent="0.2">
      <c r="A11" s="16">
        <v>1985</v>
      </c>
      <c r="B11" s="466">
        <v>808</v>
      </c>
      <c r="D11" s="188">
        <v>566</v>
      </c>
      <c r="E11" s="188"/>
      <c r="F11" s="215">
        <v>242</v>
      </c>
      <c r="G11" s="16"/>
      <c r="H11" s="22">
        <v>324</v>
      </c>
      <c r="I11" s="22">
        <v>274</v>
      </c>
      <c r="J11" s="22"/>
      <c r="K11" s="22">
        <v>210</v>
      </c>
      <c r="L11" s="16"/>
      <c r="M11" s="22">
        <v>465</v>
      </c>
      <c r="N11" s="16"/>
      <c r="O11" s="22">
        <v>343</v>
      </c>
      <c r="P11" s="16"/>
      <c r="Q11" s="22">
        <v>272</v>
      </c>
      <c r="R11" s="16"/>
      <c r="S11" s="22">
        <v>362</v>
      </c>
      <c r="T11" s="22">
        <v>174</v>
      </c>
      <c r="U11" s="188"/>
    </row>
    <row r="12" spans="1:21" ht="11.25" customHeight="1" x14ac:dyDescent="0.2">
      <c r="A12" s="16">
        <v>1986</v>
      </c>
      <c r="B12" s="466">
        <v>844</v>
      </c>
      <c r="D12" s="188">
        <v>607</v>
      </c>
      <c r="E12" s="188"/>
      <c r="F12" s="215">
        <v>237</v>
      </c>
      <c r="G12" s="16"/>
      <c r="H12" s="22">
        <v>333</v>
      </c>
      <c r="I12" s="22">
        <v>289</v>
      </c>
      <c r="J12" s="22"/>
      <c r="K12" s="22">
        <v>222</v>
      </c>
      <c r="L12" s="16"/>
      <c r="M12" s="22">
        <v>453</v>
      </c>
      <c r="N12" s="16"/>
      <c r="O12" s="22">
        <v>391</v>
      </c>
      <c r="P12" s="16"/>
      <c r="Q12" s="22">
        <v>277</v>
      </c>
      <c r="R12" s="16"/>
      <c r="S12" s="22">
        <v>394</v>
      </c>
      <c r="T12" s="22">
        <v>173</v>
      </c>
      <c r="U12" s="188"/>
    </row>
    <row r="13" spans="1:21" ht="11.25" customHeight="1" x14ac:dyDescent="0.2">
      <c r="A13" s="16">
        <v>1987</v>
      </c>
      <c r="B13" s="466">
        <v>787</v>
      </c>
      <c r="D13" s="188">
        <v>565</v>
      </c>
      <c r="E13" s="188"/>
      <c r="F13" s="215">
        <v>222</v>
      </c>
      <c r="G13" s="16"/>
      <c r="H13" s="22">
        <v>300</v>
      </c>
      <c r="I13" s="22">
        <v>260</v>
      </c>
      <c r="J13" s="22"/>
      <c r="K13" s="22">
        <v>227</v>
      </c>
      <c r="L13" s="16"/>
      <c r="M13" s="22">
        <v>429</v>
      </c>
      <c r="N13" s="16"/>
      <c r="O13" s="22">
        <v>358</v>
      </c>
      <c r="P13" s="16"/>
      <c r="Q13" s="22">
        <v>266</v>
      </c>
      <c r="R13" s="16"/>
      <c r="S13" s="22">
        <v>364</v>
      </c>
      <c r="T13" s="22">
        <v>157</v>
      </c>
      <c r="U13" s="188"/>
    </row>
    <row r="14" spans="1:21" ht="11.25" customHeight="1" x14ac:dyDescent="0.2">
      <c r="A14" s="16">
        <v>1988</v>
      </c>
      <c r="B14" s="466">
        <v>813</v>
      </c>
      <c r="D14" s="188">
        <v>572</v>
      </c>
      <c r="E14" s="188"/>
      <c r="F14" s="215">
        <v>241</v>
      </c>
      <c r="G14" s="16"/>
      <c r="H14" s="22">
        <v>318</v>
      </c>
      <c r="I14" s="22">
        <v>284</v>
      </c>
      <c r="J14" s="22"/>
      <c r="K14" s="22">
        <v>211</v>
      </c>
      <c r="L14" s="16"/>
      <c r="M14" s="22">
        <v>473</v>
      </c>
      <c r="N14" s="16"/>
      <c r="O14" s="22">
        <v>340</v>
      </c>
      <c r="P14" s="16"/>
      <c r="Q14" s="22">
        <v>290</v>
      </c>
      <c r="R14" s="16"/>
      <c r="S14" s="22">
        <v>365</v>
      </c>
      <c r="T14" s="22">
        <v>158</v>
      </c>
      <c r="U14" s="188"/>
    </row>
    <row r="15" spans="1:21" ht="11.25" customHeight="1" x14ac:dyDescent="0.2">
      <c r="A15" s="16">
        <v>1989</v>
      </c>
      <c r="B15" s="466">
        <v>904</v>
      </c>
      <c r="D15" s="188">
        <v>635</v>
      </c>
      <c r="E15" s="188"/>
      <c r="F15" s="215">
        <v>269</v>
      </c>
      <c r="G15" s="16"/>
      <c r="H15" s="22">
        <v>316</v>
      </c>
      <c r="I15" s="22">
        <v>310</v>
      </c>
      <c r="J15" s="22"/>
      <c r="K15" s="22">
        <v>278</v>
      </c>
      <c r="L15" s="16"/>
      <c r="M15" s="22">
        <v>511</v>
      </c>
      <c r="N15" s="16"/>
      <c r="O15" s="22">
        <v>393</v>
      </c>
      <c r="P15" s="16"/>
      <c r="Q15" s="22">
        <v>307</v>
      </c>
      <c r="R15" s="16"/>
      <c r="S15" s="22">
        <v>408</v>
      </c>
      <c r="T15" s="22">
        <v>189</v>
      </c>
      <c r="U15" s="188"/>
    </row>
    <row r="16" spans="1:21" ht="11.25" customHeight="1" x14ac:dyDescent="0.2">
      <c r="A16" s="16">
        <v>1990</v>
      </c>
      <c r="B16" s="466">
        <v>772</v>
      </c>
      <c r="D16" s="188">
        <v>529</v>
      </c>
      <c r="E16" s="188"/>
      <c r="F16" s="215">
        <v>243</v>
      </c>
      <c r="G16" s="16"/>
      <c r="H16" s="22">
        <v>268</v>
      </c>
      <c r="I16" s="22">
        <v>271</v>
      </c>
      <c r="J16" s="22"/>
      <c r="K16" s="22">
        <v>233</v>
      </c>
      <c r="L16" s="16"/>
      <c r="M16" s="22">
        <v>424</v>
      </c>
      <c r="N16" s="16"/>
      <c r="O16" s="22">
        <v>348</v>
      </c>
      <c r="P16" s="16"/>
      <c r="Q16" s="22">
        <v>268</v>
      </c>
      <c r="R16" s="16"/>
      <c r="S16" s="22">
        <v>341</v>
      </c>
      <c r="T16" s="22">
        <v>163</v>
      </c>
      <c r="U16" s="188"/>
    </row>
    <row r="17" spans="1:21" ht="11.25" customHeight="1" x14ac:dyDescent="0.2">
      <c r="A17" s="16">
        <v>1991</v>
      </c>
      <c r="B17" s="466">
        <v>745</v>
      </c>
      <c r="D17" s="188">
        <v>530</v>
      </c>
      <c r="E17" s="188"/>
      <c r="F17" s="215">
        <v>215</v>
      </c>
      <c r="G17" s="16"/>
      <c r="H17" s="22">
        <v>284</v>
      </c>
      <c r="I17" s="22">
        <v>230</v>
      </c>
      <c r="J17" s="22"/>
      <c r="K17" s="22">
        <v>231</v>
      </c>
      <c r="L17" s="16"/>
      <c r="M17" s="22">
        <v>430</v>
      </c>
      <c r="N17" s="16"/>
      <c r="O17" s="22">
        <v>315</v>
      </c>
      <c r="P17" s="16"/>
      <c r="Q17" s="22">
        <v>208</v>
      </c>
      <c r="R17" s="16"/>
      <c r="S17" s="22">
        <v>363</v>
      </c>
      <c r="T17" s="22">
        <v>174</v>
      </c>
      <c r="U17" s="188"/>
    </row>
    <row r="18" spans="1:21" ht="11.25" customHeight="1" x14ac:dyDescent="0.2">
      <c r="A18" s="16">
        <v>1992</v>
      </c>
      <c r="B18" s="466">
        <v>759</v>
      </c>
      <c r="D18" s="188">
        <v>531</v>
      </c>
      <c r="E18" s="188"/>
      <c r="F18" s="215">
        <v>228</v>
      </c>
      <c r="G18" s="16"/>
      <c r="H18" s="22">
        <v>324</v>
      </c>
      <c r="I18" s="22">
        <v>217</v>
      </c>
      <c r="J18" s="22"/>
      <c r="K18" s="22">
        <v>218</v>
      </c>
      <c r="L18" s="16"/>
      <c r="M18" s="22">
        <v>424</v>
      </c>
      <c r="N18" s="16"/>
      <c r="O18" s="22">
        <v>335</v>
      </c>
      <c r="P18" s="16"/>
      <c r="Q18" s="22">
        <v>274</v>
      </c>
      <c r="R18" s="16"/>
      <c r="S18" s="22">
        <v>316</v>
      </c>
      <c r="T18" s="22">
        <v>169</v>
      </c>
      <c r="U18" s="188"/>
    </row>
    <row r="19" spans="1:21" ht="11.25" customHeight="1" x14ac:dyDescent="0.2">
      <c r="A19" s="16">
        <v>1993</v>
      </c>
      <c r="B19" s="466">
        <v>632</v>
      </c>
      <c r="D19" s="188">
        <v>439</v>
      </c>
      <c r="E19" s="188"/>
      <c r="F19" s="215">
        <v>193</v>
      </c>
      <c r="G19" s="16"/>
      <c r="H19" s="22">
        <v>215</v>
      </c>
      <c r="I19" s="22">
        <v>227</v>
      </c>
      <c r="J19" s="22"/>
      <c r="K19" s="22">
        <v>190</v>
      </c>
      <c r="L19" s="16"/>
      <c r="M19" s="22">
        <v>351</v>
      </c>
      <c r="N19" s="16"/>
      <c r="O19" s="22">
        <v>281</v>
      </c>
      <c r="P19" s="16"/>
      <c r="Q19" s="22">
        <v>228</v>
      </c>
      <c r="R19" s="16"/>
      <c r="S19" s="22">
        <v>282</v>
      </c>
      <c r="T19" s="22">
        <v>122</v>
      </c>
      <c r="U19" s="188"/>
    </row>
    <row r="20" spans="1:21" ht="11.25" customHeight="1" x14ac:dyDescent="0.2">
      <c r="A20" s="16">
        <v>1994</v>
      </c>
      <c r="B20" s="466">
        <v>589</v>
      </c>
      <c r="D20" s="188">
        <v>408</v>
      </c>
      <c r="E20" s="188"/>
      <c r="F20" s="215">
        <v>181</v>
      </c>
      <c r="G20" s="16"/>
      <c r="H20" s="22">
        <v>219</v>
      </c>
      <c r="I20" s="22">
        <v>194</v>
      </c>
      <c r="J20" s="22"/>
      <c r="K20" s="22">
        <v>176</v>
      </c>
      <c r="L20" s="16"/>
      <c r="M20" s="22">
        <v>328</v>
      </c>
      <c r="N20" s="16"/>
      <c r="O20" s="22">
        <v>261</v>
      </c>
      <c r="P20" s="16"/>
      <c r="Q20" s="22">
        <v>212</v>
      </c>
      <c r="R20" s="16"/>
      <c r="S20" s="22">
        <v>253</v>
      </c>
      <c r="T20" s="22">
        <v>124</v>
      </c>
      <c r="U20" s="188"/>
    </row>
    <row r="21" spans="1:21" ht="11.25" customHeight="1" x14ac:dyDescent="0.2">
      <c r="A21" s="16">
        <v>1995</v>
      </c>
      <c r="B21" s="466">
        <v>572</v>
      </c>
      <c r="D21" s="188">
        <v>403</v>
      </c>
      <c r="E21" s="188"/>
      <c r="F21" s="215">
        <v>169</v>
      </c>
      <c r="G21" s="16"/>
      <c r="H21" s="22">
        <v>229</v>
      </c>
      <c r="I21" s="22">
        <v>182</v>
      </c>
      <c r="J21" s="22"/>
      <c r="K21" s="22">
        <v>161</v>
      </c>
      <c r="L21" s="16"/>
      <c r="M21" s="22">
        <v>328</v>
      </c>
      <c r="N21" s="16"/>
      <c r="O21" s="22">
        <v>244</v>
      </c>
      <c r="P21" s="16"/>
      <c r="Q21" s="22">
        <v>207</v>
      </c>
      <c r="R21" s="16"/>
      <c r="S21" s="22">
        <v>268</v>
      </c>
      <c r="T21" s="22">
        <v>97</v>
      </c>
      <c r="U21" s="188"/>
    </row>
    <row r="22" spans="1:21" ht="11.25" customHeight="1" x14ac:dyDescent="0.2">
      <c r="A22" s="16">
        <v>1996</v>
      </c>
      <c r="B22" s="466">
        <v>537</v>
      </c>
      <c r="D22" s="188">
        <v>376</v>
      </c>
      <c r="E22" s="188"/>
      <c r="F22" s="215">
        <v>161</v>
      </c>
      <c r="G22" s="16"/>
      <c r="H22" s="22">
        <v>210</v>
      </c>
      <c r="I22" s="22">
        <v>178</v>
      </c>
      <c r="J22" s="22"/>
      <c r="K22" s="22">
        <v>149</v>
      </c>
      <c r="L22" s="16"/>
      <c r="M22" s="22">
        <v>304</v>
      </c>
      <c r="N22" s="16"/>
      <c r="O22" s="22">
        <v>233</v>
      </c>
      <c r="P22" s="16"/>
      <c r="Q22" s="22">
        <v>202</v>
      </c>
      <c r="R22" s="16"/>
      <c r="S22" s="22">
        <v>235</v>
      </c>
      <c r="T22" s="22">
        <v>100</v>
      </c>
      <c r="U22" s="188"/>
    </row>
    <row r="23" spans="1:21" ht="11.25" customHeight="1" x14ac:dyDescent="0.2">
      <c r="A23" s="16">
        <v>1997</v>
      </c>
      <c r="B23" s="466">
        <v>541</v>
      </c>
      <c r="D23" s="188">
        <v>404</v>
      </c>
      <c r="E23" s="188"/>
      <c r="F23" s="215">
        <v>137</v>
      </c>
      <c r="G23" s="16"/>
      <c r="H23" s="22">
        <v>189</v>
      </c>
      <c r="I23" s="22">
        <v>175</v>
      </c>
      <c r="J23" s="22"/>
      <c r="K23" s="22">
        <v>177</v>
      </c>
      <c r="L23" s="16"/>
      <c r="M23" s="22">
        <v>282</v>
      </c>
      <c r="N23" s="16"/>
      <c r="O23" s="22">
        <v>259</v>
      </c>
      <c r="P23" s="16"/>
      <c r="Q23" s="22">
        <v>186</v>
      </c>
      <c r="R23" s="16"/>
      <c r="S23" s="22">
        <v>262</v>
      </c>
      <c r="T23" s="22">
        <v>93</v>
      </c>
      <c r="U23" s="188"/>
    </row>
    <row r="24" spans="1:21" ht="11.25" customHeight="1" x14ac:dyDescent="0.2">
      <c r="A24" s="16">
        <v>1998</v>
      </c>
      <c r="B24" s="466">
        <v>531</v>
      </c>
      <c r="D24" s="188">
        <v>410</v>
      </c>
      <c r="E24" s="188"/>
      <c r="F24" s="215">
        <v>121</v>
      </c>
      <c r="G24" s="16"/>
      <c r="H24" s="22">
        <v>199</v>
      </c>
      <c r="I24" s="22">
        <v>176</v>
      </c>
      <c r="J24" s="22"/>
      <c r="K24" s="22">
        <v>156</v>
      </c>
      <c r="L24" s="16"/>
      <c r="M24" s="22">
        <v>298</v>
      </c>
      <c r="N24" s="16"/>
      <c r="O24" s="22">
        <v>233</v>
      </c>
      <c r="P24" s="16"/>
      <c r="Q24" s="22">
        <v>205</v>
      </c>
      <c r="R24" s="16"/>
      <c r="S24" s="22">
        <v>234</v>
      </c>
      <c r="T24" s="22">
        <v>92</v>
      </c>
      <c r="U24" s="188"/>
    </row>
    <row r="25" spans="1:21" ht="11.25" customHeight="1" x14ac:dyDescent="0.2">
      <c r="A25" s="16">
        <v>1999</v>
      </c>
      <c r="B25" s="466">
        <v>580</v>
      </c>
      <c r="D25" s="188">
        <v>422</v>
      </c>
      <c r="E25" s="188"/>
      <c r="F25" s="215">
        <v>158</v>
      </c>
      <c r="G25" s="16"/>
      <c r="H25" s="22">
        <v>215</v>
      </c>
      <c r="I25" s="22">
        <v>193</v>
      </c>
      <c r="J25" s="22"/>
      <c r="K25" s="22">
        <v>172</v>
      </c>
      <c r="L25" s="16"/>
      <c r="M25" s="22">
        <v>315</v>
      </c>
      <c r="N25" s="16"/>
      <c r="O25" s="22">
        <v>265</v>
      </c>
      <c r="P25" s="16"/>
      <c r="Q25" s="22">
        <v>223</v>
      </c>
      <c r="R25" s="16"/>
      <c r="S25" s="22">
        <v>233</v>
      </c>
      <c r="T25" s="22">
        <v>124</v>
      </c>
      <c r="U25" s="188"/>
    </row>
    <row r="26" spans="1:21" ht="11.25" customHeight="1" x14ac:dyDescent="0.2">
      <c r="A26" s="16">
        <v>2000</v>
      </c>
      <c r="B26" s="466">
        <v>591</v>
      </c>
      <c r="D26" s="188">
        <v>438</v>
      </c>
      <c r="E26" s="188"/>
      <c r="F26" s="214">
        <v>153</v>
      </c>
      <c r="G26" s="16"/>
      <c r="H26" s="18">
        <v>202</v>
      </c>
      <c r="I26" s="18">
        <v>215</v>
      </c>
      <c r="J26" s="18"/>
      <c r="K26" s="22">
        <v>174</v>
      </c>
      <c r="L26" s="16"/>
      <c r="M26" s="18">
        <v>310</v>
      </c>
      <c r="N26" s="16"/>
      <c r="O26" s="18">
        <v>281</v>
      </c>
      <c r="P26" s="16"/>
      <c r="Q26" s="18">
        <v>182</v>
      </c>
      <c r="R26" s="16"/>
      <c r="S26" s="18">
        <v>279</v>
      </c>
      <c r="T26" s="18">
        <v>130</v>
      </c>
      <c r="U26" s="188"/>
    </row>
    <row r="27" spans="1:21" ht="11.25" customHeight="1" x14ac:dyDescent="0.2">
      <c r="A27" s="16">
        <v>2001</v>
      </c>
      <c r="B27" s="466">
        <v>583</v>
      </c>
      <c r="D27" s="188">
        <v>433</v>
      </c>
      <c r="E27" s="188"/>
      <c r="F27" s="215">
        <v>150</v>
      </c>
      <c r="G27" s="16"/>
      <c r="H27" s="22">
        <v>233</v>
      </c>
      <c r="I27" s="22">
        <v>197</v>
      </c>
      <c r="J27" s="22"/>
      <c r="K27" s="22">
        <v>153</v>
      </c>
      <c r="L27" s="16"/>
      <c r="M27" s="22">
        <v>285</v>
      </c>
      <c r="N27" s="16"/>
      <c r="O27" s="22">
        <v>298</v>
      </c>
      <c r="P27" s="16"/>
      <c r="Q27" s="22">
        <v>186</v>
      </c>
      <c r="R27" s="16"/>
      <c r="S27" s="22">
        <v>260</v>
      </c>
      <c r="T27" s="22">
        <v>137</v>
      </c>
      <c r="U27" s="188"/>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7"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7"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7"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7"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7"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7" ht="11.25" customHeight="1" x14ac:dyDescent="0.2">
      <c r="A38" s="19">
        <v>2012</v>
      </c>
      <c r="B38" s="5">
        <v>285</v>
      </c>
      <c r="D38" s="24">
        <v>218</v>
      </c>
      <c r="F38" s="21">
        <v>67</v>
      </c>
      <c r="G38" s="155" t="s">
        <v>557</v>
      </c>
      <c r="H38" s="2">
        <v>118</v>
      </c>
      <c r="I38" s="2">
        <v>91</v>
      </c>
      <c r="K38" s="2">
        <v>76</v>
      </c>
      <c r="L38" s="155" t="s">
        <v>557</v>
      </c>
      <c r="M38" s="2">
        <v>162</v>
      </c>
      <c r="N38" s="155" t="s">
        <v>557</v>
      </c>
      <c r="O38" s="2">
        <v>123</v>
      </c>
      <c r="P38" s="19"/>
      <c r="Q38" s="9">
        <v>99</v>
      </c>
      <c r="R38" s="155" t="s">
        <v>557</v>
      </c>
      <c r="S38" s="9">
        <v>120</v>
      </c>
      <c r="T38" s="9">
        <v>66</v>
      </c>
    </row>
    <row r="39" spans="1:27" ht="11.25" customHeight="1" x14ac:dyDescent="0.2">
      <c r="A39" s="19">
        <v>2013</v>
      </c>
      <c r="B39" s="5">
        <v>260</v>
      </c>
      <c r="D39" s="24">
        <v>195</v>
      </c>
      <c r="F39" s="21">
        <v>65</v>
      </c>
      <c r="G39" s="155"/>
      <c r="H39" s="2">
        <v>106</v>
      </c>
      <c r="I39" s="2">
        <v>86</v>
      </c>
      <c r="K39" s="2">
        <v>68</v>
      </c>
      <c r="L39" s="155"/>
      <c r="M39" s="2">
        <v>134</v>
      </c>
      <c r="N39" s="155"/>
      <c r="O39" s="2">
        <v>126</v>
      </c>
      <c r="P39" s="19"/>
      <c r="Q39" s="9">
        <v>98</v>
      </c>
      <c r="S39" s="9">
        <v>113</v>
      </c>
      <c r="T39" s="9">
        <v>49</v>
      </c>
    </row>
    <row r="40" spans="1:27" ht="11.25" customHeight="1" x14ac:dyDescent="0.2">
      <c r="A40" s="19">
        <v>2014</v>
      </c>
      <c r="B40" s="5">
        <v>270</v>
      </c>
      <c r="D40" s="24">
        <v>191</v>
      </c>
      <c r="F40" s="21">
        <v>79</v>
      </c>
      <c r="G40" s="155"/>
      <c r="H40" s="2">
        <v>112</v>
      </c>
      <c r="I40" s="2">
        <v>72</v>
      </c>
      <c r="K40" s="2">
        <v>86</v>
      </c>
      <c r="L40" s="155"/>
      <c r="M40" s="2">
        <v>145</v>
      </c>
      <c r="N40" s="155"/>
      <c r="O40" s="2">
        <v>125</v>
      </c>
      <c r="P40" s="19"/>
      <c r="Q40" s="9">
        <v>104</v>
      </c>
      <c r="S40" s="9">
        <v>115</v>
      </c>
      <c r="T40" s="9">
        <v>51</v>
      </c>
    </row>
    <row r="41" spans="1:27" ht="11.25" customHeight="1" x14ac:dyDescent="0.2">
      <c r="A41" s="19">
        <v>2015</v>
      </c>
      <c r="B41" s="5">
        <v>259</v>
      </c>
      <c r="D41" s="24">
        <v>201</v>
      </c>
      <c r="F41" s="21">
        <v>58</v>
      </c>
      <c r="G41" s="155"/>
      <c r="H41" s="2">
        <v>114</v>
      </c>
      <c r="I41" s="2">
        <v>77</v>
      </c>
      <c r="K41" s="2">
        <v>68</v>
      </c>
      <c r="L41" s="155"/>
      <c r="M41" s="2">
        <v>133</v>
      </c>
      <c r="N41" s="155"/>
      <c r="O41" s="2">
        <v>126</v>
      </c>
      <c r="P41" s="19"/>
      <c r="Q41" s="9">
        <v>88</v>
      </c>
      <c r="S41" s="9">
        <v>115</v>
      </c>
      <c r="T41" s="9">
        <v>56</v>
      </c>
    </row>
    <row r="42" spans="1:27" ht="11.25" customHeight="1" x14ac:dyDescent="0.2">
      <c r="A42" s="19">
        <v>2016</v>
      </c>
      <c r="B42" s="5">
        <v>270</v>
      </c>
      <c r="D42" s="24">
        <v>205</v>
      </c>
      <c r="F42" s="21">
        <v>65</v>
      </c>
      <c r="G42" s="155"/>
      <c r="H42" s="2">
        <v>116</v>
      </c>
      <c r="I42" s="2">
        <v>86</v>
      </c>
      <c r="K42" s="2">
        <v>68</v>
      </c>
      <c r="L42" s="155"/>
      <c r="M42" s="2">
        <v>143</v>
      </c>
      <c r="N42" s="155"/>
      <c r="O42" s="2">
        <v>127</v>
      </c>
      <c r="P42" s="19"/>
      <c r="Q42" s="9">
        <v>97</v>
      </c>
      <c r="S42" s="9">
        <v>120</v>
      </c>
      <c r="T42" s="9">
        <v>53</v>
      </c>
      <c r="Y42" s="282"/>
      <c r="Z42" s="282"/>
      <c r="AA42" s="282"/>
    </row>
    <row r="43" spans="1:27" s="282" customFormat="1" ht="11.25" customHeight="1" x14ac:dyDescent="0.2">
      <c r="A43" s="270">
        <v>2017</v>
      </c>
      <c r="B43" s="287">
        <v>252</v>
      </c>
      <c r="C43" s="271" t="s">
        <v>557</v>
      </c>
      <c r="D43" s="297">
        <v>196</v>
      </c>
      <c r="E43" s="297"/>
      <c r="F43" s="275">
        <v>56</v>
      </c>
      <c r="G43" s="271" t="s">
        <v>557</v>
      </c>
      <c r="H43" s="282">
        <v>119</v>
      </c>
      <c r="I43" s="282">
        <v>70</v>
      </c>
      <c r="J43" s="271" t="s">
        <v>557</v>
      </c>
      <c r="K43" s="282">
        <v>63</v>
      </c>
      <c r="L43" s="271"/>
      <c r="M43" s="282">
        <v>149</v>
      </c>
      <c r="O43" s="282">
        <v>103</v>
      </c>
      <c r="P43" s="271" t="s">
        <v>557</v>
      </c>
      <c r="Q43" s="278">
        <v>70</v>
      </c>
      <c r="S43" s="278">
        <v>125</v>
      </c>
      <c r="T43" s="278">
        <v>57</v>
      </c>
      <c r="U43" s="271" t="s">
        <v>557</v>
      </c>
      <c r="Y43" s="411"/>
      <c r="Z43" s="411"/>
      <c r="AA43" s="411"/>
    </row>
    <row r="44" spans="1:27" s="411" customFormat="1" ht="11.25" customHeight="1" x14ac:dyDescent="0.2">
      <c r="A44" s="409">
        <v>2018</v>
      </c>
      <c r="B44" s="467">
        <v>324</v>
      </c>
      <c r="D44" s="392">
        <v>249</v>
      </c>
      <c r="E44" s="392"/>
      <c r="F44" s="392">
        <v>75</v>
      </c>
      <c r="G44" s="412"/>
      <c r="H44" s="411">
        <v>126</v>
      </c>
      <c r="I44" s="411">
        <v>109</v>
      </c>
      <c r="K44" s="411">
        <v>89</v>
      </c>
      <c r="L44" s="412"/>
      <c r="M44" s="411">
        <v>176</v>
      </c>
      <c r="O44" s="411">
        <v>148</v>
      </c>
      <c r="P44" s="409"/>
      <c r="Q44" s="411">
        <v>106</v>
      </c>
      <c r="S44" s="411">
        <v>165</v>
      </c>
      <c r="T44" s="411">
        <v>53</v>
      </c>
      <c r="U44" s="392"/>
    </row>
    <row r="45" spans="1:27" s="411" customFormat="1" ht="11.25" customHeight="1" x14ac:dyDescent="0.2">
      <c r="A45" s="409">
        <v>2019</v>
      </c>
      <c r="B45" s="467">
        <v>221</v>
      </c>
      <c r="D45" s="392">
        <v>169</v>
      </c>
      <c r="E45" s="392"/>
      <c r="F45" s="392">
        <v>52</v>
      </c>
      <c r="G45" s="412"/>
      <c r="H45" s="411">
        <v>79</v>
      </c>
      <c r="I45" s="411">
        <v>71</v>
      </c>
      <c r="K45" s="411">
        <v>71</v>
      </c>
      <c r="L45" s="412"/>
      <c r="M45" s="411">
        <v>114</v>
      </c>
      <c r="O45" s="411">
        <v>107</v>
      </c>
      <c r="P45" s="409"/>
      <c r="Q45" s="411">
        <v>75</v>
      </c>
      <c r="S45" s="411">
        <v>94</v>
      </c>
      <c r="T45" s="411">
        <v>52</v>
      </c>
      <c r="U45" s="392"/>
      <c r="Y45" s="2"/>
      <c r="Z45" s="2"/>
      <c r="AA45" s="2"/>
    </row>
    <row r="46" spans="1:27" ht="11.25" customHeight="1" x14ac:dyDescent="0.2">
      <c r="A46" s="121">
        <v>2020</v>
      </c>
      <c r="B46" s="108">
        <v>204</v>
      </c>
      <c r="C46" s="1"/>
      <c r="D46" s="33">
        <v>158</v>
      </c>
      <c r="E46" s="33"/>
      <c r="F46" s="33">
        <v>46</v>
      </c>
      <c r="G46" s="154"/>
      <c r="H46" s="1">
        <v>75</v>
      </c>
      <c r="I46" s="1">
        <v>70</v>
      </c>
      <c r="J46" s="1"/>
      <c r="K46" s="1">
        <v>59</v>
      </c>
      <c r="L46" s="154"/>
      <c r="M46" s="1">
        <v>118</v>
      </c>
      <c r="N46" s="1"/>
      <c r="O46" s="1">
        <v>86</v>
      </c>
      <c r="P46" s="121"/>
      <c r="Q46" s="1">
        <v>65</v>
      </c>
      <c r="R46" s="1"/>
      <c r="S46" s="1">
        <v>87</v>
      </c>
      <c r="T46" s="1">
        <v>52</v>
      </c>
      <c r="U46" s="33"/>
      <c r="Y46" s="282"/>
      <c r="Z46" s="282"/>
      <c r="AA46" s="282"/>
    </row>
    <row r="47" spans="1:27" s="282" customFormat="1" x14ac:dyDescent="0.2">
      <c r="A47" s="270"/>
      <c r="B47" s="468"/>
      <c r="C47" s="463"/>
      <c r="D47" s="464"/>
      <c r="E47" s="464"/>
      <c r="F47" s="465"/>
      <c r="G47" s="463"/>
      <c r="H47" s="463"/>
      <c r="I47" s="463"/>
      <c r="J47" s="463"/>
      <c r="K47" s="463"/>
      <c r="L47" s="463"/>
      <c r="M47" s="463"/>
      <c r="N47" s="463"/>
      <c r="O47" s="463"/>
      <c r="P47" s="463"/>
      <c r="Q47" s="463"/>
      <c r="R47" s="463"/>
      <c r="S47" s="463"/>
      <c r="T47" s="463"/>
      <c r="U47" s="464"/>
    </row>
    <row r="48" spans="1:27" x14ac:dyDescent="0.2">
      <c r="A48" s="2" t="s">
        <v>551</v>
      </c>
      <c r="Q48" s="6"/>
      <c r="S48" s="9"/>
      <c r="T48" s="9"/>
    </row>
    <row r="49" spans="1:18" x14ac:dyDescent="0.2">
      <c r="A49" s="11" t="s">
        <v>552</v>
      </c>
    </row>
    <row r="50" spans="1:18" x14ac:dyDescent="0.2">
      <c r="A50" s="2" t="s">
        <v>360</v>
      </c>
      <c r="B50" s="7"/>
      <c r="C50" s="11"/>
      <c r="G50" s="11"/>
      <c r="L50" s="11"/>
      <c r="N50" s="11"/>
      <c r="P50" s="11"/>
      <c r="R50" s="11"/>
    </row>
    <row r="51" spans="1:18" x14ac:dyDescent="0.2">
      <c r="A51" s="11" t="s">
        <v>493</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96310-2EBB-4B3C-AC38-6118D5E0AD04}">
  <dimension ref="A1:A10"/>
  <sheetViews>
    <sheetView zoomScaleNormal="100" zoomScaleSheetLayoutView="136" workbookViewId="0"/>
  </sheetViews>
  <sheetFormatPr defaultRowHeight="12.75" x14ac:dyDescent="0.2"/>
  <cols>
    <col min="1" max="1" width="81.28515625" style="435" customWidth="1"/>
    <col min="2" max="16384" width="9.140625" style="435"/>
  </cols>
  <sheetData>
    <row r="1" spans="1:1" s="523" customFormat="1" ht="32.25" customHeight="1" x14ac:dyDescent="0.2">
      <c r="A1" s="530" t="s">
        <v>706</v>
      </c>
    </row>
    <row r="3" spans="1:1" x14ac:dyDescent="0.2">
      <c r="A3" s="153" t="s">
        <v>708</v>
      </c>
    </row>
    <row r="4" spans="1:1" ht="81" customHeight="1" x14ac:dyDescent="0.2">
      <c r="A4" s="531" t="s">
        <v>711</v>
      </c>
    </row>
    <row r="5" spans="1:1" x14ac:dyDescent="0.2">
      <c r="A5" s="531"/>
    </row>
    <row r="6" spans="1:1" x14ac:dyDescent="0.2">
      <c r="A6" s="153" t="s">
        <v>709</v>
      </c>
    </row>
    <row r="7" spans="1:1" ht="66" customHeight="1" x14ac:dyDescent="0.2">
      <c r="A7" s="531" t="s">
        <v>712</v>
      </c>
    </row>
    <row r="8" spans="1:1" x14ac:dyDescent="0.2">
      <c r="A8" s="531"/>
    </row>
    <row r="9" spans="1:1" x14ac:dyDescent="0.2">
      <c r="A9" s="153" t="s">
        <v>710</v>
      </c>
    </row>
    <row r="10" spans="1:1" ht="57.75" customHeight="1" x14ac:dyDescent="0.2">
      <c r="A10" s="531" t="s">
        <v>713</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7"/>
  <dimension ref="A1:AH64"/>
  <sheetViews>
    <sheetView zoomScaleNormal="100" zoomScaleSheetLayoutView="100" workbookViewId="0">
      <pane xSplit="1" ySplit="12" topLeftCell="B13" activePane="bottomRight" state="frozen"/>
      <selection activeCell="K25" sqref="K25"/>
      <selection pane="topRight" activeCell="K25" sqref="K25"/>
      <selection pane="bottomLeft" activeCell="K25" sqref="K25"/>
      <selection pane="bottomRight"/>
    </sheetView>
  </sheetViews>
  <sheetFormatPr defaultColWidth="9.140625" defaultRowHeight="12.75" x14ac:dyDescent="0.2"/>
  <cols>
    <col min="1" max="1" width="6.5703125" style="65" customWidth="1"/>
    <col min="2" max="2" width="7" style="65" customWidth="1"/>
    <col min="3" max="3" width="4" style="226" customWidth="1"/>
    <col min="4" max="7" width="6.5703125" style="65" customWidth="1"/>
    <col min="8" max="8" width="1.42578125" style="268" customWidth="1"/>
    <col min="9" max="12" width="6.5703125" style="65" customWidth="1"/>
    <col min="13" max="13" width="6.85546875" style="224" customWidth="1"/>
    <col min="14" max="23" width="9.28515625" style="418" hidden="1" customWidth="1"/>
    <col min="24" max="24" width="9.28515625" style="65" customWidth="1"/>
    <col min="25" max="25" width="4.5703125" style="226" customWidth="1"/>
    <col min="26" max="29" width="6.28515625" style="65" customWidth="1"/>
    <col min="30" max="30" width="1" style="268" customWidth="1"/>
    <col min="31" max="34" width="6.28515625" style="65" customWidth="1"/>
    <col min="35" max="16384" width="9.140625" style="65"/>
  </cols>
  <sheetData>
    <row r="1" spans="1:34" ht="10.9" customHeight="1" x14ac:dyDescent="0.2">
      <c r="A1" s="66" t="s">
        <v>602</v>
      </c>
    </row>
    <row r="2" spans="1:34" ht="10.9" customHeight="1" x14ac:dyDescent="0.2">
      <c r="A2" s="66" t="s">
        <v>659</v>
      </c>
    </row>
    <row r="3" spans="1:34" ht="10.9" customHeight="1" x14ac:dyDescent="0.2">
      <c r="A3" s="67" t="s">
        <v>603</v>
      </c>
    </row>
    <row r="4" spans="1:34" ht="10.9" customHeight="1" x14ac:dyDescent="0.2">
      <c r="A4" s="67" t="s">
        <v>660</v>
      </c>
    </row>
    <row r="5" spans="1:34" ht="10.9" customHeight="1" x14ac:dyDescent="0.2">
      <c r="A5" s="67"/>
    </row>
    <row r="6" spans="1:34" ht="10.9" customHeight="1" x14ac:dyDescent="0.2">
      <c r="A6" s="68"/>
      <c r="B6" s="69" t="s">
        <v>287</v>
      </c>
      <c r="C6" s="69"/>
      <c r="D6" s="70"/>
      <c r="E6" s="70"/>
      <c r="F6" s="70"/>
      <c r="G6" s="70"/>
      <c r="H6" s="70"/>
      <c r="I6" s="70"/>
      <c r="J6" s="70"/>
      <c r="K6" s="70"/>
      <c r="L6" s="70"/>
      <c r="M6" s="240"/>
      <c r="N6" s="419"/>
      <c r="O6" s="419"/>
      <c r="P6" s="419"/>
      <c r="Q6" s="419"/>
      <c r="R6" s="419"/>
      <c r="S6" s="419"/>
      <c r="T6" s="419"/>
      <c r="U6" s="419"/>
      <c r="V6" s="419"/>
      <c r="W6" s="419"/>
      <c r="X6" s="69" t="s">
        <v>361</v>
      </c>
      <c r="Y6" s="69"/>
      <c r="Z6" s="70"/>
      <c r="AA6" s="70"/>
      <c r="AB6" s="70"/>
      <c r="AC6" s="70"/>
      <c r="AD6" s="70"/>
      <c r="AE6" s="70"/>
      <c r="AF6" s="70"/>
      <c r="AG6" s="70"/>
      <c r="AH6" s="70"/>
    </row>
    <row r="7" spans="1:34" s="66" customFormat="1" ht="10.9" customHeight="1" x14ac:dyDescent="0.2">
      <c r="B7" s="40" t="s">
        <v>289</v>
      </c>
      <c r="C7" s="40"/>
      <c r="D7" s="71"/>
      <c r="E7" s="71"/>
      <c r="F7" s="71"/>
      <c r="G7" s="71"/>
      <c r="H7" s="71"/>
      <c r="I7" s="71"/>
      <c r="J7" s="71"/>
      <c r="K7" s="71"/>
      <c r="L7" s="71"/>
      <c r="M7" s="241"/>
      <c r="N7" s="420"/>
      <c r="O7" s="420"/>
      <c r="P7" s="420"/>
      <c r="Q7" s="420"/>
      <c r="R7" s="420"/>
      <c r="S7" s="420"/>
      <c r="T7" s="420"/>
      <c r="U7" s="420"/>
      <c r="V7" s="420"/>
      <c r="W7" s="420"/>
      <c r="X7" s="40" t="s">
        <v>362</v>
      </c>
      <c r="Y7" s="40"/>
      <c r="Z7" s="71"/>
      <c r="AA7" s="71"/>
      <c r="AB7" s="71"/>
      <c r="AC7" s="71"/>
      <c r="AD7" s="71"/>
      <c r="AE7" s="71"/>
      <c r="AF7" s="71"/>
      <c r="AG7" s="71"/>
      <c r="AH7" s="71"/>
    </row>
    <row r="8" spans="1:34" s="66" customFormat="1" ht="10.9" customHeight="1" x14ac:dyDescent="0.2">
      <c r="A8" s="66" t="s">
        <v>33</v>
      </c>
      <c r="B8" s="72" t="s">
        <v>96</v>
      </c>
      <c r="C8" s="72"/>
      <c r="D8" s="72"/>
      <c r="E8" s="72"/>
      <c r="F8" s="72"/>
      <c r="G8" s="72"/>
      <c r="H8" s="72"/>
      <c r="I8" s="72"/>
      <c r="J8" s="72"/>
      <c r="K8" s="72"/>
      <c r="L8" s="72"/>
      <c r="M8" s="242"/>
      <c r="N8" s="421"/>
      <c r="O8" s="421"/>
      <c r="P8" s="421"/>
      <c r="Q8" s="421"/>
      <c r="R8" s="421"/>
      <c r="S8" s="421"/>
      <c r="T8" s="421"/>
      <c r="U8" s="421"/>
      <c r="V8" s="421"/>
      <c r="W8" s="421"/>
      <c r="X8" s="72" t="s">
        <v>96</v>
      </c>
      <c r="Y8" s="72"/>
      <c r="Z8" s="72"/>
      <c r="AA8" s="72"/>
      <c r="AB8" s="72"/>
      <c r="AC8" s="72"/>
      <c r="AD8" s="72"/>
      <c r="AE8" s="72"/>
      <c r="AF8" s="72"/>
      <c r="AG8" s="72"/>
      <c r="AH8" s="72"/>
    </row>
    <row r="9" spans="1:34" s="66" customFormat="1" ht="10.9" customHeight="1" x14ac:dyDescent="0.2">
      <c r="A9" s="67" t="s">
        <v>37</v>
      </c>
      <c r="B9" s="73" t="s">
        <v>98</v>
      </c>
      <c r="C9" s="73"/>
      <c r="D9" s="74"/>
      <c r="E9" s="74"/>
      <c r="F9" s="74"/>
      <c r="G9" s="74"/>
      <c r="H9" s="74"/>
      <c r="I9" s="74"/>
      <c r="J9" s="74"/>
      <c r="K9" s="74"/>
      <c r="L9" s="74"/>
      <c r="M9" s="243"/>
      <c r="N9" s="422"/>
      <c r="O9" s="422"/>
      <c r="P9" s="422"/>
      <c r="Q9" s="422"/>
      <c r="R9" s="422"/>
      <c r="S9" s="422"/>
      <c r="T9" s="422"/>
      <c r="U9" s="422"/>
      <c r="V9" s="422"/>
      <c r="W9" s="422"/>
      <c r="X9" s="73" t="s">
        <v>98</v>
      </c>
      <c r="Y9" s="73"/>
      <c r="Z9" s="74"/>
      <c r="AA9" s="74"/>
      <c r="AB9" s="74"/>
      <c r="AC9" s="74"/>
      <c r="AD9" s="74"/>
      <c r="AE9" s="74"/>
      <c r="AF9" s="74"/>
      <c r="AG9" s="74"/>
      <c r="AH9" s="74"/>
    </row>
    <row r="10" spans="1:34" s="66" customFormat="1" ht="10.9" customHeight="1" x14ac:dyDescent="0.2">
      <c r="A10" s="75"/>
      <c r="B10" s="75" t="s">
        <v>145</v>
      </c>
      <c r="C10" s="75"/>
      <c r="D10" s="76" t="s">
        <v>423</v>
      </c>
      <c r="E10" s="76" t="s">
        <v>424</v>
      </c>
      <c r="F10" s="76" t="s">
        <v>425</v>
      </c>
      <c r="G10" s="76" t="s">
        <v>426</v>
      </c>
      <c r="H10" s="76"/>
      <c r="I10" s="76" t="s">
        <v>427</v>
      </c>
      <c r="J10" s="76" t="s">
        <v>428</v>
      </c>
      <c r="K10" s="76" t="s">
        <v>111</v>
      </c>
      <c r="L10" s="76" t="s">
        <v>233</v>
      </c>
      <c r="M10" s="244"/>
      <c r="N10" s="423" t="s">
        <v>567</v>
      </c>
      <c r="O10" s="423" t="s">
        <v>423</v>
      </c>
      <c r="P10" s="423" t="s">
        <v>424</v>
      </c>
      <c r="Q10" s="423" t="s">
        <v>425</v>
      </c>
      <c r="R10" s="423" t="s">
        <v>426</v>
      </c>
      <c r="S10" s="423" t="s">
        <v>427</v>
      </c>
      <c r="T10" s="423" t="s">
        <v>428</v>
      </c>
      <c r="U10" s="423" t="s">
        <v>111</v>
      </c>
      <c r="V10" s="423" t="s">
        <v>233</v>
      </c>
      <c r="W10" s="423"/>
      <c r="X10" s="75" t="s">
        <v>145</v>
      </c>
      <c r="Y10" s="75"/>
      <c r="Z10" s="76" t="s">
        <v>423</v>
      </c>
      <c r="AA10" s="76" t="s">
        <v>424</v>
      </c>
      <c r="AB10" s="76" t="s">
        <v>425</v>
      </c>
      <c r="AC10" s="76" t="s">
        <v>426</v>
      </c>
      <c r="AD10" s="76"/>
      <c r="AE10" s="76" t="s">
        <v>427</v>
      </c>
      <c r="AF10" s="76" t="s">
        <v>428</v>
      </c>
      <c r="AG10" s="76" t="s">
        <v>111</v>
      </c>
      <c r="AH10" s="76" t="s">
        <v>233</v>
      </c>
    </row>
    <row r="11" spans="1:34" s="66" customFormat="1" ht="10.9" customHeight="1" x14ac:dyDescent="0.2">
      <c r="A11" s="77"/>
      <c r="B11" s="77" t="s">
        <v>94</v>
      </c>
      <c r="C11" s="77"/>
      <c r="D11" s="71"/>
      <c r="E11" s="71"/>
      <c r="F11" s="71"/>
      <c r="G11" s="71"/>
      <c r="H11" s="71"/>
      <c r="I11" s="71"/>
      <c r="J11" s="71"/>
      <c r="K11" s="71"/>
      <c r="L11" s="71"/>
      <c r="M11" s="241"/>
      <c r="N11" s="420"/>
      <c r="O11" s="420"/>
      <c r="P11" s="420"/>
      <c r="Q11" s="420"/>
      <c r="R11" s="420"/>
      <c r="S11" s="420"/>
      <c r="T11" s="420"/>
      <c r="U11" s="420"/>
      <c r="V11" s="420"/>
      <c r="W11" s="420"/>
      <c r="X11" s="77" t="s">
        <v>94</v>
      </c>
      <c r="Y11" s="77"/>
      <c r="Z11" s="71"/>
      <c r="AA11" s="71"/>
      <c r="AB11" s="71"/>
      <c r="AC11" s="71"/>
      <c r="AD11" s="71"/>
      <c r="AE11" s="71"/>
      <c r="AF11" s="71"/>
      <c r="AG11" s="71"/>
      <c r="AH11" s="71"/>
    </row>
    <row r="12" spans="1:34" s="66" customFormat="1" ht="10.9" customHeight="1" x14ac:dyDescent="0.2">
      <c r="A12" s="67"/>
      <c r="B12" s="67"/>
      <c r="C12" s="67"/>
      <c r="M12" s="245"/>
      <c r="N12" s="424"/>
      <c r="O12" s="424"/>
      <c r="P12" s="424"/>
      <c r="Q12" s="424"/>
      <c r="R12" s="424"/>
      <c r="S12" s="424"/>
      <c r="T12" s="424"/>
      <c r="U12" s="424"/>
      <c r="V12" s="424"/>
      <c r="W12" s="424"/>
      <c r="X12" s="67"/>
      <c r="Y12" s="67"/>
    </row>
    <row r="13" spans="1:34" ht="10.9" customHeight="1" x14ac:dyDescent="0.2">
      <c r="A13" s="171">
        <v>1985</v>
      </c>
      <c r="B13" s="172">
        <v>808</v>
      </c>
      <c r="C13" s="172"/>
      <c r="D13" s="172">
        <v>11</v>
      </c>
      <c r="E13" s="172">
        <v>33</v>
      </c>
      <c r="F13" s="172">
        <v>49</v>
      </c>
      <c r="G13" s="172">
        <v>164</v>
      </c>
      <c r="H13" s="172"/>
      <c r="I13" s="172">
        <v>189</v>
      </c>
      <c r="J13" s="172">
        <v>147</v>
      </c>
      <c r="K13" s="172">
        <v>114</v>
      </c>
      <c r="L13" s="172">
        <v>101</v>
      </c>
      <c r="M13" s="246"/>
      <c r="N13" s="425">
        <v>8358139</v>
      </c>
      <c r="O13" s="425">
        <v>668056</v>
      </c>
      <c r="P13" s="425">
        <v>843945</v>
      </c>
      <c r="Q13" s="425">
        <v>332496</v>
      </c>
      <c r="R13" s="425">
        <v>834390</v>
      </c>
      <c r="S13" s="425">
        <v>2409234</v>
      </c>
      <c r="T13" s="425">
        <v>1815907</v>
      </c>
      <c r="U13" s="425">
        <v>832333</v>
      </c>
      <c r="V13" s="425">
        <v>621778</v>
      </c>
      <c r="W13" s="425"/>
      <c r="X13" s="79">
        <v>9.6672237683532192</v>
      </c>
      <c r="Y13" s="79"/>
      <c r="Z13" s="79">
        <v>1.6465685511394255</v>
      </c>
      <c r="AA13" s="79">
        <v>3.9102074187298936</v>
      </c>
      <c r="AB13" s="79">
        <v>14.737019392714499</v>
      </c>
      <c r="AC13" s="79">
        <v>19.655077361905104</v>
      </c>
      <c r="AD13" s="79"/>
      <c r="AE13" s="79">
        <v>7.8448170663372672</v>
      </c>
      <c r="AF13" s="79">
        <v>8.0951282196720431</v>
      </c>
      <c r="AG13" s="79">
        <v>13.696441208026114</v>
      </c>
      <c r="AH13" s="79">
        <v>16.24373972704084</v>
      </c>
    </row>
    <row r="14" spans="1:34" ht="10.9" customHeight="1" x14ac:dyDescent="0.2">
      <c r="A14" s="171">
        <v>1986</v>
      </c>
      <c r="B14" s="172">
        <v>844</v>
      </c>
      <c r="C14" s="172"/>
      <c r="D14" s="172">
        <v>10</v>
      </c>
      <c r="E14" s="172">
        <v>36</v>
      </c>
      <c r="F14" s="172">
        <v>51</v>
      </c>
      <c r="G14" s="172">
        <v>170</v>
      </c>
      <c r="H14" s="172"/>
      <c r="I14" s="172">
        <v>198</v>
      </c>
      <c r="J14" s="172">
        <v>160</v>
      </c>
      <c r="K14" s="172">
        <v>107</v>
      </c>
      <c r="L14" s="172">
        <v>112</v>
      </c>
      <c r="M14" s="246"/>
      <c r="N14" s="425">
        <v>8381515</v>
      </c>
      <c r="O14" s="425">
        <v>675526</v>
      </c>
      <c r="P14" s="425">
        <v>828190</v>
      </c>
      <c r="Q14" s="425">
        <v>332727</v>
      </c>
      <c r="R14" s="425">
        <v>843593</v>
      </c>
      <c r="S14" s="425">
        <v>2417107</v>
      </c>
      <c r="T14" s="425">
        <v>1807263</v>
      </c>
      <c r="U14" s="425">
        <v>840154</v>
      </c>
      <c r="V14" s="425">
        <v>636955</v>
      </c>
      <c r="W14" s="425"/>
      <c r="X14" s="79">
        <v>10.069778554354434</v>
      </c>
      <c r="Y14" s="79"/>
      <c r="Z14" s="79">
        <v>1.4803279222413348</v>
      </c>
      <c r="AA14" s="79">
        <v>4.3468286262814084</v>
      </c>
      <c r="AB14" s="79">
        <v>15.327881416296243</v>
      </c>
      <c r="AC14" s="79">
        <v>20.15189789388959</v>
      </c>
      <c r="AD14" s="79"/>
      <c r="AE14" s="79">
        <v>8.1916108802796064</v>
      </c>
      <c r="AF14" s="79">
        <v>8.8531663626157346</v>
      </c>
      <c r="AG14" s="79">
        <v>12.735760348697976</v>
      </c>
      <c r="AH14" s="79">
        <v>17.583659756183717</v>
      </c>
    </row>
    <row r="15" spans="1:34" ht="10.9" customHeight="1" x14ac:dyDescent="0.2">
      <c r="A15" s="171">
        <v>1987</v>
      </c>
      <c r="B15" s="172">
        <v>787</v>
      </c>
      <c r="C15" s="172"/>
      <c r="D15" s="172">
        <v>14</v>
      </c>
      <c r="E15" s="172">
        <v>32</v>
      </c>
      <c r="F15" s="172">
        <v>48</v>
      </c>
      <c r="G15" s="172">
        <v>163</v>
      </c>
      <c r="H15" s="172"/>
      <c r="I15" s="172">
        <v>203</v>
      </c>
      <c r="J15" s="172">
        <v>119</v>
      </c>
      <c r="K15" s="172">
        <v>101</v>
      </c>
      <c r="L15" s="172">
        <v>107</v>
      </c>
      <c r="M15" s="246"/>
      <c r="N15" s="425">
        <v>8414083</v>
      </c>
      <c r="O15" s="425">
        <v>685115</v>
      </c>
      <c r="P15" s="425">
        <v>815569</v>
      </c>
      <c r="Q15" s="425">
        <v>337879</v>
      </c>
      <c r="R15" s="425">
        <v>844502</v>
      </c>
      <c r="S15" s="425">
        <v>2418480</v>
      </c>
      <c r="T15" s="425">
        <v>1819528</v>
      </c>
      <c r="U15" s="425">
        <v>840054</v>
      </c>
      <c r="V15" s="425">
        <v>652956</v>
      </c>
      <c r="W15" s="425"/>
      <c r="X15" s="79">
        <v>9.3533662551225127</v>
      </c>
      <c r="Y15" s="79"/>
      <c r="Z15" s="79">
        <v>2.0434525590594279</v>
      </c>
      <c r="AA15" s="79">
        <v>3.9236410407948314</v>
      </c>
      <c r="AB15" s="79">
        <v>14.20626910817186</v>
      </c>
      <c r="AC15" s="79">
        <v>19.301316041880302</v>
      </c>
      <c r="AD15" s="79"/>
      <c r="AE15" s="79">
        <v>8.3937018292481227</v>
      </c>
      <c r="AF15" s="79">
        <v>6.5401576672631583</v>
      </c>
      <c r="AG15" s="79">
        <v>12.02303661431289</v>
      </c>
      <c r="AH15" s="79">
        <v>16.387015357849535</v>
      </c>
    </row>
    <row r="16" spans="1:34" ht="10.9" customHeight="1" x14ac:dyDescent="0.2">
      <c r="A16" s="171">
        <v>1988</v>
      </c>
      <c r="B16" s="172">
        <v>813</v>
      </c>
      <c r="C16" s="172"/>
      <c r="D16" s="172">
        <v>11</v>
      </c>
      <c r="E16" s="172">
        <v>25</v>
      </c>
      <c r="F16" s="172">
        <v>55</v>
      </c>
      <c r="G16" s="172">
        <v>170</v>
      </c>
      <c r="H16" s="172"/>
      <c r="I16" s="172">
        <v>174</v>
      </c>
      <c r="J16" s="172">
        <v>151</v>
      </c>
      <c r="K16" s="172">
        <v>112</v>
      </c>
      <c r="L16" s="172">
        <v>115</v>
      </c>
      <c r="M16" s="246"/>
      <c r="N16" s="425">
        <v>8458888</v>
      </c>
      <c r="O16" s="425">
        <v>705153</v>
      </c>
      <c r="P16" s="425">
        <v>802935</v>
      </c>
      <c r="Q16" s="425">
        <v>339754</v>
      </c>
      <c r="R16" s="425">
        <v>843197</v>
      </c>
      <c r="S16" s="425">
        <v>2418979</v>
      </c>
      <c r="T16" s="425">
        <v>1844421</v>
      </c>
      <c r="U16" s="425">
        <v>839209</v>
      </c>
      <c r="V16" s="425">
        <v>665240</v>
      </c>
      <c r="W16" s="425"/>
      <c r="X16" s="79">
        <v>9.6111923931372534</v>
      </c>
      <c r="Y16" s="79"/>
      <c r="Z16" s="79">
        <v>1.5599451466561158</v>
      </c>
      <c r="AA16" s="79">
        <v>3.1135770641459146</v>
      </c>
      <c r="AB16" s="79">
        <v>16.188183214914321</v>
      </c>
      <c r="AC16" s="79">
        <v>20.161362054181883</v>
      </c>
      <c r="AD16" s="79"/>
      <c r="AE16" s="79">
        <v>7.1931174268151974</v>
      </c>
      <c r="AF16" s="79">
        <v>8.1868510497332228</v>
      </c>
      <c r="AG16" s="79">
        <v>13.345900723180996</v>
      </c>
      <c r="AH16" s="79">
        <v>17.28699416751849</v>
      </c>
    </row>
    <row r="17" spans="1:34" ht="10.9" customHeight="1" x14ac:dyDescent="0.2">
      <c r="A17" s="171">
        <v>1989</v>
      </c>
      <c r="B17" s="172">
        <v>904</v>
      </c>
      <c r="C17" s="172"/>
      <c r="D17" s="172">
        <v>26</v>
      </c>
      <c r="E17" s="172">
        <v>34</v>
      </c>
      <c r="F17" s="172">
        <v>54</v>
      </c>
      <c r="G17" s="172">
        <v>172</v>
      </c>
      <c r="H17" s="172"/>
      <c r="I17" s="172">
        <v>200</v>
      </c>
      <c r="J17" s="172">
        <v>155</v>
      </c>
      <c r="K17" s="172">
        <v>125</v>
      </c>
      <c r="L17" s="172">
        <v>138</v>
      </c>
      <c r="M17" s="246"/>
      <c r="N17" s="425">
        <v>8527036</v>
      </c>
      <c r="O17" s="425">
        <v>731137</v>
      </c>
      <c r="P17" s="425">
        <v>790709</v>
      </c>
      <c r="Q17" s="425">
        <v>338785</v>
      </c>
      <c r="R17" s="425">
        <v>840194</v>
      </c>
      <c r="S17" s="425">
        <v>2427803</v>
      </c>
      <c r="T17" s="425">
        <v>1880788</v>
      </c>
      <c r="U17" s="425">
        <v>837881</v>
      </c>
      <c r="V17" s="425">
        <v>679739</v>
      </c>
      <c r="W17" s="425"/>
      <c r="X17" s="79">
        <v>10.601573630039793</v>
      </c>
      <c r="Y17" s="79"/>
      <c r="Z17" s="79">
        <v>3.5561050801696537</v>
      </c>
      <c r="AA17" s="79">
        <v>4.2999384097057201</v>
      </c>
      <c r="AB17" s="79">
        <v>15.939312543353454</v>
      </c>
      <c r="AC17" s="79">
        <v>20.471462543174553</v>
      </c>
      <c r="AD17" s="79"/>
      <c r="AE17" s="79">
        <v>8.2379006863406961</v>
      </c>
      <c r="AF17" s="79">
        <v>8.241226549722775</v>
      </c>
      <c r="AG17" s="79">
        <v>14.918586290893337</v>
      </c>
      <c r="AH17" s="79">
        <v>20.301909997807982</v>
      </c>
    </row>
    <row r="18" spans="1:34" ht="10.9" customHeight="1" x14ac:dyDescent="0.2">
      <c r="A18" s="171">
        <v>1990</v>
      </c>
      <c r="B18" s="172">
        <v>772</v>
      </c>
      <c r="C18" s="172"/>
      <c r="D18" s="172">
        <v>12</v>
      </c>
      <c r="E18" s="172">
        <v>23</v>
      </c>
      <c r="F18" s="172">
        <v>34</v>
      </c>
      <c r="G18" s="172">
        <v>154</v>
      </c>
      <c r="H18" s="172"/>
      <c r="I18" s="172">
        <v>192</v>
      </c>
      <c r="J18" s="172">
        <v>165</v>
      </c>
      <c r="K18" s="172">
        <v>86</v>
      </c>
      <c r="L18" s="172">
        <v>106</v>
      </c>
      <c r="M18" s="246"/>
      <c r="N18" s="425">
        <v>8590630</v>
      </c>
      <c r="O18" s="425">
        <v>764864</v>
      </c>
      <c r="P18" s="425">
        <v>783338</v>
      </c>
      <c r="Q18" s="425">
        <v>332114</v>
      </c>
      <c r="R18" s="425">
        <v>832167</v>
      </c>
      <c r="S18" s="425">
        <v>2432664</v>
      </c>
      <c r="T18" s="425">
        <v>1919287</v>
      </c>
      <c r="U18" s="425">
        <v>837332</v>
      </c>
      <c r="V18" s="425">
        <v>688864</v>
      </c>
      <c r="W18" s="425"/>
      <c r="X18" s="79">
        <v>8.9865353297720887</v>
      </c>
      <c r="Y18" s="79"/>
      <c r="Z18" s="79">
        <v>1.5689063676679775</v>
      </c>
      <c r="AA18" s="79">
        <v>2.9361527207923017</v>
      </c>
      <c r="AB18" s="79">
        <v>10.237448586930993</v>
      </c>
      <c r="AC18" s="79">
        <v>18.505900858842036</v>
      </c>
      <c r="AD18" s="79"/>
      <c r="AE18" s="79">
        <v>7.8925819595307862</v>
      </c>
      <c r="AF18" s="79">
        <v>8.5969425104218384</v>
      </c>
      <c r="AG18" s="79">
        <v>10.270716991587566</v>
      </c>
      <c r="AH18" s="79">
        <v>15.387652715194871</v>
      </c>
    </row>
    <row r="19" spans="1:34" ht="10.9" customHeight="1" x14ac:dyDescent="0.2">
      <c r="A19" s="171">
        <v>1991</v>
      </c>
      <c r="B19" s="172">
        <v>745</v>
      </c>
      <c r="C19" s="172"/>
      <c r="D19" s="172">
        <v>16</v>
      </c>
      <c r="E19" s="172">
        <v>20</v>
      </c>
      <c r="F19" s="172">
        <v>30</v>
      </c>
      <c r="G19" s="172">
        <v>133</v>
      </c>
      <c r="H19" s="172"/>
      <c r="I19" s="172">
        <v>205</v>
      </c>
      <c r="J19" s="172">
        <v>131</v>
      </c>
      <c r="K19" s="172">
        <v>89</v>
      </c>
      <c r="L19" s="172">
        <v>121</v>
      </c>
      <c r="M19" s="246"/>
      <c r="N19" s="425">
        <v>8644119</v>
      </c>
      <c r="O19" s="425">
        <v>794085</v>
      </c>
      <c r="P19" s="425">
        <v>783040</v>
      </c>
      <c r="Q19" s="425">
        <v>322008</v>
      </c>
      <c r="R19" s="425">
        <v>819543</v>
      </c>
      <c r="S19" s="425">
        <v>2432484</v>
      </c>
      <c r="T19" s="425">
        <v>1961212</v>
      </c>
      <c r="U19" s="425">
        <v>833509</v>
      </c>
      <c r="V19" s="425">
        <v>698238</v>
      </c>
      <c r="W19" s="425"/>
      <c r="X19" s="79">
        <v>8.6185763985896084</v>
      </c>
      <c r="Y19" s="79"/>
      <c r="Z19" s="79">
        <v>2.014897649495961</v>
      </c>
      <c r="AA19" s="79">
        <v>2.5541479362484676</v>
      </c>
      <c r="AB19" s="79">
        <v>9.3165387195349183</v>
      </c>
      <c r="AC19" s="79">
        <v>16.228556646814138</v>
      </c>
      <c r="AD19" s="79"/>
      <c r="AE19" s="79">
        <v>8.4275991126765888</v>
      </c>
      <c r="AF19" s="79">
        <v>6.6795430580681741</v>
      </c>
      <c r="AG19" s="79">
        <v>10.677749130483294</v>
      </c>
      <c r="AH19" s="79">
        <v>17.329334696765287</v>
      </c>
    </row>
    <row r="20" spans="1:34" ht="10.9" customHeight="1" x14ac:dyDescent="0.2">
      <c r="A20" s="171">
        <v>1992</v>
      </c>
      <c r="B20" s="172">
        <v>759</v>
      </c>
      <c r="C20" s="172"/>
      <c r="D20" s="172">
        <v>16</v>
      </c>
      <c r="E20" s="172">
        <v>21</v>
      </c>
      <c r="F20" s="172">
        <v>21</v>
      </c>
      <c r="G20" s="172">
        <v>134</v>
      </c>
      <c r="H20" s="172"/>
      <c r="I20" s="172">
        <v>194</v>
      </c>
      <c r="J20" s="172">
        <v>161</v>
      </c>
      <c r="K20" s="172">
        <v>96</v>
      </c>
      <c r="L20" s="172">
        <v>116</v>
      </c>
      <c r="M20" s="246"/>
      <c r="N20" s="425">
        <v>8692013</v>
      </c>
      <c r="O20" s="425">
        <v>816906</v>
      </c>
      <c r="P20" s="425">
        <v>789068</v>
      </c>
      <c r="Q20" s="425">
        <v>308642</v>
      </c>
      <c r="R20" s="425">
        <v>809303</v>
      </c>
      <c r="S20" s="425">
        <v>2430895</v>
      </c>
      <c r="T20" s="425">
        <v>2002662</v>
      </c>
      <c r="U20" s="425">
        <v>826786</v>
      </c>
      <c r="V20" s="425">
        <v>707751</v>
      </c>
      <c r="W20" s="425"/>
      <c r="X20" s="79">
        <v>8.7321544502982213</v>
      </c>
      <c r="Y20" s="79"/>
      <c r="Z20" s="79">
        <v>1.9586096809180003</v>
      </c>
      <c r="AA20" s="79">
        <v>2.6613675880912671</v>
      </c>
      <c r="AB20" s="79">
        <v>6.8039994556800432</v>
      </c>
      <c r="AC20" s="79">
        <v>16.557457466486593</v>
      </c>
      <c r="AD20" s="79"/>
      <c r="AE20" s="79">
        <v>7.9805997379565961</v>
      </c>
      <c r="AF20" s="79">
        <v>8.0392996921098021</v>
      </c>
      <c r="AG20" s="79">
        <v>11.611227088992798</v>
      </c>
      <c r="AH20" s="79">
        <v>16.389945051296291</v>
      </c>
    </row>
    <row r="21" spans="1:34" ht="10.9" customHeight="1" x14ac:dyDescent="0.2">
      <c r="A21" s="171">
        <v>1993</v>
      </c>
      <c r="B21" s="172">
        <v>632</v>
      </c>
      <c r="C21" s="172"/>
      <c r="D21" s="172">
        <v>9</v>
      </c>
      <c r="E21" s="172">
        <v>16</v>
      </c>
      <c r="F21" s="172">
        <v>28</v>
      </c>
      <c r="G21" s="172">
        <v>91</v>
      </c>
      <c r="H21" s="172"/>
      <c r="I21" s="172">
        <v>168</v>
      </c>
      <c r="J21" s="172">
        <v>129</v>
      </c>
      <c r="K21" s="172">
        <v>90</v>
      </c>
      <c r="L21" s="172">
        <v>101</v>
      </c>
      <c r="M21" s="246"/>
      <c r="N21" s="425">
        <v>8745109</v>
      </c>
      <c r="O21" s="425">
        <v>832136</v>
      </c>
      <c r="P21" s="425">
        <v>803382</v>
      </c>
      <c r="Q21" s="425">
        <v>299212</v>
      </c>
      <c r="R21" s="425">
        <v>802400</v>
      </c>
      <c r="S21" s="425">
        <v>2429001</v>
      </c>
      <c r="T21" s="425">
        <v>2042861</v>
      </c>
      <c r="U21" s="425">
        <v>822937</v>
      </c>
      <c r="V21" s="425">
        <v>713180</v>
      </c>
      <c r="W21" s="425"/>
      <c r="X21" s="79">
        <v>7.2268967716697414</v>
      </c>
      <c r="Y21" s="79"/>
      <c r="Z21" s="79">
        <v>1.0815539767537998</v>
      </c>
      <c r="AA21" s="79">
        <v>1.9915805930429111</v>
      </c>
      <c r="AB21" s="79">
        <v>9.3579134526690098</v>
      </c>
      <c r="AC21" s="79">
        <v>11.340977068793618</v>
      </c>
      <c r="AD21" s="79"/>
      <c r="AE21" s="79">
        <v>6.9164236655316325</v>
      </c>
      <c r="AF21" s="79">
        <v>6.3146733918754139</v>
      </c>
      <c r="AG21" s="79">
        <v>10.936438633820085</v>
      </c>
      <c r="AH21" s="79">
        <v>14.161922656271908</v>
      </c>
    </row>
    <row r="22" spans="1:34" ht="10.9" customHeight="1" x14ac:dyDescent="0.2">
      <c r="A22" s="171">
        <v>1994</v>
      </c>
      <c r="B22" s="172">
        <v>589</v>
      </c>
      <c r="C22" s="172"/>
      <c r="D22" s="172">
        <v>13</v>
      </c>
      <c r="E22" s="172">
        <v>21</v>
      </c>
      <c r="F22" s="172">
        <v>12</v>
      </c>
      <c r="G22" s="172">
        <v>82</v>
      </c>
      <c r="H22" s="172"/>
      <c r="I22" s="172">
        <v>149</v>
      </c>
      <c r="J22" s="172">
        <v>114</v>
      </c>
      <c r="K22" s="172">
        <v>87</v>
      </c>
      <c r="L22" s="172">
        <v>111</v>
      </c>
      <c r="M22" s="246"/>
      <c r="N22" s="425">
        <v>8816381</v>
      </c>
      <c r="O22" s="425">
        <v>841991</v>
      </c>
      <c r="P22" s="425">
        <v>820674</v>
      </c>
      <c r="Q22" s="425">
        <v>299456</v>
      </c>
      <c r="R22" s="425">
        <v>797882</v>
      </c>
      <c r="S22" s="425">
        <v>2432058</v>
      </c>
      <c r="T22" s="425">
        <v>2084205</v>
      </c>
      <c r="U22" s="425">
        <v>817302</v>
      </c>
      <c r="V22" s="425">
        <v>722813</v>
      </c>
      <c r="W22" s="425"/>
      <c r="X22" s="79">
        <v>6.6807457617813935</v>
      </c>
      <c r="Y22" s="79"/>
      <c r="Z22" s="79">
        <v>1.5439594960041141</v>
      </c>
      <c r="AA22" s="79">
        <v>2.5588723415144137</v>
      </c>
      <c r="AB22" s="79">
        <v>4.0072665099380211</v>
      </c>
      <c r="AC22" s="79">
        <v>10.277208910590788</v>
      </c>
      <c r="AD22" s="79"/>
      <c r="AE22" s="79">
        <v>6.1264986279110119</v>
      </c>
      <c r="AF22" s="79">
        <v>5.4697114727198137</v>
      </c>
      <c r="AG22" s="79">
        <v>10.644780020114963</v>
      </c>
      <c r="AH22" s="79">
        <v>15.356669013977335</v>
      </c>
    </row>
    <row r="23" spans="1:34" ht="10.9" customHeight="1" x14ac:dyDescent="0.2">
      <c r="A23" s="171">
        <v>1995</v>
      </c>
      <c r="B23" s="172">
        <v>572</v>
      </c>
      <c r="C23" s="172"/>
      <c r="D23" s="172">
        <v>13</v>
      </c>
      <c r="E23" s="172">
        <v>22</v>
      </c>
      <c r="F23" s="172">
        <v>18</v>
      </c>
      <c r="G23" s="172">
        <v>78</v>
      </c>
      <c r="H23" s="172"/>
      <c r="I23" s="172">
        <v>132</v>
      </c>
      <c r="J23" s="172">
        <v>134</v>
      </c>
      <c r="K23" s="172">
        <v>67</v>
      </c>
      <c r="L23" s="172">
        <v>108</v>
      </c>
      <c r="M23" s="246"/>
      <c r="N23" s="425">
        <v>8837496</v>
      </c>
      <c r="O23" s="425">
        <v>829144</v>
      </c>
      <c r="P23" s="425">
        <v>836218</v>
      </c>
      <c r="Q23" s="425">
        <v>301776</v>
      </c>
      <c r="R23" s="425">
        <v>785145</v>
      </c>
      <c r="S23" s="425">
        <v>2425939</v>
      </c>
      <c r="T23" s="425">
        <v>2115942</v>
      </c>
      <c r="U23" s="425">
        <v>798581</v>
      </c>
      <c r="V23" s="425">
        <v>744751</v>
      </c>
      <c r="W23" s="425"/>
      <c r="X23" s="79">
        <v>6.4724215999645152</v>
      </c>
      <c r="Y23" s="79"/>
      <c r="Z23" s="79">
        <v>1.5678820566753182</v>
      </c>
      <c r="AA23" s="79">
        <v>2.6308929011334365</v>
      </c>
      <c r="AB23" s="79">
        <v>5.9646890408780022</v>
      </c>
      <c r="AC23" s="79">
        <v>9.934470702863802</v>
      </c>
      <c r="AD23" s="79"/>
      <c r="AE23" s="79">
        <v>5.441192049758877</v>
      </c>
      <c r="AF23" s="79">
        <v>6.3328767990805037</v>
      </c>
      <c r="AG23" s="79">
        <v>8.3898815524035761</v>
      </c>
      <c r="AH23" s="79">
        <v>14.501491102395297</v>
      </c>
    </row>
    <row r="24" spans="1:34" ht="10.9" customHeight="1" x14ac:dyDescent="0.2">
      <c r="A24" s="171">
        <v>1996</v>
      </c>
      <c r="B24" s="172">
        <v>537</v>
      </c>
      <c r="C24" s="172"/>
      <c r="D24" s="172">
        <v>7</v>
      </c>
      <c r="E24" s="172">
        <v>15</v>
      </c>
      <c r="F24" s="172">
        <v>29</v>
      </c>
      <c r="G24" s="172">
        <v>67</v>
      </c>
      <c r="H24" s="172"/>
      <c r="I24" s="172">
        <v>116</v>
      </c>
      <c r="J24" s="172">
        <v>122</v>
      </c>
      <c r="K24" s="172">
        <v>76</v>
      </c>
      <c r="L24" s="172">
        <v>105</v>
      </c>
      <c r="M24" s="246"/>
      <c r="N24" s="425">
        <v>8844499</v>
      </c>
      <c r="O24" s="425">
        <v>804213</v>
      </c>
      <c r="P24" s="425">
        <v>857212</v>
      </c>
      <c r="Q24" s="425">
        <v>303854</v>
      </c>
      <c r="R24" s="425">
        <v>765268</v>
      </c>
      <c r="S24" s="425">
        <v>2427941</v>
      </c>
      <c r="T24" s="425">
        <v>2142715</v>
      </c>
      <c r="U24" s="425">
        <v>782368</v>
      </c>
      <c r="V24" s="425">
        <v>760928</v>
      </c>
      <c r="W24" s="425"/>
      <c r="X24" s="79">
        <v>6.0715705886789069</v>
      </c>
      <c r="Y24" s="79"/>
      <c r="Z24" s="79">
        <v>0.8704161708403122</v>
      </c>
      <c r="AA24" s="79">
        <v>1.7498588447198593</v>
      </c>
      <c r="AB24" s="79">
        <v>9.5440573433293618</v>
      </c>
      <c r="AC24" s="79">
        <v>8.7551027875201886</v>
      </c>
      <c r="AD24" s="79"/>
      <c r="AE24" s="79">
        <v>4.777710825757298</v>
      </c>
      <c r="AF24" s="79">
        <v>5.6937110161640723</v>
      </c>
      <c r="AG24" s="79">
        <v>9.7140987361446278</v>
      </c>
      <c r="AH24" s="79">
        <v>13.798940241389461</v>
      </c>
    </row>
    <row r="25" spans="1:34" ht="10.9" customHeight="1" x14ac:dyDescent="0.2">
      <c r="A25" s="171">
        <v>1997</v>
      </c>
      <c r="B25" s="172">
        <v>541</v>
      </c>
      <c r="C25" s="172"/>
      <c r="D25" s="172">
        <v>13</v>
      </c>
      <c r="E25" s="172">
        <v>11</v>
      </c>
      <c r="F25" s="172">
        <v>14</v>
      </c>
      <c r="G25" s="172">
        <v>67</v>
      </c>
      <c r="H25" s="172"/>
      <c r="I25" s="172">
        <v>152</v>
      </c>
      <c r="J25" s="172">
        <v>113</v>
      </c>
      <c r="K25" s="172">
        <v>73</v>
      </c>
      <c r="L25" s="172">
        <v>98</v>
      </c>
      <c r="M25" s="246"/>
      <c r="N25" s="425">
        <v>8847625</v>
      </c>
      <c r="O25" s="425">
        <v>767851</v>
      </c>
      <c r="P25" s="425">
        <v>886601</v>
      </c>
      <c r="Q25" s="425">
        <v>302374</v>
      </c>
      <c r="R25" s="425">
        <v>749713</v>
      </c>
      <c r="S25" s="425">
        <v>2428849</v>
      </c>
      <c r="T25" s="425">
        <v>2169863</v>
      </c>
      <c r="U25" s="425">
        <v>771209</v>
      </c>
      <c r="V25" s="425">
        <v>771165</v>
      </c>
      <c r="W25" s="425"/>
      <c r="X25" s="79">
        <v>6.1146352834800304</v>
      </c>
      <c r="Y25" s="79"/>
      <c r="Z25" s="79">
        <v>1.6930368001083544</v>
      </c>
      <c r="AA25" s="79">
        <v>1.24069338969841</v>
      </c>
      <c r="AB25" s="79">
        <v>4.630027714023031</v>
      </c>
      <c r="AC25" s="79">
        <v>8.9367531308647443</v>
      </c>
      <c r="AD25" s="79"/>
      <c r="AE25" s="79">
        <v>6.2581082644495396</v>
      </c>
      <c r="AF25" s="79">
        <v>5.2077020530789273</v>
      </c>
      <c r="AG25" s="79">
        <v>9.4656571694573071</v>
      </c>
      <c r="AH25" s="79">
        <v>12.708045619290294</v>
      </c>
    </row>
    <row r="26" spans="1:34" ht="10.9" customHeight="1" x14ac:dyDescent="0.2">
      <c r="A26" s="171">
        <v>1998</v>
      </c>
      <c r="B26" s="172">
        <v>531</v>
      </c>
      <c r="C26" s="172"/>
      <c r="D26" s="172">
        <v>4</v>
      </c>
      <c r="E26" s="172">
        <v>21</v>
      </c>
      <c r="F26" s="172">
        <v>16</v>
      </c>
      <c r="G26" s="172">
        <v>76</v>
      </c>
      <c r="H26" s="172"/>
      <c r="I26" s="172">
        <v>132</v>
      </c>
      <c r="J26" s="172">
        <v>134</v>
      </c>
      <c r="K26" s="172">
        <v>67</v>
      </c>
      <c r="L26" s="172">
        <v>81</v>
      </c>
      <c r="M26" s="246"/>
      <c r="N26" s="425">
        <v>8854322</v>
      </c>
      <c r="O26" s="425">
        <v>732439</v>
      </c>
      <c r="P26" s="425">
        <v>916023</v>
      </c>
      <c r="Q26" s="425">
        <v>298837</v>
      </c>
      <c r="R26" s="425">
        <v>738495</v>
      </c>
      <c r="S26" s="425">
        <v>2429267</v>
      </c>
      <c r="T26" s="425">
        <v>2201605</v>
      </c>
      <c r="U26" s="425">
        <v>757655</v>
      </c>
      <c r="V26" s="425">
        <v>780001</v>
      </c>
      <c r="W26" s="425"/>
      <c r="X26" s="79">
        <v>5.997071260792187</v>
      </c>
      <c r="Y26" s="79"/>
      <c r="Z26" s="79">
        <v>0.54612056430637912</v>
      </c>
      <c r="AA26" s="79">
        <v>2.2925188559675904</v>
      </c>
      <c r="AB26" s="79">
        <v>5.3540893530586908</v>
      </c>
      <c r="AC26" s="79">
        <v>10.291200346650959</v>
      </c>
      <c r="AD26" s="79"/>
      <c r="AE26" s="79">
        <v>5.4337378312058737</v>
      </c>
      <c r="AF26" s="79">
        <v>6.0864687353090128</v>
      </c>
      <c r="AG26" s="79">
        <v>8.8430750143534986</v>
      </c>
      <c r="AH26" s="79">
        <v>10.384602071022986</v>
      </c>
    </row>
    <row r="27" spans="1:34" ht="10.9" customHeight="1" x14ac:dyDescent="0.2">
      <c r="A27" s="171">
        <v>1999</v>
      </c>
      <c r="B27" s="172">
        <v>580</v>
      </c>
      <c r="C27" s="172"/>
      <c r="D27" s="172">
        <v>12</v>
      </c>
      <c r="E27" s="172">
        <v>25</v>
      </c>
      <c r="F27" s="172">
        <v>16</v>
      </c>
      <c r="G27" s="172">
        <v>73</v>
      </c>
      <c r="H27" s="172"/>
      <c r="I27" s="172">
        <v>140</v>
      </c>
      <c r="J27" s="172">
        <v>141</v>
      </c>
      <c r="K27" s="172">
        <v>64</v>
      </c>
      <c r="L27" s="172">
        <v>109</v>
      </c>
      <c r="M27" s="246"/>
      <c r="N27" s="425">
        <v>8861426</v>
      </c>
      <c r="O27" s="425">
        <v>699038</v>
      </c>
      <c r="P27" s="425">
        <v>940663</v>
      </c>
      <c r="Q27" s="425">
        <v>300385</v>
      </c>
      <c r="R27" s="425">
        <v>724678</v>
      </c>
      <c r="S27" s="425">
        <v>2434522</v>
      </c>
      <c r="T27" s="425">
        <v>2229585</v>
      </c>
      <c r="U27" s="425">
        <v>747186</v>
      </c>
      <c r="V27" s="425">
        <v>785369</v>
      </c>
      <c r="W27" s="425"/>
      <c r="X27" s="79">
        <v>6.5452219541188965</v>
      </c>
      <c r="Y27" s="79"/>
      <c r="Z27" s="79">
        <v>1.7166448748136725</v>
      </c>
      <c r="AA27" s="79">
        <v>2.6576999414242932</v>
      </c>
      <c r="AB27" s="79">
        <v>5.3264976613346207</v>
      </c>
      <c r="AC27" s="79">
        <v>10.07343951382545</v>
      </c>
      <c r="AD27" s="79"/>
      <c r="AE27" s="79">
        <v>5.7506155212398982</v>
      </c>
      <c r="AF27" s="79">
        <v>6.3240468517683786</v>
      </c>
      <c r="AG27" s="79">
        <v>8.5654709804519893</v>
      </c>
      <c r="AH27" s="79">
        <v>13.878826386068205</v>
      </c>
    </row>
    <row r="28" spans="1:34" ht="10.9" customHeight="1" x14ac:dyDescent="0.2">
      <c r="A28" s="171">
        <v>2000</v>
      </c>
      <c r="B28" s="172">
        <v>591</v>
      </c>
      <c r="C28" s="172"/>
      <c r="D28" s="172">
        <v>2</v>
      </c>
      <c r="E28" s="172">
        <v>17</v>
      </c>
      <c r="F28" s="172">
        <v>16</v>
      </c>
      <c r="G28" s="172">
        <v>102</v>
      </c>
      <c r="H28" s="172"/>
      <c r="I28" s="172">
        <v>164</v>
      </c>
      <c r="J28" s="172">
        <v>136</v>
      </c>
      <c r="K28" s="172">
        <v>50</v>
      </c>
      <c r="L28" s="172">
        <v>104</v>
      </c>
      <c r="M28" s="246"/>
      <c r="N28" s="425">
        <v>8882792</v>
      </c>
      <c r="O28" s="425">
        <v>674855</v>
      </c>
      <c r="P28" s="425">
        <v>955943</v>
      </c>
      <c r="Q28" s="425">
        <v>306981</v>
      </c>
      <c r="R28" s="425">
        <v>718321</v>
      </c>
      <c r="S28" s="425">
        <v>2436599</v>
      </c>
      <c r="T28" s="425">
        <v>2259206</v>
      </c>
      <c r="U28" s="425">
        <v>740334</v>
      </c>
      <c r="V28" s="425">
        <v>790553</v>
      </c>
      <c r="W28" s="425"/>
      <c r="X28" s="79">
        <v>6.6533135077349552</v>
      </c>
      <c r="Y28" s="79"/>
      <c r="Z28" s="79">
        <v>0.29635995880596572</v>
      </c>
      <c r="AA28" s="79">
        <v>1.7783487090757504</v>
      </c>
      <c r="AB28" s="79">
        <v>5.2120489541698021</v>
      </c>
      <c r="AC28" s="79">
        <v>14.199779764200128</v>
      </c>
      <c r="AD28" s="79"/>
      <c r="AE28" s="79">
        <v>6.730693068494241</v>
      </c>
      <c r="AF28" s="79">
        <v>6.0198140408621432</v>
      </c>
      <c r="AG28" s="79">
        <v>6.7537084613161085</v>
      </c>
      <c r="AH28" s="79">
        <v>13.155348218272525</v>
      </c>
    </row>
    <row r="29" spans="1:34" ht="10.9" customHeight="1" x14ac:dyDescent="0.2">
      <c r="A29" s="171">
        <v>2001</v>
      </c>
      <c r="B29" s="172">
        <v>583</v>
      </c>
      <c r="C29" s="172"/>
      <c r="D29" s="172">
        <v>6</v>
      </c>
      <c r="E29" s="172">
        <v>12</v>
      </c>
      <c r="F29" s="172">
        <v>22</v>
      </c>
      <c r="G29" s="172">
        <v>100</v>
      </c>
      <c r="H29" s="172"/>
      <c r="I29" s="172">
        <v>159</v>
      </c>
      <c r="J29" s="172">
        <v>137</v>
      </c>
      <c r="K29" s="172">
        <v>56</v>
      </c>
      <c r="L29" s="172">
        <v>91</v>
      </c>
      <c r="M29" s="246"/>
      <c r="N29" s="425">
        <v>8909128</v>
      </c>
      <c r="O29" s="425">
        <v>656869</v>
      </c>
      <c r="P29" s="425">
        <v>963406</v>
      </c>
      <c r="Q29" s="425">
        <v>317991</v>
      </c>
      <c r="R29" s="425">
        <v>716703</v>
      </c>
      <c r="S29" s="425">
        <v>2434334</v>
      </c>
      <c r="T29" s="425">
        <v>2287761</v>
      </c>
      <c r="U29" s="425">
        <v>738708</v>
      </c>
      <c r="V29" s="425">
        <v>793356</v>
      </c>
      <c r="W29" s="425"/>
      <c r="X29" s="79">
        <v>6.5438503072354557</v>
      </c>
      <c r="Y29" s="79"/>
      <c r="Z29" s="79">
        <v>0.91342413784179188</v>
      </c>
      <c r="AA29" s="79">
        <v>1.245580783179677</v>
      </c>
      <c r="AB29" s="79">
        <v>6.9184347984691392</v>
      </c>
      <c r="AC29" s="79">
        <v>13.952780998544725</v>
      </c>
      <c r="AD29" s="79"/>
      <c r="AE29" s="79">
        <v>6.5315605828945413</v>
      </c>
      <c r="AF29" s="79">
        <v>5.9883877730234936</v>
      </c>
      <c r="AG29" s="79">
        <v>7.5808032402518997</v>
      </c>
      <c r="AH29" s="79">
        <v>11.470260513565158</v>
      </c>
    </row>
    <row r="30" spans="1:34" ht="10.9" customHeight="1" x14ac:dyDescent="0.2">
      <c r="A30" s="171">
        <v>2002</v>
      </c>
      <c r="B30" s="172">
        <v>560</v>
      </c>
      <c r="C30" s="172"/>
      <c r="D30" s="172">
        <v>5</v>
      </c>
      <c r="E30" s="172">
        <v>13</v>
      </c>
      <c r="F30" s="172">
        <v>20</v>
      </c>
      <c r="G30" s="172">
        <v>100</v>
      </c>
      <c r="H30" s="172"/>
      <c r="I30" s="172">
        <v>153</v>
      </c>
      <c r="J30" s="172">
        <v>130</v>
      </c>
      <c r="K30" s="172">
        <v>43</v>
      </c>
      <c r="L30" s="172">
        <v>96</v>
      </c>
      <c r="M30" s="246"/>
      <c r="N30" s="425">
        <v>8940788</v>
      </c>
      <c r="O30" s="425">
        <v>651954</v>
      </c>
      <c r="P30" s="425">
        <v>959971</v>
      </c>
      <c r="Q30" s="425">
        <v>328985</v>
      </c>
      <c r="R30" s="425">
        <v>720245</v>
      </c>
      <c r="S30" s="425">
        <v>2431627</v>
      </c>
      <c r="T30" s="425">
        <v>2314211</v>
      </c>
      <c r="U30" s="425">
        <v>741003</v>
      </c>
      <c r="V30" s="425">
        <v>792792</v>
      </c>
      <c r="W30" s="425"/>
      <c r="X30" s="79">
        <v>6.2634300242886871</v>
      </c>
      <c r="Y30" s="79"/>
      <c r="Z30" s="79">
        <v>0.76692527386901532</v>
      </c>
      <c r="AA30" s="79">
        <v>1.3542075750204954</v>
      </c>
      <c r="AB30" s="79">
        <v>6.079304527562047</v>
      </c>
      <c r="AC30" s="79">
        <v>13.884164416275018</v>
      </c>
      <c r="AD30" s="79"/>
      <c r="AE30" s="79">
        <v>6.2920834486539263</v>
      </c>
      <c r="AF30" s="79">
        <v>5.6174653045897713</v>
      </c>
      <c r="AG30" s="79">
        <v>5.802945467157353</v>
      </c>
      <c r="AH30" s="79">
        <v>12.109103018193927</v>
      </c>
    </row>
    <row r="31" spans="1:34" ht="10.9" customHeight="1" x14ac:dyDescent="0.2">
      <c r="A31" s="171">
        <v>2003</v>
      </c>
      <c r="B31" s="172">
        <v>529</v>
      </c>
      <c r="C31" s="172"/>
      <c r="D31" s="172">
        <v>7</v>
      </c>
      <c r="E31" s="172">
        <v>14</v>
      </c>
      <c r="F31" s="172">
        <v>23</v>
      </c>
      <c r="G31" s="172">
        <v>93</v>
      </c>
      <c r="H31" s="172"/>
      <c r="I31" s="172">
        <v>147</v>
      </c>
      <c r="J31" s="172">
        <v>127</v>
      </c>
      <c r="K31" s="172">
        <v>44</v>
      </c>
      <c r="L31" s="172">
        <v>74</v>
      </c>
      <c r="M31" s="246"/>
      <c r="N31" s="425">
        <v>8975670</v>
      </c>
      <c r="O31" s="425">
        <v>657428</v>
      </c>
      <c r="P31" s="425">
        <v>941562</v>
      </c>
      <c r="Q31" s="425">
        <v>342446</v>
      </c>
      <c r="R31" s="425">
        <v>730871</v>
      </c>
      <c r="S31" s="425">
        <v>2427517</v>
      </c>
      <c r="T31" s="425">
        <v>2334592</v>
      </c>
      <c r="U31" s="425">
        <v>746074</v>
      </c>
      <c r="V31" s="425">
        <v>795180</v>
      </c>
      <c r="W31" s="425"/>
      <c r="X31" s="79">
        <v>5.8937104416717636</v>
      </c>
      <c r="Y31" s="79"/>
      <c r="Z31" s="79">
        <v>1.0647553800568275</v>
      </c>
      <c r="AA31" s="79">
        <v>1.4868909323018558</v>
      </c>
      <c r="AB31" s="79">
        <v>6.7163874012253029</v>
      </c>
      <c r="AC31" s="79">
        <v>12.724543729331169</v>
      </c>
      <c r="AD31" s="79"/>
      <c r="AE31" s="79">
        <v>6.0555703626380373</v>
      </c>
      <c r="AF31" s="79">
        <v>5.4399226931301055</v>
      </c>
      <c r="AG31" s="79">
        <v>5.8975383138937962</v>
      </c>
      <c r="AH31" s="79">
        <v>9.3060690661233938</v>
      </c>
    </row>
    <row r="32" spans="1:34" ht="10.9" customHeight="1" x14ac:dyDescent="0.2">
      <c r="A32" s="171">
        <v>2004</v>
      </c>
      <c r="B32" s="172">
        <v>480</v>
      </c>
      <c r="C32" s="172"/>
      <c r="D32" s="172">
        <v>7</v>
      </c>
      <c r="E32" s="172">
        <v>7</v>
      </c>
      <c r="F32" s="172">
        <v>19</v>
      </c>
      <c r="G32" s="172">
        <v>78</v>
      </c>
      <c r="H32" s="172"/>
      <c r="I32" s="172">
        <v>135</v>
      </c>
      <c r="J32" s="172">
        <v>95</v>
      </c>
      <c r="K32" s="172">
        <v>48</v>
      </c>
      <c r="L32" s="172">
        <v>91</v>
      </c>
      <c r="M32" s="246"/>
      <c r="N32" s="425">
        <v>9011392</v>
      </c>
      <c r="O32" s="425">
        <v>668841</v>
      </c>
      <c r="P32" s="425">
        <v>914740</v>
      </c>
      <c r="Q32" s="425">
        <v>355572</v>
      </c>
      <c r="R32" s="425">
        <v>741437</v>
      </c>
      <c r="S32" s="425">
        <v>2425273</v>
      </c>
      <c r="T32" s="425">
        <v>2351194</v>
      </c>
      <c r="U32" s="425">
        <v>757441</v>
      </c>
      <c r="V32" s="425">
        <v>796894</v>
      </c>
      <c r="W32" s="425"/>
      <c r="X32" s="79">
        <v>5.3265910527474558</v>
      </c>
      <c r="Y32" s="79"/>
      <c r="Z32" s="79">
        <v>1.0465865579412745</v>
      </c>
      <c r="AA32" s="79">
        <v>0.76524476900540039</v>
      </c>
      <c r="AB32" s="79">
        <v>5.3435028629925867</v>
      </c>
      <c r="AC32" s="79">
        <v>10.520111621081764</v>
      </c>
      <c r="AD32" s="79"/>
      <c r="AE32" s="79">
        <v>5.5663836607260295</v>
      </c>
      <c r="AF32" s="79">
        <v>4.0405002734780711</v>
      </c>
      <c r="AG32" s="79">
        <v>6.3371272481949088</v>
      </c>
      <c r="AH32" s="79">
        <v>11.41933557035189</v>
      </c>
    </row>
    <row r="33" spans="1:34" ht="10.9" customHeight="1" x14ac:dyDescent="0.2">
      <c r="A33" s="171">
        <v>2005</v>
      </c>
      <c r="B33" s="172">
        <v>440</v>
      </c>
      <c r="C33" s="172"/>
      <c r="D33" s="172">
        <v>3</v>
      </c>
      <c r="E33" s="172">
        <v>7</v>
      </c>
      <c r="F33" s="172">
        <v>19</v>
      </c>
      <c r="G33" s="172">
        <v>67</v>
      </c>
      <c r="H33" s="172"/>
      <c r="I33" s="172">
        <v>128</v>
      </c>
      <c r="J33" s="172">
        <v>109</v>
      </c>
      <c r="K33" s="172">
        <v>39</v>
      </c>
      <c r="L33" s="172">
        <v>68</v>
      </c>
      <c r="M33" s="246"/>
      <c r="N33" s="425">
        <v>9047752</v>
      </c>
      <c r="O33" s="425">
        <v>681064</v>
      </c>
      <c r="P33" s="425">
        <v>879712</v>
      </c>
      <c r="Q33" s="425">
        <v>373463</v>
      </c>
      <c r="R33" s="425">
        <v>752185</v>
      </c>
      <c r="S33" s="425">
        <v>2428516</v>
      </c>
      <c r="T33" s="425">
        <v>2367435</v>
      </c>
      <c r="U33" s="425">
        <v>766276</v>
      </c>
      <c r="V33" s="425">
        <v>799101</v>
      </c>
      <c r="W33" s="425"/>
      <c r="X33" s="79">
        <v>4.8630864329614694</v>
      </c>
      <c r="Y33" s="79"/>
      <c r="Z33" s="79">
        <v>0.44048723761643543</v>
      </c>
      <c r="AA33" s="79">
        <v>0.7957149612600487</v>
      </c>
      <c r="AB33" s="79">
        <v>5.0875187100194665</v>
      </c>
      <c r="AC33" s="79">
        <v>8.9073831570690718</v>
      </c>
      <c r="AD33" s="79"/>
      <c r="AE33" s="79">
        <v>5.2707085314653064</v>
      </c>
      <c r="AF33" s="79">
        <v>4.6041390787920262</v>
      </c>
      <c r="AG33" s="79">
        <v>5.0895499793807977</v>
      </c>
      <c r="AH33" s="79">
        <v>8.509562620995343</v>
      </c>
    </row>
    <row r="34" spans="1:34" ht="10.9" customHeight="1" x14ac:dyDescent="0.2">
      <c r="A34" s="171">
        <v>2006</v>
      </c>
      <c r="B34" s="172">
        <v>445</v>
      </c>
      <c r="C34" s="172"/>
      <c r="D34" s="172">
        <v>7</v>
      </c>
      <c r="E34" s="172">
        <v>9</v>
      </c>
      <c r="F34" s="172">
        <v>24</v>
      </c>
      <c r="G34" s="172">
        <v>75</v>
      </c>
      <c r="H34" s="172"/>
      <c r="I34" s="172">
        <v>126</v>
      </c>
      <c r="J34" s="172">
        <v>109</v>
      </c>
      <c r="K34" s="172">
        <v>36</v>
      </c>
      <c r="L34" s="172">
        <v>59</v>
      </c>
      <c r="M34" s="246"/>
      <c r="N34" s="425">
        <v>9113257</v>
      </c>
      <c r="O34" s="425">
        <v>701233</v>
      </c>
      <c r="P34" s="425">
        <v>848354</v>
      </c>
      <c r="Q34" s="425">
        <v>384333</v>
      </c>
      <c r="R34" s="425">
        <v>776966</v>
      </c>
      <c r="S34" s="425">
        <v>2437488</v>
      </c>
      <c r="T34" s="425">
        <v>2383446</v>
      </c>
      <c r="U34" s="425">
        <v>781348</v>
      </c>
      <c r="V34" s="425">
        <v>800089</v>
      </c>
      <c r="W34" s="425"/>
      <c r="X34" s="79">
        <v>4.8829962767427713</v>
      </c>
      <c r="Y34" s="79"/>
      <c r="Z34" s="79">
        <v>0.99824166860373087</v>
      </c>
      <c r="AA34" s="79">
        <v>1.0608778882400507</v>
      </c>
      <c r="AB34" s="79">
        <v>6.2445847741411749</v>
      </c>
      <c r="AC34" s="79">
        <v>9.652932045932511</v>
      </c>
      <c r="AD34" s="79"/>
      <c r="AE34" s="79">
        <v>5.1692562178767654</v>
      </c>
      <c r="AF34" s="79">
        <v>4.5732103852992685</v>
      </c>
      <c r="AG34" s="79">
        <v>4.6074220449786782</v>
      </c>
      <c r="AH34" s="79">
        <v>7.3741796225169951</v>
      </c>
    </row>
    <row r="35" spans="1:34" ht="10.9" customHeight="1" x14ac:dyDescent="0.2">
      <c r="A35" s="171">
        <v>2007</v>
      </c>
      <c r="B35" s="172">
        <v>471</v>
      </c>
      <c r="C35" s="172"/>
      <c r="D35" s="172">
        <v>2</v>
      </c>
      <c r="E35" s="172">
        <v>8</v>
      </c>
      <c r="F35" s="172">
        <v>22</v>
      </c>
      <c r="G35" s="172">
        <v>86</v>
      </c>
      <c r="H35" s="172"/>
      <c r="I35" s="172">
        <v>118</v>
      </c>
      <c r="J35" s="172">
        <v>130</v>
      </c>
      <c r="K35" s="172">
        <v>39</v>
      </c>
      <c r="L35" s="172">
        <v>66</v>
      </c>
      <c r="M35" s="246"/>
      <c r="N35" s="425">
        <v>9182927</v>
      </c>
      <c r="O35" s="425">
        <v>719967</v>
      </c>
      <c r="P35" s="425">
        <v>821766</v>
      </c>
      <c r="Q35" s="425">
        <v>389919</v>
      </c>
      <c r="R35" s="425">
        <v>804635</v>
      </c>
      <c r="S35" s="425">
        <v>2445832</v>
      </c>
      <c r="T35" s="425">
        <v>2392395</v>
      </c>
      <c r="U35" s="425">
        <v>808320</v>
      </c>
      <c r="V35" s="425">
        <v>800093</v>
      </c>
      <c r="W35" s="425"/>
      <c r="X35" s="79">
        <v>5.1290835699771975</v>
      </c>
      <c r="Y35" s="79"/>
      <c r="Z35" s="79">
        <v>0.27779050984281223</v>
      </c>
      <c r="AA35" s="79">
        <v>0.97351314121051491</v>
      </c>
      <c r="AB35" s="79">
        <v>5.6421974820411416</v>
      </c>
      <c r="AC35" s="79">
        <v>10.688075959907287</v>
      </c>
      <c r="AD35" s="79"/>
      <c r="AE35" s="79">
        <v>4.8245341462537086</v>
      </c>
      <c r="AF35" s="79">
        <v>5.4338852906815136</v>
      </c>
      <c r="AG35" s="79">
        <v>4.8248218527315911</v>
      </c>
      <c r="AH35" s="79">
        <v>8.2490410489780555</v>
      </c>
    </row>
    <row r="36" spans="1:34" ht="10.9" customHeight="1" x14ac:dyDescent="0.2">
      <c r="A36" s="171">
        <v>2008</v>
      </c>
      <c r="B36" s="172">
        <v>397</v>
      </c>
      <c r="C36" s="172"/>
      <c r="D36" s="172">
        <v>2</v>
      </c>
      <c r="E36" s="172">
        <v>4</v>
      </c>
      <c r="F36" s="172">
        <v>13</v>
      </c>
      <c r="G36" s="172">
        <v>64</v>
      </c>
      <c r="H36" s="172"/>
      <c r="I36" s="172">
        <v>113</v>
      </c>
      <c r="J36" s="172">
        <v>99</v>
      </c>
      <c r="K36" s="172">
        <v>41</v>
      </c>
      <c r="L36" s="172">
        <v>61</v>
      </c>
      <c r="M36" s="246"/>
      <c r="N36" s="425">
        <v>9256347</v>
      </c>
      <c r="O36" s="425">
        <v>740309</v>
      </c>
      <c r="P36" s="425">
        <v>802093</v>
      </c>
      <c r="Q36" s="425">
        <v>382437</v>
      </c>
      <c r="R36" s="425">
        <v>839306</v>
      </c>
      <c r="S36" s="425">
        <v>2449087</v>
      </c>
      <c r="T36" s="425">
        <v>2398034</v>
      </c>
      <c r="U36" s="425">
        <v>846933</v>
      </c>
      <c r="V36" s="425">
        <v>798148</v>
      </c>
      <c r="W36" s="425"/>
      <c r="X36" s="79">
        <v>4.2889489773881637</v>
      </c>
      <c r="Y36" s="79"/>
      <c r="Z36" s="79">
        <v>0.27015746127630491</v>
      </c>
      <c r="AA36" s="79">
        <v>0.49869528845158856</v>
      </c>
      <c r="AB36" s="79">
        <v>3.3992526873707303</v>
      </c>
      <c r="AC36" s="79">
        <v>7.625347608619502</v>
      </c>
      <c r="AD36" s="79"/>
      <c r="AE36" s="79">
        <v>4.6139643058821509</v>
      </c>
      <c r="AF36" s="79">
        <v>4.1283818327846893</v>
      </c>
      <c r="AG36" s="79">
        <v>4.8409968675208077</v>
      </c>
      <c r="AH36" s="79">
        <v>7.6426928339105027</v>
      </c>
    </row>
    <row r="37" spans="1:34" ht="10.9" customHeight="1" x14ac:dyDescent="0.2">
      <c r="A37" s="171">
        <v>2009</v>
      </c>
      <c r="B37" s="172">
        <v>358</v>
      </c>
      <c r="C37" s="172"/>
      <c r="D37" s="172">
        <v>4</v>
      </c>
      <c r="E37" s="172">
        <v>5</v>
      </c>
      <c r="F37" s="172">
        <v>25</v>
      </c>
      <c r="G37" s="172">
        <v>60</v>
      </c>
      <c r="H37" s="172"/>
      <c r="I37" s="172">
        <v>82</v>
      </c>
      <c r="J37" s="172">
        <v>90</v>
      </c>
      <c r="K37" s="172">
        <v>40</v>
      </c>
      <c r="L37" s="172">
        <v>52</v>
      </c>
      <c r="M37" s="246"/>
      <c r="N37" s="425">
        <v>9340682</v>
      </c>
      <c r="O37" s="425">
        <v>757716</v>
      </c>
      <c r="P37" s="425">
        <v>791726</v>
      </c>
      <c r="Q37" s="425">
        <v>371651</v>
      </c>
      <c r="R37" s="425">
        <v>872335</v>
      </c>
      <c r="S37" s="425">
        <v>2449386</v>
      </c>
      <c r="T37" s="425">
        <v>2407091</v>
      </c>
      <c r="U37" s="425">
        <v>892331</v>
      </c>
      <c r="V37" s="425">
        <v>798446</v>
      </c>
      <c r="W37" s="425"/>
      <c r="X37" s="79">
        <v>3.8326965846819321</v>
      </c>
      <c r="Y37" s="79"/>
      <c r="Z37" s="79">
        <v>0.52790227473090179</v>
      </c>
      <c r="AA37" s="79">
        <v>0.63153161573574701</v>
      </c>
      <c r="AB37" s="79">
        <v>6.7267409478247062</v>
      </c>
      <c r="AC37" s="79">
        <v>6.8780915588621347</v>
      </c>
      <c r="AD37" s="79"/>
      <c r="AE37" s="79">
        <v>3.347777769612466</v>
      </c>
      <c r="AF37" s="79">
        <v>3.7389529519241274</v>
      </c>
      <c r="AG37" s="79">
        <v>4.4826415310013887</v>
      </c>
      <c r="AH37" s="79">
        <v>6.5126508242260588</v>
      </c>
    </row>
    <row r="38" spans="1:34" ht="10.9" customHeight="1" x14ac:dyDescent="0.2">
      <c r="A38" s="171">
        <v>2010</v>
      </c>
      <c r="B38" s="172">
        <v>266</v>
      </c>
      <c r="C38" s="172"/>
      <c r="D38" s="173">
        <v>4</v>
      </c>
      <c r="E38" s="173">
        <v>6</v>
      </c>
      <c r="F38" s="173">
        <v>9</v>
      </c>
      <c r="G38" s="173">
        <v>46</v>
      </c>
      <c r="H38" s="173"/>
      <c r="I38" s="173">
        <v>65</v>
      </c>
      <c r="J38" s="173">
        <v>72</v>
      </c>
      <c r="K38" s="173">
        <v>28</v>
      </c>
      <c r="L38" s="173">
        <v>36</v>
      </c>
      <c r="M38" s="246"/>
      <c r="N38" s="425">
        <v>9415570</v>
      </c>
      <c r="O38" s="425">
        <v>774024</v>
      </c>
      <c r="P38" s="425">
        <v>790935</v>
      </c>
      <c r="Q38" s="425">
        <v>354135</v>
      </c>
      <c r="R38" s="425">
        <v>896486</v>
      </c>
      <c r="S38" s="425">
        <v>2449900</v>
      </c>
      <c r="T38" s="425">
        <v>2412844</v>
      </c>
      <c r="U38" s="425">
        <v>937300</v>
      </c>
      <c r="V38" s="425">
        <v>799946</v>
      </c>
      <c r="W38" s="425"/>
      <c r="X38" s="79">
        <v>2.825107773613281</v>
      </c>
      <c r="Y38" s="79"/>
      <c r="Z38" s="79">
        <v>0.51677984145194467</v>
      </c>
      <c r="AA38" s="79">
        <v>0.75859583910182249</v>
      </c>
      <c r="AB38" s="79">
        <v>2.5414037019780591</v>
      </c>
      <c r="AC38" s="79">
        <v>5.1311453831961682</v>
      </c>
      <c r="AD38" s="79"/>
      <c r="AE38" s="79">
        <v>2.653169517123148</v>
      </c>
      <c r="AF38" s="79">
        <v>2.9840304636354444</v>
      </c>
      <c r="AG38" s="79">
        <v>2.9873039581777445</v>
      </c>
      <c r="AH38" s="79">
        <v>4.5003037705045088</v>
      </c>
    </row>
    <row r="39" spans="1:34" ht="10.9" customHeight="1" x14ac:dyDescent="0.2">
      <c r="A39" s="171">
        <v>2011</v>
      </c>
      <c r="B39" s="172">
        <v>319</v>
      </c>
      <c r="C39" s="172"/>
      <c r="D39" s="173">
        <v>5</v>
      </c>
      <c r="E39" s="173">
        <v>5</v>
      </c>
      <c r="F39" s="173">
        <v>9</v>
      </c>
      <c r="G39" s="173">
        <v>57</v>
      </c>
      <c r="H39" s="173"/>
      <c r="I39" s="173">
        <v>73</v>
      </c>
      <c r="J39" s="173">
        <v>79</v>
      </c>
      <c r="K39" s="173">
        <v>34</v>
      </c>
      <c r="L39" s="173">
        <v>57</v>
      </c>
      <c r="M39" s="246"/>
      <c r="N39" s="425">
        <v>9482855</v>
      </c>
      <c r="O39" s="425">
        <v>784634</v>
      </c>
      <c r="P39" s="425">
        <v>799636</v>
      </c>
      <c r="Q39" s="425">
        <v>334936</v>
      </c>
      <c r="R39" s="425">
        <v>908302</v>
      </c>
      <c r="S39" s="425">
        <v>2451908</v>
      </c>
      <c r="T39" s="425">
        <v>2418771</v>
      </c>
      <c r="U39" s="425">
        <v>979895</v>
      </c>
      <c r="V39" s="425">
        <v>804773</v>
      </c>
      <c r="W39" s="426"/>
      <c r="X39" s="79">
        <v>3.3639658098747689</v>
      </c>
      <c r="Y39" s="79"/>
      <c r="Z39" s="79">
        <v>0.63723978313455698</v>
      </c>
      <c r="AA39" s="79">
        <v>0.62528450444952455</v>
      </c>
      <c r="AB39" s="79">
        <v>2.6870805168748655</v>
      </c>
      <c r="AC39" s="79">
        <v>6.2754458318929167</v>
      </c>
      <c r="AD39" s="79"/>
      <c r="AE39" s="79">
        <v>2.9772732092721261</v>
      </c>
      <c r="AF39" s="79">
        <v>3.2661215137770379</v>
      </c>
      <c r="AG39" s="79">
        <v>3.469759515050082</v>
      </c>
      <c r="AH39" s="79">
        <v>7.0827425870400722</v>
      </c>
    </row>
    <row r="40" spans="1:34" ht="10.9" customHeight="1" x14ac:dyDescent="0.2">
      <c r="A40" s="171">
        <v>2012</v>
      </c>
      <c r="B40" s="173">
        <v>285</v>
      </c>
      <c r="C40" s="173"/>
      <c r="D40" s="173">
        <v>1</v>
      </c>
      <c r="E40" s="173">
        <v>6</v>
      </c>
      <c r="F40" s="173">
        <v>10</v>
      </c>
      <c r="G40" s="173">
        <v>41</v>
      </c>
      <c r="H40" s="173"/>
      <c r="I40" s="173">
        <v>75</v>
      </c>
      <c r="J40" s="173">
        <v>81</v>
      </c>
      <c r="K40" s="173">
        <v>31</v>
      </c>
      <c r="L40" s="173">
        <v>40</v>
      </c>
      <c r="M40" s="246"/>
      <c r="N40" s="425">
        <v>9555893</v>
      </c>
      <c r="O40" s="425">
        <v>797046</v>
      </c>
      <c r="P40" s="425">
        <v>814813</v>
      </c>
      <c r="Q40" s="425">
        <v>316262</v>
      </c>
      <c r="R40" s="425">
        <v>915518</v>
      </c>
      <c r="S40" s="425">
        <v>2458020</v>
      </c>
      <c r="T40" s="425">
        <v>2425951</v>
      </c>
      <c r="U40" s="425">
        <v>1018524</v>
      </c>
      <c r="V40" s="425">
        <v>809759</v>
      </c>
      <c r="W40" s="426"/>
      <c r="X40" s="79">
        <f t="shared" ref="X40:X45" si="0">100000*B40/N40</f>
        <v>2.9824528173348113</v>
      </c>
      <c r="Y40" s="79"/>
      <c r="Z40" s="79">
        <f t="shared" ref="Z40:AC45" si="1">100000*D40/O40</f>
        <v>0.12546327313605488</v>
      </c>
      <c r="AA40" s="79">
        <f t="shared" si="1"/>
        <v>0.73636527644993388</v>
      </c>
      <c r="AB40" s="79">
        <f t="shared" si="1"/>
        <v>3.1619353573935536</v>
      </c>
      <c r="AC40" s="79">
        <f t="shared" si="1"/>
        <v>4.4783390386644504</v>
      </c>
      <c r="AD40" s="79"/>
      <c r="AE40" s="79">
        <f t="shared" ref="AE40:AH45" si="2">100000*I40/S40</f>
        <v>3.0512363609734665</v>
      </c>
      <c r="AF40" s="79">
        <f t="shared" si="2"/>
        <v>3.3388967872805346</v>
      </c>
      <c r="AG40" s="79">
        <f t="shared" si="2"/>
        <v>3.0436199834269981</v>
      </c>
      <c r="AH40" s="79">
        <f t="shared" si="2"/>
        <v>4.9397413304452309</v>
      </c>
    </row>
    <row r="41" spans="1:34" ht="10.9" customHeight="1" x14ac:dyDescent="0.2">
      <c r="A41" s="171">
        <v>2013</v>
      </c>
      <c r="B41" s="173">
        <v>260</v>
      </c>
      <c r="C41" s="173"/>
      <c r="D41" s="173">
        <v>1</v>
      </c>
      <c r="E41" s="173">
        <v>3</v>
      </c>
      <c r="F41" s="173">
        <v>7</v>
      </c>
      <c r="G41" s="173">
        <v>40</v>
      </c>
      <c r="H41" s="173"/>
      <c r="I41" s="173">
        <v>62</v>
      </c>
      <c r="J41" s="173">
        <v>71</v>
      </c>
      <c r="K41" s="173">
        <v>40</v>
      </c>
      <c r="L41" s="173">
        <v>36</v>
      </c>
      <c r="M41" s="246"/>
      <c r="N41" s="425">
        <f>SUM(O41:V41)</f>
        <v>9644864</v>
      </c>
      <c r="O41" s="425">
        <v>806818</v>
      </c>
      <c r="P41" s="425">
        <v>839283</v>
      </c>
      <c r="Q41" s="425">
        <v>306377</v>
      </c>
      <c r="R41" s="425">
        <v>909190</v>
      </c>
      <c r="S41" s="425">
        <v>2481355</v>
      </c>
      <c r="T41" s="425">
        <v>2429634</v>
      </c>
      <c r="U41" s="425">
        <v>1052186</v>
      </c>
      <c r="V41" s="425">
        <v>820021</v>
      </c>
      <c r="W41" s="426"/>
      <c r="X41" s="79">
        <f t="shared" si="0"/>
        <v>2.6957352638668621</v>
      </c>
      <c r="Y41" s="79"/>
      <c r="Z41" s="79">
        <f t="shared" si="1"/>
        <v>0.12394368990280336</v>
      </c>
      <c r="AA41" s="79">
        <f t="shared" si="1"/>
        <v>0.35744796451256611</v>
      </c>
      <c r="AB41" s="79">
        <f t="shared" si="1"/>
        <v>2.2847668069078293</v>
      </c>
      <c r="AC41" s="79">
        <f t="shared" si="1"/>
        <v>4.3995204522707025</v>
      </c>
      <c r="AD41" s="79"/>
      <c r="AE41" s="79">
        <f t="shared" si="2"/>
        <v>2.4986348184761953</v>
      </c>
      <c r="AF41" s="79">
        <f t="shared" si="2"/>
        <v>2.9222508410731822</v>
      </c>
      <c r="AG41" s="79">
        <f t="shared" si="2"/>
        <v>3.8016092211833268</v>
      </c>
      <c r="AH41" s="79">
        <f t="shared" si="2"/>
        <v>4.3901314722427838</v>
      </c>
    </row>
    <row r="42" spans="1:34" ht="10.9" customHeight="1" x14ac:dyDescent="0.2">
      <c r="A42" s="171">
        <v>2014</v>
      </c>
      <c r="B42" s="173">
        <v>270</v>
      </c>
      <c r="C42" s="173"/>
      <c r="D42" s="173">
        <v>3</v>
      </c>
      <c r="E42" s="173">
        <v>4</v>
      </c>
      <c r="F42" s="173">
        <v>7</v>
      </c>
      <c r="G42" s="173">
        <v>25</v>
      </c>
      <c r="H42" s="173"/>
      <c r="I42" s="173">
        <v>59</v>
      </c>
      <c r="J42" s="173">
        <v>73</v>
      </c>
      <c r="K42" s="173">
        <v>37</v>
      </c>
      <c r="L42" s="173">
        <v>62</v>
      </c>
      <c r="M42" s="246"/>
      <c r="N42" s="425">
        <v>9747355</v>
      </c>
      <c r="O42" s="425">
        <v>817371</v>
      </c>
      <c r="P42" s="425">
        <v>864662</v>
      </c>
      <c r="Q42" s="425">
        <v>303249</v>
      </c>
      <c r="R42" s="425">
        <v>895516</v>
      </c>
      <c r="S42" s="425">
        <v>2519615</v>
      </c>
      <c r="T42" s="425">
        <v>2434058</v>
      </c>
      <c r="U42" s="425">
        <v>1078395</v>
      </c>
      <c r="V42" s="425">
        <v>834489</v>
      </c>
      <c r="W42" s="426"/>
      <c r="X42" s="79">
        <f t="shared" si="0"/>
        <v>2.7699822156882559</v>
      </c>
      <c r="Y42" s="79"/>
      <c r="Z42" s="79">
        <f t="shared" si="1"/>
        <v>0.36703039378690949</v>
      </c>
      <c r="AA42" s="79">
        <f t="shared" si="1"/>
        <v>0.46260851060876967</v>
      </c>
      <c r="AB42" s="79">
        <f t="shared" si="1"/>
        <v>2.3083340752978576</v>
      </c>
      <c r="AC42" s="79">
        <f t="shared" si="1"/>
        <v>2.791686580697609</v>
      </c>
      <c r="AD42" s="79"/>
      <c r="AE42" s="79">
        <f t="shared" si="2"/>
        <v>2.3416275899294137</v>
      </c>
      <c r="AF42" s="79">
        <f t="shared" si="2"/>
        <v>2.9991068413324582</v>
      </c>
      <c r="AG42" s="79">
        <f t="shared" si="2"/>
        <v>3.4310248100185925</v>
      </c>
      <c r="AH42" s="79">
        <f t="shared" si="2"/>
        <v>7.4296964968981021</v>
      </c>
    </row>
    <row r="43" spans="1:34" ht="10.9" customHeight="1" x14ac:dyDescent="0.2">
      <c r="A43" s="171">
        <v>2015</v>
      </c>
      <c r="B43" s="173">
        <v>259</v>
      </c>
      <c r="C43" s="173"/>
      <c r="D43" s="173">
        <v>3</v>
      </c>
      <c r="E43" s="173">
        <v>4</v>
      </c>
      <c r="F43" s="173">
        <v>9</v>
      </c>
      <c r="G43" s="173">
        <v>35</v>
      </c>
      <c r="H43" s="173"/>
      <c r="I43" s="173">
        <v>70</v>
      </c>
      <c r="J43" s="173">
        <v>68</v>
      </c>
      <c r="K43" s="173">
        <v>35</v>
      </c>
      <c r="L43" s="173">
        <v>35</v>
      </c>
      <c r="M43" s="246"/>
      <c r="N43" s="425">
        <v>9851017</v>
      </c>
      <c r="O43" s="425">
        <v>826969</v>
      </c>
      <c r="P43" s="425">
        <v>890174</v>
      </c>
      <c r="Q43" s="425">
        <v>307934</v>
      </c>
      <c r="R43" s="425">
        <v>870986</v>
      </c>
      <c r="S43" s="425">
        <v>2561998</v>
      </c>
      <c r="T43" s="425">
        <v>2445729</v>
      </c>
      <c r="U43" s="425">
        <v>1100100</v>
      </c>
      <c r="V43" s="425">
        <v>847127</v>
      </c>
      <c r="W43" s="426"/>
      <c r="X43" s="79">
        <f t="shared" si="0"/>
        <v>2.6291701658823654</v>
      </c>
      <c r="Y43" s="79"/>
      <c r="Z43" s="79">
        <f t="shared" si="1"/>
        <v>0.36277055125403734</v>
      </c>
      <c r="AA43" s="79">
        <f t="shared" si="1"/>
        <v>0.4493503517289878</v>
      </c>
      <c r="AB43" s="79">
        <f t="shared" si="1"/>
        <v>2.9227042158384591</v>
      </c>
      <c r="AC43" s="79">
        <f t="shared" si="1"/>
        <v>4.018434280229533</v>
      </c>
      <c r="AD43" s="79"/>
      <c r="AE43" s="79">
        <f t="shared" si="2"/>
        <v>2.7322425700566511</v>
      </c>
      <c r="AF43" s="79">
        <f t="shared" si="2"/>
        <v>2.780357104159946</v>
      </c>
      <c r="AG43" s="79">
        <f t="shared" si="2"/>
        <v>3.1815289519134624</v>
      </c>
      <c r="AH43" s="79">
        <f t="shared" si="2"/>
        <v>4.1316119070694244</v>
      </c>
    </row>
    <row r="44" spans="1:34" s="224" customFormat="1" ht="10.9" customHeight="1" x14ac:dyDescent="0.2">
      <c r="A44" s="380">
        <v>2016</v>
      </c>
      <c r="B44" s="381">
        <v>270</v>
      </c>
      <c r="C44" s="381"/>
      <c r="D44" s="381">
        <v>2</v>
      </c>
      <c r="E44" s="381">
        <v>4</v>
      </c>
      <c r="F44" s="381">
        <v>6</v>
      </c>
      <c r="G44" s="381">
        <v>31</v>
      </c>
      <c r="H44" s="381"/>
      <c r="I44" s="381">
        <v>66</v>
      </c>
      <c r="J44" s="381">
        <v>72</v>
      </c>
      <c r="K44" s="381">
        <v>37</v>
      </c>
      <c r="L44" s="381">
        <v>52</v>
      </c>
      <c r="M44" s="246"/>
      <c r="N44" s="427">
        <v>9995153</v>
      </c>
      <c r="O44" s="427">
        <v>840350</v>
      </c>
      <c r="P44" s="427">
        <v>920644</v>
      </c>
      <c r="Q44" s="427">
        <v>315413</v>
      </c>
      <c r="R44" s="427">
        <v>854378</v>
      </c>
      <c r="S44" s="427">
        <v>2617996</v>
      </c>
      <c r="T44" s="427">
        <v>2469515</v>
      </c>
      <c r="U44" s="427">
        <v>1113177</v>
      </c>
      <c r="V44" s="427">
        <v>863680</v>
      </c>
      <c r="W44" s="426"/>
      <c r="X44" s="382">
        <f t="shared" si="0"/>
        <v>2.7013093246296478</v>
      </c>
      <c r="Y44" s="382"/>
      <c r="Z44" s="382">
        <f t="shared" si="1"/>
        <v>0.23799607306479442</v>
      </c>
      <c r="AA44" s="382">
        <f t="shared" si="1"/>
        <v>0.43447847376401738</v>
      </c>
      <c r="AB44" s="382">
        <f t="shared" si="1"/>
        <v>1.9022678202864181</v>
      </c>
      <c r="AC44" s="382">
        <f t="shared" si="1"/>
        <v>3.6283705807031548</v>
      </c>
      <c r="AD44" s="382"/>
      <c r="AE44" s="382">
        <f t="shared" si="2"/>
        <v>2.5210122551753327</v>
      </c>
      <c r="AF44" s="382">
        <f t="shared" si="2"/>
        <v>2.9155522440641177</v>
      </c>
      <c r="AG44" s="382">
        <f t="shared" si="2"/>
        <v>3.3238200214341473</v>
      </c>
      <c r="AH44" s="382">
        <f t="shared" si="2"/>
        <v>6.0207484253427195</v>
      </c>
    </row>
    <row r="45" spans="1:34" s="224" customFormat="1" ht="10.9" customHeight="1" x14ac:dyDescent="0.2">
      <c r="A45" s="380">
        <v>2017</v>
      </c>
      <c r="B45" s="381">
        <v>252</v>
      </c>
      <c r="C45" s="381"/>
      <c r="D45" s="381">
        <v>1</v>
      </c>
      <c r="E45" s="381">
        <v>7</v>
      </c>
      <c r="F45" s="381">
        <v>2</v>
      </c>
      <c r="G45" s="381">
        <v>39</v>
      </c>
      <c r="H45" s="271" t="s">
        <v>557</v>
      </c>
      <c r="I45" s="381">
        <v>66</v>
      </c>
      <c r="J45" s="381">
        <v>59</v>
      </c>
      <c r="K45" s="381">
        <v>33</v>
      </c>
      <c r="L45" s="381">
        <v>45</v>
      </c>
      <c r="M45" s="246"/>
      <c r="N45" s="427">
        <v>10120242</v>
      </c>
      <c r="O45" s="427">
        <v>845135</v>
      </c>
      <c r="P45" s="427">
        <v>949542</v>
      </c>
      <c r="Q45" s="427">
        <v>326921</v>
      </c>
      <c r="R45" s="427">
        <v>834836</v>
      </c>
      <c r="S45" s="427">
        <v>2666364</v>
      </c>
      <c r="T45" s="427">
        <v>2491298</v>
      </c>
      <c r="U45" s="427">
        <v>1116876</v>
      </c>
      <c r="V45" s="427">
        <v>889270</v>
      </c>
      <c r="W45" s="426"/>
      <c r="X45" s="382">
        <f t="shared" si="0"/>
        <v>2.4900590321851985</v>
      </c>
      <c r="Y45" s="382"/>
      <c r="Z45" s="382">
        <f t="shared" si="1"/>
        <v>0.11832429138539996</v>
      </c>
      <c r="AA45" s="382">
        <f t="shared" si="1"/>
        <v>0.73719751206371076</v>
      </c>
      <c r="AB45" s="382">
        <f t="shared" si="1"/>
        <v>0.61176859241223414</v>
      </c>
      <c r="AC45" s="382">
        <f t="shared" si="1"/>
        <v>4.6715762137713277</v>
      </c>
      <c r="AD45" s="271" t="s">
        <v>557</v>
      </c>
      <c r="AE45" s="382">
        <f t="shared" si="2"/>
        <v>2.4752809443871882</v>
      </c>
      <c r="AF45" s="382">
        <f t="shared" si="2"/>
        <v>2.368243381562543</v>
      </c>
      <c r="AG45" s="382">
        <f t="shared" si="2"/>
        <v>2.9546699902227282</v>
      </c>
      <c r="AH45" s="382">
        <f t="shared" si="2"/>
        <v>5.0603303833481394</v>
      </c>
    </row>
    <row r="46" spans="1:34" s="417" customFormat="1" ht="10.9" customHeight="1" x14ac:dyDescent="0.2">
      <c r="A46" s="413">
        <v>2018</v>
      </c>
      <c r="B46" s="414">
        <v>324</v>
      </c>
      <c r="C46" s="414"/>
      <c r="D46" s="414">
        <v>4</v>
      </c>
      <c r="E46" s="414">
        <v>3</v>
      </c>
      <c r="F46" s="414">
        <v>9</v>
      </c>
      <c r="G46" s="414">
        <v>30</v>
      </c>
      <c r="H46" s="414"/>
      <c r="I46" s="414">
        <v>73</v>
      </c>
      <c r="J46" s="414">
        <v>85</v>
      </c>
      <c r="K46" s="414">
        <v>47</v>
      </c>
      <c r="L46" s="414">
        <v>73</v>
      </c>
      <c r="M46" s="415"/>
      <c r="N46" s="428">
        <v>10230185</v>
      </c>
      <c r="O46" s="428">
        <v>850470</v>
      </c>
      <c r="P46" s="428">
        <v>969259</v>
      </c>
      <c r="Q46" s="428">
        <v>335650</v>
      </c>
      <c r="R46" s="428">
        <v>821456</v>
      </c>
      <c r="S46" s="428">
        <v>2707418</v>
      </c>
      <c r="T46" s="428">
        <v>2510221</v>
      </c>
      <c r="U46" s="428">
        <v>1112959</v>
      </c>
      <c r="V46" s="428">
        <v>922752</v>
      </c>
      <c r="W46" s="429"/>
      <c r="X46" s="416">
        <f>100000*B46/N46</f>
        <v>3.1670981512064542</v>
      </c>
      <c r="Y46" s="416"/>
      <c r="Z46" s="416">
        <f t="shared" ref="Z46:AC46" si="3">100000*D46/O46</f>
        <v>0.47032817148165135</v>
      </c>
      <c r="AA46" s="416">
        <f t="shared" si="3"/>
        <v>0.30951479429130913</v>
      </c>
      <c r="AB46" s="416">
        <f t="shared" si="3"/>
        <v>2.6813645166095634</v>
      </c>
      <c r="AC46" s="416">
        <f t="shared" si="3"/>
        <v>3.6520519662647786</v>
      </c>
      <c r="AD46" s="416"/>
      <c r="AE46" s="416">
        <f t="shared" ref="AE46:AH46" si="4">100000*I46/S46</f>
        <v>2.6962958804292505</v>
      </c>
      <c r="AF46" s="416">
        <f t="shared" si="4"/>
        <v>3.386156039647505</v>
      </c>
      <c r="AG46" s="416">
        <f t="shared" si="4"/>
        <v>4.2229767673382401</v>
      </c>
      <c r="AH46" s="416">
        <f t="shared" si="4"/>
        <v>7.9111180468858375</v>
      </c>
    </row>
    <row r="47" spans="1:34" s="417" customFormat="1" ht="10.9" customHeight="1" x14ac:dyDescent="0.2">
      <c r="A47" s="413">
        <v>2019</v>
      </c>
      <c r="B47" s="414">
        <v>221</v>
      </c>
      <c r="C47" s="414"/>
      <c r="D47" s="414">
        <v>3</v>
      </c>
      <c r="E47" s="414">
        <v>1</v>
      </c>
      <c r="F47" s="414">
        <v>5</v>
      </c>
      <c r="G47" s="414">
        <v>19</v>
      </c>
      <c r="H47" s="414"/>
      <c r="I47" s="414">
        <v>71</v>
      </c>
      <c r="J47" s="414">
        <v>47</v>
      </c>
      <c r="K47" s="414">
        <v>35</v>
      </c>
      <c r="L47" s="414">
        <v>40</v>
      </c>
      <c r="M47" s="415"/>
      <c r="N47" s="428">
        <v>10327589</v>
      </c>
      <c r="O47" s="428">
        <v>849622</v>
      </c>
      <c r="P47" s="428">
        <v>985199</v>
      </c>
      <c r="Q47" s="428">
        <v>345687</v>
      </c>
      <c r="R47" s="428">
        <v>810921</v>
      </c>
      <c r="S47" s="428">
        <v>2737448</v>
      </c>
      <c r="T47" s="428">
        <v>2533345</v>
      </c>
      <c r="U47" s="428">
        <v>1100463</v>
      </c>
      <c r="V47" s="428">
        <v>964904</v>
      </c>
      <c r="W47" s="429"/>
      <c r="X47" s="416">
        <v>2.1398992543177311</v>
      </c>
      <c r="Y47" s="416"/>
      <c r="Z47" s="416">
        <v>0.35309820131776248</v>
      </c>
      <c r="AA47" s="416">
        <v>0.1015023360762648</v>
      </c>
      <c r="AB47" s="416">
        <v>1.4463951493692271</v>
      </c>
      <c r="AC47" s="416">
        <v>2.3430149176060309</v>
      </c>
      <c r="AD47" s="416"/>
      <c r="AE47" s="416">
        <v>2.5936565735677903</v>
      </c>
      <c r="AF47" s="416">
        <v>1.8552546139590147</v>
      </c>
      <c r="AG47" s="416">
        <v>3.1804794890877748</v>
      </c>
      <c r="AH47" s="416">
        <v>4.1454901212970405</v>
      </c>
    </row>
    <row r="48" spans="1:34" s="224" customFormat="1" ht="10.9" customHeight="1" x14ac:dyDescent="0.2">
      <c r="A48" s="383">
        <v>2020</v>
      </c>
      <c r="B48" s="267">
        <v>204</v>
      </c>
      <c r="C48" s="267"/>
      <c r="D48" s="162">
        <v>4</v>
      </c>
      <c r="E48" s="162">
        <v>3</v>
      </c>
      <c r="F48" s="162">
        <v>8</v>
      </c>
      <c r="G48" s="162">
        <v>30</v>
      </c>
      <c r="H48" s="232"/>
      <c r="I48" s="162">
        <v>37</v>
      </c>
      <c r="J48" s="162">
        <v>54</v>
      </c>
      <c r="K48" s="162">
        <v>26</v>
      </c>
      <c r="L48" s="162">
        <v>42</v>
      </c>
      <c r="M48" s="247"/>
      <c r="N48" s="430">
        <v>10379295</v>
      </c>
      <c r="O48" s="430">
        <v>842986</v>
      </c>
      <c r="P48" s="430">
        <v>994812</v>
      </c>
      <c r="Q48" s="430">
        <v>351605</v>
      </c>
      <c r="R48" s="430">
        <v>804435</v>
      </c>
      <c r="S48" s="430">
        <v>2750673</v>
      </c>
      <c r="T48" s="430">
        <v>2546698</v>
      </c>
      <c r="U48" s="430">
        <v>1087351</v>
      </c>
      <c r="V48" s="430">
        <v>1000735</v>
      </c>
      <c r="W48" s="431"/>
      <c r="X48" s="384">
        <f>100000*B48/N48</f>
        <v>1.9654514107172019</v>
      </c>
      <c r="Y48" s="384"/>
      <c r="Z48" s="384">
        <f t="shared" ref="Z48" si="5">100000*D48/O48</f>
        <v>0.474503728413046</v>
      </c>
      <c r="AA48" s="384">
        <f t="shared" ref="AA48" si="6">100000*E48/P48</f>
        <v>0.30156451671270551</v>
      </c>
      <c r="AB48" s="384">
        <f t="shared" ref="AB48" si="7">100000*F48/Q48</f>
        <v>2.2752804994240696</v>
      </c>
      <c r="AC48" s="384">
        <f t="shared" ref="AC48" si="8">100000*G48/R48</f>
        <v>3.729325551474016</v>
      </c>
      <c r="AD48" s="384"/>
      <c r="AE48" s="384">
        <f t="shared" ref="AE48" si="9">100000*I48/S48</f>
        <v>1.3451253565945498</v>
      </c>
      <c r="AF48" s="384">
        <f t="shared" ref="AF48" si="10">100000*J48/T48</f>
        <v>2.1203927595655236</v>
      </c>
      <c r="AG48" s="384">
        <f t="shared" ref="AG48" si="11">100000*K48/U48</f>
        <v>2.3911322102982386</v>
      </c>
      <c r="AH48" s="384">
        <f t="shared" ref="AH48" si="12">100000*L48/V48</f>
        <v>4.1969152672785501</v>
      </c>
    </row>
    <row r="49" spans="1:34" ht="10.9" customHeight="1" x14ac:dyDescent="0.2">
      <c r="A49" s="2" t="s">
        <v>363</v>
      </c>
      <c r="M49" s="507"/>
      <c r="N49" s="508"/>
      <c r="O49" s="508"/>
      <c r="P49" s="508"/>
      <c r="Q49" s="508"/>
      <c r="R49" s="508"/>
      <c r="S49" s="508"/>
      <c r="T49" s="508"/>
      <c r="U49" s="508"/>
      <c r="V49" s="508"/>
      <c r="W49" s="507"/>
      <c r="X49" s="509"/>
      <c r="Y49" s="509"/>
      <c r="Z49" s="509"/>
      <c r="AA49" s="509"/>
      <c r="AB49" s="509"/>
      <c r="AC49" s="509"/>
      <c r="AD49" s="509"/>
      <c r="AE49" s="509"/>
      <c r="AF49" s="509"/>
      <c r="AG49" s="509"/>
      <c r="AH49" s="509"/>
    </row>
    <row r="50" spans="1:34" ht="10.9" customHeight="1" x14ac:dyDescent="0.2">
      <c r="A50" s="11" t="s">
        <v>492</v>
      </c>
      <c r="N50" s="224"/>
      <c r="O50" s="224"/>
      <c r="P50" s="224"/>
      <c r="Q50" s="224"/>
      <c r="R50" s="224"/>
      <c r="S50" s="224"/>
      <c r="T50" s="224"/>
      <c r="U50" s="224"/>
      <c r="V50" s="224"/>
      <c r="W50" s="224"/>
      <c r="X50" s="510"/>
      <c r="Y50" s="511"/>
      <c r="Z50" s="511"/>
      <c r="AA50" s="511"/>
      <c r="AB50" s="511"/>
      <c r="AC50" s="511"/>
      <c r="AD50" s="511"/>
      <c r="AE50" s="511"/>
      <c r="AF50" s="511"/>
      <c r="AG50" s="511"/>
      <c r="AH50" s="511"/>
    </row>
    <row r="51" spans="1:34" x14ac:dyDescent="0.2">
      <c r="N51" s="432"/>
      <c r="O51" s="432"/>
      <c r="P51" s="432"/>
      <c r="X51" s="94"/>
      <c r="Y51" s="94"/>
      <c r="Z51" s="94"/>
      <c r="AA51" s="94"/>
      <c r="AB51" s="94"/>
      <c r="AC51" s="94"/>
      <c r="AD51" s="94"/>
      <c r="AE51" s="94"/>
      <c r="AF51" s="94"/>
      <c r="AG51" s="94"/>
      <c r="AH51" s="94"/>
    </row>
    <row r="52" spans="1:34" x14ac:dyDescent="0.2">
      <c r="M52" s="248"/>
      <c r="N52" s="432"/>
      <c r="O52" s="432"/>
      <c r="P52" s="432"/>
      <c r="Q52" s="432"/>
      <c r="R52" s="432"/>
      <c r="S52" s="432"/>
      <c r="T52" s="432"/>
      <c r="U52" s="432"/>
      <c r="V52" s="432"/>
      <c r="X52" s="94"/>
      <c r="Y52" s="94"/>
      <c r="AG52" s="94"/>
    </row>
    <row r="53" spans="1:34" x14ac:dyDescent="0.2">
      <c r="N53" s="432"/>
      <c r="O53" s="432"/>
      <c r="P53" s="432"/>
      <c r="Q53" s="432"/>
      <c r="R53" s="432"/>
      <c r="S53" s="432"/>
      <c r="T53" s="432"/>
      <c r="U53" s="432"/>
      <c r="V53" s="432"/>
    </row>
    <row r="54" spans="1:34" x14ac:dyDescent="0.2">
      <c r="N54" s="432"/>
      <c r="O54" s="432"/>
      <c r="P54" s="432"/>
      <c r="Q54" s="432"/>
      <c r="R54" s="432"/>
      <c r="S54" s="432"/>
      <c r="T54" s="432"/>
      <c r="U54" s="432"/>
      <c r="V54" s="432"/>
    </row>
    <row r="55" spans="1:34" x14ac:dyDescent="0.2">
      <c r="N55" s="432"/>
      <c r="O55" s="432"/>
      <c r="P55" s="432"/>
      <c r="Q55" s="432"/>
      <c r="R55" s="432"/>
      <c r="S55" s="432"/>
      <c r="T55" s="432"/>
      <c r="U55" s="432"/>
      <c r="V55" s="432"/>
    </row>
    <row r="56" spans="1:34" x14ac:dyDescent="0.2">
      <c r="N56" s="432"/>
      <c r="O56" s="432"/>
      <c r="P56" s="432"/>
      <c r="Q56" s="432"/>
      <c r="R56" s="432"/>
      <c r="S56" s="432"/>
      <c r="T56" s="432"/>
      <c r="U56" s="432"/>
      <c r="V56" s="432"/>
    </row>
    <row r="57" spans="1:34" x14ac:dyDescent="0.2">
      <c r="N57" s="432"/>
      <c r="O57" s="432"/>
      <c r="P57" s="432"/>
      <c r="Q57" s="432"/>
      <c r="R57" s="432"/>
      <c r="S57" s="432"/>
      <c r="T57" s="432"/>
      <c r="U57" s="432"/>
      <c r="V57" s="432"/>
    </row>
    <row r="58" spans="1:34" x14ac:dyDescent="0.2">
      <c r="N58" s="432"/>
    </row>
    <row r="59" spans="1:34" x14ac:dyDescent="0.2">
      <c r="N59" s="432"/>
      <c r="O59" s="432"/>
      <c r="P59" s="432"/>
    </row>
    <row r="60" spans="1:34" x14ac:dyDescent="0.2">
      <c r="N60" s="432"/>
    </row>
    <row r="61" spans="1:34" x14ac:dyDescent="0.2">
      <c r="N61" s="432"/>
    </row>
    <row r="62" spans="1:34" x14ac:dyDescent="0.2">
      <c r="N62" s="432"/>
    </row>
    <row r="64" spans="1:34" x14ac:dyDescent="0.2">
      <c r="R64" s="432"/>
      <c r="S64" s="432"/>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8"/>
  <dimension ref="A1:AF41"/>
  <sheetViews>
    <sheetView zoomScaleNormal="100" zoomScaleSheetLayoutView="100" workbookViewId="0">
      <pane ySplit="6" topLeftCell="A7" activePane="bottomLeft" state="frozen"/>
      <selection activeCell="K25" sqref="K25"/>
      <selection pane="bottomLeft"/>
    </sheetView>
  </sheetViews>
  <sheetFormatPr defaultColWidth="9.140625" defaultRowHeight="11.25" customHeight="1" x14ac:dyDescent="0.2"/>
  <cols>
    <col min="1" max="1" width="8.28515625" style="78" customWidth="1"/>
    <col min="2" max="2" width="11" style="78" hidden="1" customWidth="1"/>
    <col min="3" max="29" width="6.140625" style="78" customWidth="1"/>
    <col min="30" max="31" width="6.140625" style="234" customWidth="1"/>
    <col min="32" max="16384" width="9.140625" style="78"/>
  </cols>
  <sheetData>
    <row r="1" spans="1:32" ht="11.25" customHeight="1" x14ac:dyDescent="0.2">
      <c r="A1" s="66" t="s">
        <v>681</v>
      </c>
      <c r="C1" s="66"/>
      <c r="D1" s="66"/>
      <c r="E1" s="66"/>
      <c r="F1" s="66"/>
      <c r="G1" s="66"/>
      <c r="H1" s="66"/>
    </row>
    <row r="2" spans="1:32" ht="11.25" hidden="1" customHeight="1" x14ac:dyDescent="0.2">
      <c r="A2" s="66" t="s">
        <v>303</v>
      </c>
      <c r="C2" s="66"/>
      <c r="D2" s="66"/>
      <c r="E2" s="66"/>
      <c r="F2" s="66"/>
      <c r="G2" s="66"/>
      <c r="H2" s="66"/>
    </row>
    <row r="3" spans="1:32" ht="11.25" customHeight="1" x14ac:dyDescent="0.2">
      <c r="A3" s="67" t="s">
        <v>682</v>
      </c>
      <c r="C3" s="66"/>
      <c r="D3" s="66"/>
      <c r="E3" s="66"/>
      <c r="F3" s="66"/>
      <c r="G3" s="66"/>
      <c r="H3" s="66"/>
    </row>
    <row r="4" spans="1:32" ht="11.25" hidden="1" customHeight="1" x14ac:dyDescent="0.2">
      <c r="A4" s="78" t="s">
        <v>303</v>
      </c>
      <c r="B4" s="67" t="s">
        <v>303</v>
      </c>
      <c r="C4" s="66"/>
      <c r="D4" s="66"/>
      <c r="E4" s="66"/>
      <c r="F4" s="66"/>
      <c r="G4" s="66"/>
      <c r="H4" s="66"/>
    </row>
    <row r="5" spans="1:32" ht="11.25" customHeight="1" x14ac:dyDescent="0.2">
      <c r="B5" s="219"/>
      <c r="C5" s="220"/>
      <c r="D5" s="220"/>
      <c r="E5" s="220"/>
      <c r="F5" s="220"/>
      <c r="G5" s="66"/>
      <c r="H5" s="66"/>
    </row>
    <row r="6" spans="1:32" ht="32.450000000000003" customHeight="1" x14ac:dyDescent="0.2">
      <c r="A6" s="532" t="s">
        <v>610</v>
      </c>
      <c r="B6" s="533"/>
      <c r="C6" s="534">
        <v>1991</v>
      </c>
      <c r="D6" s="534">
        <v>1992</v>
      </c>
      <c r="E6" s="534">
        <v>1993</v>
      </c>
      <c r="F6" s="534">
        <v>1994</v>
      </c>
      <c r="G6" s="534">
        <v>1995</v>
      </c>
      <c r="H6" s="534">
        <v>1996</v>
      </c>
      <c r="I6" s="534">
        <v>1997</v>
      </c>
      <c r="J6" s="534">
        <v>1998</v>
      </c>
      <c r="K6" s="534">
        <v>1999</v>
      </c>
      <c r="L6" s="534">
        <v>2000</v>
      </c>
      <c r="M6" s="534">
        <v>2001</v>
      </c>
      <c r="N6" s="534">
        <v>2002</v>
      </c>
      <c r="O6" s="534">
        <v>2003</v>
      </c>
      <c r="P6" s="534">
        <v>2004</v>
      </c>
      <c r="Q6" s="534">
        <v>2005</v>
      </c>
      <c r="R6" s="534">
        <v>2006</v>
      </c>
      <c r="S6" s="534">
        <v>2007</v>
      </c>
      <c r="T6" s="534">
        <v>2008</v>
      </c>
      <c r="U6" s="534">
        <v>2009</v>
      </c>
      <c r="V6" s="534">
        <v>2010</v>
      </c>
      <c r="W6" s="534">
        <v>2011</v>
      </c>
      <c r="X6" s="534">
        <v>2012</v>
      </c>
      <c r="Y6" s="534">
        <v>2013</v>
      </c>
      <c r="Z6" s="534">
        <v>2014</v>
      </c>
      <c r="AA6" s="534">
        <v>2015</v>
      </c>
      <c r="AB6" s="534">
        <v>2016</v>
      </c>
      <c r="AC6" s="534">
        <v>2017</v>
      </c>
      <c r="AD6" s="285">
        <v>2018</v>
      </c>
      <c r="AE6" s="285">
        <v>2019</v>
      </c>
    </row>
    <row r="7" spans="1:32" ht="11.25" customHeight="1" x14ac:dyDescent="0.2">
      <c r="A7" s="218"/>
      <c r="B7" s="219"/>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524"/>
      <c r="AE7" s="524"/>
    </row>
    <row r="8" spans="1:32" ht="11.25" customHeight="1" x14ac:dyDescent="0.2">
      <c r="A8" s="78" t="s">
        <v>518</v>
      </c>
      <c r="B8" s="78" t="s">
        <v>365</v>
      </c>
      <c r="C8" s="216">
        <v>1873</v>
      </c>
      <c r="D8" s="216">
        <v>1671</v>
      </c>
      <c r="E8" s="216">
        <v>1660</v>
      </c>
      <c r="F8" s="216">
        <v>1692</v>
      </c>
      <c r="G8" s="216">
        <v>1449</v>
      </c>
      <c r="H8" s="216">
        <v>1356</v>
      </c>
      <c r="I8" s="216">
        <v>1364</v>
      </c>
      <c r="J8" s="216">
        <v>1500</v>
      </c>
      <c r="K8" s="216">
        <v>1397</v>
      </c>
      <c r="L8" s="216">
        <v>1470</v>
      </c>
      <c r="M8" s="216">
        <v>1486</v>
      </c>
      <c r="N8" s="216">
        <v>1306</v>
      </c>
      <c r="O8" s="216">
        <v>1213</v>
      </c>
      <c r="P8" s="216">
        <v>1162</v>
      </c>
      <c r="Q8" s="216">
        <v>1089</v>
      </c>
      <c r="R8" s="216">
        <v>1069</v>
      </c>
      <c r="S8" s="216">
        <v>1071</v>
      </c>
      <c r="T8" s="216">
        <v>944</v>
      </c>
      <c r="U8" s="216">
        <v>944</v>
      </c>
      <c r="V8" s="216">
        <v>850</v>
      </c>
      <c r="W8" s="216">
        <v>884</v>
      </c>
      <c r="X8" s="216">
        <v>827</v>
      </c>
      <c r="Y8" s="216">
        <v>764</v>
      </c>
      <c r="Z8" s="216">
        <v>745</v>
      </c>
      <c r="AA8" s="216">
        <v>762</v>
      </c>
      <c r="AB8" s="216">
        <v>670</v>
      </c>
      <c r="AC8" s="216">
        <v>609</v>
      </c>
      <c r="AD8" s="221">
        <v>604</v>
      </c>
      <c r="AE8" s="221">
        <v>646</v>
      </c>
      <c r="AF8" s="201"/>
    </row>
    <row r="9" spans="1:32" ht="11.25" customHeight="1" x14ac:dyDescent="0.2">
      <c r="A9" s="78" t="s">
        <v>519</v>
      </c>
      <c r="B9" s="78" t="s">
        <v>543</v>
      </c>
      <c r="C9" s="216">
        <v>1114</v>
      </c>
      <c r="D9" s="216">
        <v>1299</v>
      </c>
      <c r="E9" s="216">
        <v>1307</v>
      </c>
      <c r="F9" s="216">
        <v>1390</v>
      </c>
      <c r="G9" s="216">
        <v>1264</v>
      </c>
      <c r="H9" s="216">
        <v>1014</v>
      </c>
      <c r="I9" s="216">
        <v>915</v>
      </c>
      <c r="J9" s="216">
        <v>1003</v>
      </c>
      <c r="K9" s="216">
        <v>1047</v>
      </c>
      <c r="L9" s="216">
        <v>1012</v>
      </c>
      <c r="M9" s="216">
        <v>1011</v>
      </c>
      <c r="N9" s="216">
        <v>959</v>
      </c>
      <c r="O9" s="216">
        <v>960</v>
      </c>
      <c r="P9" s="216">
        <v>943</v>
      </c>
      <c r="Q9" s="216">
        <v>957</v>
      </c>
      <c r="R9" s="216">
        <v>1043</v>
      </c>
      <c r="S9" s="216">
        <v>1006</v>
      </c>
      <c r="T9" s="216">
        <v>1061</v>
      </c>
      <c r="U9" s="216">
        <v>901</v>
      </c>
      <c r="V9" s="216">
        <v>776</v>
      </c>
      <c r="W9" s="216">
        <v>656</v>
      </c>
      <c r="X9" s="216">
        <v>601</v>
      </c>
      <c r="Y9" s="216">
        <v>601</v>
      </c>
      <c r="Z9" s="216">
        <v>661</v>
      </c>
      <c r="AA9" s="216">
        <v>708</v>
      </c>
      <c r="AB9" s="216">
        <v>708</v>
      </c>
      <c r="AC9" s="216">
        <v>682</v>
      </c>
      <c r="AD9" s="221">
        <v>610</v>
      </c>
      <c r="AE9" s="221">
        <v>628</v>
      </c>
    </row>
    <row r="10" spans="1:32" ht="11.25" customHeight="1" x14ac:dyDescent="0.2">
      <c r="A10" s="78" t="s">
        <v>520</v>
      </c>
      <c r="B10" s="78" t="s">
        <v>544</v>
      </c>
      <c r="C10" s="216">
        <v>1331</v>
      </c>
      <c r="D10" s="216">
        <v>1571</v>
      </c>
      <c r="E10" s="216">
        <v>1524</v>
      </c>
      <c r="F10" s="216">
        <v>1637</v>
      </c>
      <c r="G10" s="216">
        <v>1588</v>
      </c>
      <c r="H10" s="216">
        <v>1570</v>
      </c>
      <c r="I10" s="216">
        <v>1597</v>
      </c>
      <c r="J10" s="216">
        <v>1360</v>
      </c>
      <c r="K10" s="216">
        <v>1455</v>
      </c>
      <c r="L10" s="216">
        <v>1486</v>
      </c>
      <c r="M10" s="216">
        <v>1333</v>
      </c>
      <c r="N10" s="216">
        <v>1430</v>
      </c>
      <c r="O10" s="216">
        <v>1447</v>
      </c>
      <c r="P10" s="216">
        <v>1382</v>
      </c>
      <c r="Q10" s="216">
        <v>1286</v>
      </c>
      <c r="R10" s="216">
        <v>1063</v>
      </c>
      <c r="S10" s="216">
        <v>1221</v>
      </c>
      <c r="T10" s="216">
        <v>1076</v>
      </c>
      <c r="U10" s="216">
        <v>901</v>
      </c>
      <c r="V10" s="216">
        <v>802</v>
      </c>
      <c r="W10" s="216">
        <v>773</v>
      </c>
      <c r="X10" s="216">
        <v>742</v>
      </c>
      <c r="Y10" s="216">
        <v>654</v>
      </c>
      <c r="Z10" s="216">
        <v>688</v>
      </c>
      <c r="AA10" s="216">
        <v>734</v>
      </c>
      <c r="AB10" s="216">
        <v>611</v>
      </c>
      <c r="AC10" s="216">
        <v>577</v>
      </c>
      <c r="AD10" s="221">
        <v>656</v>
      </c>
      <c r="AE10" s="221">
        <v>618</v>
      </c>
    </row>
    <row r="11" spans="1:32" s="101" customFormat="1" ht="11.25" customHeight="1" x14ac:dyDescent="0.2">
      <c r="A11" s="78" t="s">
        <v>366</v>
      </c>
      <c r="B11" s="78" t="s">
        <v>366</v>
      </c>
      <c r="C11" s="216">
        <v>606</v>
      </c>
      <c r="D11" s="216">
        <v>577</v>
      </c>
      <c r="E11" s="216">
        <v>559</v>
      </c>
      <c r="F11" s="216">
        <v>546</v>
      </c>
      <c r="G11" s="216">
        <v>582</v>
      </c>
      <c r="H11" s="216">
        <v>514</v>
      </c>
      <c r="I11" s="216">
        <v>489</v>
      </c>
      <c r="J11" s="216">
        <v>499</v>
      </c>
      <c r="K11" s="216">
        <v>514</v>
      </c>
      <c r="L11" s="216">
        <v>498</v>
      </c>
      <c r="M11" s="216">
        <v>431</v>
      </c>
      <c r="N11" s="216">
        <v>463</v>
      </c>
      <c r="O11" s="216">
        <v>432</v>
      </c>
      <c r="P11" s="216">
        <v>369</v>
      </c>
      <c r="Q11" s="216">
        <v>331</v>
      </c>
      <c r="R11" s="216">
        <v>306</v>
      </c>
      <c r="S11" s="216">
        <v>406</v>
      </c>
      <c r="T11" s="216">
        <v>406</v>
      </c>
      <c r="U11" s="216">
        <v>303</v>
      </c>
      <c r="V11" s="216">
        <v>255</v>
      </c>
      <c r="W11" s="216">
        <v>220</v>
      </c>
      <c r="X11" s="216">
        <v>167</v>
      </c>
      <c r="Y11" s="216">
        <v>191</v>
      </c>
      <c r="Z11" s="216">
        <v>182</v>
      </c>
      <c r="AA11" s="216">
        <v>178</v>
      </c>
      <c r="AB11" s="216">
        <v>211</v>
      </c>
      <c r="AC11" s="216">
        <v>175</v>
      </c>
      <c r="AD11" s="221">
        <v>171</v>
      </c>
      <c r="AE11" s="221">
        <v>199</v>
      </c>
    </row>
    <row r="12" spans="1:32" ht="11.25" customHeight="1" x14ac:dyDescent="0.2">
      <c r="A12" s="78" t="s">
        <v>521</v>
      </c>
      <c r="B12" s="78" t="s">
        <v>367</v>
      </c>
      <c r="C12" s="216">
        <v>11300</v>
      </c>
      <c r="D12" s="216">
        <v>10631</v>
      </c>
      <c r="E12" s="216">
        <v>9949</v>
      </c>
      <c r="F12" s="216">
        <v>9814</v>
      </c>
      <c r="G12" s="216">
        <v>9454</v>
      </c>
      <c r="H12" s="216">
        <v>8758</v>
      </c>
      <c r="I12" s="216">
        <v>8549</v>
      </c>
      <c r="J12" s="216">
        <v>7792</v>
      </c>
      <c r="K12" s="216">
        <v>7772</v>
      </c>
      <c r="L12" s="216">
        <v>7503</v>
      </c>
      <c r="M12" s="216">
        <v>6977</v>
      </c>
      <c r="N12" s="216">
        <v>6842</v>
      </c>
      <c r="O12" s="216">
        <v>6613</v>
      </c>
      <c r="P12" s="216">
        <v>5842</v>
      </c>
      <c r="Q12" s="216">
        <v>5361</v>
      </c>
      <c r="R12" s="216">
        <v>5091</v>
      </c>
      <c r="S12" s="216">
        <v>4949</v>
      </c>
      <c r="T12" s="216">
        <v>4477</v>
      </c>
      <c r="U12" s="216">
        <v>4152</v>
      </c>
      <c r="V12" s="216">
        <v>3648</v>
      </c>
      <c r="W12" s="216">
        <v>4009</v>
      </c>
      <c r="X12" s="216">
        <v>3600</v>
      </c>
      <c r="Y12" s="216">
        <v>3339</v>
      </c>
      <c r="Z12" s="216">
        <v>3377</v>
      </c>
      <c r="AA12" s="216">
        <v>3459</v>
      </c>
      <c r="AB12" s="216">
        <v>3206</v>
      </c>
      <c r="AC12" s="216">
        <v>3180</v>
      </c>
      <c r="AD12" s="221">
        <v>3275</v>
      </c>
      <c r="AE12" s="221">
        <v>3046</v>
      </c>
    </row>
    <row r="13" spans="1:32" ht="11.25" customHeight="1" x14ac:dyDescent="0.2">
      <c r="A13" s="78" t="s">
        <v>522</v>
      </c>
      <c r="B13" s="78" t="s">
        <v>368</v>
      </c>
      <c r="C13" s="216">
        <v>490</v>
      </c>
      <c r="D13" s="216">
        <v>287</v>
      </c>
      <c r="E13" s="216">
        <v>321</v>
      </c>
      <c r="F13" s="216">
        <v>364</v>
      </c>
      <c r="G13" s="216">
        <v>332</v>
      </c>
      <c r="H13" s="216">
        <v>213</v>
      </c>
      <c r="I13" s="216">
        <v>280</v>
      </c>
      <c r="J13" s="216">
        <v>284</v>
      </c>
      <c r="K13" s="216">
        <v>232</v>
      </c>
      <c r="L13" s="216">
        <v>204</v>
      </c>
      <c r="M13" s="216">
        <v>199</v>
      </c>
      <c r="N13" s="216">
        <v>223</v>
      </c>
      <c r="O13" s="216">
        <v>164</v>
      </c>
      <c r="P13" s="216">
        <v>170</v>
      </c>
      <c r="Q13" s="216">
        <v>170</v>
      </c>
      <c r="R13" s="216">
        <v>204</v>
      </c>
      <c r="S13" s="216">
        <v>196</v>
      </c>
      <c r="T13" s="216">
        <v>132</v>
      </c>
      <c r="U13" s="216">
        <v>98</v>
      </c>
      <c r="V13" s="216">
        <v>79</v>
      </c>
      <c r="W13" s="216">
        <v>101</v>
      </c>
      <c r="X13" s="216">
        <v>87</v>
      </c>
      <c r="Y13" s="216">
        <v>81</v>
      </c>
      <c r="Z13" s="216">
        <v>78</v>
      </c>
      <c r="AA13" s="216">
        <v>67</v>
      </c>
      <c r="AB13" s="216">
        <v>71</v>
      </c>
      <c r="AC13" s="216">
        <v>48</v>
      </c>
      <c r="AD13" s="221">
        <v>67</v>
      </c>
      <c r="AE13" s="221">
        <v>52</v>
      </c>
    </row>
    <row r="14" spans="1:32" ht="11.25" customHeight="1" x14ac:dyDescent="0.2">
      <c r="A14" s="78" t="s">
        <v>523</v>
      </c>
      <c r="B14" s="78" t="s">
        <v>369</v>
      </c>
      <c r="C14" s="216">
        <v>445</v>
      </c>
      <c r="D14" s="216">
        <v>415</v>
      </c>
      <c r="E14" s="216">
        <v>431</v>
      </c>
      <c r="F14" s="216">
        <v>404</v>
      </c>
      <c r="G14" s="216">
        <v>437</v>
      </c>
      <c r="H14" s="216">
        <v>453</v>
      </c>
      <c r="I14" s="216">
        <v>473</v>
      </c>
      <c r="J14" s="216">
        <v>458</v>
      </c>
      <c r="K14" s="216">
        <v>414</v>
      </c>
      <c r="L14" s="216">
        <v>418</v>
      </c>
      <c r="M14" s="216">
        <v>412</v>
      </c>
      <c r="N14" s="216">
        <v>378</v>
      </c>
      <c r="O14" s="216">
        <v>337</v>
      </c>
      <c r="P14" s="216">
        <v>377</v>
      </c>
      <c r="Q14" s="216">
        <v>400</v>
      </c>
      <c r="R14" s="216">
        <v>365</v>
      </c>
      <c r="S14" s="216">
        <v>338</v>
      </c>
      <c r="T14" s="216">
        <v>280</v>
      </c>
      <c r="U14" s="216">
        <v>238</v>
      </c>
      <c r="V14" s="216">
        <v>212</v>
      </c>
      <c r="W14" s="216">
        <v>186</v>
      </c>
      <c r="X14" s="216">
        <v>163</v>
      </c>
      <c r="Y14" s="216">
        <v>188</v>
      </c>
      <c r="Z14" s="216">
        <v>192</v>
      </c>
      <c r="AA14" s="216">
        <v>162</v>
      </c>
      <c r="AB14" s="216">
        <v>182</v>
      </c>
      <c r="AC14" s="216">
        <v>156</v>
      </c>
      <c r="AD14" s="221">
        <v>139</v>
      </c>
      <c r="AE14" s="221">
        <v>140</v>
      </c>
    </row>
    <row r="15" spans="1:32" ht="11.25" customHeight="1" x14ac:dyDescent="0.2">
      <c r="A15" s="78" t="s">
        <v>524</v>
      </c>
      <c r="B15" s="78" t="s">
        <v>545</v>
      </c>
      <c r="C15" s="216">
        <v>2112</v>
      </c>
      <c r="D15" s="216">
        <v>2158</v>
      </c>
      <c r="E15" s="216">
        <v>2160</v>
      </c>
      <c r="F15" s="216">
        <v>2253</v>
      </c>
      <c r="G15" s="216">
        <v>2412</v>
      </c>
      <c r="H15" s="216">
        <v>2157</v>
      </c>
      <c r="I15" s="216">
        <v>2105</v>
      </c>
      <c r="J15" s="216">
        <v>2182</v>
      </c>
      <c r="K15" s="216">
        <v>2116</v>
      </c>
      <c r="L15" s="216">
        <v>2037</v>
      </c>
      <c r="M15" s="216">
        <v>1880</v>
      </c>
      <c r="N15" s="216">
        <v>1634</v>
      </c>
      <c r="O15" s="216">
        <v>1605</v>
      </c>
      <c r="P15" s="216">
        <v>1670</v>
      </c>
      <c r="Q15" s="216">
        <v>1658</v>
      </c>
      <c r="R15" s="216">
        <v>1657</v>
      </c>
      <c r="S15" s="216">
        <v>1612</v>
      </c>
      <c r="T15" s="216">
        <v>1553</v>
      </c>
      <c r="U15" s="216">
        <v>1456</v>
      </c>
      <c r="V15" s="216">
        <v>1258</v>
      </c>
      <c r="W15" s="216">
        <v>1141</v>
      </c>
      <c r="X15" s="216">
        <v>988</v>
      </c>
      <c r="Y15" s="216">
        <v>879</v>
      </c>
      <c r="Z15" s="216">
        <v>795</v>
      </c>
      <c r="AA15" s="216">
        <v>793</v>
      </c>
      <c r="AB15" s="216">
        <v>824</v>
      </c>
      <c r="AC15" s="216">
        <v>731</v>
      </c>
      <c r="AD15" s="221">
        <v>700</v>
      </c>
      <c r="AE15" s="221">
        <v>688</v>
      </c>
    </row>
    <row r="16" spans="1:32" ht="11.25" customHeight="1" x14ac:dyDescent="0.2">
      <c r="A16" s="78" t="s">
        <v>525</v>
      </c>
      <c r="B16" s="78" t="s">
        <v>370</v>
      </c>
      <c r="C16" s="216">
        <v>8837</v>
      </c>
      <c r="D16" s="216">
        <v>7818</v>
      </c>
      <c r="E16" s="216">
        <v>6375</v>
      </c>
      <c r="F16" s="216">
        <v>5612</v>
      </c>
      <c r="G16" s="216">
        <v>5749</v>
      </c>
      <c r="H16" s="216">
        <v>5482</v>
      </c>
      <c r="I16" s="216">
        <v>5604</v>
      </c>
      <c r="J16" s="216">
        <v>5956</v>
      </c>
      <c r="K16" s="216">
        <v>5738</v>
      </c>
      <c r="L16" s="216">
        <v>5746</v>
      </c>
      <c r="M16" s="216">
        <v>5478</v>
      </c>
      <c r="N16" s="216">
        <v>5312</v>
      </c>
      <c r="O16" s="216">
        <v>5373</v>
      </c>
      <c r="P16" s="216">
        <v>4715</v>
      </c>
      <c r="Q16" s="216">
        <v>4406</v>
      </c>
      <c r="R16" s="216">
        <v>4069</v>
      </c>
      <c r="S16" s="216">
        <v>3785</v>
      </c>
      <c r="T16" s="216">
        <v>3064</v>
      </c>
      <c r="U16" s="216">
        <v>2687</v>
      </c>
      <c r="V16" s="216">
        <v>2444</v>
      </c>
      <c r="W16" s="216">
        <v>1983</v>
      </c>
      <c r="X16" s="216">
        <v>1859</v>
      </c>
      <c r="Y16" s="216">
        <v>1636</v>
      </c>
      <c r="Z16" s="216">
        <v>1679</v>
      </c>
      <c r="AA16" s="216">
        <v>1689</v>
      </c>
      <c r="AB16" s="216">
        <v>1810</v>
      </c>
      <c r="AC16" s="216">
        <v>1830</v>
      </c>
      <c r="AD16" s="221">
        <v>1806</v>
      </c>
      <c r="AE16" s="221">
        <v>1755</v>
      </c>
    </row>
    <row r="17" spans="1:31" ht="11.25" customHeight="1" x14ac:dyDescent="0.2">
      <c r="A17" s="78" t="s">
        <v>526</v>
      </c>
      <c r="B17" s="78" t="s">
        <v>371</v>
      </c>
      <c r="C17" s="216">
        <v>10483</v>
      </c>
      <c r="D17" s="216">
        <v>9902</v>
      </c>
      <c r="E17" s="216">
        <v>9865</v>
      </c>
      <c r="F17" s="216">
        <v>9019</v>
      </c>
      <c r="G17" s="216">
        <v>8892</v>
      </c>
      <c r="H17" s="216">
        <v>8540</v>
      </c>
      <c r="I17" s="216">
        <v>8445</v>
      </c>
      <c r="J17" s="216">
        <v>8920</v>
      </c>
      <c r="K17" s="216">
        <v>8486</v>
      </c>
      <c r="L17" s="216">
        <v>8059</v>
      </c>
      <c r="M17" s="216">
        <v>8136</v>
      </c>
      <c r="N17" s="216">
        <v>7630</v>
      </c>
      <c r="O17" s="216">
        <v>6034</v>
      </c>
      <c r="P17" s="216">
        <v>5506</v>
      </c>
      <c r="Q17" s="216">
        <v>5318</v>
      </c>
      <c r="R17" s="216">
        <v>4709</v>
      </c>
      <c r="S17" s="216">
        <v>4620</v>
      </c>
      <c r="T17" s="216">
        <v>4275</v>
      </c>
      <c r="U17" s="216">
        <v>4273</v>
      </c>
      <c r="V17" s="216">
        <v>3992</v>
      </c>
      <c r="W17" s="216">
        <v>3963</v>
      </c>
      <c r="X17" s="216">
        <v>3653</v>
      </c>
      <c r="Y17" s="216">
        <v>3268</v>
      </c>
      <c r="Z17" s="216">
        <v>3384</v>
      </c>
      <c r="AA17" s="216">
        <v>3459</v>
      </c>
      <c r="AB17" s="216">
        <v>3471</v>
      </c>
      <c r="AC17" s="216">
        <v>3444</v>
      </c>
      <c r="AD17" s="221">
        <v>3246</v>
      </c>
      <c r="AE17" s="221">
        <v>3237</v>
      </c>
    </row>
    <row r="18" spans="1:31" ht="11.25" customHeight="1" x14ac:dyDescent="0.2">
      <c r="A18" s="78" t="s">
        <v>561</v>
      </c>
      <c r="B18" s="78" t="s">
        <v>562</v>
      </c>
      <c r="C18" s="216">
        <v>1221</v>
      </c>
      <c r="D18" s="216">
        <v>1082</v>
      </c>
      <c r="E18" s="216">
        <v>943</v>
      </c>
      <c r="F18" s="216">
        <v>804</v>
      </c>
      <c r="G18" s="216">
        <v>800</v>
      </c>
      <c r="H18" s="216">
        <v>721</v>
      </c>
      <c r="I18" s="216">
        <v>714</v>
      </c>
      <c r="J18" s="216">
        <v>646</v>
      </c>
      <c r="K18" s="216">
        <v>662</v>
      </c>
      <c r="L18" s="216">
        <v>655</v>
      </c>
      <c r="M18" s="216">
        <v>647</v>
      </c>
      <c r="N18" s="216">
        <v>627</v>
      </c>
      <c r="O18" s="216">
        <v>701</v>
      </c>
      <c r="P18" s="216">
        <v>608</v>
      </c>
      <c r="Q18" s="216">
        <v>597</v>
      </c>
      <c r="R18" s="216">
        <v>614</v>
      </c>
      <c r="S18" s="216">
        <v>619</v>
      </c>
      <c r="T18" s="216">
        <v>664</v>
      </c>
      <c r="U18" s="216">
        <v>548</v>
      </c>
      <c r="V18" s="216">
        <v>426</v>
      </c>
      <c r="W18" s="216">
        <v>418</v>
      </c>
      <c r="X18" s="216">
        <v>393</v>
      </c>
      <c r="Y18" s="216">
        <v>368</v>
      </c>
      <c r="Z18" s="216">
        <v>308</v>
      </c>
      <c r="AA18" s="216">
        <v>348</v>
      </c>
      <c r="AB18" s="216">
        <v>307</v>
      </c>
      <c r="AC18" s="216">
        <v>331</v>
      </c>
      <c r="AD18" s="221">
        <v>317</v>
      </c>
      <c r="AE18" s="221">
        <v>297</v>
      </c>
    </row>
    <row r="19" spans="1:31" ht="11.25" customHeight="1" x14ac:dyDescent="0.2">
      <c r="A19" s="78" t="s">
        <v>527</v>
      </c>
      <c r="B19" s="78" t="s">
        <v>372</v>
      </c>
      <c r="C19" s="216">
        <v>8109</v>
      </c>
      <c r="D19" s="216">
        <v>8053</v>
      </c>
      <c r="E19" s="216">
        <v>7187</v>
      </c>
      <c r="F19" s="216">
        <v>7091</v>
      </c>
      <c r="G19" s="216">
        <v>7020</v>
      </c>
      <c r="H19" s="216">
        <v>6676</v>
      </c>
      <c r="I19" s="216">
        <v>6714</v>
      </c>
      <c r="J19" s="216">
        <v>6313</v>
      </c>
      <c r="K19" s="216">
        <v>6688</v>
      </c>
      <c r="L19" s="216">
        <v>7061</v>
      </c>
      <c r="M19" s="216">
        <v>7096</v>
      </c>
      <c r="N19" s="216">
        <v>6980</v>
      </c>
      <c r="O19" s="216">
        <v>6563</v>
      </c>
      <c r="P19" s="216">
        <v>6122</v>
      </c>
      <c r="Q19" s="216">
        <v>5818</v>
      </c>
      <c r="R19" s="216">
        <v>5669</v>
      </c>
      <c r="S19" s="216">
        <v>5131</v>
      </c>
      <c r="T19" s="216">
        <v>4725</v>
      </c>
      <c r="U19" s="216">
        <v>4237</v>
      </c>
      <c r="V19" s="216">
        <v>4114</v>
      </c>
      <c r="W19" s="216">
        <v>3860</v>
      </c>
      <c r="X19" s="216">
        <v>3753</v>
      </c>
      <c r="Y19" s="216">
        <v>3401</v>
      </c>
      <c r="Z19" s="216">
        <v>3381</v>
      </c>
      <c r="AA19" s="216">
        <v>3428</v>
      </c>
      <c r="AB19" s="216">
        <v>3283</v>
      </c>
      <c r="AC19" s="216">
        <v>3378</v>
      </c>
      <c r="AD19" s="221">
        <v>3334</v>
      </c>
      <c r="AE19" s="221">
        <v>3173</v>
      </c>
    </row>
    <row r="20" spans="1:31" ht="11.25" customHeight="1" x14ac:dyDescent="0.2">
      <c r="A20" s="78" t="s">
        <v>528</v>
      </c>
      <c r="B20" s="78" t="s">
        <v>373</v>
      </c>
      <c r="C20" s="216">
        <v>103</v>
      </c>
      <c r="D20" s="216">
        <v>132</v>
      </c>
      <c r="E20" s="216">
        <v>115</v>
      </c>
      <c r="F20" s="216">
        <v>133</v>
      </c>
      <c r="G20" s="216">
        <v>118</v>
      </c>
      <c r="H20" s="216">
        <v>128</v>
      </c>
      <c r="I20" s="216">
        <v>115</v>
      </c>
      <c r="J20" s="216">
        <v>111</v>
      </c>
      <c r="K20" s="216">
        <v>113</v>
      </c>
      <c r="L20" s="216">
        <v>111</v>
      </c>
      <c r="M20" s="216">
        <v>98</v>
      </c>
      <c r="N20" s="216">
        <v>94</v>
      </c>
      <c r="O20" s="216">
        <v>97</v>
      </c>
      <c r="P20" s="216">
        <v>117</v>
      </c>
      <c r="Q20" s="216">
        <v>102</v>
      </c>
      <c r="R20" s="216">
        <v>86</v>
      </c>
      <c r="S20" s="216">
        <v>89</v>
      </c>
      <c r="T20" s="216">
        <v>82</v>
      </c>
      <c r="U20" s="216">
        <v>71</v>
      </c>
      <c r="V20" s="216">
        <v>60</v>
      </c>
      <c r="W20" s="216">
        <v>71</v>
      </c>
      <c r="X20" s="216">
        <v>51</v>
      </c>
      <c r="Y20" s="216">
        <v>44</v>
      </c>
      <c r="Z20" s="216">
        <v>45</v>
      </c>
      <c r="AA20" s="216">
        <v>57</v>
      </c>
      <c r="AB20" s="216">
        <v>46</v>
      </c>
      <c r="AC20" s="216">
        <v>53</v>
      </c>
      <c r="AD20" s="221">
        <v>49</v>
      </c>
      <c r="AE20" s="221">
        <v>52</v>
      </c>
    </row>
    <row r="21" spans="1:31" ht="11.25" customHeight="1" x14ac:dyDescent="0.2">
      <c r="A21" s="78" t="s">
        <v>534</v>
      </c>
      <c r="B21" s="78" t="s">
        <v>374</v>
      </c>
      <c r="C21" s="216">
        <v>997</v>
      </c>
      <c r="D21" s="216">
        <v>787</v>
      </c>
      <c r="E21" s="216">
        <v>724</v>
      </c>
      <c r="F21" s="216">
        <v>774</v>
      </c>
      <c r="G21" s="216">
        <v>660</v>
      </c>
      <c r="H21" s="216">
        <v>594</v>
      </c>
      <c r="I21" s="216">
        <v>567</v>
      </c>
      <c r="J21" s="216">
        <v>677</v>
      </c>
      <c r="K21" s="216">
        <v>652</v>
      </c>
      <c r="L21" s="216">
        <v>635</v>
      </c>
      <c r="M21" s="216">
        <v>558</v>
      </c>
      <c r="N21" s="216">
        <v>559</v>
      </c>
      <c r="O21" s="216">
        <v>532</v>
      </c>
      <c r="P21" s="216">
        <v>516</v>
      </c>
      <c r="Q21" s="216">
        <v>442</v>
      </c>
      <c r="R21" s="216">
        <v>407</v>
      </c>
      <c r="S21" s="216">
        <v>419</v>
      </c>
      <c r="T21" s="216">
        <v>316</v>
      </c>
      <c r="U21" s="216">
        <v>254</v>
      </c>
      <c r="V21" s="216">
        <v>218</v>
      </c>
      <c r="W21" s="216">
        <v>179</v>
      </c>
      <c r="X21" s="216">
        <v>177</v>
      </c>
      <c r="Y21" s="216">
        <v>179</v>
      </c>
      <c r="Z21" s="216">
        <v>212</v>
      </c>
      <c r="AA21" s="216">
        <v>188</v>
      </c>
      <c r="AB21" s="216">
        <v>158</v>
      </c>
      <c r="AC21" s="216">
        <v>136</v>
      </c>
      <c r="AD21" s="221">
        <v>148</v>
      </c>
      <c r="AE21" s="221">
        <v>132</v>
      </c>
    </row>
    <row r="22" spans="1:31" ht="11.25" customHeight="1" x14ac:dyDescent="0.2">
      <c r="A22" s="78" t="s">
        <v>535</v>
      </c>
      <c r="B22" s="78" t="s">
        <v>375</v>
      </c>
      <c r="C22" s="216">
        <v>1173</v>
      </c>
      <c r="D22" s="216">
        <v>836</v>
      </c>
      <c r="E22" s="216">
        <v>958</v>
      </c>
      <c r="F22" s="216">
        <v>765</v>
      </c>
      <c r="G22" s="216">
        <v>672</v>
      </c>
      <c r="H22" s="216">
        <v>667</v>
      </c>
      <c r="I22" s="216">
        <v>752</v>
      </c>
      <c r="J22" s="216">
        <v>829</v>
      </c>
      <c r="K22" s="216">
        <v>748</v>
      </c>
      <c r="L22" s="216">
        <v>641</v>
      </c>
      <c r="M22" s="216">
        <v>706</v>
      </c>
      <c r="N22" s="216">
        <v>697</v>
      </c>
      <c r="O22" s="216">
        <v>709</v>
      </c>
      <c r="P22" s="216">
        <v>752</v>
      </c>
      <c r="Q22" s="216">
        <v>773</v>
      </c>
      <c r="R22" s="216">
        <v>760</v>
      </c>
      <c r="S22" s="216">
        <v>740</v>
      </c>
      <c r="T22" s="216">
        <v>499</v>
      </c>
      <c r="U22" s="216">
        <v>370</v>
      </c>
      <c r="V22" s="216">
        <v>299</v>
      </c>
      <c r="W22" s="216">
        <v>296</v>
      </c>
      <c r="X22" s="216">
        <v>302</v>
      </c>
      <c r="Y22" s="216">
        <v>256</v>
      </c>
      <c r="Z22" s="216">
        <v>267</v>
      </c>
      <c r="AA22" s="216">
        <v>242</v>
      </c>
      <c r="AB22" s="216">
        <v>192</v>
      </c>
      <c r="AC22" s="216">
        <v>191</v>
      </c>
      <c r="AD22" s="221">
        <v>173</v>
      </c>
      <c r="AE22" s="221">
        <v>186</v>
      </c>
    </row>
    <row r="23" spans="1:31" ht="11.25" customHeight="1" x14ac:dyDescent="0.2">
      <c r="A23" s="78" t="s">
        <v>529</v>
      </c>
      <c r="B23" s="78" t="s">
        <v>376</v>
      </c>
      <c r="C23" s="216">
        <v>83</v>
      </c>
      <c r="D23" s="216">
        <v>69</v>
      </c>
      <c r="E23" s="216">
        <v>78</v>
      </c>
      <c r="F23" s="216">
        <v>65</v>
      </c>
      <c r="G23" s="216">
        <v>70</v>
      </c>
      <c r="H23" s="216">
        <v>71</v>
      </c>
      <c r="I23" s="216">
        <v>60</v>
      </c>
      <c r="J23" s="216">
        <v>57</v>
      </c>
      <c r="K23" s="216">
        <v>58</v>
      </c>
      <c r="L23" s="216">
        <v>76</v>
      </c>
      <c r="M23" s="216">
        <v>70</v>
      </c>
      <c r="N23" s="216">
        <v>62</v>
      </c>
      <c r="O23" s="216">
        <v>53</v>
      </c>
      <c r="P23" s="216">
        <v>50</v>
      </c>
      <c r="Q23" s="216">
        <v>47</v>
      </c>
      <c r="R23" s="216">
        <v>43</v>
      </c>
      <c r="S23" s="216">
        <v>46</v>
      </c>
      <c r="T23" s="216">
        <v>35</v>
      </c>
      <c r="U23" s="216">
        <v>48</v>
      </c>
      <c r="V23" s="216">
        <v>32</v>
      </c>
      <c r="W23" s="216">
        <v>33</v>
      </c>
      <c r="X23" s="216">
        <v>34</v>
      </c>
      <c r="Y23" s="216">
        <v>45</v>
      </c>
      <c r="Z23" s="216">
        <v>35</v>
      </c>
      <c r="AA23" s="216">
        <v>36</v>
      </c>
      <c r="AB23" s="216">
        <v>32</v>
      </c>
      <c r="AC23" s="216">
        <v>25</v>
      </c>
      <c r="AD23" s="221">
        <v>36</v>
      </c>
      <c r="AE23" s="221">
        <v>22</v>
      </c>
    </row>
    <row r="24" spans="1:31" ht="11.25" customHeight="1" x14ac:dyDescent="0.2">
      <c r="A24" s="78" t="s">
        <v>530</v>
      </c>
      <c r="B24" s="78" t="s">
        <v>377</v>
      </c>
      <c r="C24" s="216">
        <v>2120</v>
      </c>
      <c r="D24" s="216">
        <v>2101</v>
      </c>
      <c r="E24" s="216">
        <v>1678</v>
      </c>
      <c r="F24" s="216">
        <v>1562</v>
      </c>
      <c r="G24" s="216">
        <v>1589</v>
      </c>
      <c r="H24" s="216">
        <v>1370</v>
      </c>
      <c r="I24" s="216">
        <v>1391</v>
      </c>
      <c r="J24" s="216">
        <v>1371</v>
      </c>
      <c r="K24" s="216">
        <v>1306</v>
      </c>
      <c r="L24" s="216">
        <v>1200</v>
      </c>
      <c r="M24" s="216">
        <v>1239</v>
      </c>
      <c r="N24" s="216">
        <v>1429</v>
      </c>
      <c r="O24" s="216">
        <v>1326</v>
      </c>
      <c r="P24" s="216">
        <v>1296</v>
      </c>
      <c r="Q24" s="216">
        <v>1278</v>
      </c>
      <c r="R24" s="216">
        <v>1303</v>
      </c>
      <c r="S24" s="216">
        <v>1232</v>
      </c>
      <c r="T24" s="216">
        <v>996</v>
      </c>
      <c r="U24" s="216">
        <v>822</v>
      </c>
      <c r="V24" s="216">
        <v>740</v>
      </c>
      <c r="W24" s="216">
        <v>638</v>
      </c>
      <c r="X24" s="216">
        <v>605</v>
      </c>
      <c r="Y24" s="216">
        <v>591</v>
      </c>
      <c r="Z24" s="216">
        <v>626</v>
      </c>
      <c r="AA24" s="216">
        <v>644</v>
      </c>
      <c r="AB24" s="216">
        <v>607</v>
      </c>
      <c r="AC24" s="216">
        <v>625</v>
      </c>
      <c r="AD24" s="221">
        <v>633</v>
      </c>
      <c r="AE24" s="221">
        <v>602</v>
      </c>
    </row>
    <row r="25" spans="1:31" ht="11.25" customHeight="1" x14ac:dyDescent="0.2">
      <c r="A25" s="78" t="s">
        <v>378</v>
      </c>
      <c r="B25" s="78" t="s">
        <v>378</v>
      </c>
      <c r="C25" s="216">
        <v>16</v>
      </c>
      <c r="D25" s="216">
        <v>11</v>
      </c>
      <c r="E25" s="216">
        <v>14</v>
      </c>
      <c r="F25" s="216">
        <v>6</v>
      </c>
      <c r="G25" s="216">
        <v>14</v>
      </c>
      <c r="H25" s="216">
        <v>19</v>
      </c>
      <c r="I25" s="216">
        <v>18</v>
      </c>
      <c r="J25" s="216">
        <v>17</v>
      </c>
      <c r="K25" s="216">
        <v>4</v>
      </c>
      <c r="L25" s="216">
        <v>15</v>
      </c>
      <c r="M25" s="216">
        <v>16</v>
      </c>
      <c r="N25" s="216">
        <v>16</v>
      </c>
      <c r="O25" s="216">
        <v>16</v>
      </c>
      <c r="P25" s="216">
        <v>13</v>
      </c>
      <c r="Q25" s="216">
        <v>17</v>
      </c>
      <c r="R25" s="216">
        <v>11</v>
      </c>
      <c r="S25" s="216">
        <v>12</v>
      </c>
      <c r="T25" s="216">
        <v>9</v>
      </c>
      <c r="U25" s="216">
        <v>15</v>
      </c>
      <c r="V25" s="216">
        <v>13</v>
      </c>
      <c r="W25" s="216">
        <v>16</v>
      </c>
      <c r="X25" s="216">
        <v>9</v>
      </c>
      <c r="Y25" s="216">
        <v>17</v>
      </c>
      <c r="Z25" s="216">
        <v>10</v>
      </c>
      <c r="AA25" s="216">
        <v>11</v>
      </c>
      <c r="AB25" s="216">
        <v>23</v>
      </c>
      <c r="AC25" s="216">
        <v>19</v>
      </c>
      <c r="AD25" s="221">
        <v>18</v>
      </c>
      <c r="AE25" s="221">
        <v>16</v>
      </c>
    </row>
    <row r="26" spans="1:31" ht="22.5" customHeight="1" x14ac:dyDescent="0.2">
      <c r="A26" s="210" t="s">
        <v>564</v>
      </c>
      <c r="B26" s="78" t="s">
        <v>379</v>
      </c>
      <c r="C26" s="216">
        <v>1281</v>
      </c>
      <c r="D26" s="216">
        <v>1253</v>
      </c>
      <c r="E26" s="216">
        <v>1235</v>
      </c>
      <c r="F26" s="216">
        <v>1298</v>
      </c>
      <c r="G26" s="216">
        <v>1334</v>
      </c>
      <c r="H26" s="216">
        <v>1180</v>
      </c>
      <c r="I26" s="216">
        <v>1163</v>
      </c>
      <c r="J26" s="216">
        <v>1066</v>
      </c>
      <c r="K26" s="216">
        <v>1090</v>
      </c>
      <c r="L26" s="216">
        <v>1082</v>
      </c>
      <c r="M26" s="216">
        <v>993</v>
      </c>
      <c r="N26" s="216">
        <v>987</v>
      </c>
      <c r="O26" s="216">
        <v>1028</v>
      </c>
      <c r="P26" s="216">
        <v>804</v>
      </c>
      <c r="Q26" s="216">
        <v>750</v>
      </c>
      <c r="R26" s="216">
        <v>730</v>
      </c>
      <c r="S26" s="216">
        <v>709</v>
      </c>
      <c r="T26" s="216">
        <v>677</v>
      </c>
      <c r="U26" s="216">
        <v>644</v>
      </c>
      <c r="V26" s="216">
        <v>537</v>
      </c>
      <c r="W26" s="216">
        <v>546</v>
      </c>
      <c r="X26" s="216">
        <v>562</v>
      </c>
      <c r="Y26" s="216">
        <v>476</v>
      </c>
      <c r="Z26" s="216">
        <v>476</v>
      </c>
      <c r="AA26" s="216">
        <v>531</v>
      </c>
      <c r="AB26" s="216">
        <v>533</v>
      </c>
      <c r="AC26" s="216">
        <v>535</v>
      </c>
      <c r="AD26" s="221">
        <v>598</v>
      </c>
      <c r="AE26" s="221">
        <v>586</v>
      </c>
    </row>
    <row r="27" spans="1:31" ht="11.25" customHeight="1" x14ac:dyDescent="0.2">
      <c r="A27" s="78" t="s">
        <v>532</v>
      </c>
      <c r="B27" s="78" t="s">
        <v>380</v>
      </c>
      <c r="C27" s="216">
        <v>1551</v>
      </c>
      <c r="D27" s="216">
        <v>1403</v>
      </c>
      <c r="E27" s="216">
        <v>1283</v>
      </c>
      <c r="F27" s="216">
        <v>1338</v>
      </c>
      <c r="G27" s="216">
        <v>1210</v>
      </c>
      <c r="H27" s="216">
        <v>1027</v>
      </c>
      <c r="I27" s="216">
        <v>1105</v>
      </c>
      <c r="J27" s="216">
        <v>963</v>
      </c>
      <c r="K27" s="216">
        <v>1079</v>
      </c>
      <c r="L27" s="216">
        <v>976</v>
      </c>
      <c r="M27" s="216">
        <v>958</v>
      </c>
      <c r="N27" s="216">
        <v>956</v>
      </c>
      <c r="O27" s="216">
        <v>931</v>
      </c>
      <c r="P27" s="216">
        <v>878</v>
      </c>
      <c r="Q27" s="216">
        <v>768</v>
      </c>
      <c r="R27" s="216">
        <v>730</v>
      </c>
      <c r="S27" s="216">
        <v>691</v>
      </c>
      <c r="T27" s="216">
        <v>679</v>
      </c>
      <c r="U27" s="216">
        <v>633</v>
      </c>
      <c r="V27" s="216">
        <v>552</v>
      </c>
      <c r="W27" s="216">
        <v>523</v>
      </c>
      <c r="X27" s="216">
        <v>531</v>
      </c>
      <c r="Y27" s="216">
        <v>455</v>
      </c>
      <c r="Z27" s="216">
        <v>430</v>
      </c>
      <c r="AA27" s="216">
        <v>479</v>
      </c>
      <c r="AB27" s="216">
        <v>432</v>
      </c>
      <c r="AC27" s="216">
        <v>414</v>
      </c>
      <c r="AD27" s="221">
        <v>409</v>
      </c>
      <c r="AE27" s="221">
        <v>416</v>
      </c>
    </row>
    <row r="28" spans="1:31" ht="11.25" customHeight="1" x14ac:dyDescent="0.2">
      <c r="A28" s="78" t="s">
        <v>533</v>
      </c>
      <c r="B28" s="78" t="s">
        <v>381</v>
      </c>
      <c r="C28" s="216">
        <v>7901</v>
      </c>
      <c r="D28" s="216">
        <v>6946</v>
      </c>
      <c r="E28" s="216">
        <v>6341</v>
      </c>
      <c r="F28" s="216">
        <v>6744</v>
      </c>
      <c r="G28" s="216">
        <v>6900</v>
      </c>
      <c r="H28" s="216">
        <v>6359</v>
      </c>
      <c r="I28" s="216">
        <v>7310</v>
      </c>
      <c r="J28" s="216">
        <v>7080</v>
      </c>
      <c r="K28" s="216">
        <v>6730</v>
      </c>
      <c r="L28" s="216">
        <v>6294</v>
      </c>
      <c r="M28" s="216">
        <v>5534</v>
      </c>
      <c r="N28" s="216">
        <v>5826</v>
      </c>
      <c r="O28" s="216">
        <v>5642</v>
      </c>
      <c r="P28" s="216">
        <v>5712</v>
      </c>
      <c r="Q28" s="216">
        <v>5444</v>
      </c>
      <c r="R28" s="216">
        <v>5243</v>
      </c>
      <c r="S28" s="216">
        <v>5583</v>
      </c>
      <c r="T28" s="216">
        <v>5437</v>
      </c>
      <c r="U28" s="216">
        <v>4572</v>
      </c>
      <c r="V28" s="216">
        <v>3908</v>
      </c>
      <c r="W28" s="216">
        <v>4189</v>
      </c>
      <c r="X28" s="216">
        <v>3571</v>
      </c>
      <c r="Y28" s="216">
        <v>3357</v>
      </c>
      <c r="Z28" s="216">
        <v>3202</v>
      </c>
      <c r="AA28" s="216">
        <v>2938</v>
      </c>
      <c r="AB28" s="216">
        <v>3026</v>
      </c>
      <c r="AC28" s="216">
        <v>2831</v>
      </c>
      <c r="AD28" s="221">
        <v>2862</v>
      </c>
      <c r="AE28" s="221">
        <v>2909</v>
      </c>
    </row>
    <row r="29" spans="1:31" ht="11.25" customHeight="1" x14ac:dyDescent="0.2">
      <c r="A29" s="78" t="s">
        <v>382</v>
      </c>
      <c r="B29" s="78" t="s">
        <v>382</v>
      </c>
      <c r="C29" s="216">
        <v>3217</v>
      </c>
      <c r="D29" s="216">
        <v>3086</v>
      </c>
      <c r="E29" s="216">
        <v>2701</v>
      </c>
      <c r="F29" s="216">
        <v>2505</v>
      </c>
      <c r="G29" s="216">
        <v>2711</v>
      </c>
      <c r="H29" s="216">
        <v>2730</v>
      </c>
      <c r="I29" s="216">
        <v>2521</v>
      </c>
      <c r="J29" s="216">
        <v>2126</v>
      </c>
      <c r="K29" s="216">
        <v>2028</v>
      </c>
      <c r="L29" s="216">
        <v>1836</v>
      </c>
      <c r="M29" s="216">
        <v>1655</v>
      </c>
      <c r="N29" s="216">
        <v>1653</v>
      </c>
      <c r="O29" s="216">
        <v>1523</v>
      </c>
      <c r="P29" s="216">
        <v>1283</v>
      </c>
      <c r="Q29" s="216">
        <v>1228</v>
      </c>
      <c r="R29" s="216">
        <v>949</v>
      </c>
      <c r="S29" s="216">
        <v>958</v>
      </c>
      <c r="T29" s="216">
        <v>867</v>
      </c>
      <c r="U29" s="216">
        <v>823</v>
      </c>
      <c r="V29" s="216">
        <v>937</v>
      </c>
      <c r="W29" s="216">
        <v>891</v>
      </c>
      <c r="X29" s="216">
        <v>718</v>
      </c>
      <c r="Y29" s="216">
        <v>637</v>
      </c>
      <c r="Z29" s="216">
        <v>638</v>
      </c>
      <c r="AA29" s="216">
        <v>593</v>
      </c>
      <c r="AB29" s="216">
        <v>563</v>
      </c>
      <c r="AC29" s="216">
        <v>602</v>
      </c>
      <c r="AD29" s="221">
        <v>700</v>
      </c>
      <c r="AE29" s="221">
        <v>689</v>
      </c>
    </row>
    <row r="30" spans="1:31" ht="11.25" customHeight="1" x14ac:dyDescent="0.2">
      <c r="A30" s="78" t="s">
        <v>536</v>
      </c>
      <c r="B30" s="78" t="s">
        <v>383</v>
      </c>
      <c r="C30" s="216">
        <v>3078</v>
      </c>
      <c r="D30" s="216">
        <v>2816</v>
      </c>
      <c r="E30" s="216">
        <v>2826</v>
      </c>
      <c r="F30" s="216">
        <v>2877</v>
      </c>
      <c r="G30" s="216">
        <v>2845</v>
      </c>
      <c r="H30" s="216">
        <v>2845</v>
      </c>
      <c r="I30" s="216">
        <v>2863</v>
      </c>
      <c r="J30" s="216">
        <v>2778</v>
      </c>
      <c r="K30" s="216">
        <v>2468</v>
      </c>
      <c r="L30" s="216">
        <v>2466</v>
      </c>
      <c r="M30" s="216">
        <v>2450</v>
      </c>
      <c r="N30" s="216">
        <v>2411</v>
      </c>
      <c r="O30" s="216">
        <v>2229</v>
      </c>
      <c r="P30" s="216">
        <v>2442</v>
      </c>
      <c r="Q30" s="216">
        <v>2629</v>
      </c>
      <c r="R30" s="216">
        <v>2587</v>
      </c>
      <c r="S30" s="216">
        <v>2800</v>
      </c>
      <c r="T30" s="216">
        <v>3065</v>
      </c>
      <c r="U30" s="216">
        <v>2796</v>
      </c>
      <c r="V30" s="216">
        <v>2377</v>
      </c>
      <c r="W30" s="216">
        <v>2018</v>
      </c>
      <c r="X30" s="216">
        <v>2042</v>
      </c>
      <c r="Y30" s="216">
        <v>1861</v>
      </c>
      <c r="Z30" s="216">
        <v>1818</v>
      </c>
      <c r="AA30" s="216">
        <v>1893</v>
      </c>
      <c r="AB30" s="216">
        <v>1913</v>
      </c>
      <c r="AC30" s="216">
        <v>1951</v>
      </c>
      <c r="AD30" s="221">
        <v>1867</v>
      </c>
      <c r="AE30" s="221">
        <v>1864</v>
      </c>
    </row>
    <row r="31" spans="1:31" ht="11.25" customHeight="1" x14ac:dyDescent="0.2">
      <c r="A31" s="78" t="s">
        <v>537</v>
      </c>
      <c r="B31" s="78" t="s">
        <v>384</v>
      </c>
      <c r="C31" s="216">
        <v>462</v>
      </c>
      <c r="D31" s="216">
        <v>493</v>
      </c>
      <c r="E31" s="216">
        <v>493</v>
      </c>
      <c r="F31" s="216">
        <v>505</v>
      </c>
      <c r="G31" s="216">
        <v>415</v>
      </c>
      <c r="H31" s="216">
        <v>389</v>
      </c>
      <c r="I31" s="216">
        <v>357</v>
      </c>
      <c r="J31" s="216">
        <v>309</v>
      </c>
      <c r="K31" s="216">
        <v>334</v>
      </c>
      <c r="L31" s="216">
        <v>314</v>
      </c>
      <c r="M31" s="216">
        <v>278</v>
      </c>
      <c r="N31" s="216">
        <v>269</v>
      </c>
      <c r="O31" s="216">
        <v>242</v>
      </c>
      <c r="P31" s="216">
        <v>274</v>
      </c>
      <c r="Q31" s="216">
        <v>258</v>
      </c>
      <c r="R31" s="216">
        <v>262</v>
      </c>
      <c r="S31" s="216">
        <v>293</v>
      </c>
      <c r="T31" s="216">
        <v>214</v>
      </c>
      <c r="U31" s="216">
        <v>171</v>
      </c>
      <c r="V31" s="216">
        <v>138</v>
      </c>
      <c r="W31" s="216">
        <v>141</v>
      </c>
      <c r="X31" s="216">
        <v>130</v>
      </c>
      <c r="Y31" s="216">
        <v>125</v>
      </c>
      <c r="Z31" s="216">
        <v>108</v>
      </c>
      <c r="AA31" s="216">
        <v>120</v>
      </c>
      <c r="AB31" s="216">
        <v>130</v>
      </c>
      <c r="AC31" s="216">
        <v>104</v>
      </c>
      <c r="AD31" s="221">
        <v>91</v>
      </c>
      <c r="AE31" s="221">
        <v>102</v>
      </c>
    </row>
    <row r="32" spans="1:31" ht="11.25" customHeight="1" x14ac:dyDescent="0.2">
      <c r="A32" s="78" t="s">
        <v>538</v>
      </c>
      <c r="B32" s="78" t="s">
        <v>385</v>
      </c>
      <c r="C32" s="216">
        <v>614</v>
      </c>
      <c r="D32" s="216">
        <v>677</v>
      </c>
      <c r="E32" s="216">
        <v>584</v>
      </c>
      <c r="F32" s="216">
        <v>633</v>
      </c>
      <c r="G32" s="216">
        <v>660</v>
      </c>
      <c r="H32" s="216">
        <v>616</v>
      </c>
      <c r="I32" s="216">
        <v>788</v>
      </c>
      <c r="J32" s="216">
        <v>819</v>
      </c>
      <c r="K32" s="216">
        <v>647</v>
      </c>
      <c r="L32" s="216">
        <v>628</v>
      </c>
      <c r="M32" s="216">
        <v>625</v>
      </c>
      <c r="N32" s="216">
        <v>625</v>
      </c>
      <c r="O32" s="216">
        <v>653</v>
      </c>
      <c r="P32" s="216">
        <v>608</v>
      </c>
      <c r="Q32" s="216">
        <v>606</v>
      </c>
      <c r="R32" s="216">
        <v>614</v>
      </c>
      <c r="S32" s="216">
        <v>661</v>
      </c>
      <c r="T32" s="216">
        <v>606</v>
      </c>
      <c r="U32" s="216">
        <v>384</v>
      </c>
      <c r="V32" s="216">
        <v>371</v>
      </c>
      <c r="W32" s="216">
        <v>325</v>
      </c>
      <c r="X32" s="216">
        <v>352</v>
      </c>
      <c r="Y32" s="216">
        <v>251</v>
      </c>
      <c r="Z32" s="216">
        <v>295</v>
      </c>
      <c r="AA32" s="216">
        <v>310</v>
      </c>
      <c r="AB32" s="216">
        <v>275</v>
      </c>
      <c r="AC32" s="216">
        <v>276</v>
      </c>
      <c r="AD32" s="221">
        <v>260</v>
      </c>
      <c r="AE32" s="221">
        <v>270</v>
      </c>
    </row>
    <row r="33" spans="1:31" ht="11.25" customHeight="1" x14ac:dyDescent="0.2">
      <c r="A33" s="78" t="s">
        <v>517</v>
      </c>
      <c r="B33" s="78" t="s">
        <v>386</v>
      </c>
      <c r="C33" s="216">
        <v>632</v>
      </c>
      <c r="D33" s="216">
        <v>601</v>
      </c>
      <c r="E33" s="216">
        <v>484</v>
      </c>
      <c r="F33" s="216">
        <v>480</v>
      </c>
      <c r="G33" s="216">
        <v>441</v>
      </c>
      <c r="H33" s="216">
        <v>404</v>
      </c>
      <c r="I33" s="216">
        <v>438</v>
      </c>
      <c r="J33" s="216">
        <v>400</v>
      </c>
      <c r="K33" s="216">
        <v>431</v>
      </c>
      <c r="L33" s="216">
        <v>396</v>
      </c>
      <c r="M33" s="216">
        <v>433</v>
      </c>
      <c r="N33" s="216">
        <v>415</v>
      </c>
      <c r="O33" s="216">
        <v>379</v>
      </c>
      <c r="P33" s="216">
        <v>375</v>
      </c>
      <c r="Q33" s="216">
        <v>379</v>
      </c>
      <c r="R33" s="216">
        <v>336</v>
      </c>
      <c r="S33" s="216">
        <v>380</v>
      </c>
      <c r="T33" s="216">
        <v>344</v>
      </c>
      <c r="U33" s="216">
        <v>279</v>
      </c>
      <c r="V33" s="216">
        <v>272</v>
      </c>
      <c r="W33" s="216">
        <v>292</v>
      </c>
      <c r="X33" s="216">
        <v>255</v>
      </c>
      <c r="Y33" s="216">
        <v>258</v>
      </c>
      <c r="Z33" s="216">
        <v>229</v>
      </c>
      <c r="AA33" s="216">
        <v>270</v>
      </c>
      <c r="AB33" s="216">
        <v>258</v>
      </c>
      <c r="AC33" s="216">
        <v>238</v>
      </c>
      <c r="AD33" s="221">
        <v>239</v>
      </c>
      <c r="AE33" s="221">
        <v>211</v>
      </c>
    </row>
    <row r="34" spans="1:31" ht="11.25" customHeight="1" x14ac:dyDescent="0.2">
      <c r="A34" s="78" t="s">
        <v>387</v>
      </c>
      <c r="B34" s="78" t="s">
        <v>387</v>
      </c>
      <c r="C34" s="216">
        <v>745</v>
      </c>
      <c r="D34" s="216">
        <v>759</v>
      </c>
      <c r="E34" s="216">
        <v>632</v>
      </c>
      <c r="F34" s="216">
        <v>589</v>
      </c>
      <c r="G34" s="216">
        <v>572</v>
      </c>
      <c r="H34" s="216">
        <v>537</v>
      </c>
      <c r="I34" s="216">
        <v>541</v>
      </c>
      <c r="J34" s="216">
        <v>531</v>
      </c>
      <c r="K34" s="216">
        <v>580</v>
      </c>
      <c r="L34" s="216">
        <v>591</v>
      </c>
      <c r="M34" s="216">
        <v>583</v>
      </c>
      <c r="N34" s="216">
        <v>560</v>
      </c>
      <c r="O34" s="216">
        <v>529</v>
      </c>
      <c r="P34" s="216">
        <v>480</v>
      </c>
      <c r="Q34" s="216">
        <v>440</v>
      </c>
      <c r="R34" s="216">
        <v>445</v>
      </c>
      <c r="S34" s="216">
        <v>471</v>
      </c>
      <c r="T34" s="216">
        <v>397</v>
      </c>
      <c r="U34" s="216">
        <v>358</v>
      </c>
      <c r="V34" s="216">
        <v>266</v>
      </c>
      <c r="W34" s="216">
        <v>319</v>
      </c>
      <c r="X34" s="216">
        <v>285</v>
      </c>
      <c r="Y34" s="216">
        <v>260</v>
      </c>
      <c r="Z34" s="216">
        <v>270</v>
      </c>
      <c r="AA34" s="216">
        <v>259</v>
      </c>
      <c r="AB34" s="216">
        <v>270</v>
      </c>
      <c r="AC34" s="221">
        <v>253</v>
      </c>
      <c r="AD34" s="221">
        <v>324</v>
      </c>
      <c r="AE34" s="221">
        <v>221</v>
      </c>
    </row>
    <row r="35" spans="1:31" ht="22.5" customHeight="1" x14ac:dyDescent="0.2">
      <c r="A35" s="78" t="s">
        <v>539</v>
      </c>
      <c r="B35" s="210" t="s">
        <v>547</v>
      </c>
      <c r="C35" s="216">
        <v>4753</v>
      </c>
      <c r="D35" s="216">
        <v>4379</v>
      </c>
      <c r="E35" s="216">
        <v>3957</v>
      </c>
      <c r="F35" s="216">
        <v>3807</v>
      </c>
      <c r="G35" s="216">
        <v>3765</v>
      </c>
      <c r="H35" s="216">
        <v>3740</v>
      </c>
      <c r="I35" s="216">
        <v>3743</v>
      </c>
      <c r="J35" s="216">
        <v>3581</v>
      </c>
      <c r="K35" s="216">
        <v>3564</v>
      </c>
      <c r="L35" s="216">
        <v>3580</v>
      </c>
      <c r="M35" s="216">
        <v>3598</v>
      </c>
      <c r="N35" s="216">
        <v>3581</v>
      </c>
      <c r="O35" s="216">
        <v>3658</v>
      </c>
      <c r="P35" s="216">
        <v>3368</v>
      </c>
      <c r="Q35" s="216">
        <v>3336</v>
      </c>
      <c r="R35" s="216">
        <v>3298</v>
      </c>
      <c r="S35" s="216">
        <v>3059</v>
      </c>
      <c r="T35" s="216">
        <v>2645</v>
      </c>
      <c r="U35" s="216">
        <v>2337</v>
      </c>
      <c r="V35" s="216">
        <v>1905</v>
      </c>
      <c r="W35" s="216">
        <v>1960</v>
      </c>
      <c r="X35" s="216">
        <v>1802</v>
      </c>
      <c r="Y35" s="216">
        <v>1770</v>
      </c>
      <c r="Z35" s="216">
        <v>1854</v>
      </c>
      <c r="AA35" s="216">
        <v>1804</v>
      </c>
      <c r="AB35" s="216">
        <v>1860</v>
      </c>
      <c r="AC35" s="216">
        <v>1856</v>
      </c>
      <c r="AD35" s="221">
        <v>1839</v>
      </c>
      <c r="AE35" s="528" t="s">
        <v>707</v>
      </c>
    </row>
    <row r="36" spans="1:31" s="66" customFormat="1" ht="11.25" customHeight="1" x14ac:dyDescent="0.2">
      <c r="A36" s="71" t="s">
        <v>609</v>
      </c>
      <c r="B36" s="71" t="s">
        <v>563</v>
      </c>
      <c r="C36" s="217">
        <v>76647</v>
      </c>
      <c r="D36" s="217">
        <v>71813</v>
      </c>
      <c r="E36" s="217">
        <v>66384</v>
      </c>
      <c r="F36" s="217">
        <v>64707</v>
      </c>
      <c r="G36" s="217">
        <v>63955</v>
      </c>
      <c r="H36" s="217">
        <v>60130</v>
      </c>
      <c r="I36" s="217">
        <v>60981</v>
      </c>
      <c r="J36" s="217">
        <v>59628</v>
      </c>
      <c r="K36" s="217">
        <v>58353</v>
      </c>
      <c r="L36" s="217">
        <v>56990</v>
      </c>
      <c r="M36" s="217">
        <v>54880</v>
      </c>
      <c r="N36" s="217">
        <v>53924</v>
      </c>
      <c r="O36" s="217">
        <v>50989</v>
      </c>
      <c r="P36" s="217">
        <v>47834</v>
      </c>
      <c r="Q36" s="217">
        <v>45888</v>
      </c>
      <c r="R36" s="217">
        <v>43663</v>
      </c>
      <c r="S36" s="217">
        <v>43097</v>
      </c>
      <c r="T36" s="217">
        <v>39525</v>
      </c>
      <c r="U36" s="217">
        <v>35315</v>
      </c>
      <c r="V36" s="217">
        <v>31481</v>
      </c>
      <c r="W36" s="217">
        <v>30668</v>
      </c>
      <c r="X36" s="217">
        <v>28231</v>
      </c>
      <c r="Y36" s="217">
        <v>25983</v>
      </c>
      <c r="Z36" s="217">
        <v>25987</v>
      </c>
      <c r="AA36" s="217">
        <v>26162</v>
      </c>
      <c r="AB36" s="217">
        <v>25672</v>
      </c>
      <c r="AC36" s="217">
        <v>25250</v>
      </c>
      <c r="AD36" s="527">
        <v>25178</v>
      </c>
      <c r="AE36" s="529" t="s">
        <v>707</v>
      </c>
    </row>
    <row r="37" spans="1:31" ht="22.5" customHeight="1" x14ac:dyDescent="0.2">
      <c r="A37" s="547" t="s">
        <v>558</v>
      </c>
      <c r="B37" s="547"/>
      <c r="C37" s="178"/>
      <c r="D37" s="197">
        <f t="shared" ref="D37:AD37" si="0">100*((D36/C36)-1)</f>
        <v>-6.3068352316463798</v>
      </c>
      <c r="E37" s="197">
        <f t="shared" si="0"/>
        <v>-7.5599125506523919</v>
      </c>
      <c r="F37" s="197">
        <f t="shared" si="0"/>
        <v>-2.5262111352133076</v>
      </c>
      <c r="G37" s="197">
        <f t="shared" si="0"/>
        <v>-1.1621617444789623</v>
      </c>
      <c r="H37" s="197">
        <f t="shared" si="0"/>
        <v>-5.9807677273082671</v>
      </c>
      <c r="I37" s="197">
        <f t="shared" si="0"/>
        <v>1.4152669216697111</v>
      </c>
      <c r="J37" s="197">
        <f t="shared" si="0"/>
        <v>-2.2187238648103458</v>
      </c>
      <c r="K37" s="197">
        <f t="shared" si="0"/>
        <v>-2.1382571946065632</v>
      </c>
      <c r="L37" s="197">
        <f t="shared" si="0"/>
        <v>-2.3357839357016741</v>
      </c>
      <c r="M37" s="197">
        <f t="shared" si="0"/>
        <v>-3.7024039305141199</v>
      </c>
      <c r="N37" s="197">
        <f t="shared" si="0"/>
        <v>-1.7419825072886308</v>
      </c>
      <c r="O37" s="197">
        <f t="shared" si="0"/>
        <v>-5.4428454862398894</v>
      </c>
      <c r="P37" s="197">
        <f t="shared" si="0"/>
        <v>-6.1876090921571318</v>
      </c>
      <c r="Q37" s="197">
        <f t="shared" si="0"/>
        <v>-4.0682359827737606</v>
      </c>
      <c r="R37" s="197">
        <f t="shared" si="0"/>
        <v>-4.8487622036262223</v>
      </c>
      <c r="S37" s="197">
        <f t="shared" si="0"/>
        <v>-1.296292055058057</v>
      </c>
      <c r="T37" s="197">
        <f t="shared" si="0"/>
        <v>-8.2882799266770331</v>
      </c>
      <c r="U37" s="197">
        <f t="shared" si="0"/>
        <v>-10.651486401012022</v>
      </c>
      <c r="V37" s="197">
        <f t="shared" si="0"/>
        <v>-10.856576525555717</v>
      </c>
      <c r="W37" s="197">
        <f t="shared" si="0"/>
        <v>-2.582510085448364</v>
      </c>
      <c r="X37" s="197">
        <f t="shared" si="0"/>
        <v>-7.946393635059346</v>
      </c>
      <c r="Y37" s="197">
        <f t="shared" si="0"/>
        <v>-7.9628776876483283</v>
      </c>
      <c r="Z37" s="197">
        <f t="shared" si="0"/>
        <v>1.5394681137670396E-2</v>
      </c>
      <c r="AA37" s="197">
        <f t="shared" si="0"/>
        <v>0.67341362989186138</v>
      </c>
      <c r="AB37" s="197">
        <f t="shared" si="0"/>
        <v>-1.8729454934638068</v>
      </c>
      <c r="AC37" s="197">
        <f t="shared" si="0"/>
        <v>-1.6438142723589899</v>
      </c>
      <c r="AD37" s="525">
        <f t="shared" si="0"/>
        <v>-0.2851485148514854</v>
      </c>
      <c r="AE37" s="525"/>
    </row>
    <row r="38" spans="1:31" ht="34.5" customHeight="1" x14ac:dyDescent="0.2">
      <c r="A38" s="548" t="s">
        <v>556</v>
      </c>
      <c r="B38" s="548"/>
      <c r="C38" s="198"/>
      <c r="D38" s="198">
        <f t="shared" ref="D38:AA38" si="1">100*((D36/$C36)-1)</f>
        <v>-6.3068352316463798</v>
      </c>
      <c r="E38" s="198">
        <f t="shared" si="1"/>
        <v>-13.389956554072569</v>
      </c>
      <c r="F38" s="198">
        <f t="shared" si="1"/>
        <v>-15.577909115816668</v>
      </c>
      <c r="G38" s="198">
        <f t="shared" si="1"/>
        <v>-16.559030359961902</v>
      </c>
      <c r="H38" s="198">
        <f t="shared" si="1"/>
        <v>-21.549440943546383</v>
      </c>
      <c r="I38" s="198">
        <f t="shared" si="1"/>
        <v>-20.439156131355428</v>
      </c>
      <c r="J38" s="198">
        <f t="shared" si="1"/>
        <v>-22.204391561313553</v>
      </c>
      <c r="K38" s="198">
        <f t="shared" si="1"/>
        <v>-23.867861755841712</v>
      </c>
      <c r="L38" s="198">
        <f t="shared" si="1"/>
        <v>-25.646144010854954</v>
      </c>
      <c r="M38" s="198">
        <f t="shared" si="1"/>
        <v>-28.399024097485881</v>
      </c>
      <c r="N38" s="198">
        <f t="shared" si="1"/>
        <v>-29.646300572755624</v>
      </c>
      <c r="O38" s="198">
        <f t="shared" si="1"/>
        <v>-33.475543726434175</v>
      </c>
      <c r="P38" s="198">
        <f t="shared" si="1"/>
        <v>-37.591817031325427</v>
      </c>
      <c r="Q38" s="198">
        <f t="shared" si="1"/>
        <v>-40.130729187052324</v>
      </c>
      <c r="R38" s="198">
        <f t="shared" si="1"/>
        <v>-43.033647761817164</v>
      </c>
      <c r="S38" s="198">
        <f t="shared" si="1"/>
        <v>-43.772098059937115</v>
      </c>
      <c r="T38" s="198">
        <f t="shared" si="1"/>
        <v>-48.432423969626996</v>
      </c>
      <c r="U38" s="198">
        <f t="shared" si="1"/>
        <v>-53.925137317833702</v>
      </c>
      <c r="V38" s="198">
        <f t="shared" si="1"/>
        <v>-58.927290043967794</v>
      </c>
      <c r="W38" s="198">
        <f t="shared" si="1"/>
        <v>-59.987996920949293</v>
      </c>
      <c r="X38" s="198">
        <f t="shared" si="1"/>
        <v>-63.167508186882728</v>
      </c>
      <c r="Y38" s="198">
        <f t="shared" si="1"/>
        <v>-66.100434459274339</v>
      </c>
      <c r="Z38" s="198">
        <f t="shared" si="1"/>
        <v>-66.095215729252288</v>
      </c>
      <c r="AA38" s="198">
        <f t="shared" si="1"/>
        <v>-65.866896290787636</v>
      </c>
      <c r="AB38" s="198">
        <f>100*((AB36/$C36)-1)</f>
        <v>-66.506190718488654</v>
      </c>
      <c r="AC38" s="198">
        <f>100*((AC36/$C36)-1)</f>
        <v>-67.056766735814847</v>
      </c>
      <c r="AD38" s="526">
        <f>100*((AD36/$C36)-1)</f>
        <v>-67.150703876211722</v>
      </c>
      <c r="AE38" s="526"/>
    </row>
    <row r="40" spans="1:31" ht="11.25" customHeight="1" x14ac:dyDescent="0.2">
      <c r="A40" s="2" t="s">
        <v>677</v>
      </c>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525"/>
      <c r="AE40" s="525"/>
    </row>
    <row r="41" spans="1:31" ht="11.25" customHeight="1" x14ac:dyDescent="0.2">
      <c r="A41" s="211" t="s">
        <v>676</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246"/>
      <c r="AE41" s="246"/>
    </row>
  </sheetData>
  <mergeCells count="2">
    <mergeCell ref="A37:B37"/>
    <mergeCell ref="A38:B38"/>
  </mergeCells>
  <hyperlinks>
    <hyperlink ref="A41" r:id="rId1" xr:uid="{6FAD8FED-4B60-4BCF-B48E-52BC6235B05F}"/>
  </hyperlinks>
  <pageMargins left="0.74803149606299213" right="0.74803149606299213" top="0.98425196850393704" bottom="0.98425196850393704" header="0.51181102362204722" footer="0.51181102362204722"/>
  <pageSetup paperSize="9" scale="70"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50">
    <pageSetUpPr fitToPage="1"/>
  </sheetPr>
  <dimension ref="A1:AE39"/>
  <sheetViews>
    <sheetView zoomScaleNormal="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140625" defaultRowHeight="11.25" customHeight="1" x14ac:dyDescent="0.2"/>
  <cols>
    <col min="1" max="1" width="11" style="2" customWidth="1"/>
    <col min="2" max="2" width="12.140625" style="2" customWidth="1"/>
    <col min="3" max="25" width="5.5703125" style="2" customWidth="1"/>
    <col min="26" max="26" width="5.5703125" style="24" customWidth="1"/>
    <col min="27" max="29" width="5.5703125" style="2" customWidth="1"/>
    <col min="30" max="31" width="5.5703125" style="282" customWidth="1"/>
    <col min="32" max="16384" width="9.140625" style="2"/>
  </cols>
  <sheetData>
    <row r="1" spans="1:31" ht="11.25" customHeight="1" x14ac:dyDescent="0.2">
      <c r="A1" s="3" t="s">
        <v>683</v>
      </c>
      <c r="C1" s="3"/>
      <c r="D1" s="3"/>
      <c r="E1" s="3"/>
      <c r="F1" s="3"/>
      <c r="G1" s="3"/>
      <c r="H1" s="3"/>
    </row>
    <row r="2" spans="1:31" ht="11.25" hidden="1" customHeight="1" x14ac:dyDescent="0.2">
      <c r="A2" s="3" t="s">
        <v>303</v>
      </c>
      <c r="C2" s="3"/>
      <c r="D2" s="3"/>
      <c r="E2" s="3"/>
      <c r="F2" s="3"/>
      <c r="G2" s="3"/>
      <c r="H2" s="3"/>
    </row>
    <row r="3" spans="1:31" ht="11.25" customHeight="1" x14ac:dyDescent="0.2">
      <c r="A3" s="7" t="s">
        <v>684</v>
      </c>
      <c r="C3" s="3"/>
      <c r="D3" s="3"/>
      <c r="E3" s="3"/>
      <c r="F3" s="3"/>
      <c r="G3" s="3"/>
      <c r="H3" s="3"/>
    </row>
    <row r="4" spans="1:31" ht="11.25" hidden="1" customHeight="1" x14ac:dyDescent="0.2">
      <c r="A4" s="2" t="s">
        <v>303</v>
      </c>
      <c r="B4" s="7" t="s">
        <v>303</v>
      </c>
      <c r="C4" s="3"/>
      <c r="D4" s="3"/>
      <c r="E4" s="3"/>
      <c r="F4" s="3"/>
      <c r="G4" s="3"/>
      <c r="H4" s="3"/>
    </row>
    <row r="5" spans="1:31" ht="11.25" customHeight="1" x14ac:dyDescent="0.2">
      <c r="A5" s="78"/>
      <c r="B5" s="7"/>
      <c r="C5" s="3"/>
      <c r="D5" s="3"/>
      <c r="E5" s="3"/>
      <c r="F5" s="3"/>
      <c r="G5" s="3"/>
      <c r="H5" s="3"/>
    </row>
    <row r="6" spans="1:31" ht="27" customHeight="1" x14ac:dyDescent="0.2">
      <c r="A6" s="535" t="s">
        <v>610</v>
      </c>
      <c r="B6" s="536"/>
      <c r="C6" s="537">
        <v>1991</v>
      </c>
      <c r="D6" s="537">
        <v>1992</v>
      </c>
      <c r="E6" s="537">
        <v>1993</v>
      </c>
      <c r="F6" s="537">
        <v>1994</v>
      </c>
      <c r="G6" s="537">
        <v>1995</v>
      </c>
      <c r="H6" s="537">
        <v>1996</v>
      </c>
      <c r="I6" s="537">
        <v>1997</v>
      </c>
      <c r="J6" s="537">
        <v>1998</v>
      </c>
      <c r="K6" s="537">
        <v>1999</v>
      </c>
      <c r="L6" s="537">
        <v>2000</v>
      </c>
      <c r="M6" s="537">
        <v>2001</v>
      </c>
      <c r="N6" s="537">
        <v>2002</v>
      </c>
      <c r="O6" s="537">
        <v>2003</v>
      </c>
      <c r="P6" s="537">
        <v>2004</v>
      </c>
      <c r="Q6" s="537">
        <v>2005</v>
      </c>
      <c r="R6" s="537">
        <v>2006</v>
      </c>
      <c r="S6" s="537">
        <v>2007</v>
      </c>
      <c r="T6" s="537">
        <v>2008</v>
      </c>
      <c r="U6" s="537">
        <v>2009</v>
      </c>
      <c r="V6" s="537">
        <v>2010</v>
      </c>
      <c r="W6" s="537">
        <v>2011</v>
      </c>
      <c r="X6" s="537">
        <v>2012</v>
      </c>
      <c r="Y6" s="537">
        <v>2013</v>
      </c>
      <c r="Z6" s="538">
        <v>2014</v>
      </c>
      <c r="AA6" s="538">
        <v>2015</v>
      </c>
      <c r="AB6" s="538">
        <v>2016</v>
      </c>
      <c r="AC6" s="538">
        <v>2017</v>
      </c>
      <c r="AD6" s="538">
        <v>2018</v>
      </c>
      <c r="AE6" s="538">
        <v>2019</v>
      </c>
    </row>
    <row r="7" spans="1:31" ht="11.25" customHeight="1" x14ac:dyDescent="0.2">
      <c r="Z7" s="2"/>
    </row>
    <row r="8" spans="1:31" ht="12.75" customHeight="1" x14ac:dyDescent="0.2">
      <c r="A8" s="2" t="s">
        <v>518</v>
      </c>
      <c r="B8" s="2" t="s">
        <v>365</v>
      </c>
      <c r="C8" s="2">
        <v>188</v>
      </c>
      <c r="D8" s="2">
        <v>167</v>
      </c>
      <c r="E8" s="2">
        <v>165</v>
      </c>
      <c r="F8" s="2">
        <v>168</v>
      </c>
      <c r="G8" s="2">
        <v>143</v>
      </c>
      <c r="H8" s="2">
        <v>134</v>
      </c>
      <c r="I8" s="2">
        <v>134</v>
      </c>
      <c r="J8" s="2">
        <v>147</v>
      </c>
      <c r="K8" s="2">
        <v>137</v>
      </c>
      <c r="L8" s="2">
        <v>143</v>
      </c>
      <c r="M8" s="2">
        <v>144</v>
      </c>
      <c r="N8" s="2">
        <v>126</v>
      </c>
      <c r="O8" s="2">
        <v>117</v>
      </c>
      <c r="P8" s="2">
        <v>112</v>
      </c>
      <c r="Q8" s="2">
        <v>104</v>
      </c>
      <c r="R8" s="2">
        <v>101</v>
      </c>
      <c r="S8" s="2">
        <v>101</v>
      </c>
      <c r="T8" s="2">
        <v>88</v>
      </c>
      <c r="U8" s="2">
        <v>87</v>
      </c>
      <c r="V8" s="2">
        <v>78</v>
      </c>
      <c r="W8" s="2">
        <v>80</v>
      </c>
      <c r="X8" s="2">
        <v>74</v>
      </c>
      <c r="Y8" s="2">
        <v>68</v>
      </c>
      <c r="Z8" s="2">
        <v>66</v>
      </c>
      <c r="AA8" s="2">
        <v>68</v>
      </c>
      <c r="AB8" s="2">
        <v>59</v>
      </c>
      <c r="AC8" s="2">
        <v>54</v>
      </c>
      <c r="AD8" s="282">
        <v>53</v>
      </c>
      <c r="AE8" s="282">
        <v>56</v>
      </c>
    </row>
    <row r="9" spans="1:31" ht="11.25" customHeight="1" x14ac:dyDescent="0.2">
      <c r="A9" s="2" t="s">
        <v>519</v>
      </c>
      <c r="B9" s="2" t="s">
        <v>543</v>
      </c>
      <c r="C9" s="2">
        <v>129</v>
      </c>
      <c r="D9" s="2">
        <v>152</v>
      </c>
      <c r="E9" s="2">
        <v>154</v>
      </c>
      <c r="F9" s="2">
        <v>165</v>
      </c>
      <c r="G9" s="2">
        <v>150</v>
      </c>
      <c r="H9" s="2">
        <v>121</v>
      </c>
      <c r="I9" s="2">
        <v>110</v>
      </c>
      <c r="J9" s="2">
        <v>121</v>
      </c>
      <c r="K9" s="2">
        <v>128</v>
      </c>
      <c r="L9" s="2">
        <v>124</v>
      </c>
      <c r="M9" s="2">
        <v>126</v>
      </c>
      <c r="N9" s="2">
        <v>122</v>
      </c>
      <c r="O9" s="2">
        <v>123</v>
      </c>
      <c r="P9" s="2">
        <v>122</v>
      </c>
      <c r="Q9" s="2">
        <v>125</v>
      </c>
      <c r="R9" s="2">
        <v>137</v>
      </c>
      <c r="S9" s="2">
        <v>133</v>
      </c>
      <c r="T9" s="2">
        <v>142</v>
      </c>
      <c r="U9" s="2">
        <v>121</v>
      </c>
      <c r="V9" s="2">
        <v>105</v>
      </c>
      <c r="W9" s="2">
        <v>89</v>
      </c>
      <c r="X9" s="2">
        <v>82</v>
      </c>
      <c r="Y9" s="2">
        <v>83</v>
      </c>
      <c r="Z9" s="2">
        <v>92</v>
      </c>
      <c r="AA9" s="2">
        <v>99</v>
      </c>
      <c r="AB9" s="2">
        <v>99</v>
      </c>
      <c r="AC9" s="2">
        <v>96</v>
      </c>
      <c r="AD9" s="282">
        <v>87</v>
      </c>
      <c r="AE9" s="282">
        <v>90</v>
      </c>
    </row>
    <row r="10" spans="1:31" ht="12.75" customHeight="1" x14ac:dyDescent="0.2">
      <c r="A10" s="2" t="s">
        <v>520</v>
      </c>
      <c r="B10" s="2" t="s">
        <v>544</v>
      </c>
      <c r="C10" s="2">
        <v>129</v>
      </c>
      <c r="D10" s="2">
        <v>152</v>
      </c>
      <c r="E10" s="2">
        <v>148</v>
      </c>
      <c r="F10" s="2">
        <v>158</v>
      </c>
      <c r="G10" s="2">
        <v>154</v>
      </c>
      <c r="H10" s="2">
        <v>152</v>
      </c>
      <c r="I10" s="2">
        <v>155</v>
      </c>
      <c r="J10" s="2">
        <v>132</v>
      </c>
      <c r="K10" s="2">
        <v>141</v>
      </c>
      <c r="L10" s="2">
        <v>145</v>
      </c>
      <c r="M10" s="2">
        <v>130</v>
      </c>
      <c r="N10" s="2">
        <v>140</v>
      </c>
      <c r="O10" s="2">
        <v>142</v>
      </c>
      <c r="P10" s="2">
        <v>136</v>
      </c>
      <c r="Q10" s="2">
        <v>126</v>
      </c>
      <c r="R10" s="2">
        <v>104</v>
      </c>
      <c r="S10" s="2">
        <v>119</v>
      </c>
      <c r="T10" s="2">
        <v>104</v>
      </c>
      <c r="U10" s="2">
        <v>86</v>
      </c>
      <c r="V10" s="2">
        <v>77</v>
      </c>
      <c r="W10" s="2">
        <v>74</v>
      </c>
      <c r="X10" s="2">
        <v>71</v>
      </c>
      <c r="Y10" s="2">
        <v>62</v>
      </c>
      <c r="Z10" s="2">
        <v>65</v>
      </c>
      <c r="AA10" s="2">
        <v>70</v>
      </c>
      <c r="AB10" s="2">
        <v>58</v>
      </c>
      <c r="AC10" s="2">
        <v>54</v>
      </c>
      <c r="AD10" s="282">
        <v>62</v>
      </c>
      <c r="AE10" s="282">
        <v>58</v>
      </c>
    </row>
    <row r="11" spans="1:31" s="11" customFormat="1" ht="11.25" customHeight="1" x14ac:dyDescent="0.2">
      <c r="A11" s="2" t="s">
        <v>366</v>
      </c>
      <c r="B11" s="2" t="s">
        <v>366</v>
      </c>
      <c r="C11" s="2">
        <v>118</v>
      </c>
      <c r="D11" s="2">
        <v>112</v>
      </c>
      <c r="E11" s="2">
        <v>108</v>
      </c>
      <c r="F11" s="2">
        <v>105</v>
      </c>
      <c r="G11" s="2">
        <v>112</v>
      </c>
      <c r="H11" s="2">
        <v>98</v>
      </c>
      <c r="I11" s="2">
        <v>93</v>
      </c>
      <c r="J11" s="2">
        <v>94</v>
      </c>
      <c r="K11" s="2">
        <v>97</v>
      </c>
      <c r="L11" s="2">
        <v>93</v>
      </c>
      <c r="M11" s="2">
        <v>80</v>
      </c>
      <c r="N11" s="2">
        <v>86</v>
      </c>
      <c r="O11" s="2">
        <v>80</v>
      </c>
      <c r="P11" s="2">
        <v>68</v>
      </c>
      <c r="Q11" s="2">
        <v>61</v>
      </c>
      <c r="R11" s="2">
        <v>56</v>
      </c>
      <c r="S11" s="2">
        <v>74</v>
      </c>
      <c r="T11" s="2">
        <v>74</v>
      </c>
      <c r="U11" s="2">
        <v>55</v>
      </c>
      <c r="V11" s="2">
        <v>46</v>
      </c>
      <c r="W11" s="2">
        <v>39</v>
      </c>
      <c r="X11" s="2">
        <v>30</v>
      </c>
      <c r="Y11" s="2">
        <v>34</v>
      </c>
      <c r="Z11" s="2">
        <v>32</v>
      </c>
      <c r="AA11" s="2">
        <v>31</v>
      </c>
      <c r="AB11" s="2">
        <v>37</v>
      </c>
      <c r="AC11" s="2">
        <v>30</v>
      </c>
      <c r="AD11" s="300">
        <v>30</v>
      </c>
      <c r="AE11" s="300">
        <v>34</v>
      </c>
    </row>
    <row r="12" spans="1:31" ht="11.25" customHeight="1" x14ac:dyDescent="0.2">
      <c r="A12" s="2" t="s">
        <v>521</v>
      </c>
      <c r="B12" s="2" t="s">
        <v>367</v>
      </c>
      <c r="C12" s="2">
        <v>142</v>
      </c>
      <c r="D12" s="2">
        <v>132</v>
      </c>
      <c r="E12" s="2">
        <v>123</v>
      </c>
      <c r="F12" s="2">
        <v>121</v>
      </c>
      <c r="G12" s="2">
        <v>116</v>
      </c>
      <c r="H12" s="2">
        <v>107</v>
      </c>
      <c r="I12" s="2">
        <v>104</v>
      </c>
      <c r="J12" s="2">
        <v>95</v>
      </c>
      <c r="K12" s="2">
        <v>95</v>
      </c>
      <c r="L12" s="2">
        <v>91</v>
      </c>
      <c r="M12" s="2">
        <v>85</v>
      </c>
      <c r="N12" s="2">
        <v>83</v>
      </c>
      <c r="O12" s="2">
        <v>80</v>
      </c>
      <c r="P12" s="2">
        <v>71</v>
      </c>
      <c r="Q12" s="2">
        <v>65</v>
      </c>
      <c r="R12" s="2">
        <v>62</v>
      </c>
      <c r="S12" s="2">
        <v>60</v>
      </c>
      <c r="T12" s="2">
        <v>55</v>
      </c>
      <c r="U12" s="2">
        <v>51</v>
      </c>
      <c r="V12" s="2">
        <v>45</v>
      </c>
      <c r="W12" s="2">
        <v>50</v>
      </c>
      <c r="X12" s="2">
        <v>45</v>
      </c>
      <c r="Y12" s="2">
        <v>41</v>
      </c>
      <c r="Z12" s="2">
        <v>42</v>
      </c>
      <c r="AA12" s="2">
        <v>42</v>
      </c>
      <c r="AB12" s="2">
        <v>39</v>
      </c>
      <c r="AC12" s="2">
        <v>38</v>
      </c>
      <c r="AD12" s="282">
        <v>40</v>
      </c>
      <c r="AE12" s="282">
        <v>37</v>
      </c>
    </row>
    <row r="13" spans="1:31" ht="11.25" customHeight="1" x14ac:dyDescent="0.2">
      <c r="A13" s="2" t="s">
        <v>522</v>
      </c>
      <c r="B13" s="2" t="s">
        <v>368</v>
      </c>
      <c r="C13" s="2">
        <v>313</v>
      </c>
      <c r="D13" s="2">
        <v>185</v>
      </c>
      <c r="E13" s="2">
        <v>212</v>
      </c>
      <c r="F13" s="2">
        <v>246</v>
      </c>
      <c r="G13" s="2">
        <v>229</v>
      </c>
      <c r="H13" s="2">
        <v>149</v>
      </c>
      <c r="I13" s="2">
        <v>199</v>
      </c>
      <c r="J13" s="2">
        <v>204</v>
      </c>
      <c r="K13" s="2">
        <v>168</v>
      </c>
      <c r="L13" s="2">
        <v>146</v>
      </c>
      <c r="M13" s="2">
        <v>143</v>
      </c>
      <c r="N13" s="2">
        <v>162</v>
      </c>
      <c r="O13" s="2">
        <v>120</v>
      </c>
      <c r="P13" s="2">
        <v>125</v>
      </c>
      <c r="Q13" s="2">
        <v>125</v>
      </c>
      <c r="R13" s="2">
        <v>151</v>
      </c>
      <c r="S13" s="2">
        <v>146</v>
      </c>
      <c r="T13" s="2">
        <v>99</v>
      </c>
      <c r="U13" s="2">
        <v>73</v>
      </c>
      <c r="V13" s="2">
        <v>59</v>
      </c>
      <c r="W13" s="2">
        <v>76</v>
      </c>
      <c r="X13" s="2">
        <v>66</v>
      </c>
      <c r="Y13" s="2">
        <v>61</v>
      </c>
      <c r="Z13" s="2">
        <v>59</v>
      </c>
      <c r="AA13" s="2">
        <v>51</v>
      </c>
      <c r="AB13" s="2">
        <v>54</v>
      </c>
      <c r="AC13" s="2">
        <v>36</v>
      </c>
      <c r="AD13" s="282">
        <v>51</v>
      </c>
      <c r="AE13" s="282">
        <v>39</v>
      </c>
    </row>
    <row r="14" spans="1:31" ht="11.25" customHeight="1" x14ac:dyDescent="0.2">
      <c r="A14" s="2" t="s">
        <v>523</v>
      </c>
      <c r="B14" s="2" t="s">
        <v>369</v>
      </c>
      <c r="C14" s="2">
        <v>126</v>
      </c>
      <c r="D14" s="2">
        <v>117</v>
      </c>
      <c r="E14" s="2">
        <v>121</v>
      </c>
      <c r="F14" s="2">
        <v>113</v>
      </c>
      <c r="G14" s="2">
        <v>121</v>
      </c>
      <c r="H14" s="2">
        <v>125</v>
      </c>
      <c r="I14" s="2">
        <v>129</v>
      </c>
      <c r="J14" s="2">
        <v>124</v>
      </c>
      <c r="K14" s="2">
        <v>111</v>
      </c>
      <c r="L14" s="2">
        <v>110</v>
      </c>
      <c r="M14" s="2">
        <v>107</v>
      </c>
      <c r="N14" s="2">
        <v>96</v>
      </c>
      <c r="O14" s="2">
        <v>84</v>
      </c>
      <c r="P14" s="2">
        <v>93</v>
      </c>
      <c r="Q14" s="2">
        <v>96</v>
      </c>
      <c r="R14" s="2">
        <v>85</v>
      </c>
      <c r="S14" s="2">
        <v>77</v>
      </c>
      <c r="T14" s="2">
        <v>62</v>
      </c>
      <c r="U14" s="2">
        <v>52</v>
      </c>
      <c r="V14" s="2">
        <v>46</v>
      </c>
      <c r="W14" s="2">
        <v>41</v>
      </c>
      <c r="X14" s="2">
        <v>35</v>
      </c>
      <c r="Y14" s="2">
        <v>41</v>
      </c>
      <c r="Z14" s="2">
        <v>41</v>
      </c>
      <c r="AA14" s="2">
        <v>34</v>
      </c>
      <c r="AB14" s="2">
        <v>38</v>
      </c>
      <c r="AC14" s="2">
        <v>32</v>
      </c>
      <c r="AD14" s="282">
        <v>29</v>
      </c>
      <c r="AE14" s="282">
        <v>28</v>
      </c>
    </row>
    <row r="15" spans="1:31" ht="11.25" customHeight="1" x14ac:dyDescent="0.2">
      <c r="A15" s="2" t="s">
        <v>524</v>
      </c>
      <c r="B15" s="2" t="s">
        <v>545</v>
      </c>
      <c r="C15" s="2">
        <v>207</v>
      </c>
      <c r="D15" s="2">
        <v>209</v>
      </c>
      <c r="E15" s="2">
        <v>207</v>
      </c>
      <c r="F15" s="2">
        <v>214</v>
      </c>
      <c r="G15" s="2">
        <v>228</v>
      </c>
      <c r="H15" s="2">
        <v>202</v>
      </c>
      <c r="I15" s="2">
        <v>196</v>
      </c>
      <c r="J15" s="2">
        <v>202</v>
      </c>
      <c r="K15" s="2">
        <v>195</v>
      </c>
      <c r="L15" s="2">
        <v>189</v>
      </c>
      <c r="M15" s="2">
        <v>173</v>
      </c>
      <c r="N15" s="2">
        <v>150</v>
      </c>
      <c r="O15" s="2">
        <v>147</v>
      </c>
      <c r="P15" s="2">
        <v>152</v>
      </c>
      <c r="Q15" s="2">
        <v>151</v>
      </c>
      <c r="R15" s="2">
        <v>150</v>
      </c>
      <c r="S15" s="2">
        <v>146</v>
      </c>
      <c r="T15" s="2">
        <v>140</v>
      </c>
      <c r="U15" s="2">
        <v>131</v>
      </c>
      <c r="V15" s="2">
        <v>113</v>
      </c>
      <c r="W15" s="2">
        <v>103</v>
      </c>
      <c r="X15" s="2">
        <v>89</v>
      </c>
      <c r="Y15" s="2">
        <v>80</v>
      </c>
      <c r="Z15" s="2">
        <v>73</v>
      </c>
      <c r="AA15" s="2">
        <v>73</v>
      </c>
      <c r="AB15" s="2">
        <v>76</v>
      </c>
      <c r="AC15" s="2">
        <v>68</v>
      </c>
      <c r="AD15" s="282">
        <v>65</v>
      </c>
      <c r="AE15" s="282">
        <v>64</v>
      </c>
    </row>
    <row r="16" spans="1:31" ht="11.25" customHeight="1" x14ac:dyDescent="0.2">
      <c r="A16" s="2" t="s">
        <v>525</v>
      </c>
      <c r="B16" s="2" t="s">
        <v>370</v>
      </c>
      <c r="C16" s="2">
        <v>227</v>
      </c>
      <c r="D16" s="2">
        <v>200</v>
      </c>
      <c r="E16" s="2">
        <v>163</v>
      </c>
      <c r="F16" s="2">
        <v>143</v>
      </c>
      <c r="G16" s="2">
        <v>146</v>
      </c>
      <c r="H16" s="2">
        <v>139</v>
      </c>
      <c r="I16" s="2">
        <v>142</v>
      </c>
      <c r="J16" s="2">
        <v>150</v>
      </c>
      <c r="K16" s="2">
        <v>144</v>
      </c>
      <c r="L16" s="2">
        <v>142</v>
      </c>
      <c r="M16" s="2">
        <v>134</v>
      </c>
      <c r="N16" s="2">
        <v>128</v>
      </c>
      <c r="O16" s="2">
        <v>127</v>
      </c>
      <c r="P16" s="2">
        <v>110</v>
      </c>
      <c r="Q16" s="2">
        <v>101</v>
      </c>
      <c r="R16" s="2">
        <v>92</v>
      </c>
      <c r="S16" s="2">
        <v>84</v>
      </c>
      <c r="T16" s="2">
        <v>67</v>
      </c>
      <c r="U16" s="2">
        <v>58</v>
      </c>
      <c r="V16" s="2">
        <v>52</v>
      </c>
      <c r="W16" s="2">
        <v>42</v>
      </c>
      <c r="X16" s="2">
        <v>40</v>
      </c>
      <c r="Y16" s="2">
        <v>35</v>
      </c>
      <c r="Z16" s="2">
        <v>36</v>
      </c>
      <c r="AA16" s="2">
        <v>36</v>
      </c>
      <c r="AB16" s="2">
        <v>39</v>
      </c>
      <c r="AC16" s="2">
        <v>39</v>
      </c>
      <c r="AD16" s="282">
        <v>39</v>
      </c>
      <c r="AE16" s="282">
        <v>37</v>
      </c>
    </row>
    <row r="17" spans="1:31" ht="11.25" customHeight="1" x14ac:dyDescent="0.2">
      <c r="A17" s="2" t="s">
        <v>526</v>
      </c>
      <c r="B17" s="2" t="s">
        <v>371</v>
      </c>
      <c r="C17" s="2">
        <v>184</v>
      </c>
      <c r="D17" s="2">
        <v>173</v>
      </c>
      <c r="E17" s="2">
        <v>172</v>
      </c>
      <c r="F17" s="2">
        <v>157</v>
      </c>
      <c r="G17" s="2">
        <v>154</v>
      </c>
      <c r="H17" s="2">
        <v>147</v>
      </c>
      <c r="I17" s="2">
        <v>145</v>
      </c>
      <c r="J17" s="2">
        <v>153</v>
      </c>
      <c r="K17" s="2">
        <v>145</v>
      </c>
      <c r="L17" s="2">
        <v>133</v>
      </c>
      <c r="M17" s="2">
        <v>133</v>
      </c>
      <c r="N17" s="2">
        <v>124</v>
      </c>
      <c r="O17" s="2">
        <v>97</v>
      </c>
      <c r="P17" s="2">
        <v>88</v>
      </c>
      <c r="Q17" s="2">
        <v>84</v>
      </c>
      <c r="R17" s="2">
        <v>74</v>
      </c>
      <c r="S17" s="2">
        <v>72</v>
      </c>
      <c r="T17" s="2">
        <v>67</v>
      </c>
      <c r="U17" s="2">
        <v>66</v>
      </c>
      <c r="V17" s="2">
        <v>62</v>
      </c>
      <c r="W17" s="2">
        <v>61</v>
      </c>
      <c r="X17" s="2">
        <v>56</v>
      </c>
      <c r="Y17" s="2">
        <v>50</v>
      </c>
      <c r="Z17" s="2">
        <v>51</v>
      </c>
      <c r="AA17" s="2">
        <v>52</v>
      </c>
      <c r="AB17" s="2">
        <v>52</v>
      </c>
      <c r="AC17" s="2">
        <v>51</v>
      </c>
      <c r="AD17" s="282">
        <v>48</v>
      </c>
      <c r="AE17" s="282">
        <v>48</v>
      </c>
    </row>
    <row r="18" spans="1:31" ht="11.25" customHeight="1" x14ac:dyDescent="0.2">
      <c r="A18" s="2" t="s">
        <v>561</v>
      </c>
      <c r="B18" s="2" t="s">
        <v>562</v>
      </c>
      <c r="C18" s="2">
        <v>271</v>
      </c>
      <c r="D18" s="2">
        <v>241</v>
      </c>
      <c r="E18" s="2">
        <v>210</v>
      </c>
      <c r="F18" s="2">
        <v>179</v>
      </c>
      <c r="G18" s="2">
        <v>178</v>
      </c>
      <c r="H18" s="2">
        <v>160</v>
      </c>
      <c r="I18" s="2">
        <v>159</v>
      </c>
      <c r="J18" s="2">
        <v>144</v>
      </c>
      <c r="K18" s="2">
        <v>147</v>
      </c>
      <c r="L18" s="2">
        <v>147</v>
      </c>
      <c r="M18" s="2">
        <v>150</v>
      </c>
      <c r="N18" s="2">
        <v>146</v>
      </c>
      <c r="O18" s="2">
        <v>163</v>
      </c>
      <c r="P18" s="2">
        <v>141</v>
      </c>
      <c r="Q18" s="2">
        <v>138</v>
      </c>
      <c r="R18" s="2">
        <v>142</v>
      </c>
      <c r="S18" s="2">
        <v>144</v>
      </c>
      <c r="T18" s="2">
        <v>154</v>
      </c>
      <c r="U18" s="2">
        <v>127</v>
      </c>
      <c r="V18" s="2">
        <v>99</v>
      </c>
      <c r="W18" s="2">
        <v>98</v>
      </c>
      <c r="X18" s="2">
        <v>92</v>
      </c>
      <c r="Y18" s="2">
        <v>86</v>
      </c>
      <c r="Z18" s="2">
        <v>73</v>
      </c>
      <c r="AA18" s="2">
        <v>83</v>
      </c>
      <c r="AB18" s="2">
        <v>74</v>
      </c>
      <c r="AC18" s="2">
        <v>80</v>
      </c>
      <c r="AD18" s="282">
        <v>77</v>
      </c>
      <c r="AE18" s="282">
        <v>73</v>
      </c>
    </row>
    <row r="19" spans="1:31" ht="11.25" customHeight="1" x14ac:dyDescent="0.2">
      <c r="A19" s="2" t="s">
        <v>527</v>
      </c>
      <c r="B19" s="2" t="s">
        <v>372</v>
      </c>
      <c r="C19" s="2">
        <v>143</v>
      </c>
      <c r="D19" s="2">
        <v>142</v>
      </c>
      <c r="E19" s="2">
        <v>126</v>
      </c>
      <c r="F19" s="2">
        <v>125</v>
      </c>
      <c r="G19" s="2">
        <v>123</v>
      </c>
      <c r="H19" s="2">
        <v>117</v>
      </c>
      <c r="I19" s="2">
        <v>118</v>
      </c>
      <c r="J19" s="2">
        <v>111</v>
      </c>
      <c r="K19" s="2">
        <v>118</v>
      </c>
      <c r="L19" s="2">
        <v>124</v>
      </c>
      <c r="M19" s="2">
        <v>125</v>
      </c>
      <c r="N19" s="2">
        <v>122</v>
      </c>
      <c r="O19" s="2">
        <v>115</v>
      </c>
      <c r="P19" s="2">
        <v>106</v>
      </c>
      <c r="Q19" s="2">
        <v>100</v>
      </c>
      <c r="R19" s="2">
        <v>97</v>
      </c>
      <c r="S19" s="2">
        <v>88</v>
      </c>
      <c r="T19" s="2">
        <v>80</v>
      </c>
      <c r="U19" s="2">
        <v>72</v>
      </c>
      <c r="V19" s="2">
        <v>69</v>
      </c>
      <c r="W19" s="2">
        <v>65</v>
      </c>
      <c r="X19" s="2">
        <v>63</v>
      </c>
      <c r="Y19" s="2">
        <v>56</v>
      </c>
      <c r="Z19" s="2">
        <v>56</v>
      </c>
      <c r="AA19" s="2">
        <v>56</v>
      </c>
      <c r="AB19" s="2">
        <v>54</v>
      </c>
      <c r="AC19" s="2">
        <v>56</v>
      </c>
      <c r="AD19" s="282">
        <v>55</v>
      </c>
      <c r="AE19" s="282">
        <v>53</v>
      </c>
    </row>
    <row r="20" spans="1:31" ht="11.25" customHeight="1" x14ac:dyDescent="0.2">
      <c r="A20" s="2" t="s">
        <v>528</v>
      </c>
      <c r="B20" s="2" t="s">
        <v>373</v>
      </c>
      <c r="C20" s="2">
        <v>175</v>
      </c>
      <c r="D20" s="2">
        <v>219</v>
      </c>
      <c r="E20" s="2">
        <v>186</v>
      </c>
      <c r="F20" s="2">
        <v>210</v>
      </c>
      <c r="G20" s="2">
        <v>183</v>
      </c>
      <c r="H20" s="2">
        <v>195</v>
      </c>
      <c r="I20" s="2">
        <v>173</v>
      </c>
      <c r="J20" s="2">
        <v>164</v>
      </c>
      <c r="K20" s="2">
        <v>165</v>
      </c>
      <c r="L20" s="2">
        <v>160</v>
      </c>
      <c r="M20" s="2">
        <v>140</v>
      </c>
      <c r="N20" s="2">
        <v>132</v>
      </c>
      <c r="O20" s="2">
        <v>135</v>
      </c>
      <c r="P20" s="2">
        <v>161</v>
      </c>
      <c r="Q20" s="2">
        <v>138</v>
      </c>
      <c r="R20" s="2">
        <v>115</v>
      </c>
      <c r="S20" s="2">
        <v>116</v>
      </c>
      <c r="T20" s="2">
        <v>104</v>
      </c>
      <c r="U20" s="2">
        <v>88</v>
      </c>
      <c r="V20" s="2">
        <v>72</v>
      </c>
      <c r="W20" s="2">
        <v>83</v>
      </c>
      <c r="X20" s="2">
        <v>59</v>
      </c>
      <c r="Y20" s="2">
        <v>51</v>
      </c>
      <c r="Z20" s="2">
        <v>53</v>
      </c>
      <c r="AA20" s="2">
        <v>67</v>
      </c>
      <c r="AB20" s="2">
        <v>54</v>
      </c>
      <c r="AC20" s="2">
        <v>62</v>
      </c>
      <c r="AD20" s="282">
        <v>56</v>
      </c>
      <c r="AE20" s="282">
        <v>59</v>
      </c>
    </row>
    <row r="21" spans="1:31" ht="11.25" customHeight="1" x14ac:dyDescent="0.2">
      <c r="A21" s="2" t="s">
        <v>534</v>
      </c>
      <c r="B21" s="2" t="s">
        <v>374</v>
      </c>
      <c r="C21" s="2">
        <v>375</v>
      </c>
      <c r="D21" s="2">
        <v>298</v>
      </c>
      <c r="E21" s="2">
        <v>280</v>
      </c>
      <c r="F21" s="2">
        <v>305</v>
      </c>
      <c r="G21" s="2">
        <v>264</v>
      </c>
      <c r="H21" s="2">
        <v>241</v>
      </c>
      <c r="I21" s="2">
        <v>232</v>
      </c>
      <c r="J21" s="2">
        <v>280</v>
      </c>
      <c r="K21" s="2">
        <v>272</v>
      </c>
      <c r="L21" s="2">
        <v>268</v>
      </c>
      <c r="M21" s="2">
        <v>239</v>
      </c>
      <c r="N21" s="2">
        <v>242</v>
      </c>
      <c r="O21" s="2">
        <v>233</v>
      </c>
      <c r="P21" s="2">
        <v>228</v>
      </c>
      <c r="Q21" s="2">
        <v>197</v>
      </c>
      <c r="R21" s="2">
        <v>183</v>
      </c>
      <c r="S21" s="2">
        <v>190</v>
      </c>
      <c r="T21" s="2">
        <v>145</v>
      </c>
      <c r="U21" s="2">
        <v>119</v>
      </c>
      <c r="V21" s="2">
        <v>104</v>
      </c>
      <c r="W21" s="2">
        <v>87</v>
      </c>
      <c r="X21" s="2">
        <v>87</v>
      </c>
      <c r="Y21" s="2">
        <v>89</v>
      </c>
      <c r="Z21" s="2">
        <v>106</v>
      </c>
      <c r="AA21" s="2">
        <v>95</v>
      </c>
      <c r="AB21" s="2">
        <v>81</v>
      </c>
      <c r="AC21" s="2">
        <v>70</v>
      </c>
      <c r="AD21" s="282">
        <v>77</v>
      </c>
      <c r="AE21" s="282">
        <v>69</v>
      </c>
    </row>
    <row r="22" spans="1:31" ht="11.25" customHeight="1" x14ac:dyDescent="0.2">
      <c r="A22" s="2" t="s">
        <v>535</v>
      </c>
      <c r="B22" s="2" t="s">
        <v>375</v>
      </c>
      <c r="C22" s="2">
        <v>317</v>
      </c>
      <c r="D22" s="2">
        <v>226</v>
      </c>
      <c r="E22" s="2">
        <v>259</v>
      </c>
      <c r="F22" s="2">
        <v>208</v>
      </c>
      <c r="G22" s="2">
        <v>184</v>
      </c>
      <c r="H22" s="2">
        <v>184</v>
      </c>
      <c r="I22" s="2">
        <v>210</v>
      </c>
      <c r="J22" s="2">
        <v>233</v>
      </c>
      <c r="K22" s="2">
        <v>212</v>
      </c>
      <c r="L22" s="2">
        <v>183</v>
      </c>
      <c r="M22" s="2">
        <v>203</v>
      </c>
      <c r="N22" s="2">
        <v>202</v>
      </c>
      <c r="O22" s="2">
        <v>208</v>
      </c>
      <c r="P22" s="2">
        <v>223</v>
      </c>
      <c r="Q22" s="2">
        <v>233</v>
      </c>
      <c r="R22" s="2">
        <v>232</v>
      </c>
      <c r="S22" s="2">
        <v>229</v>
      </c>
      <c r="T22" s="2">
        <v>156</v>
      </c>
      <c r="U22" s="2">
        <v>117</v>
      </c>
      <c r="V22" s="2">
        <v>97</v>
      </c>
      <c r="W22" s="2">
        <v>98</v>
      </c>
      <c r="X22" s="2">
        <v>101</v>
      </c>
      <c r="Y22" s="2">
        <v>87</v>
      </c>
      <c r="Z22" s="2">
        <v>91</v>
      </c>
      <c r="AA22" s="2">
        <v>83</v>
      </c>
      <c r="AB22" s="2">
        <v>67</v>
      </c>
      <c r="AC22" s="2">
        <v>68</v>
      </c>
      <c r="AD22" s="282">
        <v>62</v>
      </c>
      <c r="AE22" s="282">
        <v>67</v>
      </c>
    </row>
    <row r="23" spans="1:31" ht="11.25" customHeight="1" x14ac:dyDescent="0.2">
      <c r="A23" s="2" t="s">
        <v>529</v>
      </c>
      <c r="B23" s="2" t="s">
        <v>376</v>
      </c>
      <c r="C23" s="2">
        <v>216</v>
      </c>
      <c r="D23" s="2">
        <v>177</v>
      </c>
      <c r="E23" s="2">
        <v>198</v>
      </c>
      <c r="F23" s="2">
        <v>162</v>
      </c>
      <c r="G23" s="2">
        <v>173</v>
      </c>
      <c r="H23" s="2">
        <v>172</v>
      </c>
      <c r="I23" s="2">
        <v>144</v>
      </c>
      <c r="J23" s="2">
        <v>135</v>
      </c>
      <c r="K23" s="2">
        <v>136</v>
      </c>
      <c r="L23" s="2">
        <v>174</v>
      </c>
      <c r="M23" s="2">
        <v>159</v>
      </c>
      <c r="N23" s="2">
        <v>139</v>
      </c>
      <c r="O23" s="2">
        <v>117</v>
      </c>
      <c r="P23" s="2">
        <v>109</v>
      </c>
      <c r="Q23" s="2">
        <v>101</v>
      </c>
      <c r="R23" s="2">
        <v>91</v>
      </c>
      <c r="S23" s="2">
        <v>96</v>
      </c>
      <c r="T23" s="2">
        <v>72</v>
      </c>
      <c r="U23" s="2">
        <v>96</v>
      </c>
      <c r="V23" s="2">
        <v>63</v>
      </c>
      <c r="W23" s="2">
        <v>64</v>
      </c>
      <c r="X23" s="2">
        <v>64</v>
      </c>
      <c r="Y23" s="2">
        <v>83</v>
      </c>
      <c r="Z23" s="2">
        <v>63</v>
      </c>
      <c r="AA23" s="2">
        <v>63</v>
      </c>
      <c r="AB23" s="2">
        <v>55</v>
      </c>
      <c r="AC23" s="2">
        <v>42</v>
      </c>
      <c r="AD23" s="282">
        <v>59</v>
      </c>
      <c r="AE23" s="282">
        <v>35</v>
      </c>
    </row>
    <row r="24" spans="1:31" ht="11.25" customHeight="1" x14ac:dyDescent="0.2">
      <c r="A24" s="2" t="s">
        <v>530</v>
      </c>
      <c r="B24" s="2" t="s">
        <v>377</v>
      </c>
      <c r="C24" s="2">
        <v>204</v>
      </c>
      <c r="D24" s="2">
        <v>203</v>
      </c>
      <c r="E24" s="2">
        <v>162</v>
      </c>
      <c r="F24" s="2">
        <v>151</v>
      </c>
      <c r="G24" s="2">
        <v>154</v>
      </c>
      <c r="H24" s="2">
        <v>133</v>
      </c>
      <c r="I24" s="2">
        <v>135</v>
      </c>
      <c r="J24" s="2">
        <v>133</v>
      </c>
      <c r="K24" s="2">
        <v>127</v>
      </c>
      <c r="L24" s="2">
        <v>118</v>
      </c>
      <c r="M24" s="2">
        <v>122</v>
      </c>
      <c r="N24" s="2">
        <v>141</v>
      </c>
      <c r="O24" s="2">
        <v>131</v>
      </c>
      <c r="P24" s="2">
        <v>128</v>
      </c>
      <c r="Q24" s="2">
        <v>127</v>
      </c>
      <c r="R24" s="2">
        <v>129</v>
      </c>
      <c r="S24" s="2">
        <v>123</v>
      </c>
      <c r="T24" s="2">
        <v>99</v>
      </c>
      <c r="U24" s="2">
        <v>82</v>
      </c>
      <c r="V24" s="2">
        <v>74</v>
      </c>
      <c r="W24" s="2">
        <v>64</v>
      </c>
      <c r="X24" s="2">
        <v>61</v>
      </c>
      <c r="Y24" s="2">
        <v>60</v>
      </c>
      <c r="Z24" s="2">
        <v>63</v>
      </c>
      <c r="AA24" s="2">
        <v>65</v>
      </c>
      <c r="AB24" s="2">
        <v>62</v>
      </c>
      <c r="AC24" s="2">
        <v>64</v>
      </c>
      <c r="AD24" s="282">
        <v>65</v>
      </c>
      <c r="AE24" s="282">
        <v>62</v>
      </c>
    </row>
    <row r="25" spans="1:31" ht="11.25" customHeight="1" x14ac:dyDescent="0.2">
      <c r="A25" s="2" t="s">
        <v>378</v>
      </c>
      <c r="B25" s="2" t="s">
        <v>378</v>
      </c>
      <c r="C25" s="2">
        <v>45</v>
      </c>
      <c r="D25" s="2">
        <v>31</v>
      </c>
      <c r="E25" s="2">
        <v>39</v>
      </c>
      <c r="F25" s="2">
        <v>16</v>
      </c>
      <c r="G25" s="2">
        <v>38</v>
      </c>
      <c r="H25" s="2">
        <v>51</v>
      </c>
      <c r="I25" s="2">
        <v>48</v>
      </c>
      <c r="J25" s="2">
        <v>45</v>
      </c>
      <c r="K25" s="2">
        <v>11</v>
      </c>
      <c r="L25" s="2">
        <v>38</v>
      </c>
      <c r="M25" s="2">
        <v>41</v>
      </c>
      <c r="N25" s="2">
        <v>40</v>
      </c>
      <c r="O25" s="2">
        <v>40</v>
      </c>
      <c r="P25" s="2">
        <v>32</v>
      </c>
      <c r="Q25" s="2">
        <v>42</v>
      </c>
      <c r="R25" s="2">
        <v>27</v>
      </c>
      <c r="S25" s="2">
        <v>30</v>
      </c>
      <c r="T25" s="2">
        <v>22</v>
      </c>
      <c r="U25" s="2">
        <v>36</v>
      </c>
      <c r="V25" s="2">
        <v>31</v>
      </c>
      <c r="W25" s="2">
        <v>38</v>
      </c>
      <c r="X25" s="2">
        <v>21</v>
      </c>
      <c r="Y25" s="2">
        <v>40</v>
      </c>
      <c r="Z25" s="2">
        <v>23</v>
      </c>
      <c r="AA25" s="2">
        <v>25</v>
      </c>
      <c r="AB25" s="2">
        <v>51</v>
      </c>
      <c r="AC25" s="2">
        <v>41</v>
      </c>
      <c r="AD25" s="282">
        <v>37</v>
      </c>
      <c r="AE25" s="282">
        <v>32</v>
      </c>
    </row>
    <row r="26" spans="1:31" ht="11.25" customHeight="1" x14ac:dyDescent="0.2">
      <c r="A26" s="2" t="s">
        <v>531</v>
      </c>
      <c r="B26" s="2" t="s">
        <v>379</v>
      </c>
      <c r="C26" s="2">
        <v>85</v>
      </c>
      <c r="D26" s="2">
        <v>83</v>
      </c>
      <c r="E26" s="2">
        <v>81</v>
      </c>
      <c r="F26" s="2">
        <v>85</v>
      </c>
      <c r="G26" s="2">
        <v>86</v>
      </c>
      <c r="H26" s="2">
        <v>76</v>
      </c>
      <c r="I26" s="2">
        <v>75</v>
      </c>
      <c r="J26" s="2">
        <v>68</v>
      </c>
      <c r="K26" s="2">
        <v>69</v>
      </c>
      <c r="L26" s="2">
        <v>68</v>
      </c>
      <c r="M26" s="2">
        <v>62</v>
      </c>
      <c r="N26" s="2">
        <v>61</v>
      </c>
      <c r="O26" s="2">
        <v>63</v>
      </c>
      <c r="P26" s="2">
        <v>49</v>
      </c>
      <c r="Q26" s="2">
        <v>46</v>
      </c>
      <c r="R26" s="2">
        <v>45</v>
      </c>
      <c r="S26" s="2">
        <v>43</v>
      </c>
      <c r="T26" s="2">
        <v>41</v>
      </c>
      <c r="U26" s="2">
        <v>39</v>
      </c>
      <c r="V26" s="2">
        <v>32</v>
      </c>
      <c r="W26" s="2">
        <v>33</v>
      </c>
      <c r="X26" s="2">
        <v>34</v>
      </c>
      <c r="Y26" s="2">
        <v>28</v>
      </c>
      <c r="Z26" s="2">
        <v>28</v>
      </c>
      <c r="AA26" s="2">
        <v>31</v>
      </c>
      <c r="AB26" s="2">
        <v>31</v>
      </c>
      <c r="AC26" s="2">
        <v>31</v>
      </c>
      <c r="AD26" s="282">
        <v>35</v>
      </c>
      <c r="AE26" s="282">
        <v>34</v>
      </c>
    </row>
    <row r="27" spans="1:31" ht="11.25" customHeight="1" x14ac:dyDescent="0.2">
      <c r="A27" s="2" t="s">
        <v>532</v>
      </c>
      <c r="B27" s="2" t="s">
        <v>380</v>
      </c>
      <c r="C27" s="2">
        <v>201</v>
      </c>
      <c r="D27" s="2">
        <v>180</v>
      </c>
      <c r="E27" s="2">
        <v>163</v>
      </c>
      <c r="F27" s="2">
        <v>169</v>
      </c>
      <c r="G27" s="2">
        <v>152</v>
      </c>
      <c r="H27" s="2">
        <v>129</v>
      </c>
      <c r="I27" s="2">
        <v>139</v>
      </c>
      <c r="J27" s="2">
        <v>121</v>
      </c>
      <c r="K27" s="2">
        <v>135</v>
      </c>
      <c r="L27" s="2">
        <v>122</v>
      </c>
      <c r="M27" s="2">
        <v>119</v>
      </c>
      <c r="N27" s="2">
        <v>118</v>
      </c>
      <c r="O27" s="2">
        <v>115</v>
      </c>
      <c r="P27" s="2">
        <v>107</v>
      </c>
      <c r="Q27" s="2">
        <v>93</v>
      </c>
      <c r="R27" s="2">
        <v>88</v>
      </c>
      <c r="S27" s="2">
        <v>83</v>
      </c>
      <c r="T27" s="2">
        <v>82</v>
      </c>
      <c r="U27" s="2">
        <v>76</v>
      </c>
      <c r="V27" s="2">
        <v>66</v>
      </c>
      <c r="W27" s="2">
        <v>62</v>
      </c>
      <c r="X27" s="2">
        <v>63</v>
      </c>
      <c r="Y27" s="2">
        <v>54</v>
      </c>
      <c r="Z27" s="2">
        <v>50</v>
      </c>
      <c r="AA27" s="2">
        <v>55</v>
      </c>
      <c r="AB27" s="2">
        <v>49</v>
      </c>
      <c r="AC27" s="2">
        <v>47</v>
      </c>
      <c r="AD27" s="282">
        <v>46</v>
      </c>
      <c r="AE27" s="282">
        <v>47</v>
      </c>
    </row>
    <row r="28" spans="1:31" ht="11.25" customHeight="1" x14ac:dyDescent="0.2">
      <c r="A28" s="2" t="s">
        <v>533</v>
      </c>
      <c r="B28" s="2" t="s">
        <v>381</v>
      </c>
      <c r="C28" s="2">
        <v>207</v>
      </c>
      <c r="D28" s="2">
        <v>181</v>
      </c>
      <c r="E28" s="2">
        <v>165</v>
      </c>
      <c r="F28" s="2">
        <v>175</v>
      </c>
      <c r="G28" s="2">
        <v>179</v>
      </c>
      <c r="H28" s="2">
        <v>165</v>
      </c>
      <c r="I28" s="2">
        <v>189</v>
      </c>
      <c r="J28" s="2">
        <v>183</v>
      </c>
      <c r="K28" s="2">
        <v>174</v>
      </c>
      <c r="L28" s="2">
        <v>165</v>
      </c>
      <c r="M28" s="2">
        <v>145</v>
      </c>
      <c r="N28" s="2">
        <v>152</v>
      </c>
      <c r="O28" s="2">
        <v>148</v>
      </c>
      <c r="P28" s="2">
        <v>150</v>
      </c>
      <c r="Q28" s="2">
        <v>143</v>
      </c>
      <c r="R28" s="2">
        <v>137</v>
      </c>
      <c r="S28" s="2">
        <v>146</v>
      </c>
      <c r="T28" s="2">
        <v>143</v>
      </c>
      <c r="U28" s="2">
        <v>120</v>
      </c>
      <c r="V28" s="2">
        <v>103</v>
      </c>
      <c r="W28" s="2">
        <v>110</v>
      </c>
      <c r="X28" s="2">
        <v>94</v>
      </c>
      <c r="Y28" s="2">
        <v>88</v>
      </c>
      <c r="Z28" s="2">
        <v>84</v>
      </c>
      <c r="AA28" s="2">
        <v>77</v>
      </c>
      <c r="AB28" s="2">
        <v>80</v>
      </c>
      <c r="AC28" s="2">
        <v>75</v>
      </c>
      <c r="AD28" s="282">
        <v>75</v>
      </c>
      <c r="AE28" s="282">
        <v>77</v>
      </c>
    </row>
    <row r="29" spans="1:31" ht="11.25" customHeight="1" x14ac:dyDescent="0.2">
      <c r="A29" s="2" t="s">
        <v>382</v>
      </c>
      <c r="B29" s="2" t="s">
        <v>382</v>
      </c>
      <c r="C29" s="2">
        <v>323</v>
      </c>
      <c r="D29" s="2">
        <v>310</v>
      </c>
      <c r="E29" s="2">
        <v>271</v>
      </c>
      <c r="F29" s="2">
        <v>251</v>
      </c>
      <c r="G29" s="2">
        <v>271</v>
      </c>
      <c r="H29" s="2">
        <v>272</v>
      </c>
      <c r="I29" s="2">
        <v>250</v>
      </c>
      <c r="J29" s="2">
        <v>210</v>
      </c>
      <c r="K29" s="2">
        <v>200</v>
      </c>
      <c r="L29" s="2">
        <v>178</v>
      </c>
      <c r="M29" s="2">
        <v>160</v>
      </c>
      <c r="N29" s="2">
        <v>159</v>
      </c>
      <c r="O29" s="2">
        <v>146</v>
      </c>
      <c r="P29" s="2">
        <v>122</v>
      </c>
      <c r="Q29" s="2">
        <v>117</v>
      </c>
      <c r="R29" s="2">
        <v>90</v>
      </c>
      <c r="S29" s="2">
        <v>91</v>
      </c>
      <c r="T29" s="2">
        <v>82</v>
      </c>
      <c r="U29" s="2">
        <v>78</v>
      </c>
      <c r="V29" s="2">
        <v>89</v>
      </c>
      <c r="W29" s="2">
        <v>84</v>
      </c>
      <c r="X29" s="2">
        <v>68</v>
      </c>
      <c r="Y29" s="2">
        <v>61</v>
      </c>
      <c r="Z29" s="2">
        <v>61</v>
      </c>
      <c r="AA29" s="2">
        <v>57</v>
      </c>
      <c r="AB29" s="2">
        <v>55</v>
      </c>
      <c r="AC29" s="2">
        <v>58</v>
      </c>
      <c r="AD29" s="282">
        <v>68</v>
      </c>
      <c r="AE29" s="282">
        <v>67</v>
      </c>
    </row>
    <row r="30" spans="1:31" ht="11.25" customHeight="1" x14ac:dyDescent="0.2">
      <c r="A30" s="2" t="s">
        <v>536</v>
      </c>
      <c r="B30" s="2" t="s">
        <v>383</v>
      </c>
      <c r="C30" s="2">
        <v>135</v>
      </c>
      <c r="D30" s="2">
        <v>126</v>
      </c>
      <c r="E30" s="2">
        <v>127</v>
      </c>
      <c r="F30" s="2">
        <v>130</v>
      </c>
      <c r="G30" s="2">
        <v>128</v>
      </c>
      <c r="H30" s="2">
        <v>129</v>
      </c>
      <c r="I30" s="2">
        <v>130</v>
      </c>
      <c r="J30" s="2">
        <v>126</v>
      </c>
      <c r="K30" s="2">
        <v>113</v>
      </c>
      <c r="L30" s="2">
        <v>110</v>
      </c>
      <c r="M30" s="2">
        <v>111</v>
      </c>
      <c r="N30" s="2">
        <v>111</v>
      </c>
      <c r="O30" s="2">
        <v>103</v>
      </c>
      <c r="P30" s="2">
        <v>114</v>
      </c>
      <c r="Q30" s="2">
        <v>123</v>
      </c>
      <c r="R30" s="2">
        <v>122</v>
      </c>
      <c r="S30" s="2">
        <v>134</v>
      </c>
      <c r="T30" s="2">
        <v>149</v>
      </c>
      <c r="U30" s="2">
        <v>137</v>
      </c>
      <c r="V30" s="2">
        <v>117</v>
      </c>
      <c r="W30" s="2">
        <v>100</v>
      </c>
      <c r="X30" s="2">
        <v>102</v>
      </c>
      <c r="Y30" s="2">
        <v>93</v>
      </c>
      <c r="Z30" s="2">
        <v>91</v>
      </c>
      <c r="AA30" s="2">
        <v>96</v>
      </c>
      <c r="AB30" s="2">
        <v>97</v>
      </c>
      <c r="AC30" s="2">
        <v>100</v>
      </c>
      <c r="AD30" s="282">
        <v>96</v>
      </c>
      <c r="AE30" s="282">
        <v>96</v>
      </c>
    </row>
    <row r="31" spans="1:31" ht="11.25" customHeight="1" x14ac:dyDescent="0.2">
      <c r="A31" s="2" t="s">
        <v>537</v>
      </c>
      <c r="B31" s="2" t="s">
        <v>384</v>
      </c>
      <c r="C31" s="2">
        <v>231</v>
      </c>
      <c r="D31" s="2">
        <v>247</v>
      </c>
      <c r="E31" s="2">
        <v>247</v>
      </c>
      <c r="F31" s="2">
        <v>254</v>
      </c>
      <c r="G31" s="2">
        <v>209</v>
      </c>
      <c r="H31" s="2">
        <v>195</v>
      </c>
      <c r="I31" s="2">
        <v>180</v>
      </c>
      <c r="J31" s="2">
        <v>156</v>
      </c>
      <c r="K31" s="2">
        <v>169</v>
      </c>
      <c r="L31" s="2">
        <v>158</v>
      </c>
      <c r="M31" s="2">
        <v>140</v>
      </c>
      <c r="N31" s="2">
        <v>135</v>
      </c>
      <c r="O31" s="2">
        <v>121</v>
      </c>
      <c r="P31" s="2">
        <v>137</v>
      </c>
      <c r="Q31" s="2">
        <v>129</v>
      </c>
      <c r="R31" s="2">
        <v>131</v>
      </c>
      <c r="S31" s="2">
        <v>145</v>
      </c>
      <c r="T31" s="2">
        <v>106</v>
      </c>
      <c r="U31" s="2">
        <v>84</v>
      </c>
      <c r="V31" s="2">
        <v>67</v>
      </c>
      <c r="W31" s="2">
        <v>69</v>
      </c>
      <c r="X31" s="2">
        <v>63</v>
      </c>
      <c r="Y31" s="2">
        <v>61</v>
      </c>
      <c r="Z31" s="2">
        <v>52</v>
      </c>
      <c r="AA31" s="2">
        <v>58</v>
      </c>
      <c r="AB31" s="2">
        <v>63</v>
      </c>
      <c r="AC31" s="2">
        <v>50</v>
      </c>
      <c r="AD31" s="282">
        <v>44</v>
      </c>
      <c r="AE31" s="282">
        <v>49</v>
      </c>
    </row>
    <row r="32" spans="1:31" ht="11.25" customHeight="1" x14ac:dyDescent="0.2">
      <c r="A32" s="2" t="s">
        <v>538</v>
      </c>
      <c r="B32" s="2" t="s">
        <v>385</v>
      </c>
      <c r="C32" s="2">
        <v>116</v>
      </c>
      <c r="D32" s="2">
        <v>128</v>
      </c>
      <c r="E32" s="2">
        <v>110</v>
      </c>
      <c r="F32" s="2">
        <v>119</v>
      </c>
      <c r="G32" s="2">
        <v>123</v>
      </c>
      <c r="H32" s="2">
        <v>115</v>
      </c>
      <c r="I32" s="2">
        <v>146</v>
      </c>
      <c r="J32" s="2">
        <v>152</v>
      </c>
      <c r="K32" s="2">
        <v>120</v>
      </c>
      <c r="L32" s="2">
        <v>117</v>
      </c>
      <c r="M32" s="2">
        <v>116</v>
      </c>
      <c r="N32" s="2">
        <v>116</v>
      </c>
      <c r="O32" s="2">
        <v>122</v>
      </c>
      <c r="P32" s="2">
        <v>113</v>
      </c>
      <c r="Q32" s="2">
        <v>113</v>
      </c>
      <c r="R32" s="2">
        <v>114</v>
      </c>
      <c r="S32" s="2">
        <v>123</v>
      </c>
      <c r="T32" s="2">
        <v>113</v>
      </c>
      <c r="U32" s="2">
        <v>71</v>
      </c>
      <c r="V32" s="2">
        <v>69</v>
      </c>
      <c r="W32" s="2">
        <v>60</v>
      </c>
      <c r="X32" s="2">
        <v>65</v>
      </c>
      <c r="Y32" s="2">
        <v>46</v>
      </c>
      <c r="Z32" s="2">
        <v>54</v>
      </c>
      <c r="AA32" s="2">
        <v>57</v>
      </c>
      <c r="AB32" s="2">
        <v>51</v>
      </c>
      <c r="AC32" s="2">
        <v>51</v>
      </c>
      <c r="AD32" s="282">
        <v>48</v>
      </c>
      <c r="AE32" s="282">
        <v>50</v>
      </c>
    </row>
    <row r="33" spans="1:31" ht="11.25" customHeight="1" x14ac:dyDescent="0.2">
      <c r="A33" s="2" t="s">
        <v>517</v>
      </c>
      <c r="B33" s="2" t="s">
        <v>386</v>
      </c>
      <c r="C33" s="2">
        <v>126</v>
      </c>
      <c r="D33" s="2">
        <v>120</v>
      </c>
      <c r="E33" s="2">
        <v>96</v>
      </c>
      <c r="F33" s="2">
        <v>95</v>
      </c>
      <c r="G33" s="2">
        <v>86</v>
      </c>
      <c r="H33" s="2">
        <v>79</v>
      </c>
      <c r="I33" s="2">
        <v>85</v>
      </c>
      <c r="J33" s="2">
        <v>78</v>
      </c>
      <c r="K33" s="2">
        <v>84</v>
      </c>
      <c r="L33" s="2">
        <v>77</v>
      </c>
      <c r="M33" s="2">
        <v>83</v>
      </c>
      <c r="N33" s="2">
        <v>80</v>
      </c>
      <c r="O33" s="2">
        <v>73</v>
      </c>
      <c r="P33" s="2">
        <v>72</v>
      </c>
      <c r="Q33" s="2">
        <v>72</v>
      </c>
      <c r="R33" s="2">
        <v>64</v>
      </c>
      <c r="S33" s="2">
        <v>72</v>
      </c>
      <c r="T33" s="2">
        <v>65</v>
      </c>
      <c r="U33" s="2">
        <v>52</v>
      </c>
      <c r="V33" s="2">
        <v>51</v>
      </c>
      <c r="W33" s="2">
        <v>54</v>
      </c>
      <c r="X33" s="2">
        <v>47</v>
      </c>
      <c r="Y33" s="2">
        <v>47</v>
      </c>
      <c r="Z33" s="2">
        <v>42</v>
      </c>
      <c r="AA33" s="2">
        <v>49</v>
      </c>
      <c r="AB33" s="2">
        <v>47</v>
      </c>
      <c r="AC33" s="2">
        <v>43</v>
      </c>
      <c r="AD33" s="282">
        <v>43</v>
      </c>
      <c r="AE33" s="282">
        <v>38</v>
      </c>
    </row>
    <row r="34" spans="1:31" ht="11.25" customHeight="1" x14ac:dyDescent="0.2">
      <c r="A34" s="2" t="s">
        <v>387</v>
      </c>
      <c r="B34" s="2" t="s">
        <v>387</v>
      </c>
      <c r="C34" s="2">
        <v>87</v>
      </c>
      <c r="D34" s="2">
        <v>88</v>
      </c>
      <c r="E34" s="2">
        <v>73</v>
      </c>
      <c r="F34" s="2">
        <v>67</v>
      </c>
      <c r="G34" s="2">
        <v>65</v>
      </c>
      <c r="H34" s="2">
        <v>61</v>
      </c>
      <c r="I34" s="2">
        <v>61</v>
      </c>
      <c r="J34" s="2">
        <v>60</v>
      </c>
      <c r="K34" s="2">
        <v>66</v>
      </c>
      <c r="L34" s="2">
        <v>67</v>
      </c>
      <c r="M34" s="2">
        <v>66</v>
      </c>
      <c r="N34" s="2">
        <v>63</v>
      </c>
      <c r="O34" s="2">
        <v>59</v>
      </c>
      <c r="P34" s="2">
        <v>53</v>
      </c>
      <c r="Q34" s="2">
        <v>49</v>
      </c>
      <c r="R34" s="2">
        <v>49</v>
      </c>
      <c r="S34" s="2">
        <v>51</v>
      </c>
      <c r="T34" s="2">
        <v>43</v>
      </c>
      <c r="U34" s="2">
        <v>39</v>
      </c>
      <c r="V34" s="2">
        <v>28</v>
      </c>
      <c r="W34" s="2">
        <v>34</v>
      </c>
      <c r="X34" s="2">
        <v>30</v>
      </c>
      <c r="Y34" s="2">
        <v>27</v>
      </c>
      <c r="Z34" s="2">
        <v>28</v>
      </c>
      <c r="AA34" s="2">
        <v>26</v>
      </c>
      <c r="AB34" s="2">
        <v>27</v>
      </c>
      <c r="AC34" s="2">
        <v>25</v>
      </c>
      <c r="AD34" s="282">
        <v>32</v>
      </c>
      <c r="AE34" s="282">
        <v>22</v>
      </c>
    </row>
    <row r="35" spans="1:31" ht="12.75" x14ac:dyDescent="0.2">
      <c r="A35" s="2" t="s">
        <v>539</v>
      </c>
      <c r="B35" s="2" t="s">
        <v>547</v>
      </c>
      <c r="C35" s="2">
        <v>83</v>
      </c>
      <c r="D35" s="2">
        <v>76</v>
      </c>
      <c r="E35" s="2">
        <v>69</v>
      </c>
      <c r="F35" s="2">
        <v>66</v>
      </c>
      <c r="G35" s="2">
        <v>65</v>
      </c>
      <c r="H35" s="2">
        <v>64</v>
      </c>
      <c r="I35" s="2">
        <v>64</v>
      </c>
      <c r="J35" s="2">
        <v>61</v>
      </c>
      <c r="K35" s="2">
        <v>61</v>
      </c>
      <c r="L35" s="2">
        <v>61</v>
      </c>
      <c r="M35" s="2">
        <v>61</v>
      </c>
      <c r="N35" s="2">
        <v>60</v>
      </c>
      <c r="O35" s="2">
        <v>61</v>
      </c>
      <c r="P35" s="2">
        <v>56</v>
      </c>
      <c r="Q35" s="2">
        <v>55</v>
      </c>
      <c r="R35" s="2">
        <v>54</v>
      </c>
      <c r="S35" s="2">
        <v>50</v>
      </c>
      <c r="T35" s="2">
        <v>43</v>
      </c>
      <c r="U35" s="2">
        <v>38</v>
      </c>
      <c r="V35" s="2">
        <v>30</v>
      </c>
      <c r="W35" s="2">
        <v>31</v>
      </c>
      <c r="X35" s="2">
        <v>28</v>
      </c>
      <c r="Y35" s="2">
        <v>28</v>
      </c>
      <c r="Z35" s="2">
        <v>29</v>
      </c>
      <c r="AA35" s="2">
        <v>28</v>
      </c>
      <c r="AB35" s="2">
        <v>28</v>
      </c>
      <c r="AC35" s="2">
        <v>28</v>
      </c>
      <c r="AD35" s="282">
        <v>28</v>
      </c>
      <c r="AE35" s="528" t="s">
        <v>707</v>
      </c>
    </row>
    <row r="36" spans="1:31" s="3" customFormat="1" ht="11.25" customHeight="1" x14ac:dyDescent="0.2">
      <c r="A36" s="4" t="s">
        <v>609</v>
      </c>
      <c r="B36" s="4" t="s">
        <v>609</v>
      </c>
      <c r="C36" s="4">
        <v>161</v>
      </c>
      <c r="D36" s="4">
        <v>151</v>
      </c>
      <c r="E36" s="4">
        <v>139</v>
      </c>
      <c r="F36" s="4">
        <v>135</v>
      </c>
      <c r="G36" s="4">
        <v>133</v>
      </c>
      <c r="H36" s="4">
        <v>125</v>
      </c>
      <c r="I36" s="4">
        <v>126</v>
      </c>
      <c r="J36" s="4">
        <v>123</v>
      </c>
      <c r="K36" s="4">
        <v>121</v>
      </c>
      <c r="L36" s="4">
        <v>117</v>
      </c>
      <c r="M36" s="4">
        <v>112</v>
      </c>
      <c r="N36" s="4">
        <v>110</v>
      </c>
      <c r="O36" s="4">
        <v>104</v>
      </c>
      <c r="P36" s="4">
        <v>97</v>
      </c>
      <c r="Q36" s="4">
        <v>93</v>
      </c>
      <c r="R36" s="4">
        <v>88</v>
      </c>
      <c r="S36" s="4">
        <v>86</v>
      </c>
      <c r="T36" s="4">
        <v>79</v>
      </c>
      <c r="U36" s="4">
        <v>70</v>
      </c>
      <c r="V36" s="4">
        <v>62</v>
      </c>
      <c r="W36" s="4">
        <v>61</v>
      </c>
      <c r="X36" s="4">
        <v>56</v>
      </c>
      <c r="Y36" s="4">
        <v>51</v>
      </c>
      <c r="Z36" s="227">
        <v>51</v>
      </c>
      <c r="AA36" s="227">
        <v>51</v>
      </c>
      <c r="AB36" s="227">
        <v>50</v>
      </c>
      <c r="AC36" s="227">
        <v>49</v>
      </c>
      <c r="AD36" s="279">
        <v>49</v>
      </c>
      <c r="AE36" s="529" t="s">
        <v>707</v>
      </c>
    </row>
    <row r="37" spans="1:31" ht="11.25" customHeight="1" x14ac:dyDescent="0.2">
      <c r="C37" s="27"/>
      <c r="D37" s="27"/>
      <c r="E37" s="27"/>
      <c r="F37" s="27"/>
      <c r="G37" s="27"/>
      <c r="H37" s="27"/>
      <c r="I37" s="27"/>
      <c r="J37" s="27"/>
      <c r="K37" s="27"/>
      <c r="L37" s="27"/>
      <c r="M37" s="27"/>
      <c r="N37" s="27"/>
      <c r="O37" s="27"/>
      <c r="P37" s="27"/>
      <c r="Q37" s="27"/>
      <c r="R37" s="27"/>
      <c r="S37" s="27"/>
      <c r="T37" s="27"/>
    </row>
    <row r="38" spans="1:31" ht="11.25" customHeight="1" x14ac:dyDescent="0.2">
      <c r="A38" s="2" t="s">
        <v>677</v>
      </c>
      <c r="C38" s="27"/>
      <c r="D38" s="27"/>
      <c r="E38" s="27"/>
      <c r="F38" s="27"/>
      <c r="G38" s="27"/>
      <c r="H38" s="27"/>
      <c r="I38" s="27"/>
      <c r="J38" s="27"/>
      <c r="K38" s="27"/>
      <c r="L38" s="27"/>
      <c r="M38" s="27"/>
      <c r="N38" s="27"/>
      <c r="O38" s="27"/>
      <c r="P38" s="27"/>
      <c r="Q38" s="27"/>
      <c r="R38" s="27"/>
      <c r="S38" s="27"/>
      <c r="T38" s="27"/>
    </row>
    <row r="39" spans="1:31" ht="11.25" customHeight="1" x14ac:dyDescent="0.2">
      <c r="A39" s="211" t="s">
        <v>676</v>
      </c>
    </row>
  </sheetData>
  <hyperlinks>
    <hyperlink ref="A39" r:id="rId1" xr:uid="{95905EE0-85CB-423A-A36B-379AA14692A0}"/>
  </hyperlinks>
  <pageMargins left="0.74803149606299213" right="0.74803149606299213" top="0.98425196850393704" bottom="0.98425196850393704" header="0.51181102362204722" footer="0.51181102362204722"/>
  <pageSetup paperSize="9" scale="72"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571CC-17D7-4CCE-ADE0-4F0C7A86A8C3}">
  <dimension ref="A1:C11"/>
  <sheetViews>
    <sheetView workbookViewId="0">
      <selection sqref="A1:C1"/>
    </sheetView>
  </sheetViews>
  <sheetFormatPr defaultRowHeight="12.75" x14ac:dyDescent="0.2"/>
  <cols>
    <col min="1" max="1" width="4.42578125" style="512" bestFit="1" customWidth="1"/>
    <col min="2" max="2" width="47.5703125" style="512" customWidth="1"/>
    <col min="3" max="3" width="49.85546875" style="512" customWidth="1"/>
    <col min="4" max="16384" width="9.140625" style="512"/>
  </cols>
  <sheetData>
    <row r="1" spans="1:3" ht="32.25" customHeight="1" x14ac:dyDescent="0.2">
      <c r="A1" s="542" t="s">
        <v>685</v>
      </c>
      <c r="B1" s="542"/>
      <c r="C1" s="542"/>
    </row>
    <row r="3" spans="1:3" x14ac:dyDescent="0.2">
      <c r="A3" s="513" t="s">
        <v>608</v>
      </c>
      <c r="C3" s="514" t="s">
        <v>686</v>
      </c>
    </row>
    <row r="4" spans="1:3" x14ac:dyDescent="0.2">
      <c r="A4" s="515"/>
    </row>
    <row r="5" spans="1:3" x14ac:dyDescent="0.2">
      <c r="A5" s="516" t="s">
        <v>687</v>
      </c>
      <c r="B5" s="512" t="s">
        <v>688</v>
      </c>
      <c r="C5" s="512" t="s">
        <v>689</v>
      </c>
    </row>
    <row r="6" spans="1:3" x14ac:dyDescent="0.2">
      <c r="A6" s="516" t="s">
        <v>690</v>
      </c>
      <c r="B6" s="512" t="s">
        <v>691</v>
      </c>
      <c r="C6" s="512" t="s">
        <v>692</v>
      </c>
    </row>
    <row r="7" spans="1:3" x14ac:dyDescent="0.2">
      <c r="A7" s="517" t="s">
        <v>607</v>
      </c>
      <c r="B7" s="518" t="s">
        <v>693</v>
      </c>
      <c r="C7" s="512" t="s">
        <v>694</v>
      </c>
    </row>
    <row r="8" spans="1:3" x14ac:dyDescent="0.2">
      <c r="A8" s="519">
        <v>0</v>
      </c>
      <c r="B8" s="512" t="s">
        <v>695</v>
      </c>
      <c r="C8" s="512" t="s">
        <v>696</v>
      </c>
    </row>
    <row r="9" spans="1:3" x14ac:dyDescent="0.2">
      <c r="A9" s="516" t="s">
        <v>697</v>
      </c>
      <c r="B9" s="518" t="s">
        <v>698</v>
      </c>
      <c r="C9" s="512" t="s">
        <v>699</v>
      </c>
    </row>
    <row r="10" spans="1:3" x14ac:dyDescent="0.2">
      <c r="A10" s="516" t="s">
        <v>700</v>
      </c>
      <c r="B10" s="518" t="s">
        <v>701</v>
      </c>
      <c r="C10" s="512" t="s">
        <v>702</v>
      </c>
    </row>
    <row r="11" spans="1:3" ht="25.5" x14ac:dyDescent="0.2">
      <c r="A11" s="520" t="s">
        <v>703</v>
      </c>
      <c r="B11" s="521" t="s">
        <v>704</v>
      </c>
      <c r="C11" s="522" t="s">
        <v>705</v>
      </c>
    </row>
  </sheetData>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71"/>
  <sheetViews>
    <sheetView zoomScale="110" zoomScaleNormal="110" zoomScaleSheetLayoutView="100" workbookViewId="0">
      <pane xSplit="1" ySplit="7" topLeftCell="B32" activePane="bottomRight" state="frozen"/>
      <selection activeCell="T32" sqref="T32"/>
      <selection pane="topRight" activeCell="T32" sqref="T32"/>
      <selection pane="bottomLeft" activeCell="T32" sqref="T32"/>
      <selection pane="bottomRight"/>
    </sheetView>
  </sheetViews>
  <sheetFormatPr defaultColWidth="9.140625" defaultRowHeight="11.25" x14ac:dyDescent="0.2"/>
  <cols>
    <col min="1" max="1" width="5.5703125" style="78" customWidth="1"/>
    <col min="2" max="2" width="11.140625" style="78" customWidth="1"/>
    <col min="3" max="3" width="1.140625" style="182" customWidth="1"/>
    <col min="4" max="4" width="9" style="78" customWidth="1"/>
    <col min="5" max="5" width="1.140625" style="182" customWidth="1"/>
    <col min="6" max="6" width="13" style="78" customWidth="1"/>
    <col min="7" max="7" width="1.7109375" style="78" customWidth="1"/>
    <col min="8" max="8" width="10.7109375" style="78" customWidth="1"/>
    <col min="9" max="9" width="13.28515625" style="66" customWidth="1"/>
    <col min="10" max="10" width="2.28515625" style="66" customWidth="1"/>
    <col min="11" max="11" width="30.7109375" style="78" customWidth="1"/>
    <col min="12" max="16384" width="9.140625" style="78"/>
  </cols>
  <sheetData>
    <row r="1" spans="1:12" s="3" customFormat="1" x14ac:dyDescent="0.2">
      <c r="A1" s="3" t="s">
        <v>620</v>
      </c>
      <c r="C1" s="158"/>
      <c r="E1" s="158"/>
    </row>
    <row r="2" spans="1:12" s="3" customFormat="1" hidden="1" x14ac:dyDescent="0.2">
      <c r="A2" s="3" t="s">
        <v>303</v>
      </c>
      <c r="C2" s="158"/>
      <c r="E2" s="158"/>
    </row>
    <row r="3" spans="1:12" s="3" customFormat="1" x14ac:dyDescent="0.2">
      <c r="A3" s="7" t="s">
        <v>621</v>
      </c>
      <c r="C3" s="158"/>
      <c r="E3" s="158"/>
      <c r="L3" s="32"/>
    </row>
    <row r="4" spans="1:12" s="3" customFormat="1" hidden="1" x14ac:dyDescent="0.2">
      <c r="A4" s="7" t="s">
        <v>303</v>
      </c>
      <c r="C4" s="158"/>
      <c r="E4" s="158"/>
    </row>
    <row r="6" spans="1:12" s="66" customFormat="1" ht="38.25" customHeight="1" x14ac:dyDescent="0.2">
      <c r="A6" s="104" t="s">
        <v>33</v>
      </c>
      <c r="B6" s="105" t="s">
        <v>510</v>
      </c>
      <c r="C6" s="179"/>
      <c r="D6" s="105" t="s">
        <v>513</v>
      </c>
      <c r="E6" s="179"/>
      <c r="F6" s="105" t="s">
        <v>578</v>
      </c>
      <c r="G6" s="105"/>
      <c r="H6" s="105" t="s">
        <v>669</v>
      </c>
      <c r="I6" s="105" t="s">
        <v>514</v>
      </c>
      <c r="J6" s="105"/>
      <c r="K6" s="105" t="s">
        <v>515</v>
      </c>
    </row>
    <row r="7" spans="1:12" s="66" customFormat="1" ht="38.25" customHeight="1" x14ac:dyDescent="0.2">
      <c r="A7" s="77" t="s">
        <v>37</v>
      </c>
      <c r="B7" s="106" t="s">
        <v>542</v>
      </c>
      <c r="C7" s="180"/>
      <c r="D7" s="106" t="s">
        <v>541</v>
      </c>
      <c r="E7" s="180"/>
      <c r="F7" s="106" t="s">
        <v>579</v>
      </c>
      <c r="G7" s="106"/>
      <c r="H7" s="106" t="s">
        <v>670</v>
      </c>
      <c r="I7" s="106" t="s">
        <v>540</v>
      </c>
      <c r="J7" s="106"/>
      <c r="K7" s="106"/>
    </row>
    <row r="8" spans="1:12" ht="10.9" customHeight="1" x14ac:dyDescent="0.2">
      <c r="A8" s="97">
        <v>1960</v>
      </c>
      <c r="B8" s="99">
        <f>I8</f>
        <v>1036</v>
      </c>
      <c r="C8" s="181"/>
      <c r="D8" s="95" t="s">
        <v>606</v>
      </c>
      <c r="E8" s="181"/>
      <c r="F8" s="95" t="s">
        <v>606</v>
      </c>
      <c r="G8" s="95"/>
      <c r="H8" s="95" t="s">
        <v>606</v>
      </c>
      <c r="I8" s="98">
        <v>1036</v>
      </c>
      <c r="J8" s="98"/>
      <c r="K8" s="78" t="s">
        <v>510</v>
      </c>
    </row>
    <row r="9" spans="1:12" ht="10.9" customHeight="1" x14ac:dyDescent="0.2">
      <c r="A9" s="97">
        <v>1961</v>
      </c>
      <c r="B9" s="99">
        <f t="shared" ref="B9:B41" si="0">I9</f>
        <v>1083</v>
      </c>
      <c r="C9" s="181"/>
      <c r="D9" s="95" t="s">
        <v>606</v>
      </c>
      <c r="E9" s="181"/>
      <c r="F9" s="95" t="s">
        <v>606</v>
      </c>
      <c r="G9" s="95"/>
      <c r="H9" s="95" t="s">
        <v>606</v>
      </c>
      <c r="I9" s="98">
        <v>1083</v>
      </c>
      <c r="J9" s="98"/>
      <c r="K9" s="78" t="s">
        <v>510</v>
      </c>
    </row>
    <row r="10" spans="1:12" ht="10.9" customHeight="1" x14ac:dyDescent="0.2">
      <c r="A10" s="97">
        <v>1962</v>
      </c>
      <c r="B10" s="99">
        <f t="shared" si="0"/>
        <v>1123</v>
      </c>
      <c r="C10" s="181"/>
      <c r="D10" s="95" t="s">
        <v>606</v>
      </c>
      <c r="E10" s="181"/>
      <c r="F10" s="95" t="s">
        <v>606</v>
      </c>
      <c r="G10" s="95"/>
      <c r="H10" s="95" t="s">
        <v>606</v>
      </c>
      <c r="I10" s="98">
        <v>1123</v>
      </c>
      <c r="J10" s="98"/>
      <c r="K10" s="78" t="s">
        <v>510</v>
      </c>
    </row>
    <row r="11" spans="1:12" ht="10.9" customHeight="1" x14ac:dyDescent="0.2">
      <c r="A11" s="97">
        <v>1963</v>
      </c>
      <c r="B11" s="99">
        <f t="shared" si="0"/>
        <v>1217</v>
      </c>
      <c r="C11" s="181"/>
      <c r="D11" s="95" t="s">
        <v>606</v>
      </c>
      <c r="E11" s="181"/>
      <c r="F11" s="95" t="s">
        <v>606</v>
      </c>
      <c r="G11" s="95"/>
      <c r="H11" s="95" t="s">
        <v>606</v>
      </c>
      <c r="I11" s="98">
        <v>1217</v>
      </c>
      <c r="J11" s="98"/>
      <c r="K11" s="78" t="s">
        <v>510</v>
      </c>
    </row>
    <row r="12" spans="1:12" ht="10.9" customHeight="1" x14ac:dyDescent="0.2">
      <c r="A12" s="97">
        <v>1964</v>
      </c>
      <c r="B12" s="99">
        <f t="shared" si="0"/>
        <v>1308</v>
      </c>
      <c r="C12" s="181"/>
      <c r="D12" s="95" t="s">
        <v>606</v>
      </c>
      <c r="E12" s="181"/>
      <c r="F12" s="95" t="s">
        <v>606</v>
      </c>
      <c r="G12" s="95"/>
      <c r="H12" s="95" t="s">
        <v>606</v>
      </c>
      <c r="I12" s="98">
        <v>1308</v>
      </c>
      <c r="J12" s="98"/>
      <c r="K12" s="78" t="s">
        <v>510</v>
      </c>
    </row>
    <row r="13" spans="1:12" ht="10.9" customHeight="1" x14ac:dyDescent="0.2">
      <c r="A13" s="97">
        <v>1965</v>
      </c>
      <c r="B13" s="99">
        <f t="shared" si="0"/>
        <v>1313</v>
      </c>
      <c r="C13" s="181"/>
      <c r="D13" s="95" t="s">
        <v>606</v>
      </c>
      <c r="E13" s="181"/>
      <c r="F13" s="95" t="s">
        <v>606</v>
      </c>
      <c r="G13" s="95"/>
      <c r="H13" s="95" t="s">
        <v>606</v>
      </c>
      <c r="I13" s="98">
        <v>1313</v>
      </c>
      <c r="J13" s="98"/>
      <c r="K13" s="78" t="s">
        <v>510</v>
      </c>
    </row>
    <row r="14" spans="1:12" ht="10.9" customHeight="1" x14ac:dyDescent="0.2">
      <c r="A14" s="97">
        <v>1966</v>
      </c>
      <c r="B14" s="99">
        <f t="shared" si="0"/>
        <v>1313</v>
      </c>
      <c r="C14" s="181"/>
      <c r="D14" s="95" t="s">
        <v>606</v>
      </c>
      <c r="E14" s="181"/>
      <c r="F14" s="95" t="s">
        <v>606</v>
      </c>
      <c r="G14" s="95"/>
      <c r="H14" s="95" t="s">
        <v>606</v>
      </c>
      <c r="I14" s="98">
        <v>1313</v>
      </c>
      <c r="J14" s="98"/>
      <c r="K14" s="78" t="s">
        <v>510</v>
      </c>
    </row>
    <row r="15" spans="1:12" ht="10.9" customHeight="1" x14ac:dyDescent="0.2">
      <c r="A15" s="97">
        <v>1967</v>
      </c>
      <c r="B15" s="99">
        <f t="shared" si="0"/>
        <v>1077</v>
      </c>
      <c r="C15" s="181"/>
      <c r="D15" s="95" t="s">
        <v>606</v>
      </c>
      <c r="E15" s="181"/>
      <c r="F15" s="95" t="s">
        <v>606</v>
      </c>
      <c r="G15" s="95"/>
      <c r="H15" s="95" t="s">
        <v>606</v>
      </c>
      <c r="I15" s="98">
        <v>1077</v>
      </c>
      <c r="J15" s="98"/>
      <c r="K15" s="78" t="s">
        <v>510</v>
      </c>
    </row>
    <row r="16" spans="1:12" ht="10.9" customHeight="1" x14ac:dyDescent="0.2">
      <c r="A16" s="97">
        <v>1968</v>
      </c>
      <c r="B16" s="99">
        <f t="shared" si="0"/>
        <v>1262</v>
      </c>
      <c r="C16" s="181"/>
      <c r="D16" s="95" t="s">
        <v>606</v>
      </c>
      <c r="E16" s="181"/>
      <c r="F16" s="95" t="s">
        <v>606</v>
      </c>
      <c r="G16" s="95"/>
      <c r="H16" s="95" t="s">
        <v>606</v>
      </c>
      <c r="I16" s="98">
        <v>1262</v>
      </c>
      <c r="J16" s="98"/>
      <c r="K16" s="78" t="s">
        <v>510</v>
      </c>
    </row>
    <row r="17" spans="1:11" ht="10.9" customHeight="1" x14ac:dyDescent="0.2">
      <c r="A17" s="97">
        <v>1969</v>
      </c>
      <c r="B17" s="99">
        <f t="shared" si="0"/>
        <v>1275</v>
      </c>
      <c r="C17" s="181"/>
      <c r="D17" s="95" t="s">
        <v>606</v>
      </c>
      <c r="E17" s="181"/>
      <c r="F17" s="95" t="s">
        <v>606</v>
      </c>
      <c r="G17" s="95"/>
      <c r="H17" s="95" t="s">
        <v>606</v>
      </c>
      <c r="I17" s="98">
        <v>1275</v>
      </c>
      <c r="J17" s="98"/>
      <c r="K17" s="78" t="s">
        <v>510</v>
      </c>
    </row>
    <row r="18" spans="1:11" ht="10.9" customHeight="1" x14ac:dyDescent="0.2">
      <c r="A18" s="97">
        <v>1970</v>
      </c>
      <c r="B18" s="99">
        <f t="shared" si="0"/>
        <v>1307</v>
      </c>
      <c r="C18" s="181"/>
      <c r="D18" s="95" t="s">
        <v>606</v>
      </c>
      <c r="E18" s="181"/>
      <c r="F18" s="95" t="s">
        <v>606</v>
      </c>
      <c r="G18" s="95"/>
      <c r="H18" s="95" t="s">
        <v>606</v>
      </c>
      <c r="I18" s="98">
        <v>1307</v>
      </c>
      <c r="J18" s="98"/>
      <c r="K18" s="78" t="s">
        <v>510</v>
      </c>
    </row>
    <row r="19" spans="1:11" ht="10.9" customHeight="1" x14ac:dyDescent="0.2">
      <c r="A19" s="97">
        <v>1971</v>
      </c>
      <c r="B19" s="99">
        <f t="shared" si="0"/>
        <v>1213</v>
      </c>
      <c r="C19" s="181"/>
      <c r="D19" s="95" t="s">
        <v>606</v>
      </c>
      <c r="E19" s="181"/>
      <c r="F19" s="95" t="s">
        <v>606</v>
      </c>
      <c r="G19" s="95"/>
      <c r="H19" s="95" t="s">
        <v>606</v>
      </c>
      <c r="I19" s="98">
        <v>1213</v>
      </c>
      <c r="J19" s="98"/>
      <c r="K19" s="78" t="s">
        <v>510</v>
      </c>
    </row>
    <row r="20" spans="1:11" ht="10.9" customHeight="1" x14ac:dyDescent="0.2">
      <c r="A20" s="97">
        <v>1972</v>
      </c>
      <c r="B20" s="99">
        <f t="shared" si="0"/>
        <v>1194</v>
      </c>
      <c r="C20" s="181"/>
      <c r="D20" s="95" t="s">
        <v>606</v>
      </c>
      <c r="E20" s="181"/>
      <c r="F20" s="95" t="s">
        <v>606</v>
      </c>
      <c r="G20" s="95"/>
      <c r="H20" s="95" t="s">
        <v>606</v>
      </c>
      <c r="I20" s="98">
        <v>1194</v>
      </c>
      <c r="J20" s="98"/>
      <c r="K20" s="78" t="s">
        <v>510</v>
      </c>
    </row>
    <row r="21" spans="1:11" ht="10.9" customHeight="1" x14ac:dyDescent="0.2">
      <c r="A21" s="97">
        <v>1973</v>
      </c>
      <c r="B21" s="99">
        <f t="shared" si="0"/>
        <v>1177</v>
      </c>
      <c r="C21" s="181"/>
      <c r="D21" s="95" t="s">
        <v>606</v>
      </c>
      <c r="E21" s="181"/>
      <c r="F21" s="95" t="s">
        <v>606</v>
      </c>
      <c r="G21" s="95"/>
      <c r="H21" s="95" t="s">
        <v>606</v>
      </c>
      <c r="I21" s="98">
        <v>1177</v>
      </c>
      <c r="J21" s="98"/>
      <c r="K21" s="78" t="s">
        <v>510</v>
      </c>
    </row>
    <row r="22" spans="1:11" ht="10.9" customHeight="1" x14ac:dyDescent="0.2">
      <c r="A22" s="97">
        <v>1974</v>
      </c>
      <c r="B22" s="99">
        <f t="shared" si="0"/>
        <v>1197</v>
      </c>
      <c r="C22" s="181"/>
      <c r="D22" s="95" t="s">
        <v>606</v>
      </c>
      <c r="E22" s="181"/>
      <c r="F22" s="95" t="s">
        <v>606</v>
      </c>
      <c r="G22" s="95"/>
      <c r="H22" s="95" t="s">
        <v>606</v>
      </c>
      <c r="I22" s="98">
        <v>1197</v>
      </c>
      <c r="J22" s="98"/>
      <c r="K22" s="78" t="s">
        <v>510</v>
      </c>
    </row>
    <row r="23" spans="1:11" ht="10.9" customHeight="1" x14ac:dyDescent="0.2">
      <c r="A23" s="97">
        <v>1975</v>
      </c>
      <c r="B23" s="99">
        <f t="shared" si="0"/>
        <v>1172</v>
      </c>
      <c r="C23" s="181"/>
      <c r="D23" s="95" t="s">
        <v>606</v>
      </c>
      <c r="E23" s="181"/>
      <c r="F23" s="95" t="s">
        <v>606</v>
      </c>
      <c r="G23" s="95"/>
      <c r="H23" s="95" t="s">
        <v>606</v>
      </c>
      <c r="I23" s="98">
        <v>1172</v>
      </c>
      <c r="J23" s="98"/>
      <c r="K23" s="78" t="s">
        <v>510</v>
      </c>
    </row>
    <row r="24" spans="1:11" ht="10.9" customHeight="1" x14ac:dyDescent="0.2">
      <c r="A24" s="97">
        <v>1976</v>
      </c>
      <c r="B24" s="99">
        <f t="shared" si="0"/>
        <v>1168</v>
      </c>
      <c r="C24" s="181"/>
      <c r="D24" s="95" t="s">
        <v>606</v>
      </c>
      <c r="E24" s="181"/>
      <c r="F24" s="95" t="s">
        <v>606</v>
      </c>
      <c r="G24" s="95"/>
      <c r="H24" s="95" t="s">
        <v>606</v>
      </c>
      <c r="I24" s="98">
        <v>1168</v>
      </c>
      <c r="J24" s="98"/>
      <c r="K24" s="78" t="s">
        <v>510</v>
      </c>
    </row>
    <row r="25" spans="1:11" ht="10.9" customHeight="1" x14ac:dyDescent="0.2">
      <c r="A25" s="97">
        <v>1977</v>
      </c>
      <c r="B25" s="99">
        <f t="shared" si="0"/>
        <v>1031</v>
      </c>
      <c r="C25" s="181"/>
      <c r="D25" s="95" t="s">
        <v>606</v>
      </c>
      <c r="E25" s="181"/>
      <c r="F25" s="95" t="s">
        <v>606</v>
      </c>
      <c r="G25" s="95"/>
      <c r="H25" s="95" t="s">
        <v>606</v>
      </c>
      <c r="I25" s="98">
        <v>1031</v>
      </c>
      <c r="J25" s="98"/>
      <c r="K25" s="78" t="s">
        <v>510</v>
      </c>
    </row>
    <row r="26" spans="1:11" ht="10.9" customHeight="1" x14ac:dyDescent="0.2">
      <c r="A26" s="97">
        <v>1978</v>
      </c>
      <c r="B26" s="99">
        <f t="shared" si="0"/>
        <v>1034</v>
      </c>
      <c r="C26" s="181"/>
      <c r="D26" s="95" t="s">
        <v>606</v>
      </c>
      <c r="E26" s="181"/>
      <c r="F26" s="95" t="s">
        <v>606</v>
      </c>
      <c r="G26" s="95"/>
      <c r="H26" s="95" t="s">
        <v>606</v>
      </c>
      <c r="I26" s="98">
        <v>1034</v>
      </c>
      <c r="J26" s="98"/>
      <c r="K26" s="78" t="s">
        <v>510</v>
      </c>
    </row>
    <row r="27" spans="1:11" ht="10.9" customHeight="1" x14ac:dyDescent="0.2">
      <c r="A27" s="97">
        <v>1979</v>
      </c>
      <c r="B27" s="99">
        <f t="shared" si="0"/>
        <v>926</v>
      </c>
      <c r="C27" s="181"/>
      <c r="D27" s="95" t="s">
        <v>606</v>
      </c>
      <c r="E27" s="181"/>
      <c r="F27" s="95" t="s">
        <v>606</v>
      </c>
      <c r="G27" s="95"/>
      <c r="H27" s="95" t="s">
        <v>606</v>
      </c>
      <c r="I27" s="98">
        <v>926</v>
      </c>
      <c r="J27" s="98"/>
      <c r="K27" s="78" t="s">
        <v>510</v>
      </c>
    </row>
    <row r="28" spans="1:11" ht="10.9" customHeight="1" x14ac:dyDescent="0.2">
      <c r="A28" s="97">
        <v>1980</v>
      </c>
      <c r="B28" s="99">
        <f t="shared" si="0"/>
        <v>848</v>
      </c>
      <c r="C28" s="181"/>
      <c r="D28" s="95" t="s">
        <v>606</v>
      </c>
      <c r="E28" s="181"/>
      <c r="F28" s="95" t="s">
        <v>606</v>
      </c>
      <c r="G28" s="95"/>
      <c r="H28" s="95" t="s">
        <v>606</v>
      </c>
      <c r="I28" s="98">
        <v>848</v>
      </c>
      <c r="J28" s="98"/>
      <c r="K28" s="78" t="s">
        <v>510</v>
      </c>
    </row>
    <row r="29" spans="1:11" ht="10.9" customHeight="1" x14ac:dyDescent="0.2">
      <c r="A29" s="97">
        <v>1981</v>
      </c>
      <c r="B29" s="99">
        <f t="shared" si="0"/>
        <v>784</v>
      </c>
      <c r="C29" s="181"/>
      <c r="D29" s="95" t="s">
        <v>606</v>
      </c>
      <c r="E29" s="181"/>
      <c r="F29" s="95" t="s">
        <v>606</v>
      </c>
      <c r="G29" s="95"/>
      <c r="H29" s="95" t="s">
        <v>606</v>
      </c>
      <c r="I29" s="98">
        <v>784</v>
      </c>
      <c r="J29" s="98"/>
      <c r="K29" s="78" t="s">
        <v>510</v>
      </c>
    </row>
    <row r="30" spans="1:11" ht="10.9" customHeight="1" x14ac:dyDescent="0.2">
      <c r="A30" s="97">
        <v>1982</v>
      </c>
      <c r="B30" s="99">
        <f t="shared" si="0"/>
        <v>758</v>
      </c>
      <c r="C30" s="181"/>
      <c r="D30" s="95" t="s">
        <v>606</v>
      </c>
      <c r="E30" s="181"/>
      <c r="F30" s="95" t="s">
        <v>606</v>
      </c>
      <c r="G30" s="95"/>
      <c r="H30" s="95" t="s">
        <v>606</v>
      </c>
      <c r="I30" s="98">
        <v>758</v>
      </c>
      <c r="J30" s="98"/>
      <c r="K30" s="78" t="s">
        <v>510</v>
      </c>
    </row>
    <row r="31" spans="1:11" ht="10.9" customHeight="1" x14ac:dyDescent="0.2">
      <c r="A31" s="97">
        <v>1983</v>
      </c>
      <c r="B31" s="99">
        <f t="shared" si="0"/>
        <v>779</v>
      </c>
      <c r="C31" s="181"/>
      <c r="D31" s="95" t="s">
        <v>606</v>
      </c>
      <c r="E31" s="181"/>
      <c r="F31" s="95" t="s">
        <v>606</v>
      </c>
      <c r="G31" s="95"/>
      <c r="H31" s="95" t="s">
        <v>606</v>
      </c>
      <c r="I31" s="98">
        <v>779</v>
      </c>
      <c r="J31" s="98"/>
      <c r="K31" s="78" t="s">
        <v>510</v>
      </c>
    </row>
    <row r="32" spans="1:11" ht="10.9" customHeight="1" x14ac:dyDescent="0.2">
      <c r="A32" s="97">
        <v>1984</v>
      </c>
      <c r="B32" s="99">
        <f t="shared" si="0"/>
        <v>801</v>
      </c>
      <c r="C32" s="181"/>
      <c r="D32" s="95" t="s">
        <v>606</v>
      </c>
      <c r="E32" s="181"/>
      <c r="F32" s="95" t="s">
        <v>606</v>
      </c>
      <c r="G32" s="95"/>
      <c r="H32" s="95" t="s">
        <v>606</v>
      </c>
      <c r="I32" s="98">
        <v>801</v>
      </c>
      <c r="J32" s="98"/>
      <c r="K32" s="78" t="s">
        <v>510</v>
      </c>
    </row>
    <row r="33" spans="1:11" ht="10.9" customHeight="1" x14ac:dyDescent="0.2">
      <c r="A33" s="97">
        <v>1985</v>
      </c>
      <c r="B33" s="99">
        <f t="shared" si="0"/>
        <v>808</v>
      </c>
      <c r="C33" s="181"/>
      <c r="D33" s="95" t="s">
        <v>606</v>
      </c>
      <c r="E33" s="181"/>
      <c r="F33" s="95" t="s">
        <v>606</v>
      </c>
      <c r="G33" s="95"/>
      <c r="H33" s="95" t="s">
        <v>606</v>
      </c>
      <c r="I33" s="98">
        <v>808</v>
      </c>
      <c r="J33" s="98"/>
      <c r="K33" s="78" t="s">
        <v>510</v>
      </c>
    </row>
    <row r="34" spans="1:11" ht="10.9" customHeight="1" x14ac:dyDescent="0.2">
      <c r="A34" s="97">
        <v>1986</v>
      </c>
      <c r="B34" s="99">
        <f t="shared" si="0"/>
        <v>844</v>
      </c>
      <c r="C34" s="181"/>
      <c r="D34" s="95" t="s">
        <v>606</v>
      </c>
      <c r="E34" s="181"/>
      <c r="F34" s="95" t="s">
        <v>606</v>
      </c>
      <c r="G34" s="95"/>
      <c r="H34" s="95" t="s">
        <v>606</v>
      </c>
      <c r="I34" s="98">
        <v>844</v>
      </c>
      <c r="J34" s="98"/>
      <c r="K34" s="78" t="s">
        <v>510</v>
      </c>
    </row>
    <row r="35" spans="1:11" ht="10.9" customHeight="1" x14ac:dyDescent="0.2">
      <c r="A35" s="97">
        <v>1987</v>
      </c>
      <c r="B35" s="99">
        <f t="shared" si="0"/>
        <v>787</v>
      </c>
      <c r="C35" s="181"/>
      <c r="D35" s="95" t="s">
        <v>606</v>
      </c>
      <c r="E35" s="181"/>
      <c r="F35" s="95" t="s">
        <v>606</v>
      </c>
      <c r="G35" s="95"/>
      <c r="H35" s="95" t="s">
        <v>606</v>
      </c>
      <c r="I35" s="98">
        <v>787</v>
      </c>
      <c r="J35" s="98"/>
      <c r="K35" s="78" t="s">
        <v>510</v>
      </c>
    </row>
    <row r="36" spans="1:11" ht="10.9" customHeight="1" x14ac:dyDescent="0.2">
      <c r="A36" s="97">
        <v>1988</v>
      </c>
      <c r="B36" s="99">
        <f t="shared" si="0"/>
        <v>813</v>
      </c>
      <c r="C36" s="181"/>
      <c r="D36" s="95" t="s">
        <v>606</v>
      </c>
      <c r="E36" s="181"/>
      <c r="F36" s="95" t="s">
        <v>606</v>
      </c>
      <c r="G36" s="95"/>
      <c r="H36" s="95" t="s">
        <v>606</v>
      </c>
      <c r="I36" s="98">
        <v>813</v>
      </c>
      <c r="J36" s="98"/>
      <c r="K36" s="78" t="s">
        <v>510</v>
      </c>
    </row>
    <row r="37" spans="1:11" ht="10.9" customHeight="1" x14ac:dyDescent="0.2">
      <c r="A37" s="97">
        <v>1989</v>
      </c>
      <c r="B37" s="99">
        <f t="shared" si="0"/>
        <v>904</v>
      </c>
      <c r="C37" s="181"/>
      <c r="D37" s="95" t="s">
        <v>606</v>
      </c>
      <c r="E37" s="181"/>
      <c r="F37" s="95" t="s">
        <v>606</v>
      </c>
      <c r="G37" s="95"/>
      <c r="H37" s="95" t="s">
        <v>606</v>
      </c>
      <c r="I37" s="98">
        <v>904</v>
      </c>
      <c r="J37" s="98"/>
      <c r="K37" s="78" t="s">
        <v>510</v>
      </c>
    </row>
    <row r="38" spans="1:11" ht="10.9" customHeight="1" x14ac:dyDescent="0.2">
      <c r="A38" s="97">
        <v>1990</v>
      </c>
      <c r="B38" s="99">
        <f t="shared" si="0"/>
        <v>772</v>
      </c>
      <c r="C38" s="181"/>
      <c r="D38" s="95" t="s">
        <v>606</v>
      </c>
      <c r="E38" s="181"/>
      <c r="F38" s="95" t="s">
        <v>606</v>
      </c>
      <c r="G38" s="95"/>
      <c r="H38" s="95" t="s">
        <v>606</v>
      </c>
      <c r="I38" s="98">
        <v>772</v>
      </c>
      <c r="J38" s="98"/>
      <c r="K38" s="78" t="s">
        <v>510</v>
      </c>
    </row>
    <row r="39" spans="1:11" ht="10.9" customHeight="1" x14ac:dyDescent="0.2">
      <c r="A39" s="97">
        <v>1991</v>
      </c>
      <c r="B39" s="99">
        <f t="shared" si="0"/>
        <v>745</v>
      </c>
      <c r="C39" s="181"/>
      <c r="D39" s="95" t="s">
        <v>606</v>
      </c>
      <c r="E39" s="181"/>
      <c r="F39" s="95" t="s">
        <v>606</v>
      </c>
      <c r="G39" s="95"/>
      <c r="H39" s="95" t="s">
        <v>606</v>
      </c>
      <c r="I39" s="98">
        <v>745</v>
      </c>
      <c r="J39" s="98"/>
      <c r="K39" s="78" t="s">
        <v>510</v>
      </c>
    </row>
    <row r="40" spans="1:11" ht="10.9" customHeight="1" x14ac:dyDescent="0.2">
      <c r="A40" s="97">
        <v>1992</v>
      </c>
      <c r="B40" s="99">
        <f t="shared" si="0"/>
        <v>759</v>
      </c>
      <c r="C40" s="181"/>
      <c r="D40" s="95" t="s">
        <v>606</v>
      </c>
      <c r="E40" s="181"/>
      <c r="F40" s="95" t="s">
        <v>606</v>
      </c>
      <c r="G40" s="95"/>
      <c r="H40" s="95" t="s">
        <v>606</v>
      </c>
      <c r="I40" s="98">
        <v>759</v>
      </c>
      <c r="J40" s="98"/>
      <c r="K40" s="78" t="s">
        <v>510</v>
      </c>
    </row>
    <row r="41" spans="1:11" ht="10.9" customHeight="1" x14ac:dyDescent="0.2">
      <c r="A41" s="97">
        <v>1993</v>
      </c>
      <c r="B41" s="99">
        <f t="shared" si="0"/>
        <v>632</v>
      </c>
      <c r="C41" s="181"/>
      <c r="D41" s="95" t="s">
        <v>606</v>
      </c>
      <c r="E41" s="181"/>
      <c r="F41" s="95" t="s">
        <v>606</v>
      </c>
      <c r="G41" s="95"/>
      <c r="H41" s="95" t="s">
        <v>606</v>
      </c>
      <c r="I41" s="98">
        <v>632</v>
      </c>
      <c r="J41" s="98"/>
      <c r="K41" s="78" t="s">
        <v>510</v>
      </c>
    </row>
    <row r="42" spans="1:11" ht="10.9" customHeight="1" x14ac:dyDescent="0.2">
      <c r="A42" s="97">
        <v>1994</v>
      </c>
      <c r="B42" s="95" t="s">
        <v>606</v>
      </c>
      <c r="D42" s="78">
        <v>44</v>
      </c>
      <c r="F42" s="95" t="s">
        <v>606</v>
      </c>
      <c r="G42" s="95"/>
      <c r="H42" s="103">
        <f>I42-D42</f>
        <v>545</v>
      </c>
      <c r="I42" s="98">
        <v>589</v>
      </c>
      <c r="J42" s="98"/>
      <c r="K42" s="78" t="s">
        <v>512</v>
      </c>
    </row>
    <row r="43" spans="1:11" ht="10.9" customHeight="1" x14ac:dyDescent="0.2">
      <c r="A43" s="97">
        <v>1995</v>
      </c>
      <c r="B43" s="95" t="s">
        <v>606</v>
      </c>
      <c r="C43" s="183"/>
      <c r="D43" s="103">
        <v>41</v>
      </c>
      <c r="E43" s="183"/>
      <c r="F43" s="95" t="s">
        <v>606</v>
      </c>
      <c r="G43" s="95"/>
      <c r="H43" s="103">
        <f t="shared" ref="H43:H50" si="1">I43-D43</f>
        <v>531</v>
      </c>
      <c r="I43" s="98">
        <v>572</v>
      </c>
      <c r="J43" s="98"/>
      <c r="K43" s="78" t="s">
        <v>512</v>
      </c>
    </row>
    <row r="44" spans="1:11" ht="10.9" customHeight="1" x14ac:dyDescent="0.2">
      <c r="A44" s="97">
        <v>1996</v>
      </c>
      <c r="B44" s="95" t="s">
        <v>606</v>
      </c>
      <c r="C44" s="183"/>
      <c r="D44" s="103">
        <v>29</v>
      </c>
      <c r="E44" s="183"/>
      <c r="F44" s="95" t="s">
        <v>606</v>
      </c>
      <c r="G44" s="95"/>
      <c r="H44" s="103">
        <f t="shared" si="1"/>
        <v>508</v>
      </c>
      <c r="I44" s="98">
        <v>537</v>
      </c>
      <c r="J44" s="98"/>
      <c r="K44" s="78" t="s">
        <v>512</v>
      </c>
    </row>
    <row r="45" spans="1:11" ht="10.9" customHeight="1" x14ac:dyDescent="0.2">
      <c r="A45" s="97">
        <v>1997</v>
      </c>
      <c r="B45" s="95" t="s">
        <v>606</v>
      </c>
      <c r="C45" s="183"/>
      <c r="D45" s="103">
        <v>34</v>
      </c>
      <c r="E45" s="183"/>
      <c r="F45" s="95" t="s">
        <v>606</v>
      </c>
      <c r="G45" s="95"/>
      <c r="H45" s="103">
        <f t="shared" si="1"/>
        <v>507</v>
      </c>
      <c r="I45" s="98">
        <v>541</v>
      </c>
      <c r="J45" s="98"/>
      <c r="K45" s="78" t="s">
        <v>512</v>
      </c>
    </row>
    <row r="46" spans="1:11" ht="10.9" customHeight="1" x14ac:dyDescent="0.2">
      <c r="A46" s="97">
        <v>1998</v>
      </c>
      <c r="B46" s="95" t="s">
        <v>606</v>
      </c>
      <c r="C46" s="183"/>
      <c r="D46" s="103">
        <v>39</v>
      </c>
      <c r="E46" s="183"/>
      <c r="F46" s="95" t="s">
        <v>606</v>
      </c>
      <c r="G46" s="95"/>
      <c r="H46" s="103">
        <f t="shared" si="1"/>
        <v>492</v>
      </c>
      <c r="I46" s="98">
        <v>531</v>
      </c>
      <c r="J46" s="98"/>
      <c r="K46" s="78" t="s">
        <v>512</v>
      </c>
    </row>
    <row r="47" spans="1:11" ht="10.9" customHeight="1" x14ac:dyDescent="0.2">
      <c r="A47" s="97">
        <v>1999</v>
      </c>
      <c r="B47" s="95" t="s">
        <v>606</v>
      </c>
      <c r="C47" s="183"/>
      <c r="D47" s="103">
        <v>44</v>
      </c>
      <c r="E47" s="183"/>
      <c r="F47" s="95" t="s">
        <v>606</v>
      </c>
      <c r="G47" s="95"/>
      <c r="H47" s="103">
        <f t="shared" si="1"/>
        <v>536</v>
      </c>
      <c r="I47" s="98">
        <v>580</v>
      </c>
      <c r="J47" s="98"/>
      <c r="K47" s="78" t="s">
        <v>512</v>
      </c>
    </row>
    <row r="48" spans="1:11" ht="10.9" customHeight="1" x14ac:dyDescent="0.2">
      <c r="A48" s="97">
        <v>2000</v>
      </c>
      <c r="B48" s="95" t="s">
        <v>606</v>
      </c>
      <c r="C48" s="183"/>
      <c r="D48" s="103">
        <v>27</v>
      </c>
      <c r="E48" s="183"/>
      <c r="F48" s="95" t="s">
        <v>606</v>
      </c>
      <c r="G48" s="95"/>
      <c r="H48" s="103">
        <f t="shared" si="1"/>
        <v>564</v>
      </c>
      <c r="I48" s="102">
        <v>591</v>
      </c>
      <c r="J48" s="102"/>
      <c r="K48" s="78" t="s">
        <v>512</v>
      </c>
    </row>
    <row r="49" spans="1:11" ht="10.9" customHeight="1" x14ac:dyDescent="0.2">
      <c r="A49" s="97">
        <v>2001</v>
      </c>
      <c r="B49" s="95" t="s">
        <v>606</v>
      </c>
      <c r="C49" s="183"/>
      <c r="D49" s="103">
        <v>32</v>
      </c>
      <c r="E49" s="183"/>
      <c r="F49" s="95" t="s">
        <v>606</v>
      </c>
      <c r="G49" s="95"/>
      <c r="H49" s="103">
        <f t="shared" si="1"/>
        <v>551</v>
      </c>
      <c r="I49" s="98">
        <v>583</v>
      </c>
      <c r="J49" s="98"/>
      <c r="K49" s="78" t="s">
        <v>512</v>
      </c>
    </row>
    <row r="50" spans="1:11" ht="10.9" customHeight="1" x14ac:dyDescent="0.2">
      <c r="A50" s="96">
        <v>2002</v>
      </c>
      <c r="B50" s="95" t="s">
        <v>606</v>
      </c>
      <c r="C50" s="183"/>
      <c r="D50" s="103">
        <v>28</v>
      </c>
      <c r="E50" s="183"/>
      <c r="F50" s="95" t="s">
        <v>606</v>
      </c>
      <c r="G50" s="95"/>
      <c r="H50" s="103">
        <f t="shared" si="1"/>
        <v>532</v>
      </c>
      <c r="I50" s="66">
        <v>560</v>
      </c>
      <c r="K50" s="78" t="s">
        <v>512</v>
      </c>
    </row>
    <row r="51" spans="1:11" ht="10.9" customHeight="1" x14ac:dyDescent="0.2">
      <c r="A51" s="96">
        <v>2003</v>
      </c>
      <c r="B51" s="95" t="s">
        <v>606</v>
      </c>
      <c r="C51" s="183"/>
      <c r="D51" s="103">
        <v>34</v>
      </c>
      <c r="E51" s="183"/>
      <c r="F51" s="95" t="s">
        <v>606</v>
      </c>
      <c r="G51" s="95"/>
      <c r="H51" s="103">
        <f>I51</f>
        <v>529</v>
      </c>
      <c r="I51" s="100">
        <v>529</v>
      </c>
      <c r="J51" s="100"/>
      <c r="K51" s="78" t="s">
        <v>511</v>
      </c>
    </row>
    <row r="52" spans="1:11" ht="10.9" customHeight="1" x14ac:dyDescent="0.2">
      <c r="A52" s="96">
        <v>2004</v>
      </c>
      <c r="B52" s="95" t="s">
        <v>606</v>
      </c>
      <c r="C52" s="183"/>
      <c r="D52" s="103">
        <v>29</v>
      </c>
      <c r="E52" s="183"/>
      <c r="F52" s="95" t="s">
        <v>606</v>
      </c>
      <c r="G52" s="95"/>
      <c r="H52" s="103">
        <f t="shared" ref="H52:H57" si="2">I52</f>
        <v>480</v>
      </c>
      <c r="I52" s="100">
        <v>480</v>
      </c>
      <c r="J52" s="100"/>
      <c r="K52" s="78" t="s">
        <v>511</v>
      </c>
    </row>
    <row r="53" spans="1:11" ht="10.9" customHeight="1" x14ac:dyDescent="0.2">
      <c r="A53" s="96">
        <v>2005</v>
      </c>
      <c r="B53" s="95" t="s">
        <v>606</v>
      </c>
      <c r="C53" s="183"/>
      <c r="D53" s="103">
        <v>36</v>
      </c>
      <c r="E53" s="183"/>
      <c r="F53" s="95" t="s">
        <v>606</v>
      </c>
      <c r="G53" s="95"/>
      <c r="H53" s="103">
        <f t="shared" si="2"/>
        <v>440</v>
      </c>
      <c r="I53" s="66">
        <v>440</v>
      </c>
      <c r="K53" s="78" t="s">
        <v>511</v>
      </c>
    </row>
    <row r="54" spans="1:11" ht="10.9" customHeight="1" x14ac:dyDescent="0.2">
      <c r="A54" s="96">
        <v>2006</v>
      </c>
      <c r="B54" s="95" t="s">
        <v>606</v>
      </c>
      <c r="C54" s="183"/>
      <c r="D54" s="103">
        <v>28</v>
      </c>
      <c r="E54" s="183"/>
      <c r="F54" s="95" t="s">
        <v>606</v>
      </c>
      <c r="G54" s="95"/>
      <c r="H54" s="103">
        <f t="shared" si="2"/>
        <v>445</v>
      </c>
      <c r="I54" s="66">
        <v>445</v>
      </c>
      <c r="K54" s="78" t="s">
        <v>511</v>
      </c>
    </row>
    <row r="55" spans="1:11" ht="10.9" customHeight="1" x14ac:dyDescent="0.2">
      <c r="A55" s="96">
        <v>2007</v>
      </c>
      <c r="B55" s="95" t="s">
        <v>606</v>
      </c>
      <c r="D55" s="78">
        <v>41</v>
      </c>
      <c r="F55" s="95" t="s">
        <v>606</v>
      </c>
      <c r="G55" s="95"/>
      <c r="H55" s="103">
        <f t="shared" si="2"/>
        <v>471</v>
      </c>
      <c r="I55" s="66">
        <v>471</v>
      </c>
      <c r="K55" s="78" t="s">
        <v>511</v>
      </c>
    </row>
    <row r="56" spans="1:11" ht="10.9" customHeight="1" x14ac:dyDescent="0.2">
      <c r="A56" s="96">
        <v>2008</v>
      </c>
      <c r="B56" s="95" t="s">
        <v>606</v>
      </c>
      <c r="D56" s="78">
        <v>35</v>
      </c>
      <c r="F56" s="95" t="s">
        <v>606</v>
      </c>
      <c r="G56" s="95"/>
      <c r="H56" s="103">
        <f t="shared" si="2"/>
        <v>397</v>
      </c>
      <c r="I56" s="66">
        <v>397</v>
      </c>
      <c r="K56" s="78" t="s">
        <v>511</v>
      </c>
    </row>
    <row r="57" spans="1:11" ht="10.9" customHeight="1" x14ac:dyDescent="0.2">
      <c r="A57" s="96">
        <v>2009</v>
      </c>
      <c r="B57" s="95" t="s">
        <v>606</v>
      </c>
      <c r="D57" s="78">
        <v>39</v>
      </c>
      <c r="F57" s="95" t="s">
        <v>606</v>
      </c>
      <c r="G57" s="95"/>
      <c r="H57" s="103">
        <f t="shared" si="2"/>
        <v>358</v>
      </c>
      <c r="I57" s="66">
        <v>358</v>
      </c>
      <c r="K57" s="78" t="s">
        <v>511</v>
      </c>
    </row>
    <row r="58" spans="1:11" ht="10.9" customHeight="1" x14ac:dyDescent="0.2">
      <c r="A58" s="96">
        <v>2010</v>
      </c>
      <c r="B58" s="95">
        <v>266</v>
      </c>
      <c r="D58" s="111">
        <v>40</v>
      </c>
      <c r="F58" s="95">
        <v>17</v>
      </c>
      <c r="G58" s="95"/>
      <c r="H58" s="78">
        <f>B58+F58</f>
        <v>283</v>
      </c>
      <c r="I58" s="112">
        <v>266</v>
      </c>
      <c r="J58" s="112"/>
      <c r="K58" s="78" t="s">
        <v>510</v>
      </c>
    </row>
    <row r="59" spans="1:11" ht="10.9" customHeight="1" x14ac:dyDescent="0.2">
      <c r="A59" s="96">
        <v>2011</v>
      </c>
      <c r="B59" s="95">
        <v>319</v>
      </c>
      <c r="D59" s="111">
        <v>33</v>
      </c>
      <c r="F59" s="95">
        <v>23</v>
      </c>
      <c r="G59" s="95"/>
      <c r="H59" s="78">
        <f>B59+F59</f>
        <v>342</v>
      </c>
      <c r="I59" s="112">
        <v>319</v>
      </c>
      <c r="J59" s="112"/>
      <c r="K59" s="78" t="s">
        <v>510</v>
      </c>
    </row>
    <row r="60" spans="1:11" ht="10.9" customHeight="1" x14ac:dyDescent="0.2">
      <c r="A60" s="96">
        <v>2012</v>
      </c>
      <c r="B60" s="95">
        <v>285</v>
      </c>
      <c r="C60" s="155" t="s">
        <v>557</v>
      </c>
      <c r="D60" s="111">
        <v>55</v>
      </c>
      <c r="E60" s="155" t="s">
        <v>557</v>
      </c>
      <c r="F60" s="95">
        <v>36</v>
      </c>
      <c r="G60" s="95"/>
      <c r="H60" s="78">
        <f>B60+F60</f>
        <v>321</v>
      </c>
      <c r="I60" s="112">
        <f>B60</f>
        <v>285</v>
      </c>
      <c r="J60" s="112"/>
      <c r="K60" s="78" t="s">
        <v>510</v>
      </c>
    </row>
    <row r="61" spans="1:11" ht="10.9" customHeight="1" x14ac:dyDescent="0.2">
      <c r="A61" s="96">
        <v>2013</v>
      </c>
      <c r="B61" s="95">
        <v>260</v>
      </c>
      <c r="C61" s="155"/>
      <c r="D61" s="111">
        <v>24</v>
      </c>
      <c r="E61" s="155"/>
      <c r="F61" s="95">
        <v>28</v>
      </c>
      <c r="G61" s="95"/>
      <c r="H61" s="78">
        <f>B61+F61</f>
        <v>288</v>
      </c>
      <c r="I61" s="112">
        <f>B61</f>
        <v>260</v>
      </c>
      <c r="J61" s="112"/>
      <c r="K61" s="78" t="s">
        <v>510</v>
      </c>
    </row>
    <row r="62" spans="1:11" ht="10.9" customHeight="1" x14ac:dyDescent="0.2">
      <c r="A62" s="96">
        <v>2014</v>
      </c>
      <c r="B62" s="95">
        <v>270</v>
      </c>
      <c r="C62" s="155"/>
      <c r="D62" s="111">
        <v>31</v>
      </c>
      <c r="E62" s="155"/>
      <c r="F62" s="95">
        <v>25</v>
      </c>
      <c r="G62" s="95"/>
      <c r="H62" s="78">
        <f>B62+F62</f>
        <v>295</v>
      </c>
      <c r="I62" s="112">
        <f>B62</f>
        <v>270</v>
      </c>
      <c r="J62" s="112"/>
      <c r="K62" s="78" t="s">
        <v>510</v>
      </c>
    </row>
    <row r="63" spans="1:11" ht="10.9" customHeight="1" x14ac:dyDescent="0.2">
      <c r="A63" s="96">
        <v>2015</v>
      </c>
      <c r="B63" s="95">
        <v>259</v>
      </c>
      <c r="C63" s="155"/>
      <c r="D63" s="111">
        <v>25</v>
      </c>
      <c r="E63" s="155"/>
      <c r="F63" s="95">
        <v>23</v>
      </c>
      <c r="G63" s="95"/>
      <c r="H63" s="78">
        <v>282</v>
      </c>
      <c r="I63" s="112">
        <v>259</v>
      </c>
      <c r="J63" s="112"/>
      <c r="K63" s="78" t="s">
        <v>510</v>
      </c>
    </row>
    <row r="64" spans="1:11" ht="10.9" customHeight="1" x14ac:dyDescent="0.2">
      <c r="A64" s="96">
        <v>2016</v>
      </c>
      <c r="B64" s="95">
        <v>270</v>
      </c>
      <c r="C64" s="155"/>
      <c r="D64" s="111">
        <v>23</v>
      </c>
      <c r="E64" s="155"/>
      <c r="F64" s="95">
        <v>31</v>
      </c>
      <c r="G64" s="95"/>
      <c r="H64" s="78">
        <f>B64+F64</f>
        <v>301</v>
      </c>
      <c r="I64" s="112">
        <f>B64</f>
        <v>270</v>
      </c>
      <c r="J64" s="112"/>
      <c r="K64" s="78" t="s">
        <v>510</v>
      </c>
    </row>
    <row r="65" spans="1:11" ht="10.9" customHeight="1" x14ac:dyDescent="0.2">
      <c r="A65" s="96">
        <v>2017</v>
      </c>
      <c r="B65" s="95">
        <v>252</v>
      </c>
      <c r="C65" s="155" t="s">
        <v>557</v>
      </c>
      <c r="D65" s="111">
        <v>26</v>
      </c>
      <c r="E65" s="155"/>
      <c r="F65" s="436">
        <v>29</v>
      </c>
      <c r="G65" s="436"/>
      <c r="H65" s="78">
        <f>B65+F65</f>
        <v>281</v>
      </c>
      <c r="I65" s="112">
        <f>B65</f>
        <v>252</v>
      </c>
      <c r="J65" s="112"/>
      <c r="K65" s="78" t="s">
        <v>510</v>
      </c>
    </row>
    <row r="66" spans="1:11" s="234" customFormat="1" ht="10.9" customHeight="1" x14ac:dyDescent="0.2">
      <c r="A66" s="398">
        <v>2018</v>
      </c>
      <c r="B66" s="399">
        <v>324</v>
      </c>
      <c r="C66" s="400"/>
      <c r="D66" s="401">
        <v>24</v>
      </c>
      <c r="E66" s="400"/>
      <c r="F66" s="399">
        <v>35</v>
      </c>
      <c r="G66" s="399"/>
      <c r="H66" s="402">
        <f>B66+F66</f>
        <v>359</v>
      </c>
      <c r="I66" s="403">
        <f>B66</f>
        <v>324</v>
      </c>
      <c r="J66" s="403"/>
      <c r="K66" s="402" t="s">
        <v>510</v>
      </c>
    </row>
    <row r="67" spans="1:11" s="234" customFormat="1" ht="10.9" customHeight="1" x14ac:dyDescent="0.2">
      <c r="A67" s="398">
        <v>2019</v>
      </c>
      <c r="B67" s="399">
        <v>221</v>
      </c>
      <c r="C67" s="400"/>
      <c r="D67" s="401">
        <v>26</v>
      </c>
      <c r="E67" s="400"/>
      <c r="F67" s="399">
        <v>36</v>
      </c>
      <c r="G67" s="399"/>
      <c r="H67" s="402">
        <f>B67+F67</f>
        <v>257</v>
      </c>
      <c r="I67" s="403">
        <f>B67</f>
        <v>221</v>
      </c>
      <c r="J67" s="403"/>
      <c r="K67" s="402" t="s">
        <v>510</v>
      </c>
    </row>
    <row r="68" spans="1:11" s="234" customFormat="1" ht="10.9" customHeight="1" x14ac:dyDescent="0.2">
      <c r="A68" s="228">
        <v>2020</v>
      </c>
      <c r="B68" s="229">
        <v>204</v>
      </c>
      <c r="C68" s="230"/>
      <c r="D68" s="231">
        <v>28</v>
      </c>
      <c r="E68" s="230"/>
      <c r="F68" s="229">
        <v>23</v>
      </c>
      <c r="G68" s="229"/>
      <c r="H68" s="232">
        <f>B68+F68</f>
        <v>227</v>
      </c>
      <c r="I68" s="233">
        <f>B68</f>
        <v>204</v>
      </c>
      <c r="J68" s="233"/>
      <c r="K68" s="232" t="s">
        <v>510</v>
      </c>
    </row>
    <row r="69" spans="1:11" s="234" customFormat="1" ht="10.9" customHeight="1" x14ac:dyDescent="0.2">
      <c r="A69" s="398"/>
      <c r="B69" s="399"/>
      <c r="C69" s="400"/>
      <c r="D69" s="401"/>
      <c r="E69" s="400"/>
      <c r="F69" s="399"/>
      <c r="G69" s="399"/>
      <c r="H69" s="402"/>
      <c r="I69" s="403"/>
      <c r="J69" s="403"/>
      <c r="K69" s="402"/>
    </row>
    <row r="70" spans="1:11" s="234" customFormat="1" ht="10.9" customHeight="1" x14ac:dyDescent="0.2">
      <c r="A70" s="543" t="s">
        <v>723</v>
      </c>
      <c r="B70" s="544"/>
      <c r="C70" s="544"/>
      <c r="D70" s="544"/>
      <c r="E70" s="544"/>
      <c r="F70" s="544"/>
      <c r="G70" s="544"/>
      <c r="H70" s="544"/>
      <c r="I70" s="544"/>
      <c r="J70" s="544"/>
      <c r="K70" s="544"/>
    </row>
    <row r="71" spans="1:11" s="234" customFormat="1" ht="10.5" customHeight="1" x14ac:dyDescent="0.2">
      <c r="A71" s="235"/>
      <c r="B71" s="236"/>
      <c r="C71" s="237"/>
      <c r="E71" s="238"/>
      <c r="H71" s="239"/>
    </row>
  </sheetData>
  <mergeCells count="1">
    <mergeCell ref="A70:K70"/>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M44"/>
  <sheetViews>
    <sheetView showGridLines="0" zoomScaleNormal="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42578125" style="2" customWidth="1"/>
    <col min="2" max="2" width="6.85546875" style="2" customWidth="1"/>
    <col min="3" max="3" width="11.42578125" style="2" customWidth="1"/>
    <col min="4" max="4" width="14" style="2" customWidth="1"/>
    <col min="5" max="5" width="6.85546875" style="2" customWidth="1"/>
    <col min="6" max="9" width="9.28515625" style="2" customWidth="1"/>
    <col min="10" max="10" width="8.5703125" style="2" customWidth="1"/>
    <col min="11" max="11" width="7.28515625" style="2" customWidth="1"/>
    <col min="12" max="12" width="9" style="2" customWidth="1"/>
    <col min="13" max="13" width="10.7109375" style="2" customWidth="1"/>
    <col min="14" max="16384" width="9.140625" style="2"/>
  </cols>
  <sheetData>
    <row r="1" spans="1:13" ht="11.25" customHeight="1" x14ac:dyDescent="0.2">
      <c r="A1" s="3" t="s">
        <v>583</v>
      </c>
      <c r="B1" s="3"/>
      <c r="C1" s="3"/>
      <c r="D1" s="3"/>
      <c r="E1" s="3"/>
      <c r="F1" s="3"/>
      <c r="G1" s="3"/>
      <c r="H1" s="3"/>
      <c r="I1" s="3"/>
      <c r="J1" s="3"/>
      <c r="K1" s="3"/>
      <c r="L1" s="3"/>
      <c r="M1" s="3"/>
    </row>
    <row r="2" spans="1:13" ht="11.25" customHeight="1" x14ac:dyDescent="0.2">
      <c r="A2" s="3" t="s">
        <v>622</v>
      </c>
      <c r="B2" s="3"/>
      <c r="C2" s="3"/>
      <c r="D2" s="3"/>
      <c r="E2" s="3"/>
      <c r="F2" s="3"/>
      <c r="G2" s="3"/>
      <c r="H2" s="3"/>
      <c r="I2" s="3"/>
      <c r="J2" s="3"/>
      <c r="K2" s="3"/>
      <c r="L2" s="3"/>
      <c r="M2" s="3"/>
    </row>
    <row r="3" spans="1:13" ht="11.25" customHeight="1" x14ac:dyDescent="0.2">
      <c r="A3" s="7" t="s">
        <v>582</v>
      </c>
      <c r="B3" s="3"/>
      <c r="C3" s="3"/>
      <c r="D3" s="3"/>
      <c r="E3" s="3"/>
      <c r="F3" s="3"/>
      <c r="G3" s="3"/>
      <c r="H3" s="3"/>
      <c r="I3" s="3"/>
      <c r="J3" s="3"/>
      <c r="K3" s="3"/>
      <c r="L3" s="3"/>
      <c r="M3" s="3"/>
    </row>
    <row r="4" spans="1:13" ht="11.25" customHeight="1" x14ac:dyDescent="0.2">
      <c r="A4" s="7" t="s">
        <v>623</v>
      </c>
      <c r="B4" s="3"/>
      <c r="C4" s="3"/>
      <c r="D4" s="3"/>
      <c r="E4" s="3"/>
      <c r="F4" s="3"/>
      <c r="G4" s="3"/>
      <c r="H4" s="3"/>
      <c r="I4" s="3"/>
      <c r="J4" s="3"/>
      <c r="K4" s="3"/>
      <c r="L4" s="3"/>
      <c r="M4" s="3"/>
    </row>
    <row r="5" spans="1:13" ht="11.25" customHeight="1" x14ac:dyDescent="0.2">
      <c r="A5" s="8"/>
      <c r="B5" s="4"/>
      <c r="C5" s="4"/>
      <c r="D5" s="4"/>
      <c r="E5" s="4"/>
      <c r="F5" s="4"/>
      <c r="G5" s="4"/>
      <c r="H5" s="4"/>
      <c r="I5" s="4"/>
      <c r="J5" s="4"/>
      <c r="K5" s="4"/>
      <c r="L5" s="4"/>
      <c r="M5" s="4"/>
    </row>
    <row r="6" spans="1:13" ht="11.25" customHeight="1" x14ac:dyDescent="0.2">
      <c r="A6" s="3" t="s">
        <v>20</v>
      </c>
      <c r="B6" s="3" t="s">
        <v>114</v>
      </c>
      <c r="C6" s="3"/>
      <c r="D6" s="3"/>
      <c r="E6" s="3" t="s">
        <v>195</v>
      </c>
      <c r="F6" s="3"/>
      <c r="G6" s="3"/>
      <c r="H6" s="3"/>
      <c r="I6" s="3"/>
      <c r="J6" s="3"/>
      <c r="K6" s="3"/>
      <c r="L6" s="3"/>
      <c r="M6" s="3"/>
    </row>
    <row r="7" spans="1:13" ht="11.25" customHeight="1" x14ac:dyDescent="0.2">
      <c r="A7" s="7" t="s">
        <v>88</v>
      </c>
      <c r="B7" s="8" t="s">
        <v>115</v>
      </c>
      <c r="C7" s="4"/>
      <c r="D7" s="4"/>
      <c r="E7" s="8" t="s">
        <v>196</v>
      </c>
      <c r="F7" s="4"/>
      <c r="G7" s="4"/>
      <c r="H7" s="4"/>
      <c r="I7" s="4"/>
      <c r="J7" s="4"/>
      <c r="K7" s="4"/>
      <c r="L7" s="4"/>
      <c r="M7" s="4"/>
    </row>
    <row r="8" spans="1:13" ht="11.25" customHeight="1" x14ac:dyDescent="0.2">
      <c r="B8" s="3" t="s">
        <v>145</v>
      </c>
      <c r="C8" s="3" t="s">
        <v>226</v>
      </c>
      <c r="D8" s="3"/>
      <c r="E8" s="3" t="s">
        <v>145</v>
      </c>
      <c r="F8" s="3" t="s">
        <v>225</v>
      </c>
      <c r="G8" s="3"/>
      <c r="H8" s="3"/>
      <c r="I8" s="3"/>
      <c r="J8" s="3"/>
      <c r="K8" s="3"/>
      <c r="L8" s="3"/>
      <c r="M8" s="3"/>
    </row>
    <row r="9" spans="1:13" ht="11.25" customHeight="1" x14ac:dyDescent="0.2">
      <c r="B9" s="7" t="s">
        <v>94</v>
      </c>
      <c r="C9" s="8" t="s">
        <v>197</v>
      </c>
      <c r="D9" s="4"/>
      <c r="E9" s="7" t="s">
        <v>94</v>
      </c>
      <c r="F9" s="8" t="s">
        <v>198</v>
      </c>
      <c r="G9" s="4"/>
      <c r="H9" s="4"/>
      <c r="I9" s="4"/>
      <c r="J9" s="4"/>
      <c r="K9" s="4"/>
      <c r="L9" s="4"/>
      <c r="M9" s="4"/>
    </row>
    <row r="10" spans="1:13" ht="11.25" customHeight="1" x14ac:dyDescent="0.2">
      <c r="A10" s="3"/>
      <c r="B10" s="3"/>
      <c r="C10" s="3" t="s">
        <v>210</v>
      </c>
      <c r="D10" s="3" t="s">
        <v>199</v>
      </c>
      <c r="E10" s="3"/>
      <c r="F10" s="3" t="s">
        <v>11</v>
      </c>
      <c r="G10" s="3"/>
      <c r="I10" s="3"/>
      <c r="J10" s="3" t="s">
        <v>56</v>
      </c>
      <c r="K10" s="3"/>
      <c r="L10" s="3"/>
      <c r="M10" s="3"/>
    </row>
    <row r="11" spans="1:13" ht="11.25" customHeight="1" x14ac:dyDescent="0.2">
      <c r="A11" s="3"/>
      <c r="B11" s="3"/>
      <c r="C11" s="7" t="s">
        <v>204</v>
      </c>
      <c r="D11" s="8" t="s">
        <v>201</v>
      </c>
      <c r="E11" s="3"/>
      <c r="F11" s="8" t="s">
        <v>202</v>
      </c>
      <c r="G11" s="4"/>
      <c r="H11" s="1"/>
      <c r="I11" s="4"/>
      <c r="J11" s="8" t="s">
        <v>57</v>
      </c>
      <c r="K11" s="4"/>
      <c r="L11" s="4"/>
      <c r="M11" s="4"/>
    </row>
    <row r="12" spans="1:13" ht="11.25" customHeight="1" x14ac:dyDescent="0.2">
      <c r="A12" s="3"/>
      <c r="B12" s="3"/>
      <c r="C12" s="3"/>
      <c r="D12" s="3" t="s">
        <v>205</v>
      </c>
      <c r="E12" s="3"/>
      <c r="F12" s="5" t="s">
        <v>145</v>
      </c>
      <c r="G12" s="5" t="s">
        <v>146</v>
      </c>
      <c r="H12" s="5" t="s">
        <v>147</v>
      </c>
      <c r="I12" s="5" t="s">
        <v>112</v>
      </c>
      <c r="J12" s="5" t="s">
        <v>145</v>
      </c>
      <c r="K12" s="5" t="s">
        <v>146</v>
      </c>
      <c r="L12" s="5" t="s">
        <v>147</v>
      </c>
      <c r="M12" s="5" t="s">
        <v>112</v>
      </c>
    </row>
    <row r="13" spans="1:13" ht="11.25" customHeight="1" x14ac:dyDescent="0.2">
      <c r="A13" s="4"/>
      <c r="B13" s="4"/>
      <c r="C13" s="4"/>
      <c r="D13" s="8" t="s">
        <v>136</v>
      </c>
      <c r="E13" s="4"/>
      <c r="F13" s="10" t="s">
        <v>94</v>
      </c>
      <c r="G13" s="10" t="s">
        <v>146</v>
      </c>
      <c r="H13" s="10" t="s">
        <v>58</v>
      </c>
      <c r="I13" s="10" t="s">
        <v>113</v>
      </c>
      <c r="J13" s="10" t="s">
        <v>94</v>
      </c>
      <c r="K13" s="10" t="s">
        <v>146</v>
      </c>
      <c r="L13" s="10" t="s">
        <v>58</v>
      </c>
      <c r="M13" s="10" t="s">
        <v>113</v>
      </c>
    </row>
    <row r="14" spans="1:13" s="286" customFormat="1" ht="11.25" customHeight="1" x14ac:dyDescent="0.2">
      <c r="B14" s="251"/>
      <c r="C14" s="251"/>
      <c r="D14" s="251"/>
      <c r="E14" s="251"/>
      <c r="F14" s="251"/>
      <c r="G14" s="251"/>
      <c r="H14" s="251"/>
      <c r="I14" s="251"/>
      <c r="J14" s="251"/>
      <c r="K14" s="251"/>
      <c r="L14" s="251"/>
      <c r="M14" s="251"/>
    </row>
    <row r="15" spans="1:13" s="3" customFormat="1" ht="11.25" customHeight="1" x14ac:dyDescent="0.2">
      <c r="A15" s="3" t="s">
        <v>159</v>
      </c>
      <c r="B15" s="44">
        <v>1615</v>
      </c>
      <c r="C15" s="44">
        <v>189</v>
      </c>
      <c r="D15" s="44">
        <v>1426</v>
      </c>
      <c r="E15" s="44">
        <v>1849</v>
      </c>
      <c r="F15" s="44">
        <v>204</v>
      </c>
      <c r="G15" s="44">
        <v>158</v>
      </c>
      <c r="H15" s="44">
        <v>46</v>
      </c>
      <c r="I15" s="21" t="s">
        <v>607</v>
      </c>
      <c r="J15" s="44">
        <v>1645</v>
      </c>
      <c r="K15" s="44">
        <v>1080</v>
      </c>
      <c r="L15" s="44">
        <v>561</v>
      </c>
      <c r="M15" s="44">
        <v>4</v>
      </c>
    </row>
    <row r="16" spans="1:13" s="282" customFormat="1" ht="11.25" customHeight="1" x14ac:dyDescent="0.2">
      <c r="A16" s="286"/>
      <c r="B16" s="278"/>
      <c r="C16" s="278"/>
      <c r="D16" s="278"/>
      <c r="E16" s="278"/>
      <c r="F16" s="278"/>
      <c r="G16" s="278"/>
      <c r="H16" s="278"/>
      <c r="I16" s="278"/>
      <c r="J16" s="278"/>
      <c r="K16" s="278"/>
      <c r="L16" s="278"/>
      <c r="M16" s="278"/>
    </row>
    <row r="17" spans="1:13" ht="11.25" customHeight="1" x14ac:dyDescent="0.2">
      <c r="A17" s="2" t="s">
        <v>160</v>
      </c>
      <c r="B17" s="21">
        <v>319</v>
      </c>
      <c r="C17" s="21">
        <v>13</v>
      </c>
      <c r="D17" s="21">
        <v>306</v>
      </c>
      <c r="E17" s="21">
        <v>353</v>
      </c>
      <c r="F17" s="21">
        <v>13</v>
      </c>
      <c r="G17" s="21">
        <v>11</v>
      </c>
      <c r="H17" s="21">
        <v>2</v>
      </c>
      <c r="I17" s="21" t="s">
        <v>607</v>
      </c>
      <c r="J17" s="21">
        <v>340</v>
      </c>
      <c r="K17" s="21">
        <v>220</v>
      </c>
      <c r="L17" s="21">
        <v>120</v>
      </c>
      <c r="M17" s="21" t="s">
        <v>607</v>
      </c>
    </row>
    <row r="18" spans="1:13" s="11" customFormat="1" ht="11.25" customHeight="1" x14ac:dyDescent="0.2">
      <c r="A18" s="11" t="s">
        <v>227</v>
      </c>
      <c r="B18" s="113">
        <v>93</v>
      </c>
      <c r="C18" s="113">
        <v>4</v>
      </c>
      <c r="D18" s="113">
        <v>89</v>
      </c>
      <c r="E18" s="113">
        <v>95</v>
      </c>
      <c r="F18" s="113">
        <v>4</v>
      </c>
      <c r="G18" s="113">
        <v>3</v>
      </c>
      <c r="H18" s="113">
        <v>1</v>
      </c>
      <c r="I18" s="113" t="s">
        <v>607</v>
      </c>
      <c r="J18" s="113">
        <v>91</v>
      </c>
      <c r="K18" s="113">
        <v>50</v>
      </c>
      <c r="L18" s="113">
        <v>41</v>
      </c>
      <c r="M18" s="113" t="s">
        <v>607</v>
      </c>
    </row>
    <row r="19" spans="1:13" ht="11.25" customHeight="1" x14ac:dyDescent="0.2">
      <c r="A19" s="2" t="s">
        <v>161</v>
      </c>
      <c r="B19" s="21">
        <v>53</v>
      </c>
      <c r="C19" s="21">
        <v>7</v>
      </c>
      <c r="D19" s="21">
        <v>46</v>
      </c>
      <c r="E19" s="21">
        <v>57</v>
      </c>
      <c r="F19" s="21">
        <v>8</v>
      </c>
      <c r="G19" s="21">
        <v>7</v>
      </c>
      <c r="H19" s="21">
        <v>1</v>
      </c>
      <c r="I19" s="477" t="s">
        <v>607</v>
      </c>
      <c r="J19" s="21">
        <v>49</v>
      </c>
      <c r="K19" s="21">
        <v>30</v>
      </c>
      <c r="L19" s="21">
        <v>19</v>
      </c>
      <c r="M19" s="21" t="s">
        <v>607</v>
      </c>
    </row>
    <row r="20" spans="1:13" ht="11.25" customHeight="1" x14ac:dyDescent="0.2">
      <c r="A20" s="2" t="s">
        <v>162</v>
      </c>
      <c r="B20" s="21">
        <v>47</v>
      </c>
      <c r="C20" s="21">
        <v>5</v>
      </c>
      <c r="D20" s="21">
        <v>42</v>
      </c>
      <c r="E20" s="21">
        <v>52</v>
      </c>
      <c r="F20" s="21">
        <v>5</v>
      </c>
      <c r="G20" s="21">
        <v>4</v>
      </c>
      <c r="H20" s="21">
        <v>1</v>
      </c>
      <c r="I20" s="21" t="s">
        <v>607</v>
      </c>
      <c r="J20" s="21">
        <v>47</v>
      </c>
      <c r="K20" s="21">
        <v>30</v>
      </c>
      <c r="L20" s="21">
        <v>16</v>
      </c>
      <c r="M20" s="21">
        <v>1</v>
      </c>
    </row>
    <row r="21" spans="1:13" ht="11.25" customHeight="1" x14ac:dyDescent="0.2">
      <c r="A21" s="2" t="s">
        <v>163</v>
      </c>
      <c r="B21" s="21">
        <v>64</v>
      </c>
      <c r="C21" s="21">
        <v>13</v>
      </c>
      <c r="D21" s="21">
        <v>51</v>
      </c>
      <c r="E21" s="21">
        <v>74</v>
      </c>
      <c r="F21" s="21">
        <v>13</v>
      </c>
      <c r="G21" s="21">
        <v>11</v>
      </c>
      <c r="H21" s="21">
        <v>2</v>
      </c>
      <c r="I21" s="21" t="s">
        <v>607</v>
      </c>
      <c r="J21" s="21">
        <v>61</v>
      </c>
      <c r="K21" s="21">
        <v>42</v>
      </c>
      <c r="L21" s="21">
        <v>18</v>
      </c>
      <c r="M21" s="21">
        <v>1</v>
      </c>
    </row>
    <row r="22" spans="1:13" ht="11.25" customHeight="1" x14ac:dyDescent="0.2">
      <c r="B22" s="21"/>
      <c r="C22" s="21"/>
      <c r="D22" s="21"/>
      <c r="E22" s="21"/>
      <c r="F22" s="21"/>
      <c r="G22" s="21"/>
      <c r="H22" s="21"/>
      <c r="I22" s="21"/>
      <c r="J22" s="21"/>
      <c r="K22" s="21"/>
      <c r="L22" s="21"/>
      <c r="M22" s="21"/>
    </row>
    <row r="23" spans="1:13" ht="11.25" customHeight="1" x14ac:dyDescent="0.2">
      <c r="A23" s="2" t="s">
        <v>164</v>
      </c>
      <c r="B23" s="21">
        <v>71</v>
      </c>
      <c r="C23" s="21">
        <v>5</v>
      </c>
      <c r="D23" s="21">
        <v>66</v>
      </c>
      <c r="E23" s="21">
        <v>85</v>
      </c>
      <c r="F23" s="21">
        <v>5</v>
      </c>
      <c r="G23" s="21">
        <v>5</v>
      </c>
      <c r="H23" s="21" t="s">
        <v>607</v>
      </c>
      <c r="I23" s="21" t="s">
        <v>607</v>
      </c>
      <c r="J23" s="21">
        <v>80</v>
      </c>
      <c r="K23" s="21">
        <v>49</v>
      </c>
      <c r="L23" s="21">
        <v>31</v>
      </c>
      <c r="M23" s="21" t="s">
        <v>607</v>
      </c>
    </row>
    <row r="24" spans="1:13" ht="11.25" customHeight="1" x14ac:dyDescent="0.2">
      <c r="A24" s="2" t="s">
        <v>165</v>
      </c>
      <c r="B24" s="21">
        <v>25</v>
      </c>
      <c r="C24" s="21">
        <v>6</v>
      </c>
      <c r="D24" s="21">
        <v>19</v>
      </c>
      <c r="E24" s="21">
        <v>30</v>
      </c>
      <c r="F24" s="21">
        <v>6</v>
      </c>
      <c r="G24" s="21">
        <v>4</v>
      </c>
      <c r="H24" s="21">
        <v>2</v>
      </c>
      <c r="I24" s="21" t="s">
        <v>607</v>
      </c>
      <c r="J24" s="21">
        <v>24</v>
      </c>
      <c r="K24" s="21">
        <v>16</v>
      </c>
      <c r="L24" s="21">
        <v>8</v>
      </c>
      <c r="M24" s="21" t="s">
        <v>607</v>
      </c>
    </row>
    <row r="25" spans="1:13" ht="11.25" customHeight="1" x14ac:dyDescent="0.2">
      <c r="A25" s="2" t="s">
        <v>166</v>
      </c>
      <c r="B25" s="21">
        <v>46</v>
      </c>
      <c r="C25" s="21">
        <v>6</v>
      </c>
      <c r="D25" s="21">
        <v>40</v>
      </c>
      <c r="E25" s="21">
        <v>54</v>
      </c>
      <c r="F25" s="21">
        <v>7</v>
      </c>
      <c r="G25" s="21">
        <v>5</v>
      </c>
      <c r="H25" s="21">
        <v>2</v>
      </c>
      <c r="I25" s="21" t="s">
        <v>607</v>
      </c>
      <c r="J25" s="21">
        <v>47</v>
      </c>
      <c r="K25" s="21">
        <v>31</v>
      </c>
      <c r="L25" s="21">
        <v>16</v>
      </c>
      <c r="M25" s="21" t="s">
        <v>607</v>
      </c>
    </row>
    <row r="26" spans="1:13" ht="11.25" customHeight="1" x14ac:dyDescent="0.2">
      <c r="A26" s="2" t="s">
        <v>167</v>
      </c>
      <c r="B26" s="21">
        <v>20</v>
      </c>
      <c r="C26" s="21">
        <v>2</v>
      </c>
      <c r="D26" s="21">
        <v>18</v>
      </c>
      <c r="E26" s="21">
        <v>21</v>
      </c>
      <c r="F26" s="21">
        <v>2</v>
      </c>
      <c r="G26" s="21">
        <v>2</v>
      </c>
      <c r="H26" s="21" t="s">
        <v>607</v>
      </c>
      <c r="I26" s="21" t="s">
        <v>607</v>
      </c>
      <c r="J26" s="21">
        <v>19</v>
      </c>
      <c r="K26" s="21">
        <v>11</v>
      </c>
      <c r="L26" s="21">
        <v>8</v>
      </c>
      <c r="M26" s="21" t="s">
        <v>607</v>
      </c>
    </row>
    <row r="27" spans="1:13" ht="11.25" customHeight="1" x14ac:dyDescent="0.2">
      <c r="A27" s="2" t="s">
        <v>168</v>
      </c>
      <c r="B27" s="21">
        <v>30</v>
      </c>
      <c r="C27" s="21">
        <v>2</v>
      </c>
      <c r="D27" s="21">
        <v>28</v>
      </c>
      <c r="E27" s="21">
        <v>31</v>
      </c>
      <c r="F27" s="21">
        <v>2</v>
      </c>
      <c r="G27" s="21">
        <v>2</v>
      </c>
      <c r="H27" s="21" t="s">
        <v>607</v>
      </c>
      <c r="I27" s="21" t="s">
        <v>607</v>
      </c>
      <c r="J27" s="21">
        <v>29</v>
      </c>
      <c r="K27" s="21">
        <v>20</v>
      </c>
      <c r="L27" s="21">
        <v>9</v>
      </c>
      <c r="M27" s="21" t="s">
        <v>607</v>
      </c>
    </row>
    <row r="28" spans="1:13" ht="11.25" customHeight="1" x14ac:dyDescent="0.2">
      <c r="B28" s="21"/>
      <c r="C28" s="21"/>
      <c r="D28" s="21"/>
      <c r="E28" s="21"/>
      <c r="F28" s="21"/>
      <c r="G28" s="21"/>
      <c r="H28" s="21"/>
      <c r="I28" s="21"/>
      <c r="J28" s="21"/>
      <c r="K28" s="21"/>
      <c r="L28" s="21"/>
      <c r="M28" s="21"/>
    </row>
    <row r="29" spans="1:13" ht="11.25" customHeight="1" x14ac:dyDescent="0.2">
      <c r="A29" s="2" t="s">
        <v>169</v>
      </c>
      <c r="B29" s="21">
        <v>223</v>
      </c>
      <c r="C29" s="21">
        <v>36</v>
      </c>
      <c r="D29" s="21">
        <v>187</v>
      </c>
      <c r="E29" s="21">
        <v>243</v>
      </c>
      <c r="F29" s="21">
        <v>39</v>
      </c>
      <c r="G29" s="21">
        <v>32</v>
      </c>
      <c r="H29" s="21">
        <v>7</v>
      </c>
      <c r="I29" s="21" t="s">
        <v>607</v>
      </c>
      <c r="J29" s="21">
        <v>204</v>
      </c>
      <c r="K29" s="21">
        <v>139</v>
      </c>
      <c r="L29" s="21">
        <v>65</v>
      </c>
      <c r="M29" s="21" t="s">
        <v>607</v>
      </c>
    </row>
    <row r="30" spans="1:13" s="11" customFormat="1" ht="11.25" customHeight="1" x14ac:dyDescent="0.2">
      <c r="A30" s="11" t="s">
        <v>228</v>
      </c>
      <c r="B30" s="113">
        <v>62</v>
      </c>
      <c r="C30" s="113">
        <v>8</v>
      </c>
      <c r="D30" s="113">
        <v>54</v>
      </c>
      <c r="E30" s="113">
        <v>65</v>
      </c>
      <c r="F30" s="113">
        <v>8</v>
      </c>
      <c r="G30" s="113">
        <v>8</v>
      </c>
      <c r="H30" s="113" t="s">
        <v>607</v>
      </c>
      <c r="I30" s="113" t="s">
        <v>607</v>
      </c>
      <c r="J30" s="113">
        <v>57</v>
      </c>
      <c r="K30" s="113">
        <v>38</v>
      </c>
      <c r="L30" s="113">
        <v>19</v>
      </c>
      <c r="M30" s="113" t="s">
        <v>607</v>
      </c>
    </row>
    <row r="31" spans="1:13" ht="11.25" customHeight="1" x14ac:dyDescent="0.2">
      <c r="A31" s="2" t="s">
        <v>170</v>
      </c>
      <c r="B31" s="21">
        <v>59</v>
      </c>
      <c r="C31" s="21">
        <v>4</v>
      </c>
      <c r="D31" s="21">
        <v>55</v>
      </c>
      <c r="E31" s="21">
        <v>70</v>
      </c>
      <c r="F31" s="21">
        <v>5</v>
      </c>
      <c r="G31" s="21">
        <v>3</v>
      </c>
      <c r="H31" s="21">
        <v>2</v>
      </c>
      <c r="I31" s="21" t="s">
        <v>607</v>
      </c>
      <c r="J31" s="21">
        <v>65</v>
      </c>
      <c r="K31" s="21">
        <v>41</v>
      </c>
      <c r="L31" s="21">
        <v>24</v>
      </c>
      <c r="M31" s="21" t="s">
        <v>607</v>
      </c>
    </row>
    <row r="32" spans="1:13" ht="11.25" customHeight="1" x14ac:dyDescent="0.2">
      <c r="A32" s="2" t="s">
        <v>171</v>
      </c>
      <c r="B32" s="21">
        <v>211</v>
      </c>
      <c r="C32" s="21">
        <v>25</v>
      </c>
      <c r="D32" s="21">
        <v>186</v>
      </c>
      <c r="E32" s="21">
        <v>245</v>
      </c>
      <c r="F32" s="21">
        <v>30</v>
      </c>
      <c r="G32" s="21">
        <v>20</v>
      </c>
      <c r="H32" s="21">
        <v>10</v>
      </c>
      <c r="I32" s="21" t="s">
        <v>607</v>
      </c>
      <c r="J32" s="21">
        <v>215</v>
      </c>
      <c r="K32" s="21">
        <v>146</v>
      </c>
      <c r="L32" s="21">
        <v>69</v>
      </c>
      <c r="M32" s="21" t="s">
        <v>607</v>
      </c>
    </row>
    <row r="33" spans="1:13" s="11" customFormat="1" ht="11.25" customHeight="1" x14ac:dyDescent="0.2">
      <c r="A33" s="11" t="s">
        <v>229</v>
      </c>
      <c r="B33" s="113">
        <v>53</v>
      </c>
      <c r="C33" s="113">
        <v>8</v>
      </c>
      <c r="D33" s="113">
        <v>45</v>
      </c>
      <c r="E33" s="113">
        <v>60</v>
      </c>
      <c r="F33" s="113">
        <v>11</v>
      </c>
      <c r="G33" s="113">
        <v>8</v>
      </c>
      <c r="H33" s="113">
        <v>3</v>
      </c>
      <c r="I33" s="113" t="s">
        <v>607</v>
      </c>
      <c r="J33" s="113">
        <v>49</v>
      </c>
      <c r="K33" s="113">
        <v>34</v>
      </c>
      <c r="L33" s="113">
        <v>15</v>
      </c>
      <c r="M33" s="113" t="s">
        <v>607</v>
      </c>
    </row>
    <row r="34" spans="1:13" ht="11.25" customHeight="1" x14ac:dyDescent="0.2">
      <c r="B34" s="21"/>
      <c r="C34" s="21"/>
      <c r="D34" s="21"/>
      <c r="E34" s="21"/>
      <c r="F34" s="21"/>
      <c r="G34" s="21"/>
      <c r="H34" s="21"/>
      <c r="I34" s="21"/>
      <c r="J34" s="21"/>
      <c r="K34" s="21"/>
      <c r="L34" s="21"/>
      <c r="M34" s="21"/>
    </row>
    <row r="35" spans="1:13" ht="11.25" customHeight="1" x14ac:dyDescent="0.2">
      <c r="A35" s="2" t="s">
        <v>172</v>
      </c>
      <c r="B35" s="21">
        <v>49</v>
      </c>
      <c r="C35" s="21">
        <v>11</v>
      </c>
      <c r="D35" s="21">
        <v>38</v>
      </c>
      <c r="E35" s="21">
        <v>57</v>
      </c>
      <c r="F35" s="21">
        <v>12</v>
      </c>
      <c r="G35" s="21">
        <v>11</v>
      </c>
      <c r="H35" s="21">
        <v>1</v>
      </c>
      <c r="I35" s="21" t="s">
        <v>607</v>
      </c>
      <c r="J35" s="21">
        <v>45</v>
      </c>
      <c r="K35" s="21">
        <v>25</v>
      </c>
      <c r="L35" s="21">
        <v>20</v>
      </c>
      <c r="M35" s="21" t="s">
        <v>607</v>
      </c>
    </row>
    <row r="36" spans="1:13" ht="11.25" customHeight="1" x14ac:dyDescent="0.2">
      <c r="A36" s="2" t="s">
        <v>173</v>
      </c>
      <c r="B36" s="21">
        <v>47</v>
      </c>
      <c r="C36" s="21">
        <v>6</v>
      </c>
      <c r="D36" s="21">
        <v>41</v>
      </c>
      <c r="E36" s="21">
        <v>55</v>
      </c>
      <c r="F36" s="21">
        <v>6</v>
      </c>
      <c r="G36" s="21">
        <v>4</v>
      </c>
      <c r="H36" s="21">
        <v>2</v>
      </c>
      <c r="I36" s="21" t="s">
        <v>607</v>
      </c>
      <c r="J36" s="21">
        <v>49</v>
      </c>
      <c r="K36" s="21">
        <v>35</v>
      </c>
      <c r="L36" s="21">
        <v>13</v>
      </c>
      <c r="M36" s="21">
        <v>1</v>
      </c>
    </row>
    <row r="37" spans="1:13" ht="11.25" customHeight="1" x14ac:dyDescent="0.2">
      <c r="A37" s="2" t="s">
        <v>174</v>
      </c>
      <c r="B37" s="21">
        <v>89</v>
      </c>
      <c r="C37" s="21">
        <v>6</v>
      </c>
      <c r="D37" s="21">
        <v>83</v>
      </c>
      <c r="E37" s="21">
        <v>108</v>
      </c>
      <c r="F37" s="21">
        <v>6</v>
      </c>
      <c r="G37" s="21">
        <v>3</v>
      </c>
      <c r="H37" s="21">
        <v>3</v>
      </c>
      <c r="I37" s="21" t="s">
        <v>607</v>
      </c>
      <c r="J37" s="21">
        <v>102</v>
      </c>
      <c r="K37" s="21">
        <v>74</v>
      </c>
      <c r="L37" s="21">
        <v>27</v>
      </c>
      <c r="M37" s="21">
        <v>1</v>
      </c>
    </row>
    <row r="38" spans="1:13" ht="11.25" customHeight="1" x14ac:dyDescent="0.2">
      <c r="A38" s="2" t="s">
        <v>175</v>
      </c>
      <c r="B38" s="21">
        <v>51</v>
      </c>
      <c r="C38" s="21">
        <v>9</v>
      </c>
      <c r="D38" s="21">
        <v>42</v>
      </c>
      <c r="E38" s="21">
        <v>58</v>
      </c>
      <c r="F38" s="21">
        <v>9</v>
      </c>
      <c r="G38" s="21">
        <v>8</v>
      </c>
      <c r="H38" s="21">
        <v>1</v>
      </c>
      <c r="I38" s="21" t="s">
        <v>607</v>
      </c>
      <c r="J38" s="21">
        <v>49</v>
      </c>
      <c r="K38" s="21">
        <v>38</v>
      </c>
      <c r="L38" s="21">
        <v>11</v>
      </c>
      <c r="M38" s="21" t="s">
        <v>607</v>
      </c>
    </row>
    <row r="39" spans="1:13" ht="11.25" customHeight="1" x14ac:dyDescent="0.2">
      <c r="A39" s="2" t="s">
        <v>176</v>
      </c>
      <c r="B39" s="21">
        <v>38</v>
      </c>
      <c r="C39" s="21">
        <v>6</v>
      </c>
      <c r="D39" s="21">
        <v>32</v>
      </c>
      <c r="E39" s="21">
        <v>46</v>
      </c>
      <c r="F39" s="21">
        <v>6</v>
      </c>
      <c r="G39" s="21">
        <v>5</v>
      </c>
      <c r="H39" s="21">
        <v>1</v>
      </c>
      <c r="I39" s="21" t="s">
        <v>607</v>
      </c>
      <c r="J39" s="21">
        <v>40</v>
      </c>
      <c r="K39" s="21">
        <v>24</v>
      </c>
      <c r="L39" s="21">
        <v>16</v>
      </c>
      <c r="M39" s="21" t="s">
        <v>607</v>
      </c>
    </row>
    <row r="40" spans="1:13" ht="11.25" customHeight="1" x14ac:dyDescent="0.2">
      <c r="B40" s="21"/>
      <c r="C40" s="21"/>
      <c r="D40" s="21"/>
      <c r="E40" s="21"/>
      <c r="F40" s="21"/>
      <c r="G40" s="21"/>
      <c r="H40" s="21"/>
      <c r="I40" s="21"/>
      <c r="J40" s="21"/>
      <c r="K40" s="21"/>
      <c r="L40" s="21"/>
      <c r="M40" s="21"/>
    </row>
    <row r="41" spans="1:13" ht="11.25" customHeight="1" x14ac:dyDescent="0.2">
      <c r="A41" s="2" t="s">
        <v>177</v>
      </c>
      <c r="B41" s="21">
        <v>35</v>
      </c>
      <c r="C41" s="21">
        <v>9</v>
      </c>
      <c r="D41" s="21">
        <v>26</v>
      </c>
      <c r="E41" s="21">
        <v>45</v>
      </c>
      <c r="F41" s="21">
        <v>12</v>
      </c>
      <c r="G41" s="21">
        <v>10</v>
      </c>
      <c r="H41" s="21">
        <v>2</v>
      </c>
      <c r="I41" s="21" t="s">
        <v>607</v>
      </c>
      <c r="J41" s="21">
        <v>33</v>
      </c>
      <c r="K41" s="21">
        <v>19</v>
      </c>
      <c r="L41" s="21">
        <v>14</v>
      </c>
      <c r="M41" s="21" t="s">
        <v>607</v>
      </c>
    </row>
    <row r="42" spans="1:13" ht="11.25" customHeight="1" x14ac:dyDescent="0.2">
      <c r="A42" s="2" t="s">
        <v>178</v>
      </c>
      <c r="B42" s="21">
        <v>37</v>
      </c>
      <c r="C42" s="21">
        <v>6</v>
      </c>
      <c r="D42" s="21">
        <v>31</v>
      </c>
      <c r="E42" s="21">
        <v>44</v>
      </c>
      <c r="F42" s="21">
        <v>6</v>
      </c>
      <c r="G42" s="21">
        <v>4</v>
      </c>
      <c r="H42" s="21">
        <v>2</v>
      </c>
      <c r="I42" s="21" t="s">
        <v>607</v>
      </c>
      <c r="J42" s="21">
        <v>38</v>
      </c>
      <c r="K42" s="21">
        <v>29</v>
      </c>
      <c r="L42" s="21">
        <v>9</v>
      </c>
      <c r="M42" s="21" t="s">
        <v>607</v>
      </c>
    </row>
    <row r="43" spans="1:13" ht="11.25" customHeight="1" x14ac:dyDescent="0.2">
      <c r="A43" s="2" t="s">
        <v>179</v>
      </c>
      <c r="B43" s="21">
        <v>72</v>
      </c>
      <c r="C43" s="21">
        <v>7</v>
      </c>
      <c r="D43" s="21">
        <v>65</v>
      </c>
      <c r="E43" s="21">
        <v>82</v>
      </c>
      <c r="F43" s="21">
        <v>7</v>
      </c>
      <c r="G43" s="21">
        <v>5</v>
      </c>
      <c r="H43" s="21">
        <v>2</v>
      </c>
      <c r="I43" s="21" t="s">
        <v>607</v>
      </c>
      <c r="J43" s="21">
        <v>75</v>
      </c>
      <c r="K43" s="21">
        <v>40</v>
      </c>
      <c r="L43" s="21">
        <v>35</v>
      </c>
      <c r="M43" s="21" t="s">
        <v>607</v>
      </c>
    </row>
    <row r="44" spans="1:13" ht="11.25" customHeight="1" x14ac:dyDescent="0.2">
      <c r="A44" s="1" t="s">
        <v>180</v>
      </c>
      <c r="B44" s="33">
        <v>29</v>
      </c>
      <c r="C44" s="33">
        <v>5</v>
      </c>
      <c r="D44" s="33">
        <v>24</v>
      </c>
      <c r="E44" s="33">
        <v>39</v>
      </c>
      <c r="F44" s="33">
        <v>5</v>
      </c>
      <c r="G44" s="33">
        <v>2</v>
      </c>
      <c r="H44" s="33">
        <v>3</v>
      </c>
      <c r="I44" s="33" t="s">
        <v>607</v>
      </c>
      <c r="J44" s="33">
        <v>34</v>
      </c>
      <c r="K44" s="33">
        <v>21</v>
      </c>
      <c r="L44" s="33">
        <v>13</v>
      </c>
      <c r="M44" s="33" t="s">
        <v>607</v>
      </c>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2"/>
  <dimension ref="A1:M58"/>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12.7109375" style="282" customWidth="1"/>
    <col min="2" max="2" width="9.28515625" style="297" customWidth="1"/>
    <col min="3" max="3" width="11.42578125" style="297" customWidth="1"/>
    <col min="4" max="4" width="14" style="297" customWidth="1"/>
    <col min="5" max="5" width="6.85546875" style="297" customWidth="1"/>
    <col min="6" max="6" width="7.42578125" style="297" customWidth="1"/>
    <col min="7" max="8" width="6.85546875" style="297" customWidth="1"/>
    <col min="9" max="9" width="8" style="297" customWidth="1"/>
    <col min="10" max="12" width="6.85546875" style="297" customWidth="1"/>
    <col min="13" max="13" width="9" style="297" customWidth="1"/>
    <col min="14" max="16384" width="9.140625" style="2"/>
  </cols>
  <sheetData>
    <row r="1" spans="1:13" s="3" customFormat="1" x14ac:dyDescent="0.2">
      <c r="A1" s="286" t="s">
        <v>584</v>
      </c>
      <c r="B1" s="287"/>
      <c r="C1" s="287"/>
      <c r="D1" s="287"/>
      <c r="E1" s="287"/>
      <c r="F1" s="287"/>
      <c r="G1" s="287"/>
      <c r="H1" s="287"/>
      <c r="I1" s="287"/>
      <c r="J1" s="287"/>
      <c r="K1" s="287"/>
      <c r="L1" s="287"/>
      <c r="M1" s="287"/>
    </row>
    <row r="2" spans="1:13" s="3" customFormat="1" x14ac:dyDescent="0.2">
      <c r="A2" s="286" t="s">
        <v>624</v>
      </c>
      <c r="B2" s="287"/>
      <c r="C2" s="287"/>
      <c r="D2" s="287"/>
      <c r="E2" s="287"/>
      <c r="F2" s="287"/>
      <c r="G2" s="287"/>
      <c r="H2" s="287"/>
      <c r="I2" s="287"/>
      <c r="J2" s="287"/>
      <c r="K2" s="287"/>
      <c r="L2" s="287"/>
      <c r="M2" s="287"/>
    </row>
    <row r="3" spans="1:13" s="3" customFormat="1" x14ac:dyDescent="0.2">
      <c r="A3" s="288" t="s">
        <v>585</v>
      </c>
      <c r="B3" s="287"/>
      <c r="C3" s="287"/>
      <c r="D3" s="287"/>
      <c r="E3" s="287"/>
      <c r="F3" s="287"/>
      <c r="G3" s="287"/>
      <c r="H3" s="287"/>
      <c r="I3" s="287"/>
      <c r="J3" s="287"/>
      <c r="K3" s="287"/>
      <c r="L3" s="287"/>
      <c r="M3" s="287"/>
    </row>
    <row r="4" spans="1:13" s="3" customFormat="1" x14ac:dyDescent="0.2">
      <c r="A4" s="288" t="s">
        <v>625</v>
      </c>
      <c r="B4" s="287"/>
      <c r="C4" s="287"/>
      <c r="D4" s="287"/>
      <c r="E4" s="287"/>
      <c r="F4" s="287"/>
      <c r="G4" s="287"/>
      <c r="H4" s="287"/>
      <c r="I4" s="287"/>
      <c r="J4" s="287"/>
      <c r="K4" s="287"/>
      <c r="L4" s="287"/>
      <c r="M4" s="287"/>
    </row>
    <row r="5" spans="1:13" x14ac:dyDescent="0.2">
      <c r="A5" s="289"/>
      <c r="B5" s="290"/>
      <c r="C5" s="290"/>
      <c r="D5" s="290"/>
      <c r="E5" s="290"/>
      <c r="F5" s="290"/>
      <c r="G5" s="290"/>
      <c r="H5" s="290"/>
      <c r="I5" s="290"/>
      <c r="J5" s="290"/>
      <c r="K5" s="290"/>
      <c r="L5" s="290"/>
      <c r="M5" s="290"/>
    </row>
    <row r="6" spans="1:13" s="3" customFormat="1" x14ac:dyDescent="0.2">
      <c r="A6" s="286" t="s">
        <v>206</v>
      </c>
      <c r="B6" s="291" t="s">
        <v>114</v>
      </c>
      <c r="C6" s="291"/>
      <c r="D6" s="291"/>
      <c r="E6" s="291" t="s">
        <v>195</v>
      </c>
      <c r="F6" s="287"/>
      <c r="G6" s="287"/>
      <c r="H6" s="287"/>
      <c r="I6" s="287"/>
      <c r="J6" s="287"/>
      <c r="K6" s="287"/>
      <c r="L6" s="287"/>
      <c r="M6" s="287"/>
    </row>
    <row r="7" spans="1:13" s="3" customFormat="1" x14ac:dyDescent="0.2">
      <c r="A7" s="288" t="s">
        <v>207</v>
      </c>
      <c r="B7" s="292" t="s">
        <v>115</v>
      </c>
      <c r="C7" s="293"/>
      <c r="D7" s="293"/>
      <c r="E7" s="292" t="s">
        <v>196</v>
      </c>
      <c r="F7" s="294"/>
      <c r="G7" s="294"/>
      <c r="H7" s="294"/>
      <c r="I7" s="294"/>
      <c r="J7" s="294"/>
      <c r="K7" s="294"/>
      <c r="L7" s="294"/>
      <c r="M7" s="294"/>
    </row>
    <row r="8" spans="1:13" s="3" customFormat="1" x14ac:dyDescent="0.2">
      <c r="A8" s="286" t="s">
        <v>494</v>
      </c>
      <c r="B8" s="287" t="s">
        <v>145</v>
      </c>
      <c r="C8" s="287" t="s">
        <v>226</v>
      </c>
      <c r="D8" s="287"/>
      <c r="E8" s="287" t="s">
        <v>145</v>
      </c>
      <c r="F8" s="287" t="s">
        <v>225</v>
      </c>
      <c r="G8" s="287"/>
      <c r="H8" s="287"/>
      <c r="I8" s="287"/>
      <c r="J8" s="287"/>
      <c r="K8" s="287"/>
      <c r="L8" s="287"/>
      <c r="M8" s="287"/>
    </row>
    <row r="9" spans="1:13" s="3" customFormat="1" x14ac:dyDescent="0.2">
      <c r="A9" s="288" t="s">
        <v>495</v>
      </c>
      <c r="B9" s="295" t="s">
        <v>94</v>
      </c>
      <c r="C9" s="296" t="s">
        <v>197</v>
      </c>
      <c r="D9" s="294"/>
      <c r="E9" s="295" t="s">
        <v>94</v>
      </c>
      <c r="F9" s="296" t="s">
        <v>198</v>
      </c>
      <c r="G9" s="294"/>
      <c r="H9" s="294"/>
      <c r="I9" s="294"/>
      <c r="J9" s="294"/>
      <c r="K9" s="294"/>
      <c r="L9" s="294"/>
      <c r="M9" s="294"/>
    </row>
    <row r="10" spans="1:13" s="3" customFormat="1" x14ac:dyDescent="0.2">
      <c r="A10" s="286" t="s">
        <v>496</v>
      </c>
      <c r="B10" s="287"/>
      <c r="C10" s="287" t="s">
        <v>210</v>
      </c>
      <c r="D10" s="287" t="s">
        <v>199</v>
      </c>
      <c r="E10" s="287"/>
      <c r="F10" s="287" t="s">
        <v>11</v>
      </c>
      <c r="G10" s="287"/>
      <c r="H10" s="297"/>
      <c r="I10" s="287"/>
      <c r="J10" s="287" t="s">
        <v>56</v>
      </c>
      <c r="K10" s="287"/>
      <c r="L10" s="287"/>
      <c r="M10" s="287"/>
    </row>
    <row r="11" spans="1:13" s="3" customFormat="1" x14ac:dyDescent="0.2">
      <c r="A11" s="288" t="s">
        <v>497</v>
      </c>
      <c r="B11" s="287"/>
      <c r="C11" s="295" t="s">
        <v>204</v>
      </c>
      <c r="D11" s="296" t="s">
        <v>201</v>
      </c>
      <c r="E11" s="287"/>
      <c r="F11" s="296" t="s">
        <v>202</v>
      </c>
      <c r="G11" s="294"/>
      <c r="H11" s="290"/>
      <c r="I11" s="294"/>
      <c r="J11" s="296" t="s">
        <v>57</v>
      </c>
      <c r="K11" s="294"/>
      <c r="L11" s="294"/>
      <c r="M11" s="294"/>
    </row>
    <row r="12" spans="1:13" s="3" customFormat="1" x14ac:dyDescent="0.2">
      <c r="A12" s="286"/>
      <c r="B12" s="287"/>
      <c r="C12" s="287"/>
      <c r="D12" s="287" t="s">
        <v>205</v>
      </c>
      <c r="E12" s="287"/>
      <c r="F12" s="287" t="s">
        <v>145</v>
      </c>
      <c r="G12" s="287" t="s">
        <v>146</v>
      </c>
      <c r="H12" s="287" t="s">
        <v>147</v>
      </c>
      <c r="I12" s="287" t="s">
        <v>112</v>
      </c>
      <c r="J12" s="287" t="s">
        <v>145</v>
      </c>
      <c r="K12" s="287" t="s">
        <v>146</v>
      </c>
      <c r="L12" s="287" t="s">
        <v>147</v>
      </c>
      <c r="M12" s="287" t="s">
        <v>112</v>
      </c>
    </row>
    <row r="13" spans="1:13" s="3" customFormat="1" x14ac:dyDescent="0.2">
      <c r="A13" s="279"/>
      <c r="B13" s="294"/>
      <c r="C13" s="294"/>
      <c r="D13" s="296" t="s">
        <v>136</v>
      </c>
      <c r="E13" s="294"/>
      <c r="F13" s="296" t="s">
        <v>94</v>
      </c>
      <c r="G13" s="296" t="s">
        <v>146</v>
      </c>
      <c r="H13" s="296" t="s">
        <v>58</v>
      </c>
      <c r="I13" s="296" t="s">
        <v>113</v>
      </c>
      <c r="J13" s="296" t="s">
        <v>94</v>
      </c>
      <c r="K13" s="296" t="s">
        <v>146</v>
      </c>
      <c r="L13" s="296" t="s">
        <v>58</v>
      </c>
      <c r="M13" s="296" t="s">
        <v>113</v>
      </c>
    </row>
    <row r="14" spans="1:13" s="3" customFormat="1" ht="11.25" customHeight="1" x14ac:dyDescent="0.2">
      <c r="A14" s="286"/>
      <c r="B14" s="251"/>
      <c r="C14" s="251"/>
      <c r="D14" s="251"/>
      <c r="E14" s="251"/>
      <c r="F14" s="251"/>
      <c r="G14" s="251"/>
      <c r="H14" s="251"/>
      <c r="I14" s="251"/>
      <c r="J14" s="251"/>
      <c r="K14" s="251"/>
      <c r="L14" s="251"/>
      <c r="M14" s="251"/>
    </row>
    <row r="15" spans="1:13" s="3" customFormat="1" x14ac:dyDescent="0.2">
      <c r="A15" s="286" t="s">
        <v>224</v>
      </c>
      <c r="B15" s="251">
        <v>1615</v>
      </c>
      <c r="C15" s="251">
        <v>189</v>
      </c>
      <c r="D15" s="251">
        <v>1426</v>
      </c>
      <c r="E15" s="251">
        <v>1849</v>
      </c>
      <c r="F15" s="251">
        <v>204</v>
      </c>
      <c r="G15" s="251">
        <v>158</v>
      </c>
      <c r="H15" s="251">
        <v>46</v>
      </c>
      <c r="I15" s="251" t="s">
        <v>607</v>
      </c>
      <c r="J15" s="251">
        <v>1645</v>
      </c>
      <c r="K15" s="251">
        <v>1080</v>
      </c>
      <c r="L15" s="251">
        <v>561</v>
      </c>
      <c r="M15" s="251">
        <v>4</v>
      </c>
    </row>
    <row r="16" spans="1:13" s="3" customFormat="1" ht="11.25" customHeight="1" x14ac:dyDescent="0.2">
      <c r="A16" s="286"/>
      <c r="B16" s="251"/>
      <c r="C16" s="251"/>
      <c r="D16" s="251"/>
      <c r="E16" s="251"/>
      <c r="F16" s="251"/>
      <c r="G16" s="251"/>
      <c r="H16" s="251"/>
      <c r="I16" s="251"/>
      <c r="J16" s="251"/>
      <c r="K16" s="251"/>
      <c r="L16" s="251"/>
      <c r="M16" s="251"/>
    </row>
    <row r="17" spans="1:13" x14ac:dyDescent="0.2">
      <c r="A17" s="282" t="s">
        <v>190</v>
      </c>
      <c r="B17" s="275">
        <v>117</v>
      </c>
      <c r="C17" s="275">
        <v>18</v>
      </c>
      <c r="D17" s="275">
        <v>99</v>
      </c>
      <c r="E17" s="275">
        <v>135</v>
      </c>
      <c r="F17" s="275">
        <v>20</v>
      </c>
      <c r="G17" s="275">
        <v>16</v>
      </c>
      <c r="H17" s="275">
        <v>4</v>
      </c>
      <c r="I17" s="275" t="s">
        <v>607</v>
      </c>
      <c r="J17" s="275">
        <v>115</v>
      </c>
      <c r="K17" s="275">
        <v>68</v>
      </c>
      <c r="L17" s="275">
        <v>47</v>
      </c>
      <c r="M17" s="275" t="s">
        <v>607</v>
      </c>
    </row>
    <row r="18" spans="1:13" x14ac:dyDescent="0.2">
      <c r="A18" s="282" t="s">
        <v>191</v>
      </c>
      <c r="B18" s="275">
        <v>111</v>
      </c>
      <c r="C18" s="275">
        <v>11</v>
      </c>
      <c r="D18" s="275">
        <v>100</v>
      </c>
      <c r="E18" s="275">
        <v>133</v>
      </c>
      <c r="F18" s="275">
        <v>14</v>
      </c>
      <c r="G18" s="275">
        <v>8</v>
      </c>
      <c r="H18" s="275">
        <v>6</v>
      </c>
      <c r="I18" s="275" t="s">
        <v>607</v>
      </c>
      <c r="J18" s="275">
        <v>119</v>
      </c>
      <c r="K18" s="275">
        <v>77</v>
      </c>
      <c r="L18" s="275">
        <v>40</v>
      </c>
      <c r="M18" s="275">
        <v>2</v>
      </c>
    </row>
    <row r="19" spans="1:13" x14ac:dyDescent="0.2">
      <c r="A19" s="282" t="s">
        <v>192</v>
      </c>
      <c r="B19" s="275">
        <v>75</v>
      </c>
      <c r="C19" s="275">
        <v>9</v>
      </c>
      <c r="D19" s="275">
        <v>66</v>
      </c>
      <c r="E19" s="275">
        <v>84</v>
      </c>
      <c r="F19" s="275">
        <v>9</v>
      </c>
      <c r="G19" s="275">
        <v>7</v>
      </c>
      <c r="H19" s="275">
        <v>2</v>
      </c>
      <c r="I19" s="275" t="s">
        <v>607</v>
      </c>
      <c r="J19" s="275">
        <v>75</v>
      </c>
      <c r="K19" s="275">
        <v>52</v>
      </c>
      <c r="L19" s="275">
        <v>23</v>
      </c>
      <c r="M19" s="275" t="s">
        <v>607</v>
      </c>
    </row>
    <row r="20" spans="1:13" x14ac:dyDescent="0.2">
      <c r="B20" s="275"/>
      <c r="C20" s="275"/>
      <c r="D20" s="275"/>
      <c r="E20" s="275"/>
      <c r="F20" s="275"/>
      <c r="G20" s="275"/>
      <c r="H20" s="275"/>
      <c r="I20" s="275"/>
      <c r="J20" s="275"/>
      <c r="K20" s="275"/>
      <c r="L20" s="275"/>
      <c r="M20" s="275"/>
    </row>
    <row r="21" spans="1:13" x14ac:dyDescent="0.2">
      <c r="A21" s="282" t="s">
        <v>193</v>
      </c>
      <c r="B21" s="275">
        <v>110</v>
      </c>
      <c r="C21" s="275">
        <v>17</v>
      </c>
      <c r="D21" s="275">
        <v>93</v>
      </c>
      <c r="E21" s="275">
        <v>119</v>
      </c>
      <c r="F21" s="275">
        <v>17</v>
      </c>
      <c r="G21" s="275">
        <v>16</v>
      </c>
      <c r="H21" s="275">
        <v>1</v>
      </c>
      <c r="I21" s="275" t="s">
        <v>607</v>
      </c>
      <c r="J21" s="275">
        <v>102</v>
      </c>
      <c r="K21" s="275">
        <v>77</v>
      </c>
      <c r="L21" s="275">
        <v>25</v>
      </c>
      <c r="M21" s="275" t="s">
        <v>607</v>
      </c>
    </row>
    <row r="22" spans="1:13" x14ac:dyDescent="0.2">
      <c r="A22" s="282" t="s">
        <v>194</v>
      </c>
      <c r="B22" s="275">
        <v>135</v>
      </c>
      <c r="C22" s="275">
        <v>15</v>
      </c>
      <c r="D22" s="275">
        <v>120</v>
      </c>
      <c r="E22" s="275">
        <v>149</v>
      </c>
      <c r="F22" s="275">
        <v>18</v>
      </c>
      <c r="G22" s="275">
        <v>17</v>
      </c>
      <c r="H22" s="275">
        <v>1</v>
      </c>
      <c r="I22" s="275" t="s">
        <v>607</v>
      </c>
      <c r="J22" s="275">
        <v>131</v>
      </c>
      <c r="K22" s="275">
        <v>98</v>
      </c>
      <c r="L22" s="275">
        <v>33</v>
      </c>
      <c r="M22" s="275" t="s">
        <v>607</v>
      </c>
    </row>
    <row r="23" spans="1:13" x14ac:dyDescent="0.2">
      <c r="A23" s="282" t="s">
        <v>183</v>
      </c>
      <c r="B23" s="275">
        <v>209</v>
      </c>
      <c r="C23" s="275">
        <v>16</v>
      </c>
      <c r="D23" s="275">
        <v>193</v>
      </c>
      <c r="E23" s="275">
        <v>244</v>
      </c>
      <c r="F23" s="275">
        <v>17</v>
      </c>
      <c r="G23" s="275">
        <v>15</v>
      </c>
      <c r="H23" s="275">
        <v>2</v>
      </c>
      <c r="I23" s="275" t="s">
        <v>607</v>
      </c>
      <c r="J23" s="275">
        <v>227</v>
      </c>
      <c r="K23" s="275">
        <v>144</v>
      </c>
      <c r="L23" s="275">
        <v>82</v>
      </c>
      <c r="M23" s="275">
        <v>1</v>
      </c>
    </row>
    <row r="24" spans="1:13" x14ac:dyDescent="0.2">
      <c r="B24" s="275"/>
      <c r="C24" s="275"/>
      <c r="D24" s="275"/>
      <c r="E24" s="275"/>
      <c r="F24" s="275"/>
      <c r="G24" s="275"/>
      <c r="H24" s="275"/>
      <c r="I24" s="275"/>
      <c r="J24" s="275"/>
      <c r="K24" s="275"/>
      <c r="L24" s="275"/>
      <c r="M24" s="275"/>
    </row>
    <row r="25" spans="1:13" x14ac:dyDescent="0.2">
      <c r="A25" s="282" t="s">
        <v>184</v>
      </c>
      <c r="B25" s="275">
        <v>168</v>
      </c>
      <c r="C25" s="275">
        <v>18</v>
      </c>
      <c r="D25" s="275">
        <v>150</v>
      </c>
      <c r="E25" s="275">
        <v>197</v>
      </c>
      <c r="F25" s="275">
        <v>19</v>
      </c>
      <c r="G25" s="275">
        <v>15</v>
      </c>
      <c r="H25" s="275">
        <v>4</v>
      </c>
      <c r="I25" s="275" t="s">
        <v>607</v>
      </c>
      <c r="J25" s="275">
        <v>178</v>
      </c>
      <c r="K25" s="275">
        <v>111</v>
      </c>
      <c r="L25" s="275">
        <v>67</v>
      </c>
      <c r="M25" s="275" t="s">
        <v>607</v>
      </c>
    </row>
    <row r="26" spans="1:13" x14ac:dyDescent="0.2">
      <c r="A26" s="282" t="s">
        <v>185</v>
      </c>
      <c r="B26" s="275">
        <v>163</v>
      </c>
      <c r="C26" s="275">
        <v>17</v>
      </c>
      <c r="D26" s="275">
        <v>146</v>
      </c>
      <c r="E26" s="275">
        <v>189</v>
      </c>
      <c r="F26" s="275">
        <v>18</v>
      </c>
      <c r="G26" s="275">
        <v>15</v>
      </c>
      <c r="H26" s="275">
        <v>3</v>
      </c>
      <c r="I26" s="275" t="s">
        <v>607</v>
      </c>
      <c r="J26" s="275">
        <v>171</v>
      </c>
      <c r="K26" s="275">
        <v>111</v>
      </c>
      <c r="L26" s="275">
        <v>60</v>
      </c>
      <c r="M26" s="275" t="s">
        <v>607</v>
      </c>
    </row>
    <row r="27" spans="1:13" x14ac:dyDescent="0.2">
      <c r="A27" s="282" t="s">
        <v>186</v>
      </c>
      <c r="B27" s="275">
        <v>158</v>
      </c>
      <c r="C27" s="275">
        <v>19</v>
      </c>
      <c r="D27" s="275">
        <v>139</v>
      </c>
      <c r="E27" s="275">
        <v>179</v>
      </c>
      <c r="F27" s="275">
        <v>21</v>
      </c>
      <c r="G27" s="275">
        <v>18</v>
      </c>
      <c r="H27" s="275">
        <v>3</v>
      </c>
      <c r="I27" s="275" t="s">
        <v>607</v>
      </c>
      <c r="J27" s="275">
        <v>158</v>
      </c>
      <c r="K27" s="275">
        <v>108</v>
      </c>
      <c r="L27" s="275">
        <v>50</v>
      </c>
      <c r="M27" s="275" t="s">
        <v>607</v>
      </c>
    </row>
    <row r="28" spans="1:13" x14ac:dyDescent="0.2">
      <c r="B28" s="275"/>
      <c r="C28" s="275"/>
      <c r="D28" s="275"/>
      <c r="E28" s="275"/>
      <c r="F28" s="275"/>
      <c r="G28" s="275"/>
      <c r="H28" s="275"/>
      <c r="I28" s="275"/>
      <c r="J28" s="275"/>
      <c r="K28" s="275"/>
      <c r="L28" s="275"/>
      <c r="M28" s="275"/>
    </row>
    <row r="29" spans="1:13" x14ac:dyDescent="0.2">
      <c r="A29" s="282" t="s">
        <v>187</v>
      </c>
      <c r="B29" s="275">
        <v>128</v>
      </c>
      <c r="C29" s="275">
        <v>11</v>
      </c>
      <c r="D29" s="275">
        <v>117</v>
      </c>
      <c r="E29" s="275">
        <v>146</v>
      </c>
      <c r="F29" s="275">
        <v>12</v>
      </c>
      <c r="G29" s="275">
        <v>9</v>
      </c>
      <c r="H29" s="275">
        <v>3</v>
      </c>
      <c r="I29" s="275" t="s">
        <v>607</v>
      </c>
      <c r="J29" s="275">
        <v>134</v>
      </c>
      <c r="K29" s="275">
        <v>90</v>
      </c>
      <c r="L29" s="275">
        <v>43</v>
      </c>
      <c r="M29" s="275">
        <v>1</v>
      </c>
    </row>
    <row r="30" spans="1:13" x14ac:dyDescent="0.2">
      <c r="A30" s="282" t="s">
        <v>188</v>
      </c>
      <c r="B30" s="275">
        <v>134</v>
      </c>
      <c r="C30" s="275">
        <v>22</v>
      </c>
      <c r="D30" s="275">
        <v>112</v>
      </c>
      <c r="E30" s="275">
        <v>154</v>
      </c>
      <c r="F30" s="275">
        <v>23</v>
      </c>
      <c r="G30" s="275">
        <v>11</v>
      </c>
      <c r="H30" s="275">
        <v>12</v>
      </c>
      <c r="I30" s="275" t="s">
        <v>607</v>
      </c>
      <c r="J30" s="275">
        <v>131</v>
      </c>
      <c r="K30" s="275">
        <v>76</v>
      </c>
      <c r="L30" s="275">
        <v>55</v>
      </c>
      <c r="M30" s="275" t="s">
        <v>607</v>
      </c>
    </row>
    <row r="31" spans="1:13" x14ac:dyDescent="0.2">
      <c r="A31" s="272" t="s">
        <v>189</v>
      </c>
      <c r="B31" s="281">
        <v>107</v>
      </c>
      <c r="C31" s="281">
        <v>16</v>
      </c>
      <c r="D31" s="281">
        <v>91</v>
      </c>
      <c r="E31" s="281">
        <v>120</v>
      </c>
      <c r="F31" s="281">
        <v>16</v>
      </c>
      <c r="G31" s="281">
        <v>11</v>
      </c>
      <c r="H31" s="281">
        <v>5</v>
      </c>
      <c r="I31" s="281" t="s">
        <v>607</v>
      </c>
      <c r="J31" s="281">
        <v>104</v>
      </c>
      <c r="K31" s="281">
        <v>68</v>
      </c>
      <c r="L31" s="281">
        <v>36</v>
      </c>
      <c r="M31" s="281" t="s">
        <v>607</v>
      </c>
    </row>
    <row r="32" spans="1:13" x14ac:dyDescent="0.2">
      <c r="B32" s="251"/>
      <c r="C32" s="251"/>
      <c r="D32" s="251"/>
      <c r="E32" s="251"/>
      <c r="F32" s="251"/>
      <c r="G32" s="251"/>
      <c r="H32" s="251"/>
      <c r="I32" s="251"/>
      <c r="J32" s="251"/>
      <c r="K32" s="251"/>
      <c r="L32" s="251"/>
      <c r="M32" s="251"/>
    </row>
    <row r="33" spans="1:13" s="3" customFormat="1" x14ac:dyDescent="0.2">
      <c r="A33" s="286" t="s">
        <v>224</v>
      </c>
      <c r="B33" s="251">
        <v>1615</v>
      </c>
      <c r="C33" s="251">
        <v>189</v>
      </c>
      <c r="D33" s="251">
        <v>1426</v>
      </c>
      <c r="E33" s="251">
        <v>1849</v>
      </c>
      <c r="F33" s="251">
        <v>204</v>
      </c>
      <c r="G33" s="251">
        <v>158</v>
      </c>
      <c r="H33" s="251">
        <v>46</v>
      </c>
      <c r="I33" s="275" t="s">
        <v>607</v>
      </c>
      <c r="J33" s="251">
        <v>1645</v>
      </c>
      <c r="K33" s="251">
        <v>1080</v>
      </c>
      <c r="L33" s="251">
        <v>561</v>
      </c>
      <c r="M33" s="251">
        <v>4</v>
      </c>
    </row>
    <row r="34" spans="1:13" x14ac:dyDescent="0.2">
      <c r="B34" s="275"/>
      <c r="C34" s="275"/>
      <c r="D34" s="275"/>
      <c r="E34" s="275"/>
      <c r="F34" s="275"/>
      <c r="G34" s="275"/>
      <c r="H34" s="275"/>
      <c r="I34" s="275"/>
      <c r="J34" s="275"/>
      <c r="K34" s="275"/>
      <c r="L34" s="275"/>
      <c r="M34" s="275"/>
    </row>
    <row r="35" spans="1:13" x14ac:dyDescent="0.2">
      <c r="A35" s="282" t="s">
        <v>405</v>
      </c>
      <c r="B35" s="275">
        <v>226</v>
      </c>
      <c r="C35" s="275">
        <v>29</v>
      </c>
      <c r="D35" s="275">
        <v>197</v>
      </c>
      <c r="E35" s="275">
        <v>255</v>
      </c>
      <c r="F35" s="275">
        <v>29</v>
      </c>
      <c r="G35" s="275">
        <v>23</v>
      </c>
      <c r="H35" s="275">
        <v>6</v>
      </c>
      <c r="I35" s="275" t="s">
        <v>607</v>
      </c>
      <c r="J35" s="275">
        <v>226</v>
      </c>
      <c r="K35" s="275">
        <v>131</v>
      </c>
      <c r="L35" s="275">
        <v>93</v>
      </c>
      <c r="M35" s="275">
        <v>2</v>
      </c>
    </row>
    <row r="36" spans="1:13" x14ac:dyDescent="0.2">
      <c r="A36" s="282" t="s">
        <v>406</v>
      </c>
      <c r="B36" s="275">
        <v>208</v>
      </c>
      <c r="C36" s="275">
        <v>26</v>
      </c>
      <c r="D36" s="275">
        <v>182</v>
      </c>
      <c r="E36" s="275">
        <v>232</v>
      </c>
      <c r="F36" s="275">
        <v>26</v>
      </c>
      <c r="G36" s="275">
        <v>23</v>
      </c>
      <c r="H36" s="275">
        <v>3</v>
      </c>
      <c r="I36" s="275" t="s">
        <v>607</v>
      </c>
      <c r="J36" s="275">
        <v>206</v>
      </c>
      <c r="K36" s="275">
        <v>130</v>
      </c>
      <c r="L36" s="275">
        <v>76</v>
      </c>
      <c r="M36" s="275" t="s">
        <v>607</v>
      </c>
    </row>
    <row r="37" spans="1:13" x14ac:dyDescent="0.2">
      <c r="A37" s="282" t="s">
        <v>407</v>
      </c>
      <c r="B37" s="275">
        <v>243</v>
      </c>
      <c r="C37" s="275">
        <v>32</v>
      </c>
      <c r="D37" s="275">
        <v>211</v>
      </c>
      <c r="E37" s="275">
        <v>267</v>
      </c>
      <c r="F37" s="275">
        <v>34</v>
      </c>
      <c r="G37" s="275">
        <v>23</v>
      </c>
      <c r="H37" s="275">
        <v>11</v>
      </c>
      <c r="I37" s="275" t="s">
        <v>607</v>
      </c>
      <c r="J37" s="275">
        <v>233</v>
      </c>
      <c r="K37" s="275">
        <v>147</v>
      </c>
      <c r="L37" s="275">
        <v>86</v>
      </c>
      <c r="M37" s="275" t="s">
        <v>607</v>
      </c>
    </row>
    <row r="38" spans="1:13" x14ac:dyDescent="0.2">
      <c r="A38" s="282" t="s">
        <v>408</v>
      </c>
      <c r="B38" s="275">
        <v>242</v>
      </c>
      <c r="C38" s="275">
        <v>24</v>
      </c>
      <c r="D38" s="275">
        <v>218</v>
      </c>
      <c r="E38" s="275">
        <v>276</v>
      </c>
      <c r="F38" s="275">
        <v>29</v>
      </c>
      <c r="G38" s="275">
        <v>18</v>
      </c>
      <c r="H38" s="275">
        <v>11</v>
      </c>
      <c r="I38" s="275" t="s">
        <v>607</v>
      </c>
      <c r="J38" s="275">
        <v>247</v>
      </c>
      <c r="K38" s="275">
        <v>166</v>
      </c>
      <c r="L38" s="275">
        <v>80</v>
      </c>
      <c r="M38" s="275">
        <v>1</v>
      </c>
    </row>
    <row r="39" spans="1:13" x14ac:dyDescent="0.2">
      <c r="A39" s="282" t="s">
        <v>409</v>
      </c>
      <c r="B39" s="275">
        <v>242</v>
      </c>
      <c r="C39" s="275">
        <v>26</v>
      </c>
      <c r="D39" s="275">
        <v>216</v>
      </c>
      <c r="E39" s="275">
        <v>275</v>
      </c>
      <c r="F39" s="275">
        <v>26</v>
      </c>
      <c r="G39" s="275">
        <v>24</v>
      </c>
      <c r="H39" s="275">
        <v>2</v>
      </c>
      <c r="I39" s="275" t="s">
        <v>607</v>
      </c>
      <c r="J39" s="275">
        <v>249</v>
      </c>
      <c r="K39" s="275">
        <v>174</v>
      </c>
      <c r="L39" s="275">
        <v>75</v>
      </c>
      <c r="M39" s="275" t="s">
        <v>607</v>
      </c>
    </row>
    <row r="40" spans="1:13" x14ac:dyDescent="0.2">
      <c r="A40" s="282" t="s">
        <v>410</v>
      </c>
      <c r="B40" s="275">
        <v>247</v>
      </c>
      <c r="C40" s="275">
        <v>29</v>
      </c>
      <c r="D40" s="275">
        <v>218</v>
      </c>
      <c r="E40" s="275">
        <v>291</v>
      </c>
      <c r="F40" s="275">
        <v>31</v>
      </c>
      <c r="G40" s="275">
        <v>26</v>
      </c>
      <c r="H40" s="275">
        <v>5</v>
      </c>
      <c r="I40" s="275" t="s">
        <v>607</v>
      </c>
      <c r="J40" s="275">
        <v>260</v>
      </c>
      <c r="K40" s="275">
        <v>174</v>
      </c>
      <c r="L40" s="275">
        <v>85</v>
      </c>
      <c r="M40" s="275">
        <v>1</v>
      </c>
    </row>
    <row r="41" spans="1:13" x14ac:dyDescent="0.2">
      <c r="A41" s="272" t="s">
        <v>411</v>
      </c>
      <c r="B41" s="281">
        <v>207</v>
      </c>
      <c r="C41" s="281">
        <v>23</v>
      </c>
      <c r="D41" s="281">
        <v>184</v>
      </c>
      <c r="E41" s="281">
        <v>253</v>
      </c>
      <c r="F41" s="281">
        <v>29</v>
      </c>
      <c r="G41" s="281">
        <v>21</v>
      </c>
      <c r="H41" s="281">
        <v>8</v>
      </c>
      <c r="I41" s="281" t="s">
        <v>607</v>
      </c>
      <c r="J41" s="281">
        <v>224</v>
      </c>
      <c r="K41" s="281">
        <v>158</v>
      </c>
      <c r="L41" s="281">
        <v>66</v>
      </c>
      <c r="M41" s="281" t="s">
        <v>607</v>
      </c>
    </row>
    <row r="42" spans="1:13" x14ac:dyDescent="0.2">
      <c r="B42" s="251"/>
      <c r="C42" s="251"/>
      <c r="D42" s="251"/>
      <c r="E42" s="251"/>
      <c r="F42" s="251"/>
      <c r="G42" s="251"/>
      <c r="H42" s="251"/>
      <c r="I42" s="251"/>
      <c r="J42" s="251"/>
      <c r="K42" s="251"/>
      <c r="L42" s="251"/>
      <c r="M42" s="251"/>
    </row>
    <row r="43" spans="1:13" s="3" customFormat="1" x14ac:dyDescent="0.2">
      <c r="A43" s="286" t="s">
        <v>224</v>
      </c>
      <c r="B43" s="251">
        <v>1615</v>
      </c>
      <c r="C43" s="251">
        <v>189</v>
      </c>
      <c r="D43" s="251">
        <v>1426</v>
      </c>
      <c r="E43" s="251">
        <v>1849</v>
      </c>
      <c r="F43" s="251">
        <v>204</v>
      </c>
      <c r="G43" s="251">
        <v>158</v>
      </c>
      <c r="H43" s="251">
        <v>46</v>
      </c>
      <c r="I43" s="275" t="s">
        <v>607</v>
      </c>
      <c r="J43" s="251">
        <v>1645</v>
      </c>
      <c r="K43" s="251">
        <v>1080</v>
      </c>
      <c r="L43" s="251">
        <v>561</v>
      </c>
      <c r="M43" s="251">
        <v>4</v>
      </c>
    </row>
    <row r="44" spans="1:13" x14ac:dyDescent="0.2">
      <c r="B44" s="275"/>
      <c r="C44" s="275"/>
      <c r="D44" s="275"/>
      <c r="E44" s="275"/>
      <c r="F44" s="275"/>
      <c r="G44" s="275"/>
      <c r="H44" s="275"/>
      <c r="I44" s="275"/>
      <c r="J44" s="275"/>
      <c r="K44" s="275"/>
      <c r="L44" s="275"/>
      <c r="M44" s="275"/>
    </row>
    <row r="45" spans="1:13" x14ac:dyDescent="0.2">
      <c r="A45" s="282" t="s">
        <v>240</v>
      </c>
      <c r="B45" s="275">
        <v>79</v>
      </c>
      <c r="C45" s="275">
        <v>13</v>
      </c>
      <c r="D45" s="275">
        <v>66</v>
      </c>
      <c r="E45" s="275">
        <v>83</v>
      </c>
      <c r="F45" s="275">
        <v>10</v>
      </c>
      <c r="G45" s="275">
        <v>9</v>
      </c>
      <c r="H45" s="275">
        <v>1</v>
      </c>
      <c r="I45" s="275" t="s">
        <v>607</v>
      </c>
      <c r="J45" s="275">
        <v>73</v>
      </c>
      <c r="K45" s="275">
        <v>53</v>
      </c>
      <c r="L45" s="275">
        <v>20</v>
      </c>
      <c r="M45" s="275" t="s">
        <v>607</v>
      </c>
    </row>
    <row r="46" spans="1:13" x14ac:dyDescent="0.2">
      <c r="A46" s="282" t="s">
        <v>241</v>
      </c>
      <c r="B46" s="275">
        <v>47</v>
      </c>
      <c r="C46" s="275">
        <v>11</v>
      </c>
      <c r="D46" s="275">
        <v>36</v>
      </c>
      <c r="E46" s="275">
        <v>58</v>
      </c>
      <c r="F46" s="275">
        <v>14</v>
      </c>
      <c r="G46" s="275">
        <v>14</v>
      </c>
      <c r="H46" s="275" t="s">
        <v>607</v>
      </c>
      <c r="I46" s="275" t="s">
        <v>607</v>
      </c>
      <c r="J46" s="275">
        <v>44</v>
      </c>
      <c r="K46" s="275">
        <v>38</v>
      </c>
      <c r="L46" s="275">
        <v>6</v>
      </c>
      <c r="M46" s="275" t="s">
        <v>607</v>
      </c>
    </row>
    <row r="47" spans="1:13" x14ac:dyDescent="0.2">
      <c r="A47" s="282" t="s">
        <v>242</v>
      </c>
      <c r="B47" s="275">
        <v>38</v>
      </c>
      <c r="C47" s="275">
        <v>3</v>
      </c>
      <c r="D47" s="275">
        <v>35</v>
      </c>
      <c r="E47" s="275">
        <v>47</v>
      </c>
      <c r="F47" s="275">
        <v>6</v>
      </c>
      <c r="G47" s="275">
        <v>3</v>
      </c>
      <c r="H47" s="275">
        <v>3</v>
      </c>
      <c r="I47" s="275" t="s">
        <v>607</v>
      </c>
      <c r="J47" s="275">
        <v>41</v>
      </c>
      <c r="K47" s="275">
        <v>31</v>
      </c>
      <c r="L47" s="275">
        <v>10</v>
      </c>
      <c r="M47" s="275" t="s">
        <v>607</v>
      </c>
    </row>
    <row r="48" spans="1:13" x14ac:dyDescent="0.2">
      <c r="A48" s="282" t="s">
        <v>243</v>
      </c>
      <c r="B48" s="275">
        <v>120</v>
      </c>
      <c r="C48" s="275">
        <v>11</v>
      </c>
      <c r="D48" s="275">
        <v>109</v>
      </c>
      <c r="E48" s="275">
        <v>133</v>
      </c>
      <c r="F48" s="275">
        <v>12</v>
      </c>
      <c r="G48" s="275">
        <v>9</v>
      </c>
      <c r="H48" s="275">
        <v>3</v>
      </c>
      <c r="I48" s="275" t="s">
        <v>607</v>
      </c>
      <c r="J48" s="275">
        <v>121</v>
      </c>
      <c r="K48" s="275">
        <v>75</v>
      </c>
      <c r="L48" s="275">
        <v>45</v>
      </c>
      <c r="M48" s="275">
        <v>1</v>
      </c>
    </row>
    <row r="49" spans="1:13" x14ac:dyDescent="0.2">
      <c r="A49" s="282" t="s">
        <v>244</v>
      </c>
      <c r="B49" s="275">
        <v>113</v>
      </c>
      <c r="C49" s="275">
        <v>12</v>
      </c>
      <c r="D49" s="275">
        <v>101</v>
      </c>
      <c r="E49" s="275">
        <v>124</v>
      </c>
      <c r="F49" s="275">
        <v>12</v>
      </c>
      <c r="G49" s="275">
        <v>7</v>
      </c>
      <c r="H49" s="275">
        <v>5</v>
      </c>
      <c r="I49" s="275" t="s">
        <v>607</v>
      </c>
      <c r="J49" s="275">
        <v>112</v>
      </c>
      <c r="K49" s="275">
        <v>57</v>
      </c>
      <c r="L49" s="275">
        <v>54</v>
      </c>
      <c r="M49" s="275">
        <v>1</v>
      </c>
    </row>
    <row r="50" spans="1:13" x14ac:dyDescent="0.2">
      <c r="A50" s="282" t="s">
        <v>245</v>
      </c>
      <c r="B50" s="275">
        <v>122</v>
      </c>
      <c r="C50" s="275">
        <v>16</v>
      </c>
      <c r="D50" s="275">
        <v>106</v>
      </c>
      <c r="E50" s="275">
        <v>133</v>
      </c>
      <c r="F50" s="275">
        <v>16</v>
      </c>
      <c r="G50" s="275">
        <v>8</v>
      </c>
      <c r="H50" s="275">
        <v>8</v>
      </c>
      <c r="I50" s="275" t="s">
        <v>607</v>
      </c>
      <c r="J50" s="275">
        <v>117</v>
      </c>
      <c r="K50" s="275">
        <v>80</v>
      </c>
      <c r="L50" s="275">
        <v>37</v>
      </c>
      <c r="M50" s="275" t="s">
        <v>607</v>
      </c>
    </row>
    <row r="51" spans="1:13" x14ac:dyDescent="0.2">
      <c r="B51" s="275"/>
      <c r="C51" s="275"/>
      <c r="D51" s="275"/>
      <c r="E51" s="275"/>
      <c r="F51" s="275"/>
      <c r="G51" s="275"/>
      <c r="H51" s="275"/>
      <c r="I51" s="275"/>
      <c r="J51" s="275"/>
      <c r="K51" s="275"/>
      <c r="L51" s="275"/>
      <c r="M51" s="275"/>
    </row>
    <row r="52" spans="1:13" x14ac:dyDescent="0.2">
      <c r="A52" s="282" t="s">
        <v>246</v>
      </c>
      <c r="B52" s="275">
        <v>171</v>
      </c>
      <c r="C52" s="275">
        <v>23</v>
      </c>
      <c r="D52" s="275">
        <v>148</v>
      </c>
      <c r="E52" s="275">
        <v>191</v>
      </c>
      <c r="F52" s="275">
        <v>25</v>
      </c>
      <c r="G52" s="275">
        <v>22</v>
      </c>
      <c r="H52" s="275">
        <v>3</v>
      </c>
      <c r="I52" s="275" t="s">
        <v>607</v>
      </c>
      <c r="J52" s="275">
        <v>166</v>
      </c>
      <c r="K52" s="275">
        <v>105</v>
      </c>
      <c r="L52" s="275">
        <v>61</v>
      </c>
      <c r="M52" s="275" t="s">
        <v>607</v>
      </c>
    </row>
    <row r="53" spans="1:13" x14ac:dyDescent="0.2">
      <c r="A53" s="282" t="s">
        <v>247</v>
      </c>
      <c r="B53" s="275">
        <v>244</v>
      </c>
      <c r="C53" s="275">
        <v>28</v>
      </c>
      <c r="D53" s="275">
        <v>216</v>
      </c>
      <c r="E53" s="275">
        <v>273</v>
      </c>
      <c r="F53" s="275">
        <v>29</v>
      </c>
      <c r="G53" s="275">
        <v>24</v>
      </c>
      <c r="H53" s="275">
        <v>5</v>
      </c>
      <c r="I53" s="275" t="s">
        <v>607</v>
      </c>
      <c r="J53" s="275">
        <v>244</v>
      </c>
      <c r="K53" s="275">
        <v>154</v>
      </c>
      <c r="L53" s="275">
        <v>90</v>
      </c>
      <c r="M53" s="275" t="s">
        <v>607</v>
      </c>
    </row>
    <row r="54" spans="1:13" x14ac:dyDescent="0.2">
      <c r="A54" s="282" t="s">
        <v>248</v>
      </c>
      <c r="B54" s="275">
        <v>255</v>
      </c>
      <c r="C54" s="275">
        <v>25</v>
      </c>
      <c r="D54" s="275">
        <v>230</v>
      </c>
      <c r="E54" s="275">
        <v>297</v>
      </c>
      <c r="F54" s="275">
        <v>25</v>
      </c>
      <c r="G54" s="275">
        <v>18</v>
      </c>
      <c r="H54" s="275">
        <v>7</v>
      </c>
      <c r="I54" s="275" t="s">
        <v>607</v>
      </c>
      <c r="J54" s="275">
        <v>272</v>
      </c>
      <c r="K54" s="275">
        <v>175</v>
      </c>
      <c r="L54" s="275">
        <v>97</v>
      </c>
      <c r="M54" s="275" t="s">
        <v>607</v>
      </c>
    </row>
    <row r="55" spans="1:13" x14ac:dyDescent="0.2">
      <c r="A55" s="282" t="s">
        <v>249</v>
      </c>
      <c r="B55" s="275">
        <v>182</v>
      </c>
      <c r="C55" s="275">
        <v>10</v>
      </c>
      <c r="D55" s="275">
        <v>172</v>
      </c>
      <c r="E55" s="275">
        <v>203</v>
      </c>
      <c r="F55" s="275">
        <v>12</v>
      </c>
      <c r="G55" s="275">
        <v>8</v>
      </c>
      <c r="H55" s="275">
        <v>4</v>
      </c>
      <c r="I55" s="275" t="s">
        <v>607</v>
      </c>
      <c r="J55" s="275">
        <v>191</v>
      </c>
      <c r="K55" s="275">
        <v>123</v>
      </c>
      <c r="L55" s="275">
        <v>67</v>
      </c>
      <c r="M55" s="275">
        <v>1</v>
      </c>
    </row>
    <row r="56" spans="1:13" x14ac:dyDescent="0.2">
      <c r="A56" s="282" t="s">
        <v>250</v>
      </c>
      <c r="B56" s="275">
        <v>129</v>
      </c>
      <c r="C56" s="275">
        <v>19</v>
      </c>
      <c r="D56" s="275">
        <v>110</v>
      </c>
      <c r="E56" s="275">
        <v>152</v>
      </c>
      <c r="F56" s="275">
        <v>21</v>
      </c>
      <c r="G56" s="275">
        <v>17</v>
      </c>
      <c r="H56" s="275">
        <v>4</v>
      </c>
      <c r="I56" s="275" t="s">
        <v>607</v>
      </c>
      <c r="J56" s="275">
        <v>131</v>
      </c>
      <c r="K56" s="275">
        <v>95</v>
      </c>
      <c r="L56" s="275">
        <v>36</v>
      </c>
      <c r="M56" s="275" t="s">
        <v>607</v>
      </c>
    </row>
    <row r="57" spans="1:13" x14ac:dyDescent="0.2">
      <c r="A57" s="282" t="s">
        <v>251</v>
      </c>
      <c r="B57" s="275">
        <v>108</v>
      </c>
      <c r="C57" s="275">
        <v>14</v>
      </c>
      <c r="D57" s="275">
        <v>94</v>
      </c>
      <c r="E57" s="275">
        <v>127</v>
      </c>
      <c r="F57" s="275">
        <v>14</v>
      </c>
      <c r="G57" s="275">
        <v>12</v>
      </c>
      <c r="H57" s="275">
        <v>2</v>
      </c>
      <c r="I57" s="275" t="s">
        <v>607</v>
      </c>
      <c r="J57" s="275">
        <v>113</v>
      </c>
      <c r="K57" s="275">
        <v>83</v>
      </c>
      <c r="L57" s="275">
        <v>29</v>
      </c>
      <c r="M57" s="275">
        <v>1</v>
      </c>
    </row>
    <row r="58" spans="1:13" x14ac:dyDescent="0.2">
      <c r="A58" s="272" t="s">
        <v>252</v>
      </c>
      <c r="B58" s="281">
        <v>7</v>
      </c>
      <c r="C58" s="281">
        <v>4</v>
      </c>
      <c r="D58" s="281">
        <v>3</v>
      </c>
      <c r="E58" s="281">
        <v>28</v>
      </c>
      <c r="F58" s="281">
        <v>8</v>
      </c>
      <c r="G58" s="281">
        <v>7</v>
      </c>
      <c r="H58" s="281">
        <v>1</v>
      </c>
      <c r="I58" s="281" t="s">
        <v>607</v>
      </c>
      <c r="J58" s="281">
        <v>20</v>
      </c>
      <c r="K58" s="281">
        <v>11</v>
      </c>
      <c r="L58" s="281">
        <v>9</v>
      </c>
      <c r="M58" s="281" t="s">
        <v>607</v>
      </c>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4">
    <pageSetUpPr fitToPage="1"/>
  </sheetPr>
  <dimension ref="A1:Y78"/>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 style="282" customWidth="1"/>
    <col min="2" max="2" width="6.85546875" style="282" customWidth="1"/>
    <col min="3" max="3" width="11.42578125" style="282" customWidth="1"/>
    <col min="4" max="4" width="14" style="282" customWidth="1"/>
    <col min="5" max="6" width="6.85546875" style="282" customWidth="1"/>
    <col min="7" max="7" width="4.85546875" style="282" customWidth="1"/>
    <col min="8" max="8" width="7" style="282" customWidth="1"/>
    <col min="9" max="10" width="6.85546875" style="282" customWidth="1"/>
    <col min="11" max="11" width="5.140625" style="282" customWidth="1"/>
    <col min="12" max="12" width="6.85546875" style="282" customWidth="1"/>
    <col min="13" max="13" width="8.7109375" style="282" customWidth="1"/>
    <col min="14" max="17" width="9.140625" style="2"/>
    <col min="18" max="18" width="15.85546875" style="2" customWidth="1"/>
    <col min="19" max="16384" width="9.140625" style="2"/>
  </cols>
  <sheetData>
    <row r="1" spans="1:13" ht="11.25" customHeight="1" x14ac:dyDescent="0.2">
      <c r="A1" s="286" t="s">
        <v>586</v>
      </c>
      <c r="B1" s="298"/>
      <c r="C1" s="286"/>
      <c r="D1" s="286"/>
      <c r="E1" s="286"/>
      <c r="F1" s="286"/>
      <c r="G1" s="286"/>
      <c r="H1" s="286"/>
      <c r="I1" s="286"/>
      <c r="J1" s="286"/>
      <c r="K1" s="286"/>
      <c r="L1" s="286"/>
      <c r="M1" s="286"/>
    </row>
    <row r="2" spans="1:13" ht="11.25" customHeight="1" x14ac:dyDescent="0.2">
      <c r="A2" s="286" t="s">
        <v>674</v>
      </c>
      <c r="B2" s="298"/>
      <c r="C2" s="286"/>
      <c r="D2" s="286"/>
      <c r="E2" s="286"/>
      <c r="F2" s="286"/>
      <c r="G2" s="286"/>
      <c r="H2" s="286"/>
      <c r="I2" s="286"/>
      <c r="J2" s="286"/>
      <c r="K2" s="286"/>
      <c r="L2" s="286"/>
      <c r="M2" s="286"/>
    </row>
    <row r="3" spans="1:13" ht="11.25" customHeight="1" x14ac:dyDescent="0.2">
      <c r="A3" s="288" t="s">
        <v>587</v>
      </c>
      <c r="B3" s="298"/>
      <c r="C3" s="286"/>
      <c r="D3" s="286"/>
      <c r="E3" s="286"/>
      <c r="F3" s="286"/>
      <c r="G3" s="286"/>
      <c r="H3" s="286"/>
      <c r="I3" s="286"/>
      <c r="J3" s="286"/>
      <c r="K3" s="286"/>
      <c r="L3" s="286"/>
      <c r="M3" s="286"/>
    </row>
    <row r="4" spans="1:13" ht="11.25" customHeight="1" x14ac:dyDescent="0.2">
      <c r="A4" s="288" t="s">
        <v>629</v>
      </c>
      <c r="B4" s="278"/>
    </row>
    <row r="5" spans="1:13" ht="11.25" customHeight="1" x14ac:dyDescent="0.2">
      <c r="A5" s="289"/>
      <c r="B5" s="299"/>
      <c r="C5" s="272"/>
      <c r="D5" s="272"/>
      <c r="E5" s="272"/>
      <c r="F5" s="272"/>
      <c r="G5" s="272"/>
      <c r="H5" s="272"/>
      <c r="I5" s="272"/>
      <c r="J5" s="272"/>
      <c r="K5" s="272"/>
      <c r="L5" s="272"/>
      <c r="M5" s="272"/>
    </row>
    <row r="6" spans="1:13" ht="11.25" customHeight="1" x14ac:dyDescent="0.2">
      <c r="A6" s="286" t="s">
        <v>66</v>
      </c>
      <c r="B6" s="286" t="s">
        <v>114</v>
      </c>
      <c r="C6" s="286"/>
      <c r="D6" s="286"/>
      <c r="E6" s="286" t="s">
        <v>195</v>
      </c>
      <c r="F6" s="286"/>
      <c r="G6" s="286"/>
      <c r="H6" s="286"/>
      <c r="I6" s="286"/>
      <c r="J6" s="286"/>
      <c r="K6" s="286"/>
      <c r="L6" s="286"/>
      <c r="M6" s="286"/>
    </row>
    <row r="7" spans="1:13" ht="11.25" customHeight="1" x14ac:dyDescent="0.2">
      <c r="A7" s="288" t="s">
        <v>67</v>
      </c>
      <c r="B7" s="289" t="s">
        <v>115</v>
      </c>
      <c r="C7" s="279"/>
      <c r="D7" s="279"/>
      <c r="E7" s="289" t="s">
        <v>196</v>
      </c>
      <c r="F7" s="279"/>
      <c r="G7" s="279"/>
      <c r="H7" s="279"/>
      <c r="I7" s="279"/>
      <c r="J7" s="279"/>
      <c r="K7" s="279"/>
      <c r="L7" s="279"/>
      <c r="M7" s="279"/>
    </row>
    <row r="8" spans="1:13" ht="11.25" customHeight="1" x14ac:dyDescent="0.2">
      <c r="A8" s="286"/>
      <c r="B8" s="286" t="s">
        <v>145</v>
      </c>
      <c r="C8" s="286" t="s">
        <v>226</v>
      </c>
      <c r="D8" s="286"/>
      <c r="E8" s="286" t="s">
        <v>145</v>
      </c>
      <c r="F8" s="286" t="s">
        <v>225</v>
      </c>
      <c r="G8" s="286"/>
      <c r="H8" s="286"/>
      <c r="I8" s="286"/>
      <c r="J8" s="286"/>
      <c r="K8" s="286"/>
      <c r="L8" s="286"/>
      <c r="M8" s="286"/>
    </row>
    <row r="9" spans="1:13" ht="11.25" customHeight="1" x14ac:dyDescent="0.2">
      <c r="A9" s="286"/>
      <c r="B9" s="288" t="s">
        <v>94</v>
      </c>
      <c r="C9" s="289" t="s">
        <v>197</v>
      </c>
      <c r="D9" s="279"/>
      <c r="E9" s="288" t="s">
        <v>94</v>
      </c>
      <c r="F9" s="289" t="s">
        <v>198</v>
      </c>
      <c r="G9" s="279"/>
      <c r="H9" s="279"/>
      <c r="I9" s="279"/>
      <c r="J9" s="279"/>
      <c r="K9" s="279"/>
      <c r="L9" s="279"/>
      <c r="M9" s="279"/>
    </row>
    <row r="10" spans="1:13" ht="11.25" customHeight="1" x14ac:dyDescent="0.2">
      <c r="A10" s="286"/>
      <c r="B10" s="286"/>
      <c r="C10" s="286" t="s">
        <v>210</v>
      </c>
      <c r="D10" s="286" t="s">
        <v>199</v>
      </c>
      <c r="E10" s="286"/>
      <c r="F10" s="286" t="s">
        <v>11</v>
      </c>
      <c r="G10" s="286"/>
      <c r="I10" s="286"/>
      <c r="J10" s="286" t="s">
        <v>56</v>
      </c>
      <c r="K10" s="286"/>
      <c r="L10" s="286"/>
      <c r="M10" s="286"/>
    </row>
    <row r="11" spans="1:13" ht="11.25" customHeight="1" x14ac:dyDescent="0.2">
      <c r="A11" s="286"/>
      <c r="B11" s="286"/>
      <c r="C11" s="288" t="s">
        <v>204</v>
      </c>
      <c r="D11" s="289" t="s">
        <v>201</v>
      </c>
      <c r="E11" s="286"/>
      <c r="F11" s="289" t="s">
        <v>202</v>
      </c>
      <c r="G11" s="279"/>
      <c r="H11" s="272"/>
      <c r="I11" s="279"/>
      <c r="J11" s="289" t="s">
        <v>57</v>
      </c>
      <c r="K11" s="279"/>
      <c r="L11" s="279"/>
      <c r="M11" s="279"/>
    </row>
    <row r="12" spans="1:13" ht="11.25" customHeight="1" x14ac:dyDescent="0.2">
      <c r="A12" s="286"/>
      <c r="B12" s="286"/>
      <c r="C12" s="286"/>
      <c r="D12" s="286" t="s">
        <v>205</v>
      </c>
      <c r="E12" s="286"/>
      <c r="F12" s="286" t="s">
        <v>145</v>
      </c>
      <c r="G12" s="286" t="s">
        <v>146</v>
      </c>
      <c r="H12" s="286" t="s">
        <v>147</v>
      </c>
      <c r="I12" s="286" t="s">
        <v>112</v>
      </c>
      <c r="J12" s="286" t="s">
        <v>145</v>
      </c>
      <c r="K12" s="286" t="s">
        <v>146</v>
      </c>
      <c r="L12" s="286" t="s">
        <v>147</v>
      </c>
      <c r="M12" s="286" t="s">
        <v>112</v>
      </c>
    </row>
    <row r="13" spans="1:13" ht="11.25" customHeight="1" x14ac:dyDescent="0.2">
      <c r="A13" s="279"/>
      <c r="B13" s="279"/>
      <c r="C13" s="279"/>
      <c r="D13" s="289" t="s">
        <v>136</v>
      </c>
      <c r="E13" s="279"/>
      <c r="F13" s="289" t="s">
        <v>94</v>
      </c>
      <c r="G13" s="289" t="s">
        <v>146</v>
      </c>
      <c r="H13" s="289" t="s">
        <v>58</v>
      </c>
      <c r="I13" s="289" t="s">
        <v>113</v>
      </c>
      <c r="J13" s="289" t="s">
        <v>94</v>
      </c>
      <c r="K13" s="289" t="s">
        <v>146</v>
      </c>
      <c r="L13" s="289" t="s">
        <v>58</v>
      </c>
      <c r="M13" s="289" t="s">
        <v>113</v>
      </c>
    </row>
    <row r="14" spans="1:13" ht="11.25" customHeight="1" x14ac:dyDescent="0.2">
      <c r="B14" s="251"/>
      <c r="C14" s="251"/>
      <c r="D14" s="251"/>
      <c r="E14" s="251"/>
      <c r="F14" s="251"/>
      <c r="G14" s="251"/>
      <c r="H14" s="251"/>
      <c r="I14" s="251"/>
      <c r="J14" s="251"/>
      <c r="K14" s="251"/>
      <c r="L14" s="251"/>
      <c r="M14" s="251"/>
    </row>
    <row r="15" spans="1:13" s="3" customFormat="1" ht="11.25" customHeight="1" x14ac:dyDescent="0.2">
      <c r="A15" s="286" t="s">
        <v>224</v>
      </c>
      <c r="B15" s="251">
        <v>1615</v>
      </c>
      <c r="C15" s="251">
        <v>189</v>
      </c>
      <c r="D15" s="251">
        <v>1426</v>
      </c>
      <c r="E15" s="251">
        <v>1849</v>
      </c>
      <c r="F15" s="251">
        <v>204</v>
      </c>
      <c r="G15" s="251">
        <v>158</v>
      </c>
      <c r="H15" s="251">
        <v>46</v>
      </c>
      <c r="I15" s="275" t="s">
        <v>607</v>
      </c>
      <c r="J15" s="251">
        <v>1645</v>
      </c>
      <c r="K15" s="251">
        <v>1080</v>
      </c>
      <c r="L15" s="251">
        <v>561</v>
      </c>
      <c r="M15" s="251">
        <v>4</v>
      </c>
    </row>
    <row r="16" spans="1:13" s="3" customFormat="1" x14ac:dyDescent="0.2">
      <c r="A16" s="286"/>
      <c r="B16" s="298"/>
      <c r="C16" s="298"/>
      <c r="D16" s="298"/>
      <c r="E16" s="298"/>
      <c r="F16" s="298"/>
      <c r="G16" s="298"/>
      <c r="H16" s="298"/>
      <c r="I16" s="298"/>
      <c r="J16" s="298"/>
      <c r="K16" s="298"/>
      <c r="L16" s="298"/>
      <c r="M16" s="298"/>
    </row>
    <row r="17" spans="1:16" ht="11.25" customHeight="1" x14ac:dyDescent="0.2">
      <c r="A17" s="286" t="s">
        <v>671</v>
      </c>
      <c r="B17" s="275"/>
      <c r="C17" s="275"/>
      <c r="D17" s="275"/>
      <c r="E17" s="275"/>
      <c r="F17" s="275"/>
      <c r="G17" s="275"/>
      <c r="H17" s="275"/>
      <c r="I17" s="275"/>
      <c r="J17" s="275"/>
      <c r="K17" s="275"/>
      <c r="L17" s="275"/>
      <c r="M17" s="275"/>
    </row>
    <row r="18" spans="1:16" ht="11.25" customHeight="1" x14ac:dyDescent="0.2">
      <c r="A18" s="282" t="s">
        <v>350</v>
      </c>
      <c r="B18" s="275">
        <v>692</v>
      </c>
      <c r="C18" s="275">
        <v>56</v>
      </c>
      <c r="D18" s="275">
        <v>636</v>
      </c>
      <c r="E18" s="275">
        <v>745</v>
      </c>
      <c r="F18" s="275">
        <v>60</v>
      </c>
      <c r="G18" s="275">
        <v>43</v>
      </c>
      <c r="H18" s="275">
        <v>17</v>
      </c>
      <c r="I18" s="275" t="s">
        <v>607</v>
      </c>
      <c r="J18" s="275">
        <v>685</v>
      </c>
      <c r="K18" s="275">
        <v>409</v>
      </c>
      <c r="L18" s="275">
        <v>273</v>
      </c>
      <c r="M18" s="275">
        <v>3</v>
      </c>
      <c r="N18" s="9"/>
      <c r="O18" s="9"/>
    </row>
    <row r="19" spans="1:16" ht="11.25" customHeight="1" x14ac:dyDescent="0.2">
      <c r="A19" s="282" t="s">
        <v>351</v>
      </c>
      <c r="B19" s="275">
        <v>853</v>
      </c>
      <c r="C19" s="275">
        <v>123</v>
      </c>
      <c r="D19" s="275">
        <v>730</v>
      </c>
      <c r="E19" s="275">
        <v>1029</v>
      </c>
      <c r="F19" s="275">
        <v>134</v>
      </c>
      <c r="G19" s="275">
        <v>106</v>
      </c>
      <c r="H19" s="275">
        <v>28</v>
      </c>
      <c r="I19" s="275" t="s">
        <v>607</v>
      </c>
      <c r="J19" s="275">
        <v>895</v>
      </c>
      <c r="K19" s="275">
        <v>628</v>
      </c>
      <c r="L19" s="275">
        <v>266</v>
      </c>
      <c r="M19" s="275">
        <v>1</v>
      </c>
      <c r="N19" s="9"/>
      <c r="O19" s="9"/>
      <c r="P19" s="9"/>
    </row>
    <row r="20" spans="1:16" ht="11.25" customHeight="1" x14ac:dyDescent="0.2">
      <c r="A20" s="272" t="s">
        <v>72</v>
      </c>
      <c r="B20" s="281">
        <v>70</v>
      </c>
      <c r="C20" s="281">
        <v>10</v>
      </c>
      <c r="D20" s="281">
        <v>60</v>
      </c>
      <c r="E20" s="281">
        <v>75</v>
      </c>
      <c r="F20" s="281">
        <v>10</v>
      </c>
      <c r="G20" s="281">
        <v>9</v>
      </c>
      <c r="H20" s="281">
        <v>1</v>
      </c>
      <c r="I20" s="281" t="s">
        <v>607</v>
      </c>
      <c r="J20" s="281">
        <v>65</v>
      </c>
      <c r="K20" s="281">
        <v>43</v>
      </c>
      <c r="L20" s="281">
        <v>22</v>
      </c>
      <c r="M20" s="281" t="s">
        <v>607</v>
      </c>
    </row>
    <row r="21" spans="1:16" ht="11.25" customHeight="1" x14ac:dyDescent="0.2">
      <c r="A21" s="286"/>
      <c r="B21" s="251"/>
      <c r="C21" s="251"/>
      <c r="D21" s="251"/>
      <c r="E21" s="251"/>
      <c r="F21" s="251"/>
      <c r="G21" s="251"/>
      <c r="H21" s="251"/>
      <c r="I21" s="251"/>
      <c r="J21" s="251"/>
      <c r="K21" s="251"/>
      <c r="L21" s="251"/>
      <c r="M21" s="251"/>
    </row>
    <row r="22" spans="1:16" ht="11.25" customHeight="1" x14ac:dyDescent="0.2">
      <c r="A22" s="286" t="s">
        <v>23</v>
      </c>
      <c r="C22" s="275"/>
      <c r="D22" s="275"/>
      <c r="E22" s="275"/>
      <c r="F22" s="275"/>
      <c r="G22" s="275"/>
      <c r="H22" s="275"/>
      <c r="I22" s="275"/>
      <c r="J22" s="275"/>
      <c r="K22" s="275"/>
      <c r="L22" s="275"/>
      <c r="M22" s="275"/>
    </row>
    <row r="23" spans="1:16" ht="11.25" customHeight="1" x14ac:dyDescent="0.2">
      <c r="A23" s="282" t="s">
        <v>327</v>
      </c>
      <c r="B23" s="275">
        <v>95</v>
      </c>
      <c r="C23" s="275">
        <v>15</v>
      </c>
      <c r="D23" s="275">
        <v>80</v>
      </c>
      <c r="E23" s="275">
        <v>116</v>
      </c>
      <c r="F23" s="275">
        <v>18</v>
      </c>
      <c r="G23" s="275">
        <v>11</v>
      </c>
      <c r="H23" s="275">
        <v>7</v>
      </c>
      <c r="I23" s="275" t="s">
        <v>607</v>
      </c>
      <c r="J23" s="275">
        <v>98</v>
      </c>
      <c r="K23" s="275">
        <v>74</v>
      </c>
      <c r="L23" s="275">
        <v>24</v>
      </c>
      <c r="M23" s="275" t="s">
        <v>607</v>
      </c>
    </row>
    <row r="24" spans="1:16" ht="11.25" customHeight="1" x14ac:dyDescent="0.2">
      <c r="A24" s="282" t="s">
        <v>650</v>
      </c>
      <c r="B24" s="275">
        <v>13</v>
      </c>
      <c r="C24" s="275">
        <v>1</v>
      </c>
      <c r="D24" s="275">
        <v>12</v>
      </c>
      <c r="E24" s="275">
        <v>16</v>
      </c>
      <c r="F24" s="275">
        <v>1</v>
      </c>
      <c r="G24" s="275">
        <v>1</v>
      </c>
      <c r="H24" s="275" t="s">
        <v>607</v>
      </c>
      <c r="I24" s="275" t="s">
        <v>607</v>
      </c>
      <c r="J24" s="275">
        <v>15</v>
      </c>
      <c r="K24" s="275">
        <v>8</v>
      </c>
      <c r="L24" s="275">
        <v>7</v>
      </c>
      <c r="M24" s="275" t="s">
        <v>607</v>
      </c>
    </row>
    <row r="25" spans="1:16" ht="11.25" customHeight="1" x14ac:dyDescent="0.2">
      <c r="A25" s="282" t="s">
        <v>328</v>
      </c>
      <c r="B25" s="275">
        <v>2</v>
      </c>
      <c r="C25" s="275" t="s">
        <v>607</v>
      </c>
      <c r="D25" s="275">
        <v>2</v>
      </c>
      <c r="E25" s="275">
        <v>3</v>
      </c>
      <c r="F25" s="275" t="s">
        <v>607</v>
      </c>
      <c r="G25" s="275" t="s">
        <v>607</v>
      </c>
      <c r="H25" s="275" t="s">
        <v>607</v>
      </c>
      <c r="I25" s="275" t="s">
        <v>607</v>
      </c>
      <c r="J25" s="275">
        <v>3</v>
      </c>
      <c r="K25" s="275">
        <v>2</v>
      </c>
      <c r="L25" s="275">
        <v>1</v>
      </c>
      <c r="M25" s="275" t="s">
        <v>607</v>
      </c>
    </row>
    <row r="26" spans="1:16" ht="11.25" customHeight="1" x14ac:dyDescent="0.2">
      <c r="A26" s="282" t="s">
        <v>651</v>
      </c>
      <c r="B26" s="275">
        <v>65</v>
      </c>
      <c r="C26" s="275">
        <v>14</v>
      </c>
      <c r="D26" s="275">
        <v>51</v>
      </c>
      <c r="E26" s="275">
        <v>76</v>
      </c>
      <c r="F26" s="275">
        <v>14</v>
      </c>
      <c r="G26" s="275">
        <v>14</v>
      </c>
      <c r="H26" s="275" t="s">
        <v>607</v>
      </c>
      <c r="I26" s="275" t="s">
        <v>607</v>
      </c>
      <c r="J26" s="275">
        <v>62</v>
      </c>
      <c r="K26" s="275">
        <v>37</v>
      </c>
      <c r="L26" s="275">
        <v>25</v>
      </c>
      <c r="M26" s="275" t="s">
        <v>607</v>
      </c>
    </row>
    <row r="27" spans="1:16" ht="11.25" customHeight="1" x14ac:dyDescent="0.2">
      <c r="A27" s="282" t="s">
        <v>628</v>
      </c>
      <c r="B27" s="275">
        <v>686</v>
      </c>
      <c r="C27" s="275">
        <v>98</v>
      </c>
      <c r="D27" s="275">
        <v>588</v>
      </c>
      <c r="E27" s="275">
        <v>833</v>
      </c>
      <c r="F27" s="275">
        <v>109</v>
      </c>
      <c r="G27" s="275">
        <v>86</v>
      </c>
      <c r="H27" s="275">
        <v>23</v>
      </c>
      <c r="I27" s="275" t="s">
        <v>607</v>
      </c>
      <c r="J27" s="275">
        <v>724</v>
      </c>
      <c r="K27" s="275">
        <v>502</v>
      </c>
      <c r="L27" s="275">
        <v>221</v>
      </c>
      <c r="M27" s="275">
        <v>1</v>
      </c>
    </row>
    <row r="28" spans="1:16" ht="11.25" customHeight="1" x14ac:dyDescent="0.2">
      <c r="A28" s="282" t="s">
        <v>627</v>
      </c>
      <c r="B28" s="275">
        <v>13</v>
      </c>
      <c r="C28" s="275">
        <v>2</v>
      </c>
      <c r="D28" s="275">
        <v>11</v>
      </c>
      <c r="E28" s="275">
        <v>15</v>
      </c>
      <c r="F28" s="275">
        <v>2</v>
      </c>
      <c r="G28" s="275">
        <v>2</v>
      </c>
      <c r="H28" s="275" t="s">
        <v>607</v>
      </c>
      <c r="I28" s="275" t="s">
        <v>607</v>
      </c>
      <c r="J28" s="275">
        <v>13</v>
      </c>
      <c r="K28" s="275">
        <v>12</v>
      </c>
      <c r="L28" s="275">
        <v>1</v>
      </c>
      <c r="M28" s="275" t="s">
        <v>607</v>
      </c>
    </row>
    <row r="29" spans="1:16" ht="11.25" customHeight="1" x14ac:dyDescent="0.2">
      <c r="A29" s="272" t="s">
        <v>329</v>
      </c>
      <c r="B29" s="281">
        <v>768</v>
      </c>
      <c r="C29" s="281">
        <v>65</v>
      </c>
      <c r="D29" s="281">
        <v>703</v>
      </c>
      <c r="E29" s="281">
        <v>825</v>
      </c>
      <c r="F29" s="281">
        <v>66</v>
      </c>
      <c r="G29" s="281">
        <v>50</v>
      </c>
      <c r="H29" s="281">
        <v>16</v>
      </c>
      <c r="I29" s="281" t="s">
        <v>607</v>
      </c>
      <c r="J29" s="281">
        <v>759</v>
      </c>
      <c r="K29" s="281">
        <v>464</v>
      </c>
      <c r="L29" s="281">
        <v>292</v>
      </c>
      <c r="M29" s="281">
        <v>3</v>
      </c>
    </row>
    <row r="30" spans="1:16" ht="11.25" customHeight="1" x14ac:dyDescent="0.2">
      <c r="B30" s="251"/>
      <c r="C30" s="251"/>
      <c r="D30" s="251"/>
      <c r="E30" s="251"/>
      <c r="F30" s="251"/>
      <c r="G30" s="251"/>
      <c r="H30" s="251"/>
      <c r="I30" s="251"/>
      <c r="J30" s="251"/>
      <c r="K30" s="251"/>
      <c r="L30" s="251"/>
      <c r="M30" s="251"/>
    </row>
    <row r="31" spans="1:16" ht="11.25" customHeight="1" x14ac:dyDescent="0.2">
      <c r="A31" s="286" t="s">
        <v>22</v>
      </c>
      <c r="B31" s="275"/>
      <c r="C31" s="275"/>
      <c r="D31" s="275"/>
      <c r="E31" s="275"/>
      <c r="F31" s="275"/>
      <c r="G31" s="275"/>
      <c r="H31" s="275"/>
      <c r="I31" s="275"/>
      <c r="J31" s="275"/>
      <c r="K31" s="275"/>
      <c r="L31" s="275"/>
      <c r="M31" s="275"/>
    </row>
    <row r="32" spans="1:16" ht="11.25" customHeight="1" x14ac:dyDescent="0.2">
      <c r="A32" s="282" t="s">
        <v>77</v>
      </c>
      <c r="B32" s="275">
        <v>11</v>
      </c>
      <c r="C32" s="275">
        <v>3</v>
      </c>
      <c r="D32" s="275">
        <v>8</v>
      </c>
      <c r="E32" s="275">
        <v>16</v>
      </c>
      <c r="F32" s="275">
        <v>3</v>
      </c>
      <c r="G32" s="275">
        <v>2</v>
      </c>
      <c r="H32" s="275">
        <v>1</v>
      </c>
      <c r="I32" s="275" t="s">
        <v>607</v>
      </c>
      <c r="J32" s="275">
        <v>13</v>
      </c>
      <c r="K32" s="275">
        <v>10</v>
      </c>
      <c r="L32" s="275">
        <v>3</v>
      </c>
      <c r="M32" s="275" t="s">
        <v>607</v>
      </c>
    </row>
    <row r="33" spans="1:13" ht="11.25" customHeight="1" x14ac:dyDescent="0.2">
      <c r="A33" s="282" t="s">
        <v>78</v>
      </c>
      <c r="B33" s="275">
        <v>46</v>
      </c>
      <c r="C33" s="275">
        <v>7</v>
      </c>
      <c r="D33" s="275">
        <v>39</v>
      </c>
      <c r="E33" s="275">
        <v>54</v>
      </c>
      <c r="F33" s="275">
        <v>7</v>
      </c>
      <c r="G33" s="275">
        <v>5</v>
      </c>
      <c r="H33" s="275">
        <v>2</v>
      </c>
      <c r="I33" s="275" t="s">
        <v>607</v>
      </c>
      <c r="J33" s="275">
        <v>47</v>
      </c>
      <c r="K33" s="275">
        <v>33</v>
      </c>
      <c r="L33" s="275">
        <v>14</v>
      </c>
      <c r="M33" s="275" t="s">
        <v>607</v>
      </c>
    </row>
    <row r="34" spans="1:13" ht="11.25" customHeight="1" x14ac:dyDescent="0.2">
      <c r="A34" s="282" t="s">
        <v>216</v>
      </c>
      <c r="B34" s="275">
        <v>69</v>
      </c>
      <c r="C34" s="275">
        <v>16</v>
      </c>
      <c r="D34" s="275">
        <v>53</v>
      </c>
      <c r="E34" s="275">
        <v>85</v>
      </c>
      <c r="F34" s="275">
        <v>16</v>
      </c>
      <c r="G34" s="275">
        <v>15</v>
      </c>
      <c r="H34" s="275">
        <v>1</v>
      </c>
      <c r="I34" s="275" t="s">
        <v>607</v>
      </c>
      <c r="J34" s="275">
        <v>69</v>
      </c>
      <c r="K34" s="275">
        <v>44</v>
      </c>
      <c r="L34" s="275">
        <v>25</v>
      </c>
      <c r="M34" s="275" t="s">
        <v>607</v>
      </c>
    </row>
    <row r="35" spans="1:13" ht="11.25" customHeight="1" x14ac:dyDescent="0.2">
      <c r="A35" s="282" t="s">
        <v>79</v>
      </c>
      <c r="B35" s="275">
        <v>77</v>
      </c>
      <c r="C35" s="275">
        <v>13</v>
      </c>
      <c r="D35" s="275">
        <v>64</v>
      </c>
      <c r="E35" s="275">
        <v>97</v>
      </c>
      <c r="F35" s="275">
        <v>13</v>
      </c>
      <c r="G35" s="275">
        <v>10</v>
      </c>
      <c r="H35" s="275">
        <v>3</v>
      </c>
      <c r="I35" s="275" t="s">
        <v>607</v>
      </c>
      <c r="J35" s="275">
        <v>84</v>
      </c>
      <c r="K35" s="275">
        <v>72</v>
      </c>
      <c r="L35" s="275">
        <v>12</v>
      </c>
      <c r="M35" s="275" t="s">
        <v>607</v>
      </c>
    </row>
    <row r="36" spans="1:13" ht="11.25" customHeight="1" x14ac:dyDescent="0.2">
      <c r="A36" s="282" t="s">
        <v>217</v>
      </c>
      <c r="B36" s="275">
        <v>149</v>
      </c>
      <c r="C36" s="275">
        <v>23</v>
      </c>
      <c r="D36" s="275">
        <v>126</v>
      </c>
      <c r="E36" s="275">
        <v>187</v>
      </c>
      <c r="F36" s="275">
        <v>25</v>
      </c>
      <c r="G36" s="275">
        <v>20</v>
      </c>
      <c r="H36" s="275">
        <v>5</v>
      </c>
      <c r="I36" s="275" t="s">
        <v>607</v>
      </c>
      <c r="J36" s="275">
        <v>162</v>
      </c>
      <c r="K36" s="275">
        <v>110</v>
      </c>
      <c r="L36" s="275">
        <v>51</v>
      </c>
      <c r="M36" s="275">
        <v>1</v>
      </c>
    </row>
    <row r="37" spans="1:13" ht="11.25" customHeight="1" x14ac:dyDescent="0.2">
      <c r="A37" s="282" t="s">
        <v>80</v>
      </c>
      <c r="B37" s="275">
        <v>354</v>
      </c>
      <c r="C37" s="275">
        <v>60</v>
      </c>
      <c r="D37" s="275">
        <v>294</v>
      </c>
      <c r="E37" s="275">
        <v>431</v>
      </c>
      <c r="F37" s="275">
        <v>72</v>
      </c>
      <c r="G37" s="275">
        <v>55</v>
      </c>
      <c r="H37" s="275">
        <v>17</v>
      </c>
      <c r="I37" s="275" t="s">
        <v>607</v>
      </c>
      <c r="J37" s="275">
        <v>359</v>
      </c>
      <c r="K37" s="275">
        <v>248</v>
      </c>
      <c r="L37" s="275">
        <v>111</v>
      </c>
      <c r="M37" s="275" t="s">
        <v>607</v>
      </c>
    </row>
    <row r="38" spans="1:13" ht="11.25" customHeight="1" x14ac:dyDescent="0.2">
      <c r="A38" s="282" t="s">
        <v>218</v>
      </c>
      <c r="B38" s="275">
        <v>63</v>
      </c>
      <c r="C38" s="275">
        <v>7</v>
      </c>
      <c r="D38" s="275">
        <v>56</v>
      </c>
      <c r="E38" s="275">
        <v>69</v>
      </c>
      <c r="F38" s="275">
        <v>7</v>
      </c>
      <c r="G38" s="275">
        <v>5</v>
      </c>
      <c r="H38" s="275">
        <v>2</v>
      </c>
      <c r="I38" s="275" t="s">
        <v>607</v>
      </c>
      <c r="J38" s="275">
        <v>62</v>
      </c>
      <c r="K38" s="275">
        <v>42</v>
      </c>
      <c r="L38" s="275">
        <v>20</v>
      </c>
      <c r="M38" s="275" t="s">
        <v>607</v>
      </c>
    </row>
    <row r="39" spans="1:13" ht="11.25" customHeight="1" x14ac:dyDescent="0.2">
      <c r="A39" s="282" t="s">
        <v>81</v>
      </c>
      <c r="B39" s="275">
        <v>223</v>
      </c>
      <c r="C39" s="275">
        <v>22</v>
      </c>
      <c r="D39" s="275">
        <v>201</v>
      </c>
      <c r="E39" s="275">
        <v>248</v>
      </c>
      <c r="F39" s="275">
        <v>22</v>
      </c>
      <c r="G39" s="275">
        <v>16</v>
      </c>
      <c r="H39" s="275">
        <v>6</v>
      </c>
      <c r="I39" s="275" t="s">
        <v>607</v>
      </c>
      <c r="J39" s="275">
        <v>226</v>
      </c>
      <c r="K39" s="275">
        <v>133</v>
      </c>
      <c r="L39" s="275">
        <v>91</v>
      </c>
      <c r="M39" s="275">
        <v>2</v>
      </c>
    </row>
    <row r="40" spans="1:13" ht="11.25" customHeight="1" x14ac:dyDescent="0.2">
      <c r="A40" s="282" t="s">
        <v>219</v>
      </c>
      <c r="B40" s="275">
        <v>206</v>
      </c>
      <c r="C40" s="275">
        <v>19</v>
      </c>
      <c r="D40" s="275">
        <v>187</v>
      </c>
      <c r="E40" s="275">
        <v>216</v>
      </c>
      <c r="F40" s="275">
        <v>19</v>
      </c>
      <c r="G40" s="275">
        <v>14</v>
      </c>
      <c r="H40" s="275">
        <v>5</v>
      </c>
      <c r="I40" s="275" t="s">
        <v>607</v>
      </c>
      <c r="J40" s="275">
        <v>197</v>
      </c>
      <c r="K40" s="275">
        <v>119</v>
      </c>
      <c r="L40" s="275">
        <v>78</v>
      </c>
      <c r="M40" s="275" t="s">
        <v>607</v>
      </c>
    </row>
    <row r="41" spans="1:13" ht="11.25" customHeight="1" x14ac:dyDescent="0.2">
      <c r="A41" s="282" t="s">
        <v>82</v>
      </c>
      <c r="B41" s="275">
        <v>82</v>
      </c>
      <c r="C41" s="275">
        <v>7</v>
      </c>
      <c r="D41" s="275">
        <v>75</v>
      </c>
      <c r="E41" s="275">
        <v>85</v>
      </c>
      <c r="F41" s="275">
        <v>8</v>
      </c>
      <c r="G41" s="275">
        <v>6</v>
      </c>
      <c r="H41" s="275">
        <v>2</v>
      </c>
      <c r="I41" s="275" t="s">
        <v>607</v>
      </c>
      <c r="J41" s="275">
        <v>77</v>
      </c>
      <c r="K41" s="275">
        <v>42</v>
      </c>
      <c r="L41" s="275">
        <v>34</v>
      </c>
      <c r="M41" s="275">
        <v>1</v>
      </c>
    </row>
    <row r="42" spans="1:13" ht="11.25" customHeight="1" x14ac:dyDescent="0.2">
      <c r="A42" s="272" t="s">
        <v>626</v>
      </c>
      <c r="B42" s="281">
        <v>335</v>
      </c>
      <c r="C42" s="281">
        <v>12</v>
      </c>
      <c r="D42" s="281">
        <v>323</v>
      </c>
      <c r="E42" s="281">
        <v>361</v>
      </c>
      <c r="F42" s="281">
        <v>12</v>
      </c>
      <c r="G42" s="281">
        <v>10</v>
      </c>
      <c r="H42" s="281">
        <v>2</v>
      </c>
      <c r="I42" s="281" t="s">
        <v>607</v>
      </c>
      <c r="J42" s="281">
        <v>349</v>
      </c>
      <c r="K42" s="281">
        <v>227</v>
      </c>
      <c r="L42" s="281">
        <v>122</v>
      </c>
      <c r="M42" s="281" t="s">
        <v>607</v>
      </c>
    </row>
    <row r="43" spans="1:13" ht="11.25" customHeight="1" x14ac:dyDescent="0.2">
      <c r="B43" s="251"/>
      <c r="C43" s="251"/>
      <c r="D43" s="251"/>
      <c r="E43" s="251"/>
      <c r="F43" s="251"/>
      <c r="G43" s="251"/>
      <c r="H43" s="251"/>
      <c r="I43" s="251"/>
      <c r="J43" s="251"/>
      <c r="K43" s="251"/>
      <c r="L43" s="251"/>
      <c r="M43" s="251"/>
    </row>
    <row r="44" spans="1:13" ht="11.25" customHeight="1" x14ac:dyDescent="0.2">
      <c r="A44" s="286" t="s">
        <v>135</v>
      </c>
      <c r="B44" s="275"/>
      <c r="C44" s="275"/>
      <c r="D44" s="275"/>
      <c r="E44" s="275"/>
      <c r="F44" s="275"/>
      <c r="G44" s="275"/>
      <c r="H44" s="275"/>
      <c r="I44" s="275"/>
      <c r="J44" s="275"/>
      <c r="K44" s="275"/>
      <c r="L44" s="275"/>
      <c r="M44" s="275"/>
    </row>
    <row r="45" spans="1:13" ht="11.25" customHeight="1" x14ac:dyDescent="0.2">
      <c r="A45" s="282" t="s">
        <v>83</v>
      </c>
      <c r="B45" s="493">
        <v>1079</v>
      </c>
      <c r="C45" s="493">
        <v>141</v>
      </c>
      <c r="D45" s="493">
        <v>938</v>
      </c>
      <c r="E45" s="493">
        <v>1260</v>
      </c>
      <c r="F45" s="493">
        <v>156</v>
      </c>
      <c r="G45" s="493">
        <v>119</v>
      </c>
      <c r="H45" s="493">
        <v>37</v>
      </c>
      <c r="I45" s="493" t="s">
        <v>607</v>
      </c>
      <c r="J45" s="493">
        <v>1104</v>
      </c>
      <c r="K45" s="493">
        <v>750</v>
      </c>
      <c r="L45" s="493">
        <v>352</v>
      </c>
      <c r="M45" s="493">
        <v>2</v>
      </c>
    </row>
    <row r="46" spans="1:13" ht="11.25" customHeight="1" x14ac:dyDescent="0.2">
      <c r="A46" s="282" t="s">
        <v>84</v>
      </c>
      <c r="B46" s="493">
        <v>355</v>
      </c>
      <c r="C46" s="493">
        <v>32</v>
      </c>
      <c r="D46" s="493">
        <v>323</v>
      </c>
      <c r="E46" s="493">
        <v>396</v>
      </c>
      <c r="F46" s="493">
        <v>32</v>
      </c>
      <c r="G46" s="493">
        <v>24</v>
      </c>
      <c r="H46" s="493">
        <v>8</v>
      </c>
      <c r="I46" s="493" t="s">
        <v>607</v>
      </c>
      <c r="J46" s="493">
        <v>364</v>
      </c>
      <c r="K46" s="493">
        <v>219</v>
      </c>
      <c r="L46" s="493">
        <v>144</v>
      </c>
      <c r="M46" s="493">
        <v>1</v>
      </c>
    </row>
    <row r="47" spans="1:13" ht="11.25" customHeight="1" x14ac:dyDescent="0.2">
      <c r="A47" s="282" t="s">
        <v>85</v>
      </c>
      <c r="B47" s="493">
        <v>15</v>
      </c>
      <c r="C47" s="493">
        <v>2</v>
      </c>
      <c r="D47" s="493">
        <v>13</v>
      </c>
      <c r="E47" s="493">
        <v>15</v>
      </c>
      <c r="F47" s="493">
        <v>2</v>
      </c>
      <c r="G47" s="493">
        <v>1</v>
      </c>
      <c r="H47" s="493">
        <v>1</v>
      </c>
      <c r="I47" s="493" t="s">
        <v>607</v>
      </c>
      <c r="J47" s="493">
        <v>13</v>
      </c>
      <c r="K47" s="493">
        <v>13</v>
      </c>
      <c r="L47" s="493" t="s">
        <v>607</v>
      </c>
      <c r="M47" s="493" t="s">
        <v>607</v>
      </c>
    </row>
    <row r="48" spans="1:13" ht="11.25" customHeight="1" x14ac:dyDescent="0.2">
      <c r="A48" s="282" t="s">
        <v>86</v>
      </c>
      <c r="B48" s="493">
        <v>38</v>
      </c>
      <c r="C48" s="493">
        <v>2</v>
      </c>
      <c r="D48" s="493">
        <v>36</v>
      </c>
      <c r="E48" s="493">
        <v>40</v>
      </c>
      <c r="F48" s="493">
        <v>2</v>
      </c>
      <c r="G48" s="493">
        <v>2</v>
      </c>
      <c r="H48" s="493" t="s">
        <v>607</v>
      </c>
      <c r="I48" s="493" t="s">
        <v>607</v>
      </c>
      <c r="J48" s="493">
        <v>38</v>
      </c>
      <c r="K48" s="493">
        <v>23</v>
      </c>
      <c r="L48" s="493">
        <v>15</v>
      </c>
      <c r="M48" s="493" t="s">
        <v>607</v>
      </c>
    </row>
    <row r="49" spans="1:25" ht="11.25" customHeight="1" x14ac:dyDescent="0.2">
      <c r="A49" s="272" t="s">
        <v>549</v>
      </c>
      <c r="B49" s="281">
        <v>128</v>
      </c>
      <c r="C49" s="281">
        <v>12</v>
      </c>
      <c r="D49" s="281">
        <v>116</v>
      </c>
      <c r="E49" s="281">
        <v>138</v>
      </c>
      <c r="F49" s="281">
        <v>12</v>
      </c>
      <c r="G49" s="281">
        <v>12</v>
      </c>
      <c r="H49" s="281" t="s">
        <v>607</v>
      </c>
      <c r="I49" s="281" t="s">
        <v>607</v>
      </c>
      <c r="J49" s="281">
        <v>126</v>
      </c>
      <c r="K49" s="281">
        <v>75</v>
      </c>
      <c r="L49" s="281">
        <v>50</v>
      </c>
      <c r="M49" s="281">
        <v>1</v>
      </c>
    </row>
    <row r="50" spans="1:25" ht="11.25" customHeight="1" x14ac:dyDescent="0.2">
      <c r="B50" s="251"/>
      <c r="C50" s="251"/>
      <c r="D50" s="251"/>
      <c r="E50" s="251"/>
      <c r="F50" s="251"/>
      <c r="G50" s="251"/>
      <c r="H50" s="251"/>
      <c r="I50" s="251"/>
      <c r="J50" s="251"/>
      <c r="K50" s="251"/>
      <c r="L50" s="251"/>
      <c r="M50" s="251"/>
    </row>
    <row r="51" spans="1:25" ht="11.25" customHeight="1" x14ac:dyDescent="0.2">
      <c r="A51" s="286" t="s">
        <v>349</v>
      </c>
      <c r="B51" s="275"/>
      <c r="C51" s="275"/>
      <c r="D51" s="275"/>
      <c r="E51" s="275"/>
      <c r="F51" s="275"/>
      <c r="G51" s="275"/>
      <c r="H51" s="275"/>
      <c r="I51" s="275"/>
      <c r="J51" s="275"/>
      <c r="K51" s="275"/>
      <c r="L51" s="275"/>
      <c r="M51" s="275"/>
    </row>
    <row r="52" spans="1:25" ht="11.25" customHeight="1" x14ac:dyDescent="0.2">
      <c r="A52" s="282" t="s">
        <v>352</v>
      </c>
      <c r="B52" s="493">
        <v>1307</v>
      </c>
      <c r="C52" s="493">
        <v>154</v>
      </c>
      <c r="D52" s="493">
        <v>1153</v>
      </c>
      <c r="E52" s="493">
        <v>1500</v>
      </c>
      <c r="F52" s="493">
        <v>166</v>
      </c>
      <c r="G52" s="493">
        <v>133</v>
      </c>
      <c r="H52" s="493">
        <v>33</v>
      </c>
      <c r="I52" s="493" t="s">
        <v>607</v>
      </c>
      <c r="J52" s="493">
        <v>1334</v>
      </c>
      <c r="K52" s="493">
        <v>880</v>
      </c>
      <c r="L52" s="493">
        <v>450</v>
      </c>
      <c r="M52" s="493">
        <v>4</v>
      </c>
    </row>
    <row r="53" spans="1:25" ht="11.25" customHeight="1" x14ac:dyDescent="0.2">
      <c r="A53" s="282" t="s">
        <v>353</v>
      </c>
      <c r="B53" s="493">
        <v>20</v>
      </c>
      <c r="C53" s="493">
        <v>3</v>
      </c>
      <c r="D53" s="493">
        <v>17</v>
      </c>
      <c r="E53" s="493">
        <v>22</v>
      </c>
      <c r="F53" s="493">
        <v>3</v>
      </c>
      <c r="G53" s="493">
        <v>2</v>
      </c>
      <c r="H53" s="493">
        <v>1</v>
      </c>
      <c r="I53" s="493" t="s">
        <v>607</v>
      </c>
      <c r="J53" s="493">
        <v>19</v>
      </c>
      <c r="K53" s="493">
        <v>11</v>
      </c>
      <c r="L53" s="493">
        <v>8</v>
      </c>
      <c r="M53" s="493" t="s">
        <v>607</v>
      </c>
    </row>
    <row r="54" spans="1:25" ht="11.25" customHeight="1" x14ac:dyDescent="0.2">
      <c r="A54" s="282" t="s">
        <v>354</v>
      </c>
      <c r="B54" s="493">
        <v>161</v>
      </c>
      <c r="C54" s="493">
        <v>14</v>
      </c>
      <c r="D54" s="493">
        <v>147</v>
      </c>
      <c r="E54" s="493">
        <v>183</v>
      </c>
      <c r="F54" s="493">
        <v>17</v>
      </c>
      <c r="G54" s="493">
        <v>10</v>
      </c>
      <c r="H54" s="493">
        <v>7</v>
      </c>
      <c r="I54" s="493" t="s">
        <v>607</v>
      </c>
      <c r="J54" s="493">
        <v>166</v>
      </c>
      <c r="K54" s="493">
        <v>109</v>
      </c>
      <c r="L54" s="493">
        <v>57</v>
      </c>
      <c r="M54" s="493" t="s">
        <v>607</v>
      </c>
    </row>
    <row r="55" spans="1:25" ht="11.25" customHeight="1" x14ac:dyDescent="0.2">
      <c r="A55" s="282" t="s">
        <v>355</v>
      </c>
      <c r="B55" s="275">
        <v>34</v>
      </c>
      <c r="C55" s="275">
        <v>9</v>
      </c>
      <c r="D55" s="275">
        <v>25</v>
      </c>
      <c r="E55" s="275">
        <v>42</v>
      </c>
      <c r="F55" s="275">
        <v>9</v>
      </c>
      <c r="G55" s="275">
        <v>4</v>
      </c>
      <c r="H55" s="275">
        <v>5</v>
      </c>
      <c r="I55" s="275" t="s">
        <v>607</v>
      </c>
      <c r="J55" s="275">
        <v>33</v>
      </c>
      <c r="K55" s="275">
        <v>21</v>
      </c>
      <c r="L55" s="275">
        <v>12</v>
      </c>
      <c r="M55" s="275" t="s">
        <v>607</v>
      </c>
    </row>
    <row r="56" spans="1:25" ht="11.25" customHeight="1" x14ac:dyDescent="0.2">
      <c r="A56" s="272" t="s">
        <v>72</v>
      </c>
      <c r="B56" s="281">
        <v>93</v>
      </c>
      <c r="C56" s="281">
        <v>9</v>
      </c>
      <c r="D56" s="281">
        <v>84</v>
      </c>
      <c r="E56" s="281">
        <v>102</v>
      </c>
      <c r="F56" s="281">
        <v>9</v>
      </c>
      <c r="G56" s="281">
        <v>9</v>
      </c>
      <c r="H56" s="281" t="s">
        <v>607</v>
      </c>
      <c r="I56" s="281" t="s">
        <v>607</v>
      </c>
      <c r="J56" s="281">
        <v>93</v>
      </c>
      <c r="K56" s="281">
        <v>59</v>
      </c>
      <c r="L56" s="281">
        <v>34</v>
      </c>
      <c r="M56" s="281" t="s">
        <v>607</v>
      </c>
    </row>
    <row r="57" spans="1:25" ht="11.25" customHeight="1" x14ac:dyDescent="0.2">
      <c r="B57" s="251"/>
      <c r="C57" s="251"/>
      <c r="D57" s="251"/>
      <c r="E57" s="251"/>
      <c r="F57" s="251"/>
      <c r="G57" s="251"/>
      <c r="H57" s="251"/>
      <c r="I57" s="251"/>
      <c r="J57" s="251"/>
      <c r="K57" s="251"/>
      <c r="L57" s="251"/>
      <c r="M57" s="251"/>
    </row>
    <row r="58" spans="1:25" ht="11.25" customHeight="1" x14ac:dyDescent="0.2">
      <c r="A58" s="286" t="s">
        <v>255</v>
      </c>
      <c r="B58" s="277"/>
      <c r="C58" s="277"/>
      <c r="D58" s="277"/>
      <c r="E58" s="277"/>
      <c r="F58" s="277"/>
      <c r="G58" s="277"/>
      <c r="H58" s="277"/>
      <c r="I58" s="277"/>
      <c r="J58" s="277"/>
      <c r="K58" s="277"/>
      <c r="L58" s="277"/>
      <c r="M58" s="277"/>
    </row>
    <row r="59" spans="1:25" ht="11.25" customHeight="1" x14ac:dyDescent="0.2">
      <c r="A59" s="282" t="s">
        <v>69</v>
      </c>
      <c r="B59" s="275">
        <v>1015</v>
      </c>
      <c r="C59" s="275">
        <v>110</v>
      </c>
      <c r="D59" s="275">
        <v>905</v>
      </c>
      <c r="E59" s="275">
        <v>1156</v>
      </c>
      <c r="F59" s="275">
        <v>121</v>
      </c>
      <c r="G59" s="275">
        <v>99</v>
      </c>
      <c r="H59" s="275">
        <v>22</v>
      </c>
      <c r="I59" s="275" t="s">
        <v>607</v>
      </c>
      <c r="J59" s="275">
        <v>1035</v>
      </c>
      <c r="K59" s="275">
        <v>693</v>
      </c>
      <c r="L59" s="275">
        <v>340</v>
      </c>
      <c r="M59" s="275">
        <v>2</v>
      </c>
    </row>
    <row r="60" spans="1:25" ht="11.25" customHeight="1" x14ac:dyDescent="0.2">
      <c r="A60" s="282" t="s">
        <v>70</v>
      </c>
      <c r="B60" s="275">
        <v>394</v>
      </c>
      <c r="C60" s="275">
        <v>51</v>
      </c>
      <c r="D60" s="275">
        <v>343</v>
      </c>
      <c r="E60" s="275">
        <v>461</v>
      </c>
      <c r="F60" s="275">
        <v>55</v>
      </c>
      <c r="G60" s="275">
        <v>40</v>
      </c>
      <c r="H60" s="275">
        <v>15</v>
      </c>
      <c r="I60" s="275" t="s">
        <v>607</v>
      </c>
      <c r="J60" s="275">
        <v>406</v>
      </c>
      <c r="K60" s="275">
        <v>262</v>
      </c>
      <c r="L60" s="275">
        <v>143</v>
      </c>
      <c r="M60" s="275">
        <v>1</v>
      </c>
    </row>
    <row r="61" spans="1:25" ht="11.25" customHeight="1" x14ac:dyDescent="0.2">
      <c r="A61" s="282" t="s">
        <v>71</v>
      </c>
      <c r="B61" s="275">
        <v>96</v>
      </c>
      <c r="C61" s="275">
        <v>20</v>
      </c>
      <c r="D61" s="275">
        <v>76</v>
      </c>
      <c r="E61" s="275">
        <v>113</v>
      </c>
      <c r="F61" s="275">
        <v>20</v>
      </c>
      <c r="G61" s="275">
        <v>12</v>
      </c>
      <c r="H61" s="275">
        <v>8</v>
      </c>
      <c r="I61" s="275" t="s">
        <v>607</v>
      </c>
      <c r="J61" s="275">
        <v>93</v>
      </c>
      <c r="K61" s="275">
        <v>61</v>
      </c>
      <c r="L61" s="275">
        <v>31</v>
      </c>
      <c r="M61" s="275">
        <v>1</v>
      </c>
    </row>
    <row r="62" spans="1:25" s="11" customFormat="1" ht="11.25" customHeight="1" x14ac:dyDescent="0.2">
      <c r="A62" s="300" t="s">
        <v>220</v>
      </c>
      <c r="B62" s="277">
        <v>27</v>
      </c>
      <c r="C62" s="277">
        <v>9</v>
      </c>
      <c r="D62" s="277">
        <v>18</v>
      </c>
      <c r="E62" s="277">
        <v>34</v>
      </c>
      <c r="F62" s="277">
        <v>9</v>
      </c>
      <c r="G62" s="277">
        <v>6</v>
      </c>
      <c r="H62" s="277">
        <v>3</v>
      </c>
      <c r="I62" s="277" t="s">
        <v>607</v>
      </c>
      <c r="J62" s="277">
        <v>25</v>
      </c>
      <c r="K62" s="277">
        <v>14</v>
      </c>
      <c r="L62" s="277">
        <v>11</v>
      </c>
      <c r="M62" s="277" t="s">
        <v>607</v>
      </c>
      <c r="N62" s="2"/>
      <c r="O62" s="2"/>
      <c r="P62" s="2"/>
      <c r="Q62" s="2"/>
      <c r="R62" s="2"/>
      <c r="S62" s="2"/>
      <c r="T62" s="2"/>
      <c r="U62" s="2"/>
      <c r="V62" s="2"/>
      <c r="W62" s="2"/>
      <c r="X62" s="2"/>
      <c r="Y62" s="2"/>
    </row>
    <row r="63" spans="1:25" s="11" customFormat="1" ht="11.25" customHeight="1" x14ac:dyDescent="0.2">
      <c r="A63" s="300" t="s">
        <v>221</v>
      </c>
      <c r="B63" s="277">
        <v>50</v>
      </c>
      <c r="C63" s="277">
        <v>6</v>
      </c>
      <c r="D63" s="277">
        <v>44</v>
      </c>
      <c r="E63" s="277">
        <v>57</v>
      </c>
      <c r="F63" s="277">
        <v>6</v>
      </c>
      <c r="G63" s="277">
        <v>3</v>
      </c>
      <c r="H63" s="277">
        <v>3</v>
      </c>
      <c r="I63" s="277" t="s">
        <v>607</v>
      </c>
      <c r="J63" s="277">
        <v>51</v>
      </c>
      <c r="K63" s="277">
        <v>36</v>
      </c>
      <c r="L63" s="277">
        <v>14</v>
      </c>
      <c r="M63" s="277">
        <v>1</v>
      </c>
      <c r="N63" s="2"/>
      <c r="O63" s="2"/>
      <c r="P63" s="2"/>
      <c r="Q63" s="2"/>
      <c r="R63" s="2"/>
      <c r="S63" s="2"/>
      <c r="T63" s="2"/>
      <c r="U63" s="2"/>
      <c r="V63" s="2"/>
      <c r="W63" s="2"/>
      <c r="X63" s="2"/>
      <c r="Y63" s="2"/>
    </row>
    <row r="64" spans="1:25" s="11" customFormat="1" ht="11.25" customHeight="1" x14ac:dyDescent="0.2">
      <c r="A64" s="300" t="s">
        <v>222</v>
      </c>
      <c r="B64" s="277">
        <v>19</v>
      </c>
      <c r="C64" s="277">
        <v>5</v>
      </c>
      <c r="D64" s="277">
        <v>14</v>
      </c>
      <c r="E64" s="277">
        <v>22</v>
      </c>
      <c r="F64" s="277">
        <v>5</v>
      </c>
      <c r="G64" s="277">
        <v>3</v>
      </c>
      <c r="H64" s="277">
        <v>2</v>
      </c>
      <c r="I64" s="277" t="s">
        <v>607</v>
      </c>
      <c r="J64" s="277">
        <v>17</v>
      </c>
      <c r="K64" s="277">
        <v>11</v>
      </c>
      <c r="L64" s="277">
        <v>6</v>
      </c>
      <c r="M64" s="277" t="s">
        <v>607</v>
      </c>
      <c r="N64" s="2"/>
      <c r="O64" s="2"/>
      <c r="P64" s="2"/>
      <c r="Q64" s="2"/>
      <c r="R64" s="2"/>
      <c r="S64" s="2"/>
      <c r="T64" s="2"/>
      <c r="U64" s="2"/>
      <c r="V64" s="2"/>
      <c r="W64" s="2"/>
      <c r="X64" s="2"/>
      <c r="Y64" s="2"/>
    </row>
    <row r="65" spans="1:25" ht="11.25" customHeight="1" x14ac:dyDescent="0.2">
      <c r="A65" s="272" t="s">
        <v>72</v>
      </c>
      <c r="B65" s="281">
        <v>110</v>
      </c>
      <c r="C65" s="281">
        <v>8</v>
      </c>
      <c r="D65" s="281">
        <v>102</v>
      </c>
      <c r="E65" s="281">
        <v>119</v>
      </c>
      <c r="F65" s="281">
        <v>8</v>
      </c>
      <c r="G65" s="281">
        <v>7</v>
      </c>
      <c r="H65" s="281">
        <v>1</v>
      </c>
      <c r="I65" s="281" t="s">
        <v>607</v>
      </c>
      <c r="J65" s="281">
        <v>111</v>
      </c>
      <c r="K65" s="281">
        <v>64</v>
      </c>
      <c r="L65" s="281">
        <v>47</v>
      </c>
      <c r="M65" s="281" t="s">
        <v>607</v>
      </c>
    </row>
    <row r="66" spans="1:25" ht="11.25" customHeight="1" x14ac:dyDescent="0.2">
      <c r="B66" s="251"/>
      <c r="C66" s="251"/>
      <c r="D66" s="251"/>
      <c r="E66" s="251"/>
      <c r="F66" s="251"/>
      <c r="G66" s="251"/>
      <c r="H66" s="251"/>
      <c r="I66" s="251"/>
      <c r="J66" s="251"/>
      <c r="K66" s="251"/>
      <c r="L66" s="251"/>
      <c r="M66" s="251"/>
    </row>
    <row r="67" spans="1:25" ht="11.25" customHeight="1" x14ac:dyDescent="0.2">
      <c r="A67" s="286" t="s">
        <v>73</v>
      </c>
      <c r="B67" s="493"/>
      <c r="C67" s="493"/>
      <c r="D67" s="493"/>
      <c r="E67" s="493"/>
      <c r="F67" s="493"/>
      <c r="G67" s="493"/>
      <c r="H67" s="493"/>
      <c r="I67" s="493"/>
      <c r="J67" s="493"/>
      <c r="K67" s="493"/>
      <c r="L67" s="493"/>
      <c r="M67" s="493"/>
    </row>
    <row r="68" spans="1:25" ht="11.25" customHeight="1" x14ac:dyDescent="0.2">
      <c r="A68" s="282" t="s">
        <v>74</v>
      </c>
      <c r="B68" s="275">
        <v>974</v>
      </c>
      <c r="C68" s="275">
        <v>105</v>
      </c>
      <c r="D68" s="275">
        <v>869</v>
      </c>
      <c r="E68" s="275">
        <v>1085</v>
      </c>
      <c r="F68" s="275">
        <v>108</v>
      </c>
      <c r="G68" s="275">
        <v>86</v>
      </c>
      <c r="H68" s="275">
        <v>22</v>
      </c>
      <c r="I68" s="275" t="s">
        <v>607</v>
      </c>
      <c r="J68" s="275">
        <v>977</v>
      </c>
      <c r="K68" s="275">
        <v>630</v>
      </c>
      <c r="L68" s="275">
        <v>346</v>
      </c>
      <c r="M68" s="275">
        <v>1</v>
      </c>
    </row>
    <row r="69" spans="1:25" ht="11.25" customHeight="1" x14ac:dyDescent="0.2">
      <c r="A69" s="282" t="s">
        <v>75</v>
      </c>
      <c r="B69" s="275">
        <v>451</v>
      </c>
      <c r="C69" s="275">
        <v>62</v>
      </c>
      <c r="D69" s="275">
        <v>389</v>
      </c>
      <c r="E69" s="275">
        <v>537</v>
      </c>
      <c r="F69" s="275">
        <v>67</v>
      </c>
      <c r="G69" s="275">
        <v>50</v>
      </c>
      <c r="H69" s="275">
        <v>17</v>
      </c>
      <c r="I69" s="275" t="s">
        <v>607</v>
      </c>
      <c r="J69" s="275">
        <v>470</v>
      </c>
      <c r="K69" s="275">
        <v>320</v>
      </c>
      <c r="L69" s="275">
        <v>148</v>
      </c>
      <c r="M69" s="275">
        <v>2</v>
      </c>
    </row>
    <row r="70" spans="1:25" s="11" customFormat="1" ht="11.25" customHeight="1" x14ac:dyDescent="0.2">
      <c r="A70" s="300" t="s">
        <v>223</v>
      </c>
      <c r="B70" s="277">
        <v>197</v>
      </c>
      <c r="C70" s="277">
        <v>23</v>
      </c>
      <c r="D70" s="277">
        <v>174</v>
      </c>
      <c r="E70" s="277">
        <v>229</v>
      </c>
      <c r="F70" s="277">
        <v>27</v>
      </c>
      <c r="G70" s="277">
        <v>19</v>
      </c>
      <c r="H70" s="277">
        <v>8</v>
      </c>
      <c r="I70" s="277" t="s">
        <v>607</v>
      </c>
      <c r="J70" s="277">
        <v>202</v>
      </c>
      <c r="K70" s="277">
        <v>129</v>
      </c>
      <c r="L70" s="277">
        <v>72</v>
      </c>
      <c r="M70" s="277">
        <v>1</v>
      </c>
      <c r="N70" s="2"/>
      <c r="O70" s="2"/>
      <c r="P70" s="2"/>
      <c r="Q70" s="2"/>
      <c r="R70" s="2"/>
      <c r="S70" s="2"/>
      <c r="T70" s="2"/>
      <c r="U70" s="2"/>
      <c r="V70" s="2"/>
      <c r="W70" s="2"/>
      <c r="X70" s="2"/>
      <c r="Y70" s="2"/>
    </row>
    <row r="71" spans="1:25" ht="11.25" customHeight="1" x14ac:dyDescent="0.2">
      <c r="A71" s="282" t="s">
        <v>76</v>
      </c>
      <c r="B71" s="275">
        <v>136</v>
      </c>
      <c r="C71" s="275">
        <v>18</v>
      </c>
      <c r="D71" s="275">
        <v>118</v>
      </c>
      <c r="E71" s="275">
        <v>172</v>
      </c>
      <c r="F71" s="275">
        <v>25</v>
      </c>
      <c r="G71" s="275">
        <v>18</v>
      </c>
      <c r="H71" s="275">
        <v>7</v>
      </c>
      <c r="I71" s="275" t="s">
        <v>607</v>
      </c>
      <c r="J71" s="275">
        <v>147</v>
      </c>
      <c r="K71" s="275">
        <v>100</v>
      </c>
      <c r="L71" s="275">
        <v>46</v>
      </c>
      <c r="M71" s="275">
        <v>1</v>
      </c>
    </row>
    <row r="72" spans="1:25" s="11" customFormat="1" ht="11.25" customHeight="1" x14ac:dyDescent="0.2">
      <c r="A72" s="300" t="s">
        <v>223</v>
      </c>
      <c r="B72" s="277">
        <v>33</v>
      </c>
      <c r="C72" s="277">
        <v>2</v>
      </c>
      <c r="D72" s="277">
        <v>31</v>
      </c>
      <c r="E72" s="277">
        <v>36</v>
      </c>
      <c r="F72" s="277">
        <v>2</v>
      </c>
      <c r="G72" s="277">
        <v>1</v>
      </c>
      <c r="H72" s="277">
        <v>1</v>
      </c>
      <c r="I72" s="277" t="s">
        <v>607</v>
      </c>
      <c r="J72" s="277">
        <v>34</v>
      </c>
      <c r="K72" s="277">
        <v>22</v>
      </c>
      <c r="L72" s="277">
        <v>12</v>
      </c>
      <c r="M72" s="277" t="s">
        <v>607</v>
      </c>
      <c r="N72" s="2"/>
      <c r="O72" s="2"/>
      <c r="P72" s="2"/>
      <c r="Q72" s="2"/>
      <c r="R72" s="2"/>
      <c r="S72" s="2"/>
      <c r="T72" s="2"/>
      <c r="U72" s="2"/>
      <c r="V72" s="2"/>
      <c r="W72" s="2"/>
      <c r="X72" s="2"/>
      <c r="Y72" s="2"/>
    </row>
    <row r="73" spans="1:25" ht="11.25" customHeight="1" x14ac:dyDescent="0.2">
      <c r="A73" s="272" t="s">
        <v>72</v>
      </c>
      <c r="B73" s="281">
        <v>54</v>
      </c>
      <c r="C73" s="281">
        <v>4</v>
      </c>
      <c r="D73" s="281">
        <v>50</v>
      </c>
      <c r="E73" s="281">
        <v>55</v>
      </c>
      <c r="F73" s="281">
        <v>4</v>
      </c>
      <c r="G73" s="281">
        <v>4</v>
      </c>
      <c r="H73" s="281" t="s">
        <v>607</v>
      </c>
      <c r="I73" s="281" t="s">
        <v>607</v>
      </c>
      <c r="J73" s="281">
        <v>51</v>
      </c>
      <c r="K73" s="281">
        <v>30</v>
      </c>
      <c r="L73" s="281">
        <v>21</v>
      </c>
      <c r="M73" s="281" t="s">
        <v>607</v>
      </c>
    </row>
    <row r="75" spans="1:25" ht="11.25" customHeight="1" x14ac:dyDescent="0.2">
      <c r="A75" s="31" t="s">
        <v>717</v>
      </c>
    </row>
    <row r="76" spans="1:25" ht="11.25" customHeight="1" x14ac:dyDescent="0.2">
      <c r="A76" s="31" t="s">
        <v>718</v>
      </c>
    </row>
    <row r="77" spans="1:25" ht="11.25" customHeight="1" x14ac:dyDescent="0.2">
      <c r="A77" s="300" t="s">
        <v>720</v>
      </c>
    </row>
    <row r="78" spans="1:25" ht="11.25" customHeight="1" x14ac:dyDescent="0.2">
      <c r="A78" s="300" t="s">
        <v>721</v>
      </c>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3"/>
  <dimension ref="A1:U93"/>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17.140625" style="2" customWidth="1"/>
    <col min="2" max="2" width="6.85546875" style="2" customWidth="1"/>
    <col min="3" max="3" width="11.42578125" style="2" customWidth="1"/>
    <col min="4" max="4" width="14" style="2" customWidth="1"/>
    <col min="5" max="8" width="8.7109375" style="2" customWidth="1"/>
    <col min="9" max="9" width="8.7109375" style="24" customWidth="1"/>
    <col min="10" max="13" width="8.7109375" style="2" customWidth="1"/>
    <col min="14" max="14" width="9.140625" style="2"/>
    <col min="15" max="15" width="14" style="2" customWidth="1"/>
    <col min="16" max="16384" width="9.140625" style="2"/>
  </cols>
  <sheetData>
    <row r="1" spans="1:19" ht="11.25" customHeight="1" x14ac:dyDescent="0.2">
      <c r="A1" s="3" t="s">
        <v>588</v>
      </c>
      <c r="B1" s="3"/>
      <c r="C1" s="3"/>
      <c r="D1" s="3"/>
      <c r="E1" s="3"/>
      <c r="F1" s="3"/>
      <c r="G1" s="3"/>
      <c r="H1" s="3"/>
      <c r="I1" s="5"/>
      <c r="J1" s="3"/>
      <c r="K1" s="3"/>
      <c r="L1" s="3"/>
      <c r="M1" s="3"/>
    </row>
    <row r="2" spans="1:19" ht="11.25" customHeight="1" x14ac:dyDescent="0.2">
      <c r="A2" s="3" t="s">
        <v>648</v>
      </c>
      <c r="B2" s="3"/>
      <c r="C2" s="3"/>
      <c r="D2" s="3"/>
      <c r="E2" s="3"/>
      <c r="F2" s="3"/>
      <c r="G2" s="3"/>
      <c r="H2" s="3"/>
      <c r="I2" s="5"/>
      <c r="J2" s="3"/>
      <c r="K2" s="3"/>
      <c r="L2" s="3"/>
      <c r="M2" s="3"/>
    </row>
    <row r="3" spans="1:19" ht="11.25" customHeight="1" x14ac:dyDescent="0.2">
      <c r="A3" s="7" t="s">
        <v>589</v>
      </c>
      <c r="B3" s="3"/>
      <c r="C3" s="3"/>
      <c r="D3" s="3"/>
      <c r="E3" s="3"/>
      <c r="F3" s="3"/>
      <c r="G3" s="3"/>
      <c r="H3" s="3"/>
      <c r="I3" s="5"/>
      <c r="J3" s="3"/>
      <c r="K3" s="3"/>
      <c r="L3" s="3"/>
      <c r="M3" s="3"/>
    </row>
    <row r="4" spans="1:19" ht="11.25" customHeight="1" x14ac:dyDescent="0.2">
      <c r="A4" s="7" t="s">
        <v>649</v>
      </c>
      <c r="B4" s="3"/>
      <c r="C4" s="3"/>
      <c r="D4" s="3"/>
      <c r="E4" s="3"/>
      <c r="F4" s="3"/>
      <c r="G4" s="3"/>
      <c r="H4" s="3"/>
      <c r="I4" s="5"/>
      <c r="J4" s="3"/>
      <c r="K4" s="3"/>
      <c r="L4" s="3"/>
      <c r="M4" s="3"/>
    </row>
    <row r="5" spans="1:19" ht="11.25" customHeight="1" x14ac:dyDescent="0.2">
      <c r="A5" s="8"/>
      <c r="B5" s="1"/>
      <c r="C5" s="1"/>
      <c r="D5" s="1"/>
      <c r="E5" s="1"/>
      <c r="F5" s="1"/>
      <c r="G5" s="1"/>
      <c r="H5" s="1"/>
      <c r="I5" s="107"/>
      <c r="J5" s="1"/>
      <c r="K5" s="1"/>
      <c r="L5" s="1"/>
      <c r="M5" s="1"/>
    </row>
    <row r="6" spans="1:19" ht="11.25" customHeight="1" x14ac:dyDescent="0.2">
      <c r="A6" s="3" t="s">
        <v>2</v>
      </c>
      <c r="B6" s="286" t="s">
        <v>114</v>
      </c>
      <c r="C6" s="286"/>
      <c r="D6" s="286"/>
      <c r="E6" s="3" t="s">
        <v>195</v>
      </c>
      <c r="F6" s="3"/>
      <c r="G6" s="3"/>
      <c r="H6" s="3"/>
      <c r="I6" s="5"/>
      <c r="J6" s="3"/>
      <c r="K6" s="3"/>
      <c r="L6" s="3"/>
      <c r="M6" s="3"/>
    </row>
    <row r="7" spans="1:19" ht="11.25" customHeight="1" x14ac:dyDescent="0.2">
      <c r="A7" s="7" t="s">
        <v>3</v>
      </c>
      <c r="B7" s="289" t="s">
        <v>115</v>
      </c>
      <c r="C7" s="279"/>
      <c r="D7" s="279"/>
      <c r="E7" s="8" t="s">
        <v>196</v>
      </c>
      <c r="F7" s="4"/>
      <c r="G7" s="4"/>
      <c r="H7" s="4"/>
      <c r="I7" s="108"/>
      <c r="J7" s="4"/>
      <c r="K7" s="4"/>
      <c r="L7" s="4"/>
      <c r="M7" s="4"/>
    </row>
    <row r="8" spans="1:19" ht="11.25" customHeight="1" x14ac:dyDescent="0.2">
      <c r="A8" s="3"/>
      <c r="B8" s="286" t="s">
        <v>145</v>
      </c>
      <c r="C8" s="286" t="s">
        <v>226</v>
      </c>
      <c r="D8" s="286"/>
      <c r="E8" s="3" t="s">
        <v>145</v>
      </c>
      <c r="F8" s="3" t="s">
        <v>225</v>
      </c>
      <c r="G8" s="3"/>
      <c r="H8" s="3"/>
      <c r="I8" s="5"/>
      <c r="J8" s="3"/>
      <c r="K8" s="3"/>
      <c r="L8" s="3"/>
      <c r="M8" s="3"/>
    </row>
    <row r="9" spans="1:19" ht="11.25" customHeight="1" x14ac:dyDescent="0.2">
      <c r="A9" s="3"/>
      <c r="B9" s="288" t="s">
        <v>94</v>
      </c>
      <c r="C9" s="289" t="s">
        <v>197</v>
      </c>
      <c r="D9" s="279"/>
      <c r="E9" s="7" t="s">
        <v>94</v>
      </c>
      <c r="F9" s="8" t="s">
        <v>198</v>
      </c>
      <c r="G9" s="4"/>
      <c r="H9" s="4"/>
      <c r="I9" s="108"/>
      <c r="J9" s="4"/>
      <c r="K9" s="4"/>
      <c r="L9" s="4"/>
      <c r="M9" s="4"/>
    </row>
    <row r="10" spans="1:19" ht="11.25" customHeight="1" x14ac:dyDescent="0.2">
      <c r="A10" s="3"/>
      <c r="B10" s="286"/>
      <c r="C10" s="286" t="s">
        <v>210</v>
      </c>
      <c r="D10" s="286" t="s">
        <v>199</v>
      </c>
      <c r="E10" s="3"/>
      <c r="F10" s="3" t="s">
        <v>11</v>
      </c>
      <c r="G10" s="3"/>
      <c r="I10" s="5"/>
      <c r="J10" s="3" t="s">
        <v>56</v>
      </c>
      <c r="K10" s="3"/>
      <c r="L10" s="3"/>
      <c r="M10" s="3"/>
    </row>
    <row r="11" spans="1:19" ht="11.25" customHeight="1" x14ac:dyDescent="0.2">
      <c r="A11" s="3"/>
      <c r="B11" s="286"/>
      <c r="C11" s="288" t="s">
        <v>204</v>
      </c>
      <c r="D11" s="289" t="s">
        <v>201</v>
      </c>
      <c r="E11" s="3"/>
      <c r="F11" s="8" t="s">
        <v>202</v>
      </c>
      <c r="G11" s="4"/>
      <c r="H11" s="1"/>
      <c r="I11" s="108"/>
      <c r="J11" s="8" t="s">
        <v>57</v>
      </c>
      <c r="K11" s="4"/>
      <c r="L11" s="4"/>
      <c r="M11" s="4"/>
    </row>
    <row r="12" spans="1:19" ht="11.25" customHeight="1" x14ac:dyDescent="0.2">
      <c r="A12" s="3"/>
      <c r="B12" s="286"/>
      <c r="C12" s="286"/>
      <c r="D12" s="286" t="s">
        <v>205</v>
      </c>
      <c r="E12" s="3"/>
      <c r="F12" s="3" t="s">
        <v>145</v>
      </c>
      <c r="G12" s="3" t="s">
        <v>146</v>
      </c>
      <c r="H12" s="3" t="s">
        <v>147</v>
      </c>
      <c r="I12" s="5" t="s">
        <v>112</v>
      </c>
      <c r="J12" s="3" t="s">
        <v>145</v>
      </c>
      <c r="K12" s="3" t="s">
        <v>146</v>
      </c>
      <c r="L12" s="3" t="s">
        <v>147</v>
      </c>
      <c r="M12" s="3" t="s">
        <v>112</v>
      </c>
    </row>
    <row r="13" spans="1:19" ht="11.25" customHeight="1" x14ac:dyDescent="0.2">
      <c r="A13" s="4"/>
      <c r="B13" s="279"/>
      <c r="C13" s="279"/>
      <c r="D13" s="289" t="s">
        <v>136</v>
      </c>
      <c r="E13" s="4"/>
      <c r="F13" s="8" t="s">
        <v>94</v>
      </c>
      <c r="G13" s="8" t="s">
        <v>146</v>
      </c>
      <c r="H13" s="8" t="s">
        <v>58</v>
      </c>
      <c r="I13" s="10" t="s">
        <v>113</v>
      </c>
      <c r="J13" s="8" t="s">
        <v>94</v>
      </c>
      <c r="K13" s="8" t="s">
        <v>146</v>
      </c>
      <c r="L13" s="8" t="s">
        <v>58</v>
      </c>
      <c r="M13" s="8" t="s">
        <v>113</v>
      </c>
    </row>
    <row r="14" spans="1:19" s="282" customFormat="1" ht="11.25" customHeight="1" x14ac:dyDescent="0.2">
      <c r="B14" s="251"/>
      <c r="C14" s="251"/>
      <c r="D14" s="251"/>
      <c r="E14" s="251"/>
      <c r="F14" s="251"/>
      <c r="G14" s="251"/>
      <c r="H14" s="251"/>
      <c r="I14" s="251"/>
      <c r="J14" s="251"/>
      <c r="K14" s="251"/>
      <c r="L14" s="251"/>
      <c r="M14" s="251"/>
    </row>
    <row r="15" spans="1:19" s="286" customFormat="1" ht="11.25" customHeight="1" x14ac:dyDescent="0.2">
      <c r="A15" s="286" t="s">
        <v>224</v>
      </c>
      <c r="B15" s="251">
        <v>1615</v>
      </c>
      <c r="C15" s="298">
        <v>189</v>
      </c>
      <c r="D15" s="251">
        <v>1426</v>
      </c>
      <c r="E15" s="251">
        <v>1849</v>
      </c>
      <c r="F15" s="251">
        <v>204</v>
      </c>
      <c r="G15" s="251">
        <v>158</v>
      </c>
      <c r="H15" s="251">
        <v>46</v>
      </c>
      <c r="I15" s="275" t="s">
        <v>607</v>
      </c>
      <c r="J15" s="251">
        <v>1645</v>
      </c>
      <c r="K15" s="251">
        <v>1080</v>
      </c>
      <c r="L15" s="251">
        <v>561</v>
      </c>
      <c r="M15" s="251">
        <v>4</v>
      </c>
    </row>
    <row r="16" spans="1:19" s="301" customFormat="1" ht="11.25" customHeight="1" x14ac:dyDescent="0.2">
      <c r="B16" s="251"/>
      <c r="C16" s="251"/>
      <c r="D16" s="251"/>
      <c r="E16" s="251"/>
      <c r="F16" s="251"/>
      <c r="G16" s="251"/>
      <c r="H16" s="251"/>
      <c r="I16" s="251"/>
      <c r="J16" s="251"/>
      <c r="K16" s="251"/>
      <c r="L16" s="251"/>
      <c r="M16" s="251"/>
      <c r="O16" s="286"/>
      <c r="P16" s="286"/>
      <c r="Q16" s="286"/>
      <c r="R16" s="286"/>
      <c r="S16" s="286"/>
    </row>
    <row r="17" spans="1:21" ht="11.25" customHeight="1" x14ac:dyDescent="0.2">
      <c r="A17" s="2" t="s">
        <v>24</v>
      </c>
      <c r="B17" s="275">
        <v>349</v>
      </c>
      <c r="C17" s="275">
        <v>46</v>
      </c>
      <c r="D17" s="275">
        <v>303</v>
      </c>
      <c r="E17" s="21">
        <v>416</v>
      </c>
      <c r="F17" s="21">
        <v>54</v>
      </c>
      <c r="G17" s="21">
        <v>45</v>
      </c>
      <c r="H17" s="21">
        <v>9</v>
      </c>
      <c r="I17" s="21" t="s">
        <v>607</v>
      </c>
      <c r="J17" s="21">
        <v>362</v>
      </c>
      <c r="K17" s="21">
        <v>246</v>
      </c>
      <c r="L17" s="21">
        <v>115</v>
      </c>
      <c r="M17" s="21">
        <v>1</v>
      </c>
      <c r="S17" s="9"/>
      <c r="T17" s="9"/>
      <c r="U17" s="9"/>
    </row>
    <row r="18" spans="1:21" ht="11.25" customHeight="1" x14ac:dyDescent="0.2">
      <c r="A18" s="2" t="s">
        <v>25</v>
      </c>
      <c r="B18" s="275">
        <v>43</v>
      </c>
      <c r="C18" s="275">
        <v>5</v>
      </c>
      <c r="D18" s="275">
        <v>38</v>
      </c>
      <c r="E18" s="21">
        <v>44</v>
      </c>
      <c r="F18" s="21">
        <v>5</v>
      </c>
      <c r="G18" s="21">
        <v>5</v>
      </c>
      <c r="H18" s="21" t="s">
        <v>607</v>
      </c>
      <c r="I18" s="21" t="s">
        <v>607</v>
      </c>
      <c r="J18" s="21">
        <v>39</v>
      </c>
      <c r="K18" s="21">
        <v>34</v>
      </c>
      <c r="L18" s="21">
        <v>5</v>
      </c>
      <c r="M18" s="21" t="s">
        <v>607</v>
      </c>
      <c r="S18" s="9"/>
      <c r="T18" s="9"/>
      <c r="U18" s="9"/>
    </row>
    <row r="19" spans="1:21" ht="11.25" customHeight="1" x14ac:dyDescent="0.2">
      <c r="A19" s="2" t="s">
        <v>26</v>
      </c>
      <c r="B19" s="275">
        <v>3</v>
      </c>
      <c r="C19" s="275" t="s">
        <v>607</v>
      </c>
      <c r="D19" s="275">
        <v>3</v>
      </c>
      <c r="E19" s="21">
        <v>4</v>
      </c>
      <c r="F19" s="21" t="s">
        <v>607</v>
      </c>
      <c r="G19" s="21" t="s">
        <v>607</v>
      </c>
      <c r="H19" s="21" t="s">
        <v>607</v>
      </c>
      <c r="I19" s="21" t="s">
        <v>607</v>
      </c>
      <c r="J19" s="21">
        <v>4</v>
      </c>
      <c r="K19" s="21">
        <v>3</v>
      </c>
      <c r="L19" s="21">
        <v>1</v>
      </c>
      <c r="M19" s="21" t="s">
        <v>607</v>
      </c>
      <c r="S19" s="9"/>
      <c r="T19" s="9"/>
      <c r="U19" s="9"/>
    </row>
    <row r="20" spans="1:21" ht="11.25" customHeight="1" x14ac:dyDescent="0.2">
      <c r="A20" s="2" t="s">
        <v>27</v>
      </c>
      <c r="B20" s="275">
        <v>133</v>
      </c>
      <c r="C20" s="275">
        <v>12</v>
      </c>
      <c r="D20" s="275">
        <v>121</v>
      </c>
      <c r="E20" s="21">
        <v>140</v>
      </c>
      <c r="F20" s="21">
        <v>12</v>
      </c>
      <c r="G20" s="21">
        <v>12</v>
      </c>
      <c r="H20" s="21" t="s">
        <v>607</v>
      </c>
      <c r="I20" s="21" t="s">
        <v>607</v>
      </c>
      <c r="J20" s="21">
        <v>128</v>
      </c>
      <c r="K20" s="21">
        <v>107</v>
      </c>
      <c r="L20" s="21">
        <v>21</v>
      </c>
      <c r="M20" s="21" t="s">
        <v>607</v>
      </c>
      <c r="S20" s="9"/>
      <c r="T20" s="9"/>
      <c r="U20" s="9"/>
    </row>
    <row r="21" spans="1:21" ht="11.25" customHeight="1" x14ac:dyDescent="0.2">
      <c r="A21" s="2" t="s">
        <v>28</v>
      </c>
      <c r="B21" s="275">
        <v>48</v>
      </c>
      <c r="C21" s="275">
        <v>3</v>
      </c>
      <c r="D21" s="275">
        <v>45</v>
      </c>
      <c r="E21" s="21">
        <v>50</v>
      </c>
      <c r="F21" s="21">
        <v>3</v>
      </c>
      <c r="G21" s="21">
        <v>3</v>
      </c>
      <c r="H21" s="21" t="s">
        <v>607</v>
      </c>
      <c r="I21" s="21" t="s">
        <v>607</v>
      </c>
      <c r="J21" s="21">
        <v>47</v>
      </c>
      <c r="K21" s="21">
        <v>39</v>
      </c>
      <c r="L21" s="21">
        <v>8</v>
      </c>
      <c r="M21" s="21" t="s">
        <v>607</v>
      </c>
      <c r="S21" s="9"/>
      <c r="T21" s="9"/>
      <c r="U21" s="9"/>
    </row>
    <row r="22" spans="1:21" ht="11.25" customHeight="1" x14ac:dyDescent="0.2">
      <c r="A22" s="2" t="s">
        <v>29</v>
      </c>
      <c r="B22" s="275">
        <v>46</v>
      </c>
      <c r="C22" s="275">
        <v>6</v>
      </c>
      <c r="D22" s="275">
        <v>40</v>
      </c>
      <c r="E22" s="21">
        <v>46</v>
      </c>
      <c r="F22" s="21">
        <v>6</v>
      </c>
      <c r="G22" s="21">
        <v>5</v>
      </c>
      <c r="H22" s="21">
        <v>1</v>
      </c>
      <c r="I22" s="21" t="s">
        <v>607</v>
      </c>
      <c r="J22" s="21">
        <v>40</v>
      </c>
      <c r="K22" s="21">
        <v>28</v>
      </c>
      <c r="L22" s="21">
        <v>12</v>
      </c>
      <c r="M22" s="21" t="s">
        <v>607</v>
      </c>
      <c r="S22" s="9"/>
      <c r="T22" s="9"/>
      <c r="U22" s="9"/>
    </row>
    <row r="23" spans="1:21" ht="11.25" customHeight="1" x14ac:dyDescent="0.2">
      <c r="A23" s="2" t="s">
        <v>30</v>
      </c>
      <c r="B23" s="275">
        <v>24</v>
      </c>
      <c r="C23" s="275">
        <v>1</v>
      </c>
      <c r="D23" s="275">
        <v>23</v>
      </c>
      <c r="E23" s="21">
        <v>27</v>
      </c>
      <c r="F23" s="21">
        <v>1</v>
      </c>
      <c r="G23" s="21">
        <v>1</v>
      </c>
      <c r="H23" s="21" t="s">
        <v>607</v>
      </c>
      <c r="I23" s="21" t="s">
        <v>607</v>
      </c>
      <c r="J23" s="21">
        <v>26</v>
      </c>
      <c r="K23" s="21">
        <v>22</v>
      </c>
      <c r="L23" s="21">
        <v>4</v>
      </c>
      <c r="M23" s="21" t="s">
        <v>607</v>
      </c>
      <c r="S23" s="9"/>
      <c r="T23" s="9"/>
      <c r="U23" s="9"/>
    </row>
    <row r="24" spans="1:21" ht="11.25" customHeight="1" x14ac:dyDescent="0.2">
      <c r="A24" s="2" t="s">
        <v>31</v>
      </c>
      <c r="B24" s="275">
        <v>34</v>
      </c>
      <c r="C24" s="275">
        <v>6</v>
      </c>
      <c r="D24" s="275">
        <v>28</v>
      </c>
      <c r="E24" s="21">
        <v>37</v>
      </c>
      <c r="F24" s="21">
        <v>6</v>
      </c>
      <c r="G24" s="21">
        <v>6</v>
      </c>
      <c r="H24" s="21" t="s">
        <v>607</v>
      </c>
      <c r="I24" s="21" t="s">
        <v>607</v>
      </c>
      <c r="J24" s="21">
        <v>31</v>
      </c>
      <c r="K24" s="21">
        <v>23</v>
      </c>
      <c r="L24" s="21">
        <v>8</v>
      </c>
      <c r="M24" s="21" t="s">
        <v>607</v>
      </c>
      <c r="S24" s="9"/>
      <c r="T24" s="9"/>
      <c r="U24" s="9"/>
    </row>
    <row r="25" spans="1:21" s="32" customFormat="1" ht="11.25" customHeight="1" x14ac:dyDescent="0.2">
      <c r="B25" s="275"/>
      <c r="C25" s="275"/>
      <c r="D25" s="275"/>
      <c r="E25" s="21"/>
      <c r="F25" s="21"/>
      <c r="G25" s="21"/>
      <c r="H25" s="21"/>
      <c r="I25" s="21"/>
      <c r="J25" s="21"/>
      <c r="K25" s="21"/>
      <c r="L25" s="21"/>
      <c r="M25" s="21"/>
    </row>
    <row r="26" spans="1:21" ht="11.25" customHeight="1" x14ac:dyDescent="0.2">
      <c r="A26" s="2" t="s">
        <v>440</v>
      </c>
      <c r="B26" s="275">
        <v>186</v>
      </c>
      <c r="C26" s="275">
        <v>25</v>
      </c>
      <c r="D26" s="275">
        <v>161</v>
      </c>
      <c r="E26" s="21">
        <v>257</v>
      </c>
      <c r="F26" s="21">
        <v>26</v>
      </c>
      <c r="G26" s="21">
        <v>16</v>
      </c>
      <c r="H26" s="21">
        <v>10</v>
      </c>
      <c r="I26" s="21" t="s">
        <v>607</v>
      </c>
      <c r="J26" s="21">
        <v>231</v>
      </c>
      <c r="K26" s="21">
        <v>127</v>
      </c>
      <c r="L26" s="21">
        <v>104</v>
      </c>
      <c r="M26" s="21" t="s">
        <v>607</v>
      </c>
    </row>
    <row r="27" spans="1:21" ht="11.25" customHeight="1" x14ac:dyDescent="0.2">
      <c r="A27" s="2" t="s">
        <v>441</v>
      </c>
      <c r="B27" s="275">
        <v>104</v>
      </c>
      <c r="C27" s="275">
        <v>22</v>
      </c>
      <c r="D27" s="275">
        <v>82</v>
      </c>
      <c r="E27" s="21">
        <v>138</v>
      </c>
      <c r="F27" s="21">
        <v>25</v>
      </c>
      <c r="G27" s="21">
        <v>17</v>
      </c>
      <c r="H27" s="21">
        <v>8</v>
      </c>
      <c r="I27" s="21" t="s">
        <v>607</v>
      </c>
      <c r="J27" s="21">
        <v>113</v>
      </c>
      <c r="K27" s="21">
        <v>65</v>
      </c>
      <c r="L27" s="21">
        <v>48</v>
      </c>
      <c r="M27" s="21" t="s">
        <v>607</v>
      </c>
    </row>
    <row r="28" spans="1:21" ht="11.25" customHeight="1" x14ac:dyDescent="0.2">
      <c r="A28" s="2" t="s">
        <v>442</v>
      </c>
      <c r="B28" s="275">
        <v>10</v>
      </c>
      <c r="C28" s="275" t="s">
        <v>607</v>
      </c>
      <c r="D28" s="275">
        <v>10</v>
      </c>
      <c r="E28" s="21">
        <v>12</v>
      </c>
      <c r="F28" s="21" t="s">
        <v>607</v>
      </c>
      <c r="G28" s="21" t="s">
        <v>607</v>
      </c>
      <c r="H28" s="21" t="s">
        <v>607</v>
      </c>
      <c r="I28" s="21" t="s">
        <v>607</v>
      </c>
      <c r="J28" s="21">
        <v>12</v>
      </c>
      <c r="K28" s="21">
        <v>7</v>
      </c>
      <c r="L28" s="21">
        <v>5</v>
      </c>
      <c r="M28" s="21" t="s">
        <v>607</v>
      </c>
    </row>
    <row r="29" spans="1:21" ht="11.25" customHeight="1" x14ac:dyDescent="0.2">
      <c r="A29" s="2" t="s">
        <v>443</v>
      </c>
      <c r="B29" s="275">
        <v>74</v>
      </c>
      <c r="C29" s="275">
        <v>11</v>
      </c>
      <c r="D29" s="275">
        <v>63</v>
      </c>
      <c r="E29" s="21">
        <v>77</v>
      </c>
      <c r="F29" s="21">
        <v>11</v>
      </c>
      <c r="G29" s="21">
        <v>10</v>
      </c>
      <c r="H29" s="21">
        <v>1</v>
      </c>
      <c r="I29" s="21" t="s">
        <v>607</v>
      </c>
      <c r="J29" s="21">
        <v>66</v>
      </c>
      <c r="K29" s="21">
        <v>62</v>
      </c>
      <c r="L29" s="21">
        <v>4</v>
      </c>
      <c r="M29" s="21" t="s">
        <v>607</v>
      </c>
    </row>
    <row r="30" spans="1:21" ht="11.25" customHeight="1" x14ac:dyDescent="0.2">
      <c r="A30" s="2" t="s">
        <v>444</v>
      </c>
      <c r="B30" s="275">
        <v>45</v>
      </c>
      <c r="C30" s="275" t="s">
        <v>607</v>
      </c>
      <c r="D30" s="275">
        <v>45</v>
      </c>
      <c r="E30" s="21">
        <v>48</v>
      </c>
      <c r="F30" s="21" t="s">
        <v>607</v>
      </c>
      <c r="G30" s="21" t="s">
        <v>607</v>
      </c>
      <c r="H30" s="21" t="s">
        <v>607</v>
      </c>
      <c r="I30" s="21" t="s">
        <v>607</v>
      </c>
      <c r="J30" s="21">
        <v>48</v>
      </c>
      <c r="K30" s="21">
        <v>37</v>
      </c>
      <c r="L30" s="21">
        <v>11</v>
      </c>
      <c r="M30" s="21" t="s">
        <v>607</v>
      </c>
    </row>
    <row r="31" spans="1:21" ht="11.25" customHeight="1" x14ac:dyDescent="0.2">
      <c r="A31" s="2" t="s">
        <v>445</v>
      </c>
      <c r="B31" s="275">
        <v>143</v>
      </c>
      <c r="C31" s="275">
        <v>8</v>
      </c>
      <c r="D31" s="275">
        <v>135</v>
      </c>
      <c r="E31" s="21">
        <v>145</v>
      </c>
      <c r="F31" s="21">
        <v>9</v>
      </c>
      <c r="G31" s="21">
        <v>6</v>
      </c>
      <c r="H31" s="21">
        <v>3</v>
      </c>
      <c r="I31" s="21" t="s">
        <v>607</v>
      </c>
      <c r="J31" s="21">
        <v>136</v>
      </c>
      <c r="K31" s="21">
        <v>78</v>
      </c>
      <c r="L31" s="21">
        <v>56</v>
      </c>
      <c r="M31" s="21">
        <v>2</v>
      </c>
    </row>
    <row r="32" spans="1:21" ht="11.25" customHeight="1" x14ac:dyDescent="0.2">
      <c r="A32" s="2" t="s">
        <v>446</v>
      </c>
      <c r="B32" s="275">
        <v>155</v>
      </c>
      <c r="C32" s="275">
        <v>15</v>
      </c>
      <c r="D32" s="275">
        <v>140</v>
      </c>
      <c r="E32" s="21">
        <v>161</v>
      </c>
      <c r="F32" s="21">
        <v>15</v>
      </c>
      <c r="G32" s="21">
        <v>8</v>
      </c>
      <c r="H32" s="21">
        <v>7</v>
      </c>
      <c r="I32" s="21" t="s">
        <v>607</v>
      </c>
      <c r="J32" s="21">
        <v>146</v>
      </c>
      <c r="K32" s="21">
        <v>73</v>
      </c>
      <c r="L32" s="21">
        <v>73</v>
      </c>
      <c r="M32" s="21" t="s">
        <v>607</v>
      </c>
    </row>
    <row r="33" spans="1:18" ht="11.25" customHeight="1" x14ac:dyDescent="0.2">
      <c r="A33" s="2" t="s">
        <v>447</v>
      </c>
      <c r="B33" s="275">
        <v>16</v>
      </c>
      <c r="C33" s="275">
        <v>3</v>
      </c>
      <c r="D33" s="275">
        <v>13</v>
      </c>
      <c r="E33" s="21">
        <v>20</v>
      </c>
      <c r="F33" s="21">
        <v>3</v>
      </c>
      <c r="G33" s="21">
        <v>3</v>
      </c>
      <c r="H33" s="21" t="s">
        <v>607</v>
      </c>
      <c r="I33" s="21" t="s">
        <v>607</v>
      </c>
      <c r="J33" s="21">
        <v>17</v>
      </c>
      <c r="K33" s="21">
        <v>8</v>
      </c>
      <c r="L33" s="21">
        <v>9</v>
      </c>
      <c r="M33" s="21" t="s">
        <v>607</v>
      </c>
    </row>
    <row r="34" spans="1:18" ht="11.25" customHeight="1" x14ac:dyDescent="0.2">
      <c r="A34" s="2" t="s">
        <v>448</v>
      </c>
      <c r="B34" s="275">
        <v>5</v>
      </c>
      <c r="C34" s="275">
        <v>1</v>
      </c>
      <c r="D34" s="275">
        <v>4</v>
      </c>
      <c r="E34" s="21">
        <v>5</v>
      </c>
      <c r="F34" s="21">
        <v>1</v>
      </c>
      <c r="G34" s="21">
        <v>1</v>
      </c>
      <c r="H34" s="21" t="s">
        <v>607</v>
      </c>
      <c r="I34" s="21" t="s">
        <v>607</v>
      </c>
      <c r="J34" s="21">
        <v>4</v>
      </c>
      <c r="K34" s="21">
        <v>1</v>
      </c>
      <c r="L34" s="21">
        <v>3</v>
      </c>
      <c r="M34" s="21" t="s">
        <v>607</v>
      </c>
    </row>
    <row r="35" spans="1:18" ht="11.25" customHeight="1" x14ac:dyDescent="0.2">
      <c r="A35" s="1" t="s">
        <v>449</v>
      </c>
      <c r="B35" s="281">
        <v>5</v>
      </c>
      <c r="C35" s="281">
        <v>1</v>
      </c>
      <c r="D35" s="281">
        <v>4</v>
      </c>
      <c r="E35" s="33">
        <v>6</v>
      </c>
      <c r="F35" s="33">
        <v>1</v>
      </c>
      <c r="G35" s="33">
        <v>1</v>
      </c>
      <c r="H35" s="33" t="s">
        <v>607</v>
      </c>
      <c r="I35" s="33" t="s">
        <v>607</v>
      </c>
      <c r="J35" s="33">
        <v>5</v>
      </c>
      <c r="K35" s="33">
        <v>1</v>
      </c>
      <c r="L35" s="33">
        <v>4</v>
      </c>
      <c r="M35" s="33" t="s">
        <v>607</v>
      </c>
    </row>
    <row r="36" spans="1:18" s="32" customFormat="1" ht="11.25" customHeight="1" x14ac:dyDescent="0.2">
      <c r="B36" s="275"/>
      <c r="C36" s="275"/>
      <c r="D36" s="275"/>
      <c r="E36" s="21"/>
      <c r="F36" s="21"/>
      <c r="G36" s="21"/>
      <c r="H36" s="21"/>
      <c r="I36" s="21"/>
      <c r="J36" s="21"/>
      <c r="K36" s="21"/>
      <c r="L36" s="21"/>
      <c r="M36" s="21"/>
      <c r="O36" s="2"/>
      <c r="P36" s="2"/>
      <c r="Q36" s="2"/>
      <c r="R36" s="2"/>
    </row>
    <row r="37" spans="1:18" ht="11.25" customHeight="1" x14ac:dyDescent="0.2">
      <c r="A37" s="2" t="s">
        <v>450</v>
      </c>
      <c r="B37" s="275">
        <v>12</v>
      </c>
      <c r="C37" s="275">
        <v>5</v>
      </c>
      <c r="D37" s="275">
        <v>7</v>
      </c>
      <c r="E37" s="21">
        <v>18</v>
      </c>
      <c r="F37" s="21">
        <v>7</v>
      </c>
      <c r="G37" s="21">
        <v>5</v>
      </c>
      <c r="H37" s="21">
        <v>2</v>
      </c>
      <c r="I37" s="21" t="s">
        <v>607</v>
      </c>
      <c r="J37" s="21">
        <v>11</v>
      </c>
      <c r="K37" s="21">
        <v>11</v>
      </c>
      <c r="L37" s="21" t="s">
        <v>607</v>
      </c>
      <c r="M37" s="21" t="s">
        <v>607</v>
      </c>
      <c r="O37" s="32"/>
      <c r="P37" s="32"/>
      <c r="Q37" s="32"/>
      <c r="R37" s="32"/>
    </row>
    <row r="38" spans="1:18" ht="11.25" customHeight="1" x14ac:dyDescent="0.2">
      <c r="A38" s="2" t="s">
        <v>451</v>
      </c>
      <c r="B38" s="275">
        <v>1</v>
      </c>
      <c r="C38" s="275" t="s">
        <v>607</v>
      </c>
      <c r="D38" s="275">
        <v>1</v>
      </c>
      <c r="E38" s="21">
        <v>1</v>
      </c>
      <c r="F38" s="21" t="s">
        <v>607</v>
      </c>
      <c r="G38" s="21" t="s">
        <v>607</v>
      </c>
      <c r="H38" s="21" t="s">
        <v>607</v>
      </c>
      <c r="I38" s="21" t="s">
        <v>607</v>
      </c>
      <c r="J38" s="21">
        <v>1</v>
      </c>
      <c r="K38" s="21">
        <v>1</v>
      </c>
      <c r="L38" s="21" t="s">
        <v>607</v>
      </c>
      <c r="M38" s="21" t="s">
        <v>607</v>
      </c>
    </row>
    <row r="39" spans="1:18" ht="11.25" customHeight="1" x14ac:dyDescent="0.2">
      <c r="A39" s="2" t="s">
        <v>452</v>
      </c>
      <c r="B39" s="275">
        <v>17</v>
      </c>
      <c r="C39" s="275">
        <v>3</v>
      </c>
      <c r="D39" s="275">
        <v>14</v>
      </c>
      <c r="E39" s="21">
        <v>19</v>
      </c>
      <c r="F39" s="21">
        <v>3</v>
      </c>
      <c r="G39" s="21">
        <v>3</v>
      </c>
      <c r="H39" s="21" t="s">
        <v>607</v>
      </c>
      <c r="I39" s="21" t="s">
        <v>607</v>
      </c>
      <c r="J39" s="21">
        <v>16</v>
      </c>
      <c r="K39" s="21">
        <v>15</v>
      </c>
      <c r="L39" s="21">
        <v>1</v>
      </c>
      <c r="M39" s="21" t="s">
        <v>607</v>
      </c>
    </row>
    <row r="40" spans="1:18" ht="11.25" customHeight="1" x14ac:dyDescent="0.2">
      <c r="A40" s="2" t="s">
        <v>453</v>
      </c>
      <c r="B40" s="275">
        <v>5</v>
      </c>
      <c r="C40" s="275">
        <v>1</v>
      </c>
      <c r="D40" s="275">
        <v>4</v>
      </c>
      <c r="E40" s="21">
        <v>6</v>
      </c>
      <c r="F40" s="21">
        <v>1</v>
      </c>
      <c r="G40" s="21">
        <v>1</v>
      </c>
      <c r="H40" s="21" t="s">
        <v>607</v>
      </c>
      <c r="I40" s="21" t="s">
        <v>607</v>
      </c>
      <c r="J40" s="21">
        <v>5</v>
      </c>
      <c r="K40" s="21">
        <v>4</v>
      </c>
      <c r="L40" s="21">
        <v>1</v>
      </c>
      <c r="M40" s="21" t="s">
        <v>607</v>
      </c>
    </row>
    <row r="41" spans="1:18" ht="11.25" customHeight="1" x14ac:dyDescent="0.2">
      <c r="A41" s="2" t="s">
        <v>454</v>
      </c>
      <c r="B41" s="275">
        <v>18</v>
      </c>
      <c r="C41" s="275">
        <v>1</v>
      </c>
      <c r="D41" s="275">
        <v>17</v>
      </c>
      <c r="E41" s="21">
        <v>18</v>
      </c>
      <c r="F41" s="21">
        <v>1</v>
      </c>
      <c r="G41" s="21" t="s">
        <v>607</v>
      </c>
      <c r="H41" s="21">
        <v>1</v>
      </c>
      <c r="I41" s="21" t="s">
        <v>607</v>
      </c>
      <c r="J41" s="21">
        <v>17</v>
      </c>
      <c r="K41" s="21">
        <v>10</v>
      </c>
      <c r="L41" s="21">
        <v>7</v>
      </c>
      <c r="M41" s="21" t="s">
        <v>607</v>
      </c>
    </row>
    <row r="42" spans="1:18" ht="11.25" customHeight="1" x14ac:dyDescent="0.2">
      <c r="A42" s="2" t="s">
        <v>455</v>
      </c>
      <c r="B42" s="275">
        <v>20</v>
      </c>
      <c r="C42" s="275">
        <v>5</v>
      </c>
      <c r="D42" s="275">
        <v>15</v>
      </c>
      <c r="E42" s="21">
        <v>20</v>
      </c>
      <c r="F42" s="21">
        <v>5</v>
      </c>
      <c r="G42" s="21">
        <v>4</v>
      </c>
      <c r="H42" s="21">
        <v>1</v>
      </c>
      <c r="I42" s="21" t="s">
        <v>607</v>
      </c>
      <c r="J42" s="21">
        <v>15</v>
      </c>
      <c r="K42" s="21">
        <v>8</v>
      </c>
      <c r="L42" s="21">
        <v>7</v>
      </c>
      <c r="M42" s="21" t="s">
        <v>607</v>
      </c>
    </row>
    <row r="43" spans="1:18" ht="11.25" customHeight="1" x14ac:dyDescent="0.2">
      <c r="A43" s="2" t="s">
        <v>456</v>
      </c>
      <c r="B43" s="275">
        <v>2</v>
      </c>
      <c r="C43" s="275" t="s">
        <v>607</v>
      </c>
      <c r="D43" s="275">
        <v>2</v>
      </c>
      <c r="E43" s="21">
        <v>2</v>
      </c>
      <c r="F43" s="21" t="s">
        <v>607</v>
      </c>
      <c r="G43" s="21" t="s">
        <v>607</v>
      </c>
      <c r="H43" s="21" t="s">
        <v>607</v>
      </c>
      <c r="I43" s="21" t="s">
        <v>607</v>
      </c>
      <c r="J43" s="21">
        <v>2</v>
      </c>
      <c r="K43" s="21">
        <v>2</v>
      </c>
      <c r="L43" s="21" t="s">
        <v>607</v>
      </c>
      <c r="M43" s="21" t="s">
        <v>607</v>
      </c>
    </row>
    <row r="44" spans="1:18" ht="11.25" customHeight="1" x14ac:dyDescent="0.2">
      <c r="A44" s="2" t="s">
        <v>457</v>
      </c>
      <c r="B44" s="275">
        <v>2</v>
      </c>
      <c r="C44" s="275" t="s">
        <v>607</v>
      </c>
      <c r="D44" s="275">
        <v>2</v>
      </c>
      <c r="E44" s="21">
        <v>3</v>
      </c>
      <c r="F44" s="21" t="s">
        <v>607</v>
      </c>
      <c r="G44" s="21" t="s">
        <v>607</v>
      </c>
      <c r="H44" s="21" t="s">
        <v>607</v>
      </c>
      <c r="I44" s="21" t="s">
        <v>607</v>
      </c>
      <c r="J44" s="21">
        <v>3</v>
      </c>
      <c r="K44" s="21">
        <v>2</v>
      </c>
      <c r="L44" s="21">
        <v>1</v>
      </c>
      <c r="M44" s="21" t="s">
        <v>607</v>
      </c>
    </row>
    <row r="45" spans="1:18" ht="11.25" customHeight="1" x14ac:dyDescent="0.2">
      <c r="A45" s="2" t="s">
        <v>458</v>
      </c>
      <c r="B45" s="275">
        <v>2</v>
      </c>
      <c r="C45" s="275" t="s">
        <v>607</v>
      </c>
      <c r="D45" s="275">
        <v>2</v>
      </c>
      <c r="E45" s="21">
        <v>2</v>
      </c>
      <c r="F45" s="21" t="s">
        <v>607</v>
      </c>
      <c r="G45" s="21" t="s">
        <v>607</v>
      </c>
      <c r="H45" s="21" t="s">
        <v>607</v>
      </c>
      <c r="I45" s="21" t="s">
        <v>607</v>
      </c>
      <c r="J45" s="21">
        <v>2</v>
      </c>
      <c r="K45" s="21">
        <v>1</v>
      </c>
      <c r="L45" s="21">
        <v>1</v>
      </c>
      <c r="M45" s="21" t="s">
        <v>607</v>
      </c>
    </row>
    <row r="46" spans="1:18" s="32" customFormat="1" ht="11.25" customHeight="1" x14ac:dyDescent="0.2">
      <c r="B46" s="275"/>
      <c r="C46" s="275"/>
      <c r="D46" s="275"/>
      <c r="E46" s="21"/>
      <c r="F46" s="21"/>
      <c r="G46" s="21"/>
      <c r="H46" s="21"/>
      <c r="I46" s="21"/>
      <c r="J46" s="21"/>
      <c r="K46" s="21"/>
      <c r="L46" s="21"/>
      <c r="M46" s="21"/>
    </row>
    <row r="47" spans="1:18" ht="11.25" customHeight="1" x14ac:dyDescent="0.2">
      <c r="A47" s="2" t="s">
        <v>459</v>
      </c>
      <c r="B47" s="275" t="s">
        <v>607</v>
      </c>
      <c r="C47" s="275" t="s">
        <v>607</v>
      </c>
      <c r="D47" s="275" t="s">
        <v>607</v>
      </c>
      <c r="E47" s="21" t="s">
        <v>607</v>
      </c>
      <c r="F47" s="21" t="s">
        <v>607</v>
      </c>
      <c r="G47" s="21" t="s">
        <v>607</v>
      </c>
      <c r="H47" s="21" t="s">
        <v>607</v>
      </c>
      <c r="I47" s="21" t="s">
        <v>607</v>
      </c>
      <c r="J47" s="21" t="s">
        <v>607</v>
      </c>
      <c r="K47" s="21" t="s">
        <v>607</v>
      </c>
      <c r="L47" s="21" t="s">
        <v>607</v>
      </c>
      <c r="M47" s="21" t="s">
        <v>607</v>
      </c>
    </row>
    <row r="48" spans="1:18" ht="11.25" customHeight="1" x14ac:dyDescent="0.2">
      <c r="A48" s="2" t="s">
        <v>460</v>
      </c>
      <c r="B48" s="275">
        <v>1</v>
      </c>
      <c r="C48" s="275" t="s">
        <v>607</v>
      </c>
      <c r="D48" s="275">
        <v>1</v>
      </c>
      <c r="E48" s="21">
        <v>1</v>
      </c>
      <c r="F48" s="21" t="s">
        <v>607</v>
      </c>
      <c r="G48" s="21" t="s">
        <v>607</v>
      </c>
      <c r="H48" s="21" t="s">
        <v>607</v>
      </c>
      <c r="I48" s="21" t="s">
        <v>607</v>
      </c>
      <c r="J48" s="21">
        <v>1</v>
      </c>
      <c r="K48" s="21">
        <v>1</v>
      </c>
      <c r="L48" s="21" t="s">
        <v>607</v>
      </c>
      <c r="M48" s="21" t="s">
        <v>607</v>
      </c>
    </row>
    <row r="49" spans="1:13" ht="11.25" customHeight="1" x14ac:dyDescent="0.2">
      <c r="A49" s="2" t="s">
        <v>461</v>
      </c>
      <c r="B49" s="275" t="s">
        <v>607</v>
      </c>
      <c r="C49" s="275" t="s">
        <v>607</v>
      </c>
      <c r="D49" s="275" t="s">
        <v>607</v>
      </c>
      <c r="E49" s="21" t="s">
        <v>607</v>
      </c>
      <c r="F49" s="21" t="s">
        <v>607</v>
      </c>
      <c r="G49" s="21" t="s">
        <v>607</v>
      </c>
      <c r="H49" s="21" t="s">
        <v>607</v>
      </c>
      <c r="I49" s="21" t="s">
        <v>607</v>
      </c>
      <c r="J49" s="21" t="s">
        <v>607</v>
      </c>
      <c r="K49" s="21" t="s">
        <v>607</v>
      </c>
      <c r="L49" s="21" t="s">
        <v>607</v>
      </c>
      <c r="M49" s="21" t="s">
        <v>607</v>
      </c>
    </row>
    <row r="50" spans="1:13" ht="11.25" customHeight="1" x14ac:dyDescent="0.2">
      <c r="A50" s="2" t="s">
        <v>462</v>
      </c>
      <c r="B50" s="275">
        <v>9</v>
      </c>
      <c r="C50" s="275">
        <v>2</v>
      </c>
      <c r="D50" s="275">
        <v>7</v>
      </c>
      <c r="E50" s="21">
        <v>9</v>
      </c>
      <c r="F50" s="21">
        <v>2</v>
      </c>
      <c r="G50" s="21">
        <v>2</v>
      </c>
      <c r="H50" s="21" t="s">
        <v>607</v>
      </c>
      <c r="I50" s="21" t="s">
        <v>607</v>
      </c>
      <c r="J50" s="21">
        <v>7</v>
      </c>
      <c r="K50" s="21">
        <v>6</v>
      </c>
      <c r="L50" s="21">
        <v>1</v>
      </c>
      <c r="M50" s="21" t="s">
        <v>607</v>
      </c>
    </row>
    <row r="51" spans="1:13" ht="11.25" customHeight="1" x14ac:dyDescent="0.2">
      <c r="A51" s="2" t="s">
        <v>463</v>
      </c>
      <c r="B51" s="275">
        <v>9</v>
      </c>
      <c r="C51" s="275">
        <v>1</v>
      </c>
      <c r="D51" s="275">
        <v>8</v>
      </c>
      <c r="E51" s="21">
        <v>9</v>
      </c>
      <c r="F51" s="21">
        <v>1</v>
      </c>
      <c r="G51" s="21">
        <v>1</v>
      </c>
      <c r="H51" s="21" t="s">
        <v>607</v>
      </c>
      <c r="I51" s="21" t="s">
        <v>607</v>
      </c>
      <c r="J51" s="21">
        <v>8</v>
      </c>
      <c r="K51" s="21">
        <v>2</v>
      </c>
      <c r="L51" s="21">
        <v>6</v>
      </c>
      <c r="M51" s="21" t="s">
        <v>607</v>
      </c>
    </row>
    <row r="52" spans="1:13" ht="11.25" customHeight="1" x14ac:dyDescent="0.2">
      <c r="A52" s="2" t="s">
        <v>464</v>
      </c>
      <c r="B52" s="275" t="s">
        <v>607</v>
      </c>
      <c r="C52" s="275" t="s">
        <v>607</v>
      </c>
      <c r="D52" s="275" t="s">
        <v>607</v>
      </c>
      <c r="E52" s="21" t="s">
        <v>607</v>
      </c>
      <c r="F52" s="21" t="s">
        <v>607</v>
      </c>
      <c r="G52" s="21" t="s">
        <v>607</v>
      </c>
      <c r="H52" s="21" t="s">
        <v>607</v>
      </c>
      <c r="I52" s="21" t="s">
        <v>607</v>
      </c>
      <c r="J52" s="21" t="s">
        <v>607</v>
      </c>
      <c r="K52" s="21" t="s">
        <v>607</v>
      </c>
      <c r="L52" s="21" t="s">
        <v>607</v>
      </c>
      <c r="M52" s="21" t="s">
        <v>607</v>
      </c>
    </row>
    <row r="53" spans="1:13" ht="11.25" customHeight="1" x14ac:dyDescent="0.2">
      <c r="A53" s="2" t="s">
        <v>465</v>
      </c>
      <c r="B53" s="275" t="s">
        <v>607</v>
      </c>
      <c r="C53" s="275" t="s">
        <v>607</v>
      </c>
      <c r="D53" s="275" t="s">
        <v>607</v>
      </c>
      <c r="E53" s="21" t="s">
        <v>607</v>
      </c>
      <c r="F53" s="21" t="s">
        <v>607</v>
      </c>
      <c r="G53" s="21" t="s">
        <v>607</v>
      </c>
      <c r="H53" s="21" t="s">
        <v>607</v>
      </c>
      <c r="I53" s="21" t="s">
        <v>607</v>
      </c>
      <c r="J53" s="21" t="s">
        <v>607</v>
      </c>
      <c r="K53" s="21" t="s">
        <v>607</v>
      </c>
      <c r="L53" s="21" t="s">
        <v>607</v>
      </c>
      <c r="M53" s="21" t="s">
        <v>607</v>
      </c>
    </row>
    <row r="54" spans="1:13" ht="11.25" customHeight="1" x14ac:dyDescent="0.2">
      <c r="A54" s="2" t="s">
        <v>466</v>
      </c>
      <c r="B54" s="275" t="s">
        <v>607</v>
      </c>
      <c r="C54" s="275" t="s">
        <v>607</v>
      </c>
      <c r="D54" s="275" t="s">
        <v>607</v>
      </c>
      <c r="E54" s="21" t="s">
        <v>607</v>
      </c>
      <c r="F54" s="21" t="s">
        <v>607</v>
      </c>
      <c r="G54" s="21" t="s">
        <v>607</v>
      </c>
      <c r="H54" s="21" t="s">
        <v>607</v>
      </c>
      <c r="I54" s="21" t="s">
        <v>607</v>
      </c>
      <c r="J54" s="21" t="s">
        <v>607</v>
      </c>
      <c r="K54" s="21" t="s">
        <v>607</v>
      </c>
      <c r="L54" s="21" t="s">
        <v>607</v>
      </c>
      <c r="M54" s="21" t="s">
        <v>607</v>
      </c>
    </row>
    <row r="55" spans="1:13" ht="11.25" customHeight="1" x14ac:dyDescent="0.2">
      <c r="B55" s="275"/>
      <c r="C55" s="275"/>
      <c r="D55" s="275"/>
      <c r="E55" s="21"/>
      <c r="F55" s="21"/>
      <c r="G55" s="21"/>
      <c r="H55" s="21"/>
      <c r="I55" s="21"/>
      <c r="J55" s="21"/>
      <c r="K55" s="21"/>
      <c r="L55" s="21"/>
      <c r="M55" s="21"/>
    </row>
    <row r="56" spans="1:13" ht="11.25" customHeight="1" x14ac:dyDescent="0.2">
      <c r="A56" s="2" t="s">
        <v>467</v>
      </c>
      <c r="B56" s="275">
        <v>8</v>
      </c>
      <c r="C56" s="275">
        <v>1</v>
      </c>
      <c r="D56" s="275">
        <v>7</v>
      </c>
      <c r="E56" s="21">
        <v>9</v>
      </c>
      <c r="F56" s="21">
        <v>1</v>
      </c>
      <c r="G56" s="21">
        <v>1</v>
      </c>
      <c r="H56" s="21" t="s">
        <v>607</v>
      </c>
      <c r="I56" s="21" t="s">
        <v>607</v>
      </c>
      <c r="J56" s="21">
        <v>8</v>
      </c>
      <c r="K56" s="21">
        <v>7</v>
      </c>
      <c r="L56" s="21">
        <v>1</v>
      </c>
      <c r="M56" s="21" t="s">
        <v>607</v>
      </c>
    </row>
    <row r="57" spans="1:13" ht="11.25" customHeight="1" x14ac:dyDescent="0.2">
      <c r="A57" s="2" t="s">
        <v>468</v>
      </c>
      <c r="B57" s="275" t="s">
        <v>607</v>
      </c>
      <c r="C57" s="275" t="s">
        <v>607</v>
      </c>
      <c r="D57" s="275" t="s">
        <v>607</v>
      </c>
      <c r="E57" s="21" t="s">
        <v>607</v>
      </c>
      <c r="F57" s="21" t="s">
        <v>607</v>
      </c>
      <c r="G57" s="21" t="s">
        <v>607</v>
      </c>
      <c r="H57" s="21" t="s">
        <v>607</v>
      </c>
      <c r="I57" s="21" t="s">
        <v>607</v>
      </c>
      <c r="J57" s="21" t="s">
        <v>607</v>
      </c>
      <c r="K57" s="21" t="s">
        <v>607</v>
      </c>
      <c r="L57" s="21" t="s">
        <v>607</v>
      </c>
      <c r="M57" s="21" t="s">
        <v>607</v>
      </c>
    </row>
    <row r="58" spans="1:13" ht="11.25" customHeight="1" x14ac:dyDescent="0.2">
      <c r="A58" s="2" t="s">
        <v>469</v>
      </c>
      <c r="B58" s="275">
        <v>2</v>
      </c>
      <c r="C58" s="275" t="s">
        <v>607</v>
      </c>
      <c r="D58" s="275">
        <v>2</v>
      </c>
      <c r="E58" s="21">
        <v>2</v>
      </c>
      <c r="F58" s="21" t="s">
        <v>607</v>
      </c>
      <c r="G58" s="21" t="s">
        <v>607</v>
      </c>
      <c r="H58" s="21" t="s">
        <v>607</v>
      </c>
      <c r="I58" s="21" t="s">
        <v>607</v>
      </c>
      <c r="J58" s="21">
        <v>2</v>
      </c>
      <c r="K58" s="21">
        <v>1</v>
      </c>
      <c r="L58" s="21">
        <v>1</v>
      </c>
      <c r="M58" s="21" t="s">
        <v>607</v>
      </c>
    </row>
    <row r="59" spans="1:13" ht="11.25" customHeight="1" x14ac:dyDescent="0.2">
      <c r="A59" s="2" t="s">
        <v>470</v>
      </c>
      <c r="B59" s="275">
        <v>1</v>
      </c>
      <c r="C59" s="275">
        <v>1</v>
      </c>
      <c r="D59" s="275" t="s">
        <v>607</v>
      </c>
      <c r="E59" s="21">
        <v>1</v>
      </c>
      <c r="F59" s="21">
        <v>1</v>
      </c>
      <c r="G59" s="21">
        <v>1</v>
      </c>
      <c r="H59" s="21" t="s">
        <v>607</v>
      </c>
      <c r="I59" s="21" t="s">
        <v>607</v>
      </c>
      <c r="J59" s="21" t="s">
        <v>607</v>
      </c>
      <c r="K59" s="21" t="s">
        <v>607</v>
      </c>
      <c r="L59" s="21" t="s">
        <v>607</v>
      </c>
      <c r="M59" s="21" t="s">
        <v>607</v>
      </c>
    </row>
    <row r="60" spans="1:13" ht="11.25" customHeight="1" x14ac:dyDescent="0.2">
      <c r="A60" s="2" t="s">
        <v>471</v>
      </c>
      <c r="B60" s="275">
        <v>4</v>
      </c>
      <c r="C60" s="275" t="s">
        <v>607</v>
      </c>
      <c r="D60" s="275">
        <v>4</v>
      </c>
      <c r="E60" s="21">
        <v>6</v>
      </c>
      <c r="F60" s="21" t="s">
        <v>607</v>
      </c>
      <c r="G60" s="21" t="s">
        <v>607</v>
      </c>
      <c r="H60" s="21" t="s">
        <v>607</v>
      </c>
      <c r="I60" s="21" t="s">
        <v>607</v>
      </c>
      <c r="J60" s="21">
        <v>6</v>
      </c>
      <c r="K60" s="21">
        <v>6</v>
      </c>
      <c r="L60" s="21" t="s">
        <v>607</v>
      </c>
      <c r="M60" s="21" t="s">
        <v>607</v>
      </c>
    </row>
    <row r="61" spans="1:13" ht="11.25" customHeight="1" x14ac:dyDescent="0.2">
      <c r="A61" s="2" t="s">
        <v>472</v>
      </c>
      <c r="B61" s="275">
        <v>6</v>
      </c>
      <c r="C61" s="275">
        <v>1</v>
      </c>
      <c r="D61" s="275">
        <v>5</v>
      </c>
      <c r="E61" s="21">
        <v>8</v>
      </c>
      <c r="F61" s="21">
        <v>1</v>
      </c>
      <c r="G61" s="21">
        <v>1</v>
      </c>
      <c r="H61" s="21" t="s">
        <v>607</v>
      </c>
      <c r="I61" s="21" t="s">
        <v>607</v>
      </c>
      <c r="J61" s="21">
        <v>7</v>
      </c>
      <c r="K61" s="21">
        <v>5</v>
      </c>
      <c r="L61" s="21">
        <v>2</v>
      </c>
      <c r="M61" s="21" t="s">
        <v>607</v>
      </c>
    </row>
    <row r="62" spans="1:13" ht="11.25" customHeight="1" x14ac:dyDescent="0.2">
      <c r="A62" s="1" t="s">
        <v>473</v>
      </c>
      <c r="B62" s="281" t="s">
        <v>607</v>
      </c>
      <c r="C62" s="281" t="s">
        <v>607</v>
      </c>
      <c r="D62" s="281" t="s">
        <v>607</v>
      </c>
      <c r="E62" s="33" t="s">
        <v>607</v>
      </c>
      <c r="F62" s="33" t="s">
        <v>607</v>
      </c>
      <c r="G62" s="33" t="s">
        <v>607</v>
      </c>
      <c r="H62" s="33" t="s">
        <v>607</v>
      </c>
      <c r="I62" s="33" t="s">
        <v>607</v>
      </c>
      <c r="J62" s="33" t="s">
        <v>607</v>
      </c>
      <c r="K62" s="33" t="s">
        <v>607</v>
      </c>
      <c r="L62" s="33" t="s">
        <v>607</v>
      </c>
      <c r="M62" s="33" t="s">
        <v>607</v>
      </c>
    </row>
    <row r="63" spans="1:13" ht="11.25" customHeight="1" x14ac:dyDescent="0.2">
      <c r="B63" s="275"/>
      <c r="C63" s="275"/>
      <c r="D63" s="275"/>
      <c r="E63" s="21"/>
      <c r="F63" s="21"/>
      <c r="G63" s="21"/>
      <c r="H63" s="21"/>
      <c r="I63" s="21"/>
      <c r="J63" s="21"/>
      <c r="K63" s="21"/>
      <c r="L63" s="21"/>
      <c r="M63" s="21"/>
    </row>
    <row r="64" spans="1:13" ht="11.25" customHeight="1" x14ac:dyDescent="0.2">
      <c r="A64" s="2" t="s">
        <v>474</v>
      </c>
      <c r="B64" s="275">
        <v>4</v>
      </c>
      <c r="C64" s="275" t="s">
        <v>607</v>
      </c>
      <c r="D64" s="275">
        <v>4</v>
      </c>
      <c r="E64" s="21">
        <v>5</v>
      </c>
      <c r="F64" s="21" t="s">
        <v>607</v>
      </c>
      <c r="G64" s="21" t="s">
        <v>607</v>
      </c>
      <c r="H64" s="21" t="s">
        <v>607</v>
      </c>
      <c r="I64" s="21" t="s">
        <v>607</v>
      </c>
      <c r="J64" s="21">
        <v>5</v>
      </c>
      <c r="K64" s="21">
        <v>2</v>
      </c>
      <c r="L64" s="21">
        <v>3</v>
      </c>
      <c r="M64" s="21" t="s">
        <v>607</v>
      </c>
    </row>
    <row r="65" spans="1:13" ht="11.25" customHeight="1" x14ac:dyDescent="0.2">
      <c r="A65" s="2" t="s">
        <v>475</v>
      </c>
      <c r="B65" s="275">
        <v>7</v>
      </c>
      <c r="C65" s="275" t="s">
        <v>607</v>
      </c>
      <c r="D65" s="275">
        <v>7</v>
      </c>
      <c r="E65" s="21">
        <v>7</v>
      </c>
      <c r="F65" s="21" t="s">
        <v>607</v>
      </c>
      <c r="G65" s="21" t="s">
        <v>607</v>
      </c>
      <c r="H65" s="21" t="s">
        <v>607</v>
      </c>
      <c r="I65" s="21" t="s">
        <v>607</v>
      </c>
      <c r="J65" s="21">
        <v>7</v>
      </c>
      <c r="K65" s="21">
        <v>3</v>
      </c>
      <c r="L65" s="21">
        <v>4</v>
      </c>
      <c r="M65" s="21" t="s">
        <v>607</v>
      </c>
    </row>
    <row r="66" spans="1:13" ht="11.25" customHeight="1" x14ac:dyDescent="0.2">
      <c r="A66" s="2" t="s">
        <v>476</v>
      </c>
      <c r="B66" s="275">
        <v>5</v>
      </c>
      <c r="C66" s="275" t="s">
        <v>607</v>
      </c>
      <c r="D66" s="275">
        <v>5</v>
      </c>
      <c r="E66" s="21">
        <v>5</v>
      </c>
      <c r="F66" s="21" t="s">
        <v>607</v>
      </c>
      <c r="G66" s="21" t="s">
        <v>607</v>
      </c>
      <c r="H66" s="21" t="s">
        <v>607</v>
      </c>
      <c r="I66" s="21" t="s">
        <v>607</v>
      </c>
      <c r="J66" s="21">
        <v>5</v>
      </c>
      <c r="K66" s="21">
        <v>3</v>
      </c>
      <c r="L66" s="21">
        <v>2</v>
      </c>
      <c r="M66" s="21" t="s">
        <v>607</v>
      </c>
    </row>
    <row r="67" spans="1:13" ht="11.25" customHeight="1" x14ac:dyDescent="0.2">
      <c r="A67" s="2" t="s">
        <v>477</v>
      </c>
      <c r="B67" s="275" t="s">
        <v>607</v>
      </c>
      <c r="C67" s="275" t="s">
        <v>607</v>
      </c>
      <c r="D67" s="275" t="s">
        <v>607</v>
      </c>
      <c r="E67" s="21" t="s">
        <v>607</v>
      </c>
      <c r="F67" s="21" t="s">
        <v>607</v>
      </c>
      <c r="G67" s="21" t="s">
        <v>607</v>
      </c>
      <c r="H67" s="21" t="s">
        <v>607</v>
      </c>
      <c r="I67" s="21" t="s">
        <v>607</v>
      </c>
      <c r="J67" s="21" t="s">
        <v>607</v>
      </c>
      <c r="K67" s="21" t="s">
        <v>607</v>
      </c>
      <c r="L67" s="21" t="s">
        <v>607</v>
      </c>
      <c r="M67" s="21" t="s">
        <v>607</v>
      </c>
    </row>
    <row r="68" spans="1:13" ht="11.25" customHeight="1" x14ac:dyDescent="0.2">
      <c r="A68" s="2" t="s">
        <v>478</v>
      </c>
      <c r="B68" s="275">
        <v>1</v>
      </c>
      <c r="C68" s="275" t="s">
        <v>607</v>
      </c>
      <c r="D68" s="275">
        <v>1</v>
      </c>
      <c r="E68" s="21">
        <v>2</v>
      </c>
      <c r="F68" s="21" t="s">
        <v>607</v>
      </c>
      <c r="G68" s="21" t="s">
        <v>607</v>
      </c>
      <c r="H68" s="21" t="s">
        <v>607</v>
      </c>
      <c r="I68" s="21" t="s">
        <v>607</v>
      </c>
      <c r="J68" s="21">
        <v>2</v>
      </c>
      <c r="K68" s="21" t="s">
        <v>607</v>
      </c>
      <c r="L68" s="21">
        <v>2</v>
      </c>
      <c r="M68" s="21" t="s">
        <v>607</v>
      </c>
    </row>
    <row r="69" spans="1:13" ht="11.25" customHeight="1" x14ac:dyDescent="0.2">
      <c r="A69" s="2" t="s">
        <v>479</v>
      </c>
      <c r="B69" s="275">
        <v>2</v>
      </c>
      <c r="C69" s="275" t="s">
        <v>607</v>
      </c>
      <c r="D69" s="275">
        <v>2</v>
      </c>
      <c r="E69" s="21">
        <v>2</v>
      </c>
      <c r="F69" s="21" t="s">
        <v>607</v>
      </c>
      <c r="G69" s="21" t="s">
        <v>607</v>
      </c>
      <c r="H69" s="21" t="s">
        <v>607</v>
      </c>
      <c r="I69" s="21" t="s">
        <v>607</v>
      </c>
      <c r="J69" s="21">
        <v>2</v>
      </c>
      <c r="K69" s="21">
        <v>2</v>
      </c>
      <c r="L69" s="21" t="s">
        <v>607</v>
      </c>
      <c r="M69" s="21" t="s">
        <v>607</v>
      </c>
    </row>
    <row r="70" spans="1:13" ht="11.25" customHeight="1" x14ac:dyDescent="0.2">
      <c r="B70" s="275"/>
      <c r="C70" s="275"/>
      <c r="D70" s="275"/>
      <c r="E70" s="21"/>
      <c r="F70" s="21"/>
      <c r="G70" s="21"/>
      <c r="H70" s="21"/>
      <c r="I70" s="21"/>
      <c r="J70" s="21"/>
      <c r="K70" s="21"/>
      <c r="L70" s="21"/>
      <c r="M70" s="21"/>
    </row>
    <row r="71" spans="1:13" ht="11.25" customHeight="1" x14ac:dyDescent="0.2">
      <c r="A71" s="2" t="s">
        <v>480</v>
      </c>
      <c r="B71" s="275">
        <v>22</v>
      </c>
      <c r="C71" s="275" t="s">
        <v>607</v>
      </c>
      <c r="D71" s="275">
        <v>22</v>
      </c>
      <c r="E71" s="21">
        <v>29</v>
      </c>
      <c r="F71" s="21" t="s">
        <v>607</v>
      </c>
      <c r="G71" s="21" t="s">
        <v>607</v>
      </c>
      <c r="H71" s="21" t="s">
        <v>607</v>
      </c>
      <c r="I71" s="21" t="s">
        <v>607</v>
      </c>
      <c r="J71" s="21">
        <v>29</v>
      </c>
      <c r="K71" s="21">
        <v>13</v>
      </c>
      <c r="L71" s="21">
        <v>15</v>
      </c>
      <c r="M71" s="21">
        <v>1</v>
      </c>
    </row>
    <row r="72" spans="1:13" ht="11.25" customHeight="1" x14ac:dyDescent="0.2">
      <c r="A72" s="2" t="s">
        <v>481</v>
      </c>
      <c r="B72" s="275">
        <v>14</v>
      </c>
      <c r="C72" s="275">
        <v>1</v>
      </c>
      <c r="D72" s="275">
        <v>13</v>
      </c>
      <c r="E72" s="21">
        <v>14</v>
      </c>
      <c r="F72" s="21">
        <v>1</v>
      </c>
      <c r="G72" s="21" t="s">
        <v>607</v>
      </c>
      <c r="H72" s="21">
        <v>1</v>
      </c>
      <c r="I72" s="21" t="s">
        <v>607</v>
      </c>
      <c r="J72" s="21">
        <v>13</v>
      </c>
      <c r="K72" s="21">
        <v>4</v>
      </c>
      <c r="L72" s="21">
        <v>9</v>
      </c>
      <c r="M72" s="21" t="s">
        <v>607</v>
      </c>
    </row>
    <row r="73" spans="1:13" ht="11.25" customHeight="1" x14ac:dyDescent="0.2">
      <c r="A73" s="2" t="s">
        <v>482</v>
      </c>
      <c r="B73" s="275" t="s">
        <v>607</v>
      </c>
      <c r="C73" s="275" t="s">
        <v>607</v>
      </c>
      <c r="D73" s="275" t="s">
        <v>607</v>
      </c>
      <c r="E73" s="21" t="s">
        <v>607</v>
      </c>
      <c r="F73" s="21" t="s">
        <v>607</v>
      </c>
      <c r="G73" s="21" t="s">
        <v>607</v>
      </c>
      <c r="H73" s="21" t="s">
        <v>607</v>
      </c>
      <c r="I73" s="21" t="s">
        <v>607</v>
      </c>
      <c r="J73" s="21" t="s">
        <v>607</v>
      </c>
      <c r="K73" s="21" t="s">
        <v>607</v>
      </c>
      <c r="L73" s="21" t="s">
        <v>607</v>
      </c>
      <c r="M73" s="21" t="s">
        <v>607</v>
      </c>
    </row>
    <row r="74" spans="1:13" ht="11.25" customHeight="1" x14ac:dyDescent="0.2">
      <c r="A74" s="2" t="s">
        <v>483</v>
      </c>
      <c r="B74" s="275">
        <v>1</v>
      </c>
      <c r="C74" s="275" t="s">
        <v>607</v>
      </c>
      <c r="D74" s="275">
        <v>1</v>
      </c>
      <c r="E74" s="21">
        <v>1</v>
      </c>
      <c r="F74" s="21" t="s">
        <v>607</v>
      </c>
      <c r="G74" s="21" t="s">
        <v>607</v>
      </c>
      <c r="H74" s="21" t="s">
        <v>607</v>
      </c>
      <c r="I74" s="21" t="s">
        <v>607</v>
      </c>
      <c r="J74" s="21">
        <v>1</v>
      </c>
      <c r="K74" s="21">
        <v>1</v>
      </c>
      <c r="L74" s="21" t="s">
        <v>607</v>
      </c>
      <c r="M74" s="21" t="s">
        <v>607</v>
      </c>
    </row>
    <row r="75" spans="1:13" ht="11.25" customHeight="1" x14ac:dyDescent="0.2">
      <c r="A75" s="2" t="s">
        <v>484</v>
      </c>
      <c r="B75" s="275">
        <v>1</v>
      </c>
      <c r="C75" s="275" t="s">
        <v>607</v>
      </c>
      <c r="D75" s="275">
        <v>1</v>
      </c>
      <c r="E75" s="21">
        <v>1</v>
      </c>
      <c r="F75" s="21" t="s">
        <v>607</v>
      </c>
      <c r="G75" s="21" t="s">
        <v>607</v>
      </c>
      <c r="H75" s="21" t="s">
        <v>607</v>
      </c>
      <c r="I75" s="21" t="s">
        <v>607</v>
      </c>
      <c r="J75" s="21">
        <v>1</v>
      </c>
      <c r="K75" s="21">
        <v>1</v>
      </c>
      <c r="L75" s="21" t="s">
        <v>607</v>
      </c>
      <c r="M75" s="21" t="s">
        <v>607</v>
      </c>
    </row>
    <row r="76" spans="1:13" ht="11.25" customHeight="1" x14ac:dyDescent="0.2">
      <c r="B76" s="275"/>
      <c r="C76" s="275"/>
      <c r="D76" s="275"/>
      <c r="E76" s="21"/>
      <c r="F76" s="21"/>
      <c r="G76" s="21"/>
      <c r="H76" s="21"/>
      <c r="I76" s="21"/>
      <c r="J76" s="21"/>
      <c r="K76" s="21"/>
      <c r="L76" s="21"/>
      <c r="M76" s="21"/>
    </row>
    <row r="77" spans="1:13" ht="11.25" customHeight="1" x14ac:dyDescent="0.2">
      <c r="A77" s="2" t="s">
        <v>485</v>
      </c>
      <c r="B77" s="275">
        <v>3</v>
      </c>
      <c r="C77" s="275">
        <v>1</v>
      </c>
      <c r="D77" s="275">
        <v>2</v>
      </c>
      <c r="E77" s="21">
        <v>3</v>
      </c>
      <c r="F77" s="21">
        <v>1</v>
      </c>
      <c r="G77" s="21" t="s">
        <v>607</v>
      </c>
      <c r="H77" s="21">
        <v>1</v>
      </c>
      <c r="I77" s="21" t="s">
        <v>607</v>
      </c>
      <c r="J77" s="21">
        <v>2</v>
      </c>
      <c r="K77" s="21">
        <v>1</v>
      </c>
      <c r="L77" s="21">
        <v>1</v>
      </c>
      <c r="M77" s="21" t="s">
        <v>607</v>
      </c>
    </row>
    <row r="78" spans="1:13" ht="11.25" customHeight="1" x14ac:dyDescent="0.2">
      <c r="A78" s="2" t="s">
        <v>486</v>
      </c>
      <c r="B78" s="275">
        <v>13</v>
      </c>
      <c r="C78" s="275">
        <v>1</v>
      </c>
      <c r="D78" s="275">
        <v>12</v>
      </c>
      <c r="E78" s="21">
        <v>13</v>
      </c>
      <c r="F78" s="21">
        <v>1</v>
      </c>
      <c r="G78" s="21" t="s">
        <v>607</v>
      </c>
      <c r="H78" s="21">
        <v>1</v>
      </c>
      <c r="I78" s="21" t="s">
        <v>607</v>
      </c>
      <c r="J78" s="21">
        <v>12</v>
      </c>
      <c r="K78" s="21">
        <v>7</v>
      </c>
      <c r="L78" s="21">
        <v>5</v>
      </c>
      <c r="M78" s="21" t="s">
        <v>607</v>
      </c>
    </row>
    <row r="79" spans="1:13" ht="11.25" customHeight="1" x14ac:dyDescent="0.2">
      <c r="B79" s="275"/>
      <c r="C79" s="275"/>
      <c r="D79" s="275"/>
      <c r="E79" s="21"/>
      <c r="F79" s="21"/>
      <c r="G79" s="21"/>
      <c r="H79" s="21"/>
      <c r="I79" s="21"/>
      <c r="J79" s="21"/>
      <c r="K79" s="21"/>
      <c r="L79" s="21"/>
      <c r="M79" s="21"/>
    </row>
    <row r="80" spans="1:13" ht="11.25" customHeight="1" x14ac:dyDescent="0.2">
      <c r="A80" s="2" t="s">
        <v>488</v>
      </c>
      <c r="B80" s="275" t="s">
        <v>607</v>
      </c>
      <c r="C80" s="275" t="s">
        <v>607</v>
      </c>
      <c r="D80" s="275" t="s">
        <v>607</v>
      </c>
      <c r="E80" s="21" t="s">
        <v>607</v>
      </c>
      <c r="F80" s="21" t="s">
        <v>607</v>
      </c>
      <c r="G80" s="21" t="s">
        <v>607</v>
      </c>
      <c r="H80" s="21" t="s">
        <v>607</v>
      </c>
      <c r="I80" s="21" t="s">
        <v>607</v>
      </c>
      <c r="J80" s="21" t="s">
        <v>607</v>
      </c>
      <c r="K80" s="21" t="s">
        <v>607</v>
      </c>
      <c r="L80" s="21" t="s">
        <v>607</v>
      </c>
      <c r="M80" s="21" t="s">
        <v>607</v>
      </c>
    </row>
    <row r="81" spans="1:13" ht="11.25" customHeight="1" x14ac:dyDescent="0.2">
      <c r="A81" s="2" t="s">
        <v>487</v>
      </c>
      <c r="B81" s="275" t="s">
        <v>607</v>
      </c>
      <c r="C81" s="275" t="s">
        <v>607</v>
      </c>
      <c r="D81" s="275" t="s">
        <v>607</v>
      </c>
      <c r="E81" s="21" t="s">
        <v>607</v>
      </c>
      <c r="F81" s="21" t="s">
        <v>607</v>
      </c>
      <c r="G81" s="21" t="s">
        <v>607</v>
      </c>
      <c r="H81" s="21" t="s">
        <v>607</v>
      </c>
      <c r="I81" s="21" t="s">
        <v>607</v>
      </c>
      <c r="J81" s="21" t="s">
        <v>607</v>
      </c>
      <c r="K81" s="21" t="s">
        <v>607</v>
      </c>
      <c r="L81" s="21" t="s">
        <v>607</v>
      </c>
      <c r="M81" s="21" t="s">
        <v>607</v>
      </c>
    </row>
    <row r="82" spans="1:13" ht="11.25" customHeight="1" x14ac:dyDescent="0.2">
      <c r="A82" s="2" t="s">
        <v>489</v>
      </c>
      <c r="B82" s="275" t="s">
        <v>607</v>
      </c>
      <c r="C82" s="275" t="s">
        <v>607</v>
      </c>
      <c r="D82" s="275" t="s">
        <v>607</v>
      </c>
      <c r="E82" s="21" t="s">
        <v>607</v>
      </c>
      <c r="F82" s="21" t="s">
        <v>607</v>
      </c>
      <c r="G82" s="21" t="s">
        <v>607</v>
      </c>
      <c r="H82" s="21" t="s">
        <v>607</v>
      </c>
      <c r="I82" s="21" t="s">
        <v>607</v>
      </c>
      <c r="J82" s="21" t="s">
        <v>607</v>
      </c>
      <c r="K82" s="21" t="s">
        <v>607</v>
      </c>
      <c r="L82" s="21" t="s">
        <v>607</v>
      </c>
      <c r="M82" s="21" t="s">
        <v>607</v>
      </c>
    </row>
    <row r="83" spans="1:13" ht="11.25" customHeight="1" x14ac:dyDescent="0.2">
      <c r="B83" s="275"/>
      <c r="C83" s="275"/>
      <c r="D83" s="275"/>
      <c r="E83" s="21"/>
      <c r="F83" s="21"/>
      <c r="G83" s="21"/>
      <c r="H83" s="21"/>
      <c r="I83" s="21"/>
      <c r="J83" s="21"/>
      <c r="K83" s="21"/>
      <c r="L83" s="21"/>
      <c r="M83" s="21"/>
    </row>
    <row r="84" spans="1:13" ht="11.25" customHeight="1" x14ac:dyDescent="0.2">
      <c r="A84" s="2" t="s">
        <v>490</v>
      </c>
      <c r="B84" s="275" t="s">
        <v>607</v>
      </c>
      <c r="C84" s="275" t="s">
        <v>607</v>
      </c>
      <c r="D84" s="275" t="s">
        <v>607</v>
      </c>
      <c r="E84" s="21" t="s">
        <v>607</v>
      </c>
      <c r="F84" s="21" t="s">
        <v>607</v>
      </c>
      <c r="G84" s="21" t="s">
        <v>607</v>
      </c>
      <c r="H84" s="21" t="s">
        <v>607</v>
      </c>
      <c r="I84" s="21" t="s">
        <v>607</v>
      </c>
      <c r="J84" s="21" t="s">
        <v>607</v>
      </c>
      <c r="K84" s="21" t="s">
        <v>607</v>
      </c>
      <c r="L84" s="21" t="s">
        <v>607</v>
      </c>
      <c r="M84" s="21" t="s">
        <v>607</v>
      </c>
    </row>
    <row r="85" spans="1:13" ht="11.25" customHeight="1" x14ac:dyDescent="0.2">
      <c r="A85" s="1" t="s">
        <v>491</v>
      </c>
      <c r="B85" s="281" t="s">
        <v>607</v>
      </c>
      <c r="C85" s="281" t="s">
        <v>607</v>
      </c>
      <c r="D85" s="281" t="s">
        <v>607</v>
      </c>
      <c r="E85" s="33" t="s">
        <v>607</v>
      </c>
      <c r="F85" s="33" t="s">
        <v>607</v>
      </c>
      <c r="G85" s="33" t="s">
        <v>607</v>
      </c>
      <c r="H85" s="33" t="s">
        <v>607</v>
      </c>
      <c r="I85" s="33" t="s">
        <v>607</v>
      </c>
      <c r="J85" s="33" t="s">
        <v>607</v>
      </c>
      <c r="K85" s="33" t="s">
        <v>607</v>
      </c>
      <c r="L85" s="33" t="s">
        <v>607</v>
      </c>
      <c r="M85" s="33" t="s">
        <v>607</v>
      </c>
    </row>
    <row r="86" spans="1:13" ht="11.25" customHeight="1" x14ac:dyDescent="0.2">
      <c r="B86" s="21"/>
      <c r="C86" s="21"/>
      <c r="D86" s="21"/>
      <c r="E86" s="21"/>
      <c r="F86" s="21"/>
      <c r="G86" s="21"/>
      <c r="H86" s="21"/>
      <c r="I86" s="21"/>
      <c r="J86" s="21"/>
      <c r="K86" s="21"/>
      <c r="L86" s="21"/>
      <c r="M86" s="21"/>
    </row>
    <row r="87" spans="1:13" ht="11.25" customHeight="1" x14ac:dyDescent="0.2">
      <c r="B87" s="21"/>
      <c r="C87" s="21"/>
      <c r="D87" s="21"/>
      <c r="E87" s="21"/>
      <c r="F87" s="21"/>
      <c r="G87" s="21"/>
      <c r="H87" s="21"/>
      <c r="I87" s="21"/>
      <c r="J87" s="21"/>
      <c r="K87" s="21"/>
      <c r="L87" s="21"/>
      <c r="M87" s="21"/>
    </row>
    <row r="88" spans="1:13" ht="11.25" customHeight="1" x14ac:dyDescent="0.2">
      <c r="A88" s="11"/>
      <c r="B88" s="21"/>
      <c r="C88" s="21"/>
      <c r="D88" s="21"/>
      <c r="E88" s="21"/>
      <c r="F88" s="21"/>
      <c r="G88" s="21"/>
      <c r="H88" s="21"/>
      <c r="I88" s="21"/>
      <c r="J88" s="21"/>
      <c r="K88" s="21"/>
      <c r="L88" s="21"/>
      <c r="M88" s="21"/>
    </row>
    <row r="89" spans="1:13" ht="11.25" customHeight="1" x14ac:dyDescent="0.2">
      <c r="B89" s="21"/>
      <c r="C89" s="21"/>
      <c r="D89" s="21"/>
      <c r="E89" s="21"/>
      <c r="F89" s="21"/>
      <c r="G89" s="21"/>
      <c r="H89" s="21"/>
      <c r="I89" s="21"/>
      <c r="J89" s="21"/>
      <c r="K89" s="21"/>
      <c r="L89" s="21"/>
      <c r="M89" s="21"/>
    </row>
    <row r="90" spans="1:13" ht="11.25" customHeight="1" x14ac:dyDescent="0.2">
      <c r="B90" s="21"/>
      <c r="C90" s="21"/>
      <c r="D90" s="21"/>
      <c r="E90" s="21"/>
      <c r="F90" s="21"/>
      <c r="G90" s="21"/>
      <c r="H90" s="21"/>
      <c r="I90" s="21"/>
      <c r="J90" s="21"/>
      <c r="K90" s="21"/>
      <c r="L90" s="21"/>
      <c r="M90" s="21"/>
    </row>
    <row r="91" spans="1:13" ht="11.25" customHeight="1" x14ac:dyDescent="0.2">
      <c r="B91" s="21"/>
      <c r="C91" s="21"/>
      <c r="D91" s="21"/>
      <c r="E91" s="21"/>
      <c r="F91" s="21"/>
      <c r="G91" s="21"/>
      <c r="H91" s="21"/>
      <c r="I91" s="21"/>
      <c r="J91" s="21"/>
      <c r="K91" s="21"/>
      <c r="L91" s="21"/>
      <c r="M91" s="21"/>
    </row>
    <row r="92" spans="1:13" ht="11.25" customHeight="1" x14ac:dyDescent="0.2">
      <c r="B92" s="21"/>
      <c r="C92" s="21"/>
      <c r="D92" s="21"/>
      <c r="E92" s="21"/>
      <c r="F92" s="21"/>
      <c r="G92" s="21"/>
      <c r="H92" s="21"/>
      <c r="I92" s="21"/>
      <c r="J92" s="21"/>
      <c r="K92" s="21"/>
      <c r="L92" s="21"/>
      <c r="M92" s="21"/>
    </row>
    <row r="93" spans="1:13" ht="11.25" customHeight="1"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42</vt:i4>
      </vt:variant>
    </vt:vector>
  </HeadingPairs>
  <TitlesOfParts>
    <vt:vector size="74" baseType="lpstr">
      <vt:lpstr>Titel _ Title</vt:lpstr>
      <vt:lpstr>Innehåll _ Content</vt:lpstr>
      <vt:lpstr>Kort om statistiken</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2021-04-28T17:17:20Z</cp:lastPrinted>
  <dcterms:created xsi:type="dcterms:W3CDTF">2001-07-09T14:13:20Z</dcterms:created>
  <dcterms:modified xsi:type="dcterms:W3CDTF">2021-10-21T14:16:57Z</dcterms:modified>
</cp:coreProperties>
</file>