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Information\Publikationer\Statistik\Vägtrafikskador\2015\2015_8\"/>
    </mc:Choice>
  </mc:AlternateContent>
  <bookViews>
    <workbookView xWindow="3690" yWindow="75" windowWidth="7650" windowHeight="6315" tabRatio="873"/>
  </bookViews>
  <sheets>
    <sheet name="Titel" sheetId="124" r:id="rId1"/>
    <sheet name="Innehåll Content" sheetId="43" r:id="rId2"/>
    <sheet name="0.0" sheetId="85" r:id="rId3"/>
    <sheet name="1.1" sheetId="207" r:id="rId4"/>
    <sheet name="1.2" sheetId="172" r:id="rId5"/>
    <sheet name="1.3" sheetId="213" r:id="rId6"/>
    <sheet name="1.4" sheetId="205" r:id="rId7"/>
    <sheet name="1.5" sheetId="218" r:id="rId8"/>
    <sheet name="2.1" sheetId="158" r:id="rId9"/>
    <sheet name="2.2" sheetId="106" r:id="rId10"/>
    <sheet name="2.3" sheetId="161" r:id="rId11"/>
    <sheet name="2.4" sheetId="163" r:id="rId12"/>
    <sheet name="3.1" sheetId="109" r:id="rId13"/>
    <sheet name="3.2" sheetId="168" r:id="rId14"/>
    <sheet name="3.3" sheetId="111" r:id="rId15"/>
    <sheet name="4.1" sheetId="223" r:id="rId16"/>
    <sheet name="4.2" sheetId="225" r:id="rId17"/>
    <sheet name="5.1" sheetId="153" r:id="rId18"/>
    <sheet name="5.2" sheetId="155" r:id="rId19"/>
    <sheet name="5.3" sheetId="122" r:id="rId20"/>
    <sheet name="5.4" sheetId="123" r:id="rId21"/>
    <sheet name="6.1" sheetId="41" r:id="rId22"/>
    <sheet name="6.2" sheetId="9" r:id="rId23"/>
    <sheet name="6.3" sheetId="12" r:id="rId24"/>
    <sheet name="6.4" sheetId="14" r:id="rId25"/>
    <sheet name="6.5" sheetId="50" r:id="rId26"/>
    <sheet name="6.6" sheetId="202" r:id="rId27"/>
    <sheet name="7.1" sheetId="76" r:id="rId28"/>
    <sheet name="7.2" sheetId="203" r:id="rId29"/>
    <sheet name="7.3" sheetId="92" r:id="rId30"/>
  </sheets>
  <externalReferences>
    <externalReference r:id="rId31"/>
    <externalReference r:id="rId32"/>
  </externalReferences>
  <definedNames>
    <definedName name="Excel_BuiltIn__FilterDatabase_1" localSheetId="3">'[1]RSK-Tabell 1_2012'!#REF!</definedName>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 localSheetId="7">'[1]RSK-Tabell 1_2012'!#REF!</definedName>
    <definedName name="Excel_BuiltIn__FilterDatabase_1" localSheetId="8">'[1]RSK-Tabell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3">'[1]RSK-Tabell 1_2012'!#REF!</definedName>
    <definedName name="Excel_BuiltIn__FilterDatabase_1" localSheetId="15">'[1]RSK-Tabell 1_2012'!#REF!</definedName>
    <definedName name="Excel_BuiltIn__FilterDatabase_1" localSheetId="16">'[1]RSK-Tabell 1_2012'!#REF!</definedName>
    <definedName name="Excel_BuiltIn__FilterDatabase_1" localSheetId="17">'[1]RSK-Tabell 1_2012'!#REF!</definedName>
    <definedName name="Excel_BuiltIn__FilterDatabase_1" localSheetId="18">'[1]RSK-Tabell 1_2012'!#REF!</definedName>
    <definedName name="Excel_BuiltIn__FilterDatabase_1" localSheetId="26">'[1]RSK-Tabell 1_2012'!#REF!</definedName>
    <definedName name="Excel_BuiltIn__FilterDatabase_1" localSheetId="28">'[1]RSK-Tabell 1_2012'!#REF!</definedName>
    <definedName name="Excel_BuiltIn__FilterDatabase_1" localSheetId="0">'[2]RSK-Tabell 1_2011'!#REF!</definedName>
    <definedName name="Excel_BuiltIn__FilterDatabase_1">'[1]RSK-Tabell 1_2012'!#REF!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10">#REF!</definedName>
    <definedName name="Excel_BuiltIn__FilterDatabase_4" localSheetId="11">#REF!</definedName>
    <definedName name="Excel_BuiltIn__FilterDatabase_4" localSheetId="13">#REF!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26">#REF!</definedName>
    <definedName name="Excel_BuiltIn__FilterDatabase_4" localSheetId="28">#REF!</definedName>
    <definedName name="Excel_BuiltIn__FilterDatabase_4">#REF!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8">#REF!</definedName>
    <definedName name="Excel_BuiltIn_Print_Titles_4" localSheetId="10">#REF!</definedName>
    <definedName name="Excel_BuiltIn_Print_Titles_4" localSheetId="11">#REF!</definedName>
    <definedName name="Excel_BuiltIn_Print_Titles_4" localSheetId="13">#REF!</definedName>
    <definedName name="Excel_BuiltIn_Print_Titles_4" localSheetId="15">#REF!</definedName>
    <definedName name="Excel_BuiltIn_Print_Titles_4" localSheetId="16">#REF!</definedName>
    <definedName name="Excel_BuiltIn_Print_Titles_4" localSheetId="17">#REF!</definedName>
    <definedName name="Excel_BuiltIn_Print_Titles_4" localSheetId="18">#REF!</definedName>
    <definedName name="Excel_BuiltIn_Print_Titles_4" localSheetId="26">#REF!</definedName>
    <definedName name="Excel_BuiltIn_Print_Titles_4" localSheetId="28">#REF!</definedName>
    <definedName name="Excel_BuiltIn_Print_Titles_4">#REF!</definedName>
    <definedName name="_xlnm.Print_Area" localSheetId="2">'0.0'!$A$1:$J$62</definedName>
    <definedName name="_xlnm.Print_Area" localSheetId="4">'1.2'!$A$1:$P$58</definedName>
    <definedName name="_xlnm.Print_Area" localSheetId="5">'1.3'!$A$1:$P$74</definedName>
    <definedName name="_xlnm.Print_Area" localSheetId="6">'1.4'!$A$1:$S$85</definedName>
    <definedName name="_xlnm.Print_Area" localSheetId="7">'1.5'!$A$1:$K$139</definedName>
    <definedName name="_xlnm.Print_Area" localSheetId="8">'2.1'!$A$1:$N$44</definedName>
    <definedName name="_xlnm.Print_Area" localSheetId="10">'2.3'!$A$1:$N$74</definedName>
    <definedName name="_xlnm.Print_Area" localSheetId="12">'3.1'!$A$1:$N$43</definedName>
    <definedName name="_xlnm.Print_Area" localSheetId="13">'3.2'!$A$1:$L$56</definedName>
    <definedName name="_xlnm.Print_Area" localSheetId="14">'3.3'!$A$1:$L$73</definedName>
    <definedName name="_xlnm.Print_Area" localSheetId="16">'4.2'!$A$1:$AF$160</definedName>
    <definedName name="_xlnm.Print_Area" localSheetId="20">'5.4'!$A$1:$O$170</definedName>
    <definedName name="_xlnm.Print_Area" localSheetId="27">'7.1'!$A$1:$AA$42</definedName>
    <definedName name="_xlnm.Print_Area" localSheetId="29">'7.3'!$A$1:$M$83</definedName>
    <definedName name="_xlnm.Print_Area" localSheetId="1">'Innehåll Content'!$G$13:$K$43</definedName>
    <definedName name="_xlnm.Print_Titles" localSheetId="2">'0.0'!#REF!</definedName>
    <definedName name="_xlnm.Print_Titles" localSheetId="4">'1.2'!$1:$14</definedName>
    <definedName name="_xlnm.Print_Titles" localSheetId="5">'1.3'!$1:$14</definedName>
    <definedName name="_xlnm.Print_Titles" localSheetId="6">'1.4'!$1:$13</definedName>
    <definedName name="_xlnm.Print_Titles" localSheetId="7">'1.5'!$1:$16</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5">'6.5'!$1:$9</definedName>
    <definedName name="_xlnm.Print_Titles" localSheetId="29">'7.3'!$1:$11</definedName>
    <definedName name="_xlnm.Print_Titles" localSheetId="1">'Innehåll Content'!$13:$14</definedName>
    <definedName name="År">2008</definedName>
  </definedNames>
  <calcPr calcId="152511"/>
</workbook>
</file>

<file path=xl/calcChain.xml><?xml version="1.0" encoding="utf-8"?>
<calcChain xmlns="http://schemas.openxmlformats.org/spreadsheetml/2006/main">
  <c r="B23" i="155" l="1"/>
  <c r="C23" i="155"/>
  <c r="D23" i="155"/>
  <c r="B24" i="155"/>
  <c r="C24" i="155"/>
  <c r="D24" i="155"/>
  <c r="B25" i="155"/>
  <c r="C25" i="155"/>
  <c r="D25" i="155"/>
  <c r="B26" i="155"/>
  <c r="C26" i="155"/>
  <c r="D26" i="155"/>
  <c r="B27" i="155"/>
  <c r="C27" i="155"/>
  <c r="D27" i="155"/>
  <c r="B28" i="155"/>
  <c r="C28" i="155"/>
  <c r="D28" i="155"/>
  <c r="B29" i="155"/>
  <c r="C29" i="155"/>
  <c r="D29" i="155"/>
  <c r="B30" i="155"/>
  <c r="C30" i="155"/>
  <c r="D30" i="155"/>
  <c r="B31" i="155"/>
  <c r="C31" i="155"/>
  <c r="D31" i="155"/>
  <c r="B32" i="155"/>
  <c r="C32" i="155"/>
  <c r="D32" i="155"/>
  <c r="B33" i="155"/>
  <c r="C33" i="155"/>
  <c r="D33" i="155"/>
  <c r="B35" i="155"/>
  <c r="C35" i="155"/>
  <c r="D35" i="155"/>
  <c r="B36" i="155"/>
  <c r="C36" i="155"/>
  <c r="D36" i="155"/>
  <c r="B37" i="155"/>
  <c r="C37" i="155"/>
  <c r="D37" i="155"/>
  <c r="B38" i="155"/>
  <c r="C38" i="155"/>
  <c r="D38" i="155"/>
  <c r="B39" i="155"/>
  <c r="C39" i="155"/>
  <c r="D39" i="155"/>
  <c r="B40" i="155"/>
  <c r="C40" i="155"/>
  <c r="D40" i="155"/>
  <c r="D22" i="155"/>
  <c r="C22" i="155"/>
  <c r="N24" i="155"/>
  <c r="S40" i="155" l="1"/>
  <c r="S39" i="155"/>
  <c r="S38" i="155"/>
  <c r="S37" i="155"/>
  <c r="S36" i="155"/>
  <c r="S35" i="155"/>
  <c r="S33" i="155"/>
  <c r="S32" i="155"/>
  <c r="S31" i="155"/>
  <c r="S30" i="155"/>
  <c r="S29" i="155"/>
  <c r="S28" i="155"/>
  <c r="S27" i="155"/>
  <c r="S26" i="155"/>
  <c r="S25" i="155"/>
  <c r="S24" i="155"/>
  <c r="S23" i="155"/>
  <c r="S22" i="155"/>
  <c r="S21" i="155"/>
  <c r="S20" i="155"/>
  <c r="L40" i="155"/>
  <c r="L39" i="155"/>
  <c r="L38" i="155"/>
  <c r="L37" i="155"/>
  <c r="L36" i="155"/>
  <c r="L35" i="155"/>
  <c r="L33" i="155"/>
  <c r="L32" i="155"/>
  <c r="L31" i="155"/>
  <c r="L30" i="155"/>
  <c r="L29" i="155"/>
  <c r="L28" i="155"/>
  <c r="L27" i="155"/>
  <c r="L26" i="155"/>
  <c r="L25" i="155"/>
  <c r="L24" i="155"/>
  <c r="L23" i="155"/>
  <c r="L22" i="155"/>
  <c r="L21" i="155"/>
  <c r="L20" i="155"/>
  <c r="E39" i="155"/>
  <c r="E35" i="155"/>
  <c r="E31" i="155"/>
  <c r="E27" i="155"/>
  <c r="E23" i="155"/>
  <c r="E21" i="155"/>
  <c r="B22" i="155"/>
  <c r="E22" i="155"/>
  <c r="E24" i="155"/>
  <c r="E25" i="155"/>
  <c r="E26" i="155"/>
  <c r="E28" i="155"/>
  <c r="E29" i="155"/>
  <c r="E30" i="155"/>
  <c r="E32" i="155"/>
  <c r="E33" i="155"/>
  <c r="E36" i="155"/>
  <c r="E37" i="155"/>
  <c r="E38" i="155"/>
  <c r="E40" i="155"/>
  <c r="C20" i="155"/>
  <c r="D20" i="155"/>
  <c r="E20" i="155" s="1"/>
  <c r="B20" i="155"/>
  <c r="J25" i="218" l="1"/>
  <c r="J26" i="218"/>
  <c r="J27" i="218"/>
  <c r="J28" i="218"/>
  <c r="J29" i="218"/>
  <c r="J30" i="218"/>
  <c r="J31" i="218"/>
  <c r="J32" i="218"/>
  <c r="J33" i="218"/>
  <c r="J34" i="218"/>
  <c r="J35" i="218"/>
  <c r="J36" i="218"/>
  <c r="K25" i="218"/>
  <c r="K26" i="218"/>
  <c r="K27" i="218"/>
  <c r="K28" i="218"/>
  <c r="K29" i="218"/>
  <c r="K30" i="218"/>
  <c r="K31" i="218"/>
  <c r="K32" i="218"/>
  <c r="K33" i="218"/>
  <c r="K34" i="218"/>
  <c r="K35" i="218"/>
  <c r="K36" i="218"/>
  <c r="K38" i="218"/>
  <c r="K39" i="218"/>
  <c r="K40" i="218"/>
  <c r="J16" i="218"/>
  <c r="J17" i="218"/>
  <c r="J18" i="218"/>
  <c r="J19" i="218"/>
  <c r="J20" i="218"/>
  <c r="J21" i="218"/>
  <c r="J22" i="218"/>
  <c r="J23" i="218"/>
  <c r="K16" i="218"/>
  <c r="K17" i="218"/>
  <c r="K18" i="218"/>
  <c r="K19" i="218"/>
  <c r="K20" i="218"/>
  <c r="K21" i="218"/>
  <c r="K22" i="218"/>
  <c r="K23" i="218"/>
  <c r="J38" i="218"/>
  <c r="J39" i="218"/>
  <c r="J40" i="218"/>
  <c r="J47" i="218"/>
  <c r="K47" i="218"/>
  <c r="J48" i="218"/>
  <c r="K48" i="218"/>
  <c r="J49" i="218"/>
  <c r="K49" i="218"/>
  <c r="J50" i="218"/>
  <c r="K50" i="218"/>
  <c r="J54" i="218"/>
  <c r="K54" i="218"/>
  <c r="J56" i="218"/>
  <c r="K56" i="218"/>
  <c r="J57" i="218"/>
  <c r="K57" i="218"/>
  <c r="J58" i="218"/>
  <c r="K58" i="218"/>
  <c r="J59" i="218"/>
  <c r="K59" i="218"/>
  <c r="J60" i="218"/>
  <c r="K60" i="218"/>
  <c r="J63" i="218"/>
  <c r="K63" i="218"/>
  <c r="J65" i="218"/>
  <c r="K65" i="218"/>
  <c r="J66" i="218"/>
  <c r="K66" i="218"/>
  <c r="J67" i="218"/>
  <c r="K67" i="218"/>
  <c r="J68" i="218"/>
  <c r="K68" i="218"/>
  <c r="J69" i="218"/>
  <c r="K69" i="218"/>
  <c r="J72" i="218"/>
  <c r="K72" i="218"/>
  <c r="J74" i="218"/>
  <c r="K74" i="218"/>
  <c r="J75" i="218"/>
  <c r="K75" i="218"/>
  <c r="J76" i="218"/>
  <c r="K76" i="218"/>
  <c r="J77" i="218"/>
  <c r="K77" i="218"/>
  <c r="J78" i="218"/>
  <c r="K78" i="218"/>
  <c r="J81" i="218"/>
  <c r="K81" i="218"/>
  <c r="J83" i="218"/>
  <c r="K83" i="218"/>
  <c r="J84" i="218"/>
  <c r="K84" i="218"/>
  <c r="J85" i="218"/>
  <c r="J86" i="218"/>
  <c r="K86" i="218"/>
  <c r="J87" i="218"/>
  <c r="K87" i="218"/>
  <c r="J88" i="218"/>
  <c r="K88" i="218"/>
  <c r="J89" i="218"/>
  <c r="K89" i="218"/>
  <c r="J90" i="218"/>
  <c r="K90" i="218"/>
  <c r="J92" i="218"/>
  <c r="K92" i="218"/>
  <c r="J94" i="218"/>
  <c r="K94" i="218"/>
  <c r="J95" i="218"/>
  <c r="K95" i="218"/>
  <c r="J96" i="218"/>
  <c r="K96" i="218"/>
  <c r="J101" i="218"/>
  <c r="K101" i="218"/>
  <c r="J102" i="218"/>
  <c r="K102" i="218"/>
  <c r="J103" i="218"/>
  <c r="K103" i="218"/>
  <c r="J104" i="218"/>
  <c r="K104" i="218"/>
  <c r="J105" i="218"/>
  <c r="K105" i="218"/>
  <c r="J106" i="218"/>
  <c r="K106" i="218"/>
  <c r="J107" i="218"/>
  <c r="K107" i="218"/>
  <c r="J108" i="218"/>
  <c r="K108" i="218"/>
  <c r="J110" i="218"/>
  <c r="K110" i="218"/>
  <c r="J112" i="218"/>
  <c r="K112" i="218"/>
  <c r="J113" i="218"/>
  <c r="K113" i="218"/>
  <c r="J114" i="218"/>
  <c r="K114" i="218"/>
  <c r="J117" i="218"/>
  <c r="K117" i="218"/>
  <c r="J119" i="218"/>
  <c r="K119" i="218"/>
  <c r="J122" i="218"/>
  <c r="K122" i="218"/>
  <c r="J123" i="218"/>
  <c r="K123" i="218"/>
  <c r="J124" i="218"/>
  <c r="K124" i="218"/>
  <c r="J125" i="218"/>
  <c r="K125" i="218"/>
  <c r="J128" i="218"/>
  <c r="K128" i="218"/>
  <c r="J129" i="218"/>
  <c r="K129" i="218"/>
  <c r="J130" i="218"/>
  <c r="K130" i="218"/>
  <c r="J131" i="218"/>
  <c r="K131" i="218"/>
  <c r="J132" i="218"/>
  <c r="K132" i="218"/>
  <c r="J133" i="218"/>
  <c r="K133" i="218"/>
  <c r="J134" i="218"/>
  <c r="K134" i="218"/>
  <c r="J135" i="218"/>
  <c r="K135" i="218"/>
  <c r="A36" i="218"/>
  <c r="A35" i="218"/>
  <c r="A34" i="218"/>
  <c r="A33" i="218"/>
  <c r="A32" i="218"/>
  <c r="A31" i="218"/>
  <c r="A30" i="218"/>
  <c r="A29" i="218"/>
  <c r="A28" i="218"/>
  <c r="A27" i="218"/>
  <c r="A26" i="218"/>
  <c r="P67" i="41" l="1"/>
  <c r="H67" i="41"/>
  <c r="P66" i="41"/>
  <c r="H66" i="41"/>
  <c r="AD42" i="202" l="1"/>
  <c r="AC42" i="202"/>
  <c r="AB42" i="202"/>
  <c r="AA42" i="202"/>
  <c r="Z42" i="202"/>
  <c r="Y42" i="202"/>
  <c r="X42" i="202"/>
  <c r="W42" i="202"/>
  <c r="V42" i="202"/>
  <c r="AD41" i="202"/>
  <c r="AC41" i="202"/>
  <c r="AB41" i="202"/>
  <c r="AA41" i="202"/>
  <c r="Z41" i="202"/>
  <c r="Y41" i="202"/>
  <c r="X41" i="202"/>
  <c r="W41" i="202"/>
  <c r="L41" i="202"/>
  <c r="V41" i="202" s="1"/>
  <c r="AD40" i="202"/>
  <c r="AC40" i="202"/>
  <c r="AB40" i="202"/>
  <c r="AA40" i="202"/>
  <c r="Z40" i="202"/>
  <c r="Y40" i="202"/>
  <c r="X40" i="202"/>
  <c r="W40" i="202"/>
  <c r="V40" i="202"/>
  <c r="N166" i="123" l="1"/>
  <c r="L166" i="123"/>
  <c r="L154" i="123"/>
  <c r="N154" i="123"/>
  <c r="L130" i="123"/>
  <c r="N130" i="123"/>
  <c r="L106" i="123"/>
  <c r="L94" i="123"/>
  <c r="N94" i="123"/>
  <c r="L82" i="123"/>
  <c r="N82" i="123"/>
  <c r="L70" i="123"/>
  <c r="N70" i="123"/>
  <c r="J167" i="123"/>
  <c r="I167" i="123"/>
  <c r="H167" i="123"/>
  <c r="G167" i="123"/>
  <c r="F167" i="123"/>
  <c r="E167" i="123"/>
  <c r="D167" i="123"/>
  <c r="C167" i="123"/>
  <c r="J155" i="123"/>
  <c r="I155" i="123"/>
  <c r="H155" i="123"/>
  <c r="G155" i="123"/>
  <c r="F155" i="123"/>
  <c r="E155" i="123"/>
  <c r="D155" i="123"/>
  <c r="C155" i="123"/>
  <c r="J143" i="123"/>
  <c r="I143" i="123"/>
  <c r="H143" i="123"/>
  <c r="G143" i="123"/>
  <c r="F143" i="123"/>
  <c r="E143" i="123"/>
  <c r="D143" i="123"/>
  <c r="C143" i="123"/>
  <c r="J131" i="123"/>
  <c r="I131" i="123"/>
  <c r="H131" i="123"/>
  <c r="G131" i="123"/>
  <c r="F131" i="123"/>
  <c r="E131" i="123"/>
  <c r="D131" i="123"/>
  <c r="C131" i="123"/>
  <c r="J119" i="123"/>
  <c r="I119" i="123"/>
  <c r="H119" i="123"/>
  <c r="G119" i="123"/>
  <c r="F119" i="123"/>
  <c r="E119" i="123"/>
  <c r="D119" i="123"/>
  <c r="C119" i="123"/>
  <c r="J107" i="123"/>
  <c r="I107" i="123"/>
  <c r="H107" i="123"/>
  <c r="G107" i="123"/>
  <c r="F107" i="123"/>
  <c r="E107" i="123"/>
  <c r="D107" i="123"/>
  <c r="C107" i="123"/>
  <c r="J95" i="123"/>
  <c r="I95" i="123"/>
  <c r="H95" i="123"/>
  <c r="G95" i="123"/>
  <c r="F95" i="123"/>
  <c r="E95" i="123"/>
  <c r="D95" i="123"/>
  <c r="C95" i="123"/>
  <c r="J83" i="123"/>
  <c r="I83" i="123"/>
  <c r="H83" i="123"/>
  <c r="G83" i="123"/>
  <c r="F83" i="123"/>
  <c r="E83" i="123"/>
  <c r="D83" i="123"/>
  <c r="C83" i="123"/>
  <c r="J71" i="123"/>
  <c r="I71" i="123"/>
  <c r="H71" i="123"/>
  <c r="G71" i="123"/>
  <c r="F71" i="123"/>
  <c r="E71" i="123"/>
  <c r="D71" i="123"/>
  <c r="C71" i="123"/>
  <c r="D59" i="123"/>
  <c r="E59" i="123"/>
  <c r="F59" i="123"/>
  <c r="G59" i="123"/>
  <c r="H59" i="123"/>
  <c r="I59" i="123"/>
  <c r="J59" i="123"/>
  <c r="C59" i="123"/>
  <c r="D47" i="123"/>
  <c r="E47" i="123"/>
  <c r="F47" i="123"/>
  <c r="G47" i="123"/>
  <c r="H47" i="123"/>
  <c r="I47" i="123"/>
  <c r="J47" i="123"/>
  <c r="C47" i="123"/>
  <c r="J35" i="123"/>
  <c r="I35" i="123"/>
  <c r="H35" i="123"/>
  <c r="G35" i="123"/>
  <c r="F35" i="123"/>
  <c r="E35" i="123"/>
  <c r="D35" i="123"/>
  <c r="C35" i="123"/>
  <c r="L46" i="123"/>
  <c r="N46" i="123"/>
  <c r="L34" i="123"/>
  <c r="N34" i="123"/>
  <c r="J23" i="123"/>
  <c r="F23" i="123"/>
  <c r="H23" i="123"/>
  <c r="D22" i="123"/>
  <c r="D23" i="123" s="1"/>
  <c r="E22" i="123"/>
  <c r="E23" i="123" s="1"/>
  <c r="G22" i="123"/>
  <c r="G23" i="123" s="1"/>
  <c r="I22" i="123"/>
  <c r="I23" i="123" s="1"/>
  <c r="C22" i="123"/>
  <c r="N22" i="123" s="1"/>
  <c r="C23" i="123" l="1"/>
  <c r="L22" i="123"/>
  <c r="AA10" i="76" l="1"/>
  <c r="AA11" i="76"/>
  <c r="AA12" i="76"/>
  <c r="AA13" i="76"/>
  <c r="AA14" i="76"/>
  <c r="AA15" i="76"/>
  <c r="AA16" i="76"/>
  <c r="AA17" i="76"/>
  <c r="AA18" i="76"/>
  <c r="AA19" i="76"/>
  <c r="AA20" i="76"/>
  <c r="AA21" i="76"/>
  <c r="AA22" i="76"/>
  <c r="AA23" i="76"/>
  <c r="AA24" i="76"/>
  <c r="AA25" i="76"/>
  <c r="AA26" i="76"/>
  <c r="AA27" i="76"/>
  <c r="AA28" i="76"/>
  <c r="AA29" i="76"/>
  <c r="AA30" i="76"/>
  <c r="AA31" i="76"/>
  <c r="AA32" i="76"/>
  <c r="AA33" i="76"/>
  <c r="AA34" i="76"/>
  <c r="AA35" i="76"/>
  <c r="AA36" i="76"/>
  <c r="AA37" i="76"/>
  <c r="AA9" i="76"/>
  <c r="Y39" i="76"/>
  <c r="Y40" i="76"/>
  <c r="AF9" i="12" l="1"/>
  <c r="H61" i="85" l="1"/>
  <c r="G61" i="85"/>
  <c r="N153" i="123" l="1"/>
  <c r="L153" i="123"/>
  <c r="N141" i="123"/>
  <c r="L141" i="123"/>
  <c r="L129" i="123"/>
  <c r="N129" i="123"/>
  <c r="N105" i="123"/>
  <c r="L105" i="123"/>
  <c r="L93" i="123"/>
  <c r="N93" i="123"/>
  <c r="L81" i="123"/>
  <c r="N81" i="123"/>
  <c r="L69" i="123"/>
  <c r="N69" i="123"/>
  <c r="L45" i="123"/>
  <c r="N45" i="123"/>
  <c r="L33" i="123"/>
  <c r="N33" i="123"/>
  <c r="N21" i="123"/>
  <c r="L21" i="123"/>
  <c r="G59" i="85" l="1"/>
  <c r="G58" i="85"/>
  <c r="H62" i="85" l="1"/>
  <c r="G62" i="85"/>
  <c r="H60" i="85"/>
  <c r="G60" i="85"/>
  <c r="N128" i="123" l="1"/>
  <c r="L128" i="123"/>
  <c r="L80" i="123"/>
  <c r="N80" i="123"/>
  <c r="L44" i="123"/>
  <c r="N44" i="123"/>
  <c r="L20" i="123"/>
  <c r="N20" i="123"/>
  <c r="N164" i="123" l="1"/>
  <c r="N163" i="123"/>
  <c r="N162" i="123"/>
  <c r="N161" i="123"/>
  <c r="N160" i="123"/>
  <c r="N159" i="123"/>
  <c r="N158" i="123"/>
  <c r="N152" i="123"/>
  <c r="N151" i="123"/>
  <c r="N150" i="123"/>
  <c r="N149" i="123"/>
  <c r="N148" i="123"/>
  <c r="N147" i="123"/>
  <c r="N146" i="123"/>
  <c r="N139" i="123"/>
  <c r="N138" i="123"/>
  <c r="N137" i="123"/>
  <c r="N136" i="123"/>
  <c r="N135" i="123"/>
  <c r="N134" i="123"/>
  <c r="N127" i="123"/>
  <c r="N126" i="123"/>
  <c r="N125" i="123"/>
  <c r="N124" i="123"/>
  <c r="N123" i="123"/>
  <c r="N122" i="123"/>
  <c r="N111" i="123"/>
  <c r="N110" i="123"/>
  <c r="N100" i="123"/>
  <c r="N99" i="123"/>
  <c r="N98" i="123"/>
  <c r="N92" i="123"/>
  <c r="N91" i="123"/>
  <c r="N90" i="123"/>
  <c r="N89" i="123"/>
  <c r="N88" i="123"/>
  <c r="N87" i="123"/>
  <c r="N86" i="123"/>
  <c r="N79" i="123"/>
  <c r="N78" i="123"/>
  <c r="N77" i="123"/>
  <c r="N76" i="123"/>
  <c r="N75" i="123"/>
  <c r="N74" i="123"/>
  <c r="N68" i="123"/>
  <c r="N67" i="123"/>
  <c r="N66" i="123"/>
  <c r="N65" i="123"/>
  <c r="N64" i="123"/>
  <c r="N63" i="123"/>
  <c r="N62" i="123"/>
  <c r="N53" i="123"/>
  <c r="N52" i="123"/>
  <c r="N51" i="123"/>
  <c r="N50" i="123"/>
  <c r="N43" i="123"/>
  <c r="N41" i="123"/>
  <c r="N40" i="123"/>
  <c r="N39" i="123"/>
  <c r="N38" i="123"/>
  <c r="N32" i="123"/>
  <c r="N31" i="123"/>
  <c r="N30" i="123"/>
  <c r="N29" i="123"/>
  <c r="N28" i="123"/>
  <c r="N27" i="123"/>
  <c r="N26" i="123"/>
  <c r="N15" i="123"/>
  <c r="N16" i="123"/>
  <c r="N17" i="123"/>
  <c r="N18" i="123"/>
  <c r="N19" i="123"/>
  <c r="L164" i="123"/>
  <c r="L163" i="123"/>
  <c r="L162" i="123"/>
  <c r="L161" i="123"/>
  <c r="L160" i="123"/>
  <c r="L159" i="123"/>
  <c r="L158" i="123"/>
  <c r="L152" i="123"/>
  <c r="L151" i="123"/>
  <c r="L150" i="123"/>
  <c r="L149" i="123"/>
  <c r="L148" i="123"/>
  <c r="L147" i="123"/>
  <c r="L146" i="123"/>
  <c r="L139" i="123"/>
  <c r="L138" i="123"/>
  <c r="L137" i="123"/>
  <c r="L136" i="123"/>
  <c r="L135" i="123"/>
  <c r="L134" i="123"/>
  <c r="L127" i="123"/>
  <c r="L126" i="123"/>
  <c r="L125" i="123"/>
  <c r="L124" i="123"/>
  <c r="L123" i="123"/>
  <c r="L122" i="123"/>
  <c r="L115" i="123"/>
  <c r="L112" i="123"/>
  <c r="L111" i="123"/>
  <c r="L110" i="123"/>
  <c r="L104" i="123"/>
  <c r="L103" i="123"/>
  <c r="L100" i="123"/>
  <c r="L99" i="123"/>
  <c r="L98" i="123"/>
  <c r="L92" i="123"/>
  <c r="L91" i="123"/>
  <c r="L90" i="123"/>
  <c r="L89" i="123"/>
  <c r="L88" i="123"/>
  <c r="L87" i="123"/>
  <c r="L86" i="123"/>
  <c r="L79" i="123"/>
  <c r="L78" i="123"/>
  <c r="L77" i="123"/>
  <c r="L76" i="123"/>
  <c r="L75" i="123"/>
  <c r="L74" i="123"/>
  <c r="L68" i="123"/>
  <c r="L67" i="123"/>
  <c r="L66" i="123"/>
  <c r="L65" i="123"/>
  <c r="L64" i="123"/>
  <c r="L63" i="123"/>
  <c r="L62" i="123"/>
  <c r="L53" i="123"/>
  <c r="L52" i="123"/>
  <c r="L51" i="123"/>
  <c r="L50" i="123"/>
  <c r="L43" i="123"/>
  <c r="L41" i="123"/>
  <c r="L40" i="123"/>
  <c r="L39" i="123"/>
  <c r="L38" i="123"/>
  <c r="L32" i="123"/>
  <c r="L31" i="123"/>
  <c r="L30" i="123"/>
  <c r="L29" i="123"/>
  <c r="L28" i="123"/>
  <c r="L27" i="123"/>
  <c r="L26" i="123"/>
  <c r="L15" i="123"/>
  <c r="L16" i="123"/>
  <c r="L17" i="123"/>
  <c r="L18" i="123"/>
  <c r="L19" i="123"/>
  <c r="L14" i="123"/>
  <c r="N14" i="123" l="1"/>
  <c r="L23" i="123" l="1"/>
  <c r="L95" i="123"/>
  <c r="N107" i="123"/>
  <c r="L143" i="123"/>
  <c r="N155" i="123"/>
  <c r="N35" i="123"/>
  <c r="L47" i="123"/>
  <c r="N59" i="123"/>
  <c r="N71" i="123"/>
  <c r="N83" i="123"/>
  <c r="L119" i="123"/>
  <c r="N131" i="123"/>
  <c r="L167" i="123"/>
  <c r="N23" i="123"/>
  <c r="N47" i="123"/>
  <c r="L59" i="123"/>
  <c r="L71" i="123"/>
  <c r="L83" i="123"/>
  <c r="N95" i="123"/>
  <c r="L107" i="123"/>
  <c r="N119" i="123"/>
  <c r="L131" i="123"/>
  <c r="N143" i="123"/>
  <c r="L155" i="123"/>
  <c r="N167" i="123"/>
  <c r="L35" i="123"/>
  <c r="A71" i="92"/>
  <c r="A70" i="92" s="1"/>
  <c r="A69" i="92" s="1"/>
  <c r="A68" i="92" s="1"/>
  <c r="A67" i="92" s="1"/>
  <c r="X40" i="76" l="1"/>
  <c r="U40" i="76" l="1"/>
  <c r="U39" i="76"/>
  <c r="F40" i="76"/>
  <c r="F39" i="76"/>
  <c r="N40" i="76"/>
  <c r="N39" i="76"/>
  <c r="R40" i="76"/>
  <c r="R39" i="76"/>
  <c r="W39" i="76"/>
  <c r="W40" i="76"/>
  <c r="X39" i="76"/>
  <c r="G40" i="76"/>
  <c r="G39" i="76"/>
  <c r="K39" i="76"/>
  <c r="K40" i="76"/>
  <c r="O40" i="76"/>
  <c r="O39" i="76"/>
  <c r="S40" i="76"/>
  <c r="S39" i="76"/>
  <c r="H40" i="76"/>
  <c r="H39" i="76"/>
  <c r="L40" i="76"/>
  <c r="L39" i="76"/>
  <c r="P40" i="76"/>
  <c r="P39" i="76"/>
  <c r="T40" i="76"/>
  <c r="T39" i="76"/>
  <c r="E40" i="76"/>
  <c r="E39" i="76"/>
  <c r="I40" i="76"/>
  <c r="I39" i="76"/>
  <c r="M40" i="76"/>
  <c r="M39" i="76"/>
  <c r="Q40" i="76"/>
  <c r="Q39" i="76"/>
  <c r="V40" i="76"/>
  <c r="V39" i="76"/>
  <c r="J40" i="76"/>
  <c r="J39" i="76"/>
  <c r="D39" i="76"/>
  <c r="D40" i="76"/>
  <c r="A14" i="92" l="1"/>
  <c r="A15" i="92" s="1"/>
  <c r="A16" i="92" s="1"/>
  <c r="A17" i="92" s="1"/>
  <c r="A18" i="92" s="1"/>
  <c r="A19" i="92" s="1"/>
  <c r="A20" i="92" s="1"/>
  <c r="A21" i="92" s="1"/>
  <c r="A22" i="92" s="1"/>
  <c r="D42" i="43"/>
  <c r="C42" i="43"/>
  <c r="B42" i="43"/>
  <c r="E42" i="43"/>
  <c r="H42" i="43" l="1"/>
  <c r="G42" i="43"/>
  <c r="K42" i="43"/>
  <c r="J42" i="43"/>
  <c r="G57" i="85"/>
  <c r="G56" i="85"/>
  <c r="G55" i="85"/>
  <c r="G54" i="85"/>
  <c r="G53" i="85"/>
  <c r="G52" i="85"/>
  <c r="G51" i="85"/>
  <c r="G50" i="85"/>
  <c r="G49" i="85"/>
  <c r="G48" i="85"/>
  <c r="G47" i="85"/>
  <c r="G46" i="85"/>
  <c r="G45" i="85"/>
  <c r="G44" i="85"/>
  <c r="G43" i="85"/>
  <c r="G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9" i="85"/>
  <c r="B8" i="85"/>
  <c r="D15" i="43"/>
  <c r="B15" i="43"/>
  <c r="K15" i="43" l="1"/>
  <c r="J15" i="43"/>
  <c r="H15" i="43"/>
  <c r="G15" i="43"/>
  <c r="E39" i="43"/>
  <c r="B32" i="43"/>
  <c r="E31" i="43"/>
  <c r="B21" i="43"/>
  <c r="B31" i="43"/>
  <c r="C20" i="43"/>
  <c r="B20" i="43"/>
  <c r="E33" i="43"/>
  <c r="D32" i="43"/>
  <c r="C32" i="43"/>
  <c r="C24" i="43"/>
  <c r="C30" i="43"/>
  <c r="D26" i="43"/>
  <c r="D23" i="43"/>
  <c r="D20" i="43"/>
  <c r="C25" i="43"/>
  <c r="E40" i="43"/>
  <c r="C27" i="43"/>
  <c r="D22" i="43"/>
  <c r="D24" i="43"/>
  <c r="E26" i="43"/>
  <c r="D30" i="43"/>
  <c r="E22" i="43"/>
  <c r="C23" i="43"/>
  <c r="E20" i="43"/>
  <c r="B33" i="43"/>
  <c r="B27" i="43"/>
  <c r="C26" i="43"/>
  <c r="B40" i="43"/>
  <c r="B25" i="43"/>
  <c r="B23" i="43"/>
  <c r="E32" i="43"/>
  <c r="C39" i="43"/>
  <c r="C31" i="43"/>
  <c r="B41" i="43"/>
  <c r="D27" i="43"/>
  <c r="B26" i="43"/>
  <c r="D40" i="43"/>
  <c r="E23" i="43"/>
  <c r="B30" i="43"/>
  <c r="C40" i="43"/>
  <c r="B24" i="43"/>
  <c r="E24" i="43"/>
  <c r="D25" i="43"/>
  <c r="E41" i="43"/>
  <c r="C21" i="43"/>
  <c r="B22" i="43"/>
  <c r="D41" i="43"/>
  <c r="D39" i="43"/>
  <c r="C41" i="43"/>
  <c r="B39" i="43"/>
  <c r="C33" i="43"/>
  <c r="D33" i="43"/>
  <c r="E27" i="43"/>
  <c r="C22" i="43"/>
  <c r="E30" i="43"/>
  <c r="E21" i="43"/>
  <c r="E25" i="43"/>
  <c r="D31" i="43"/>
  <c r="D21" i="43"/>
  <c r="G39" i="43" l="1"/>
  <c r="G30" i="43"/>
  <c r="J20" i="43"/>
  <c r="K20" i="43"/>
  <c r="G20" i="43"/>
  <c r="H20" i="43"/>
  <c r="J21" i="43"/>
  <c r="K21" i="43"/>
  <c r="G21" i="43"/>
  <c r="H21" i="43"/>
  <c r="J22" i="43"/>
  <c r="K22" i="43"/>
  <c r="G22" i="43"/>
  <c r="H22" i="43"/>
  <c r="J23" i="43"/>
  <c r="K23" i="43"/>
  <c r="G23" i="43"/>
  <c r="H23" i="43"/>
  <c r="K24" i="43"/>
  <c r="J24" i="43"/>
  <c r="H24" i="43"/>
  <c r="G24" i="43"/>
  <c r="K25" i="43"/>
  <c r="J25" i="43"/>
  <c r="H25" i="43"/>
  <c r="G25" i="43"/>
  <c r="K26" i="43"/>
  <c r="J26" i="43"/>
  <c r="H26" i="43"/>
  <c r="G26" i="43"/>
  <c r="K27" i="43"/>
  <c r="J27" i="43"/>
  <c r="H27" i="43"/>
  <c r="G27" i="43"/>
  <c r="K30" i="43"/>
  <c r="J30" i="43"/>
  <c r="H30" i="43"/>
  <c r="K31" i="43"/>
  <c r="J31" i="43"/>
  <c r="H31" i="43"/>
  <c r="G31" i="43"/>
  <c r="K32" i="43"/>
  <c r="J32" i="43"/>
  <c r="H32" i="43"/>
  <c r="G32" i="43"/>
  <c r="K33" i="43"/>
  <c r="J33" i="43"/>
  <c r="H33" i="43"/>
  <c r="G33" i="43"/>
  <c r="J39" i="43"/>
  <c r="K39" i="43"/>
  <c r="H39" i="43"/>
  <c r="J40" i="43"/>
  <c r="K40" i="43"/>
  <c r="G40" i="43"/>
  <c r="H40" i="43"/>
  <c r="J41" i="43"/>
  <c r="K41" i="43"/>
  <c r="G41" i="43"/>
  <c r="H41" i="43"/>
  <c r="D38" i="43"/>
  <c r="C38" i="43"/>
  <c r="B38" i="43"/>
  <c r="E38" i="43"/>
  <c r="H38" i="43" l="1"/>
  <c r="G38" i="43"/>
  <c r="K38" i="43"/>
  <c r="J38" i="43"/>
  <c r="P60" i="41" l="1"/>
  <c r="H60" i="41"/>
  <c r="D37" i="43"/>
  <c r="E17" i="43"/>
  <c r="E35" i="43"/>
  <c r="D36" i="43"/>
  <c r="D34" i="43"/>
  <c r="B37" i="43"/>
  <c r="C36" i="43"/>
  <c r="D16" i="43"/>
  <c r="B17" i="43"/>
  <c r="C28" i="43"/>
  <c r="D18" i="43"/>
  <c r="B34" i="43"/>
  <c r="C29" i="43"/>
  <c r="C37" i="43"/>
  <c r="E36" i="43"/>
  <c r="C19" i="43"/>
  <c r="D29" i="43"/>
  <c r="C18" i="43"/>
  <c r="E29" i="43"/>
  <c r="E28" i="43"/>
  <c r="D17" i="43"/>
  <c r="B36" i="43"/>
  <c r="B29" i="43"/>
  <c r="E16" i="43"/>
  <c r="C16" i="43"/>
  <c r="B18" i="43"/>
  <c r="D19" i="43"/>
  <c r="C17" i="43"/>
  <c r="E18" i="43"/>
  <c r="C35" i="43"/>
  <c r="D28" i="43"/>
  <c r="E34" i="43"/>
  <c r="D35" i="43"/>
  <c r="E37" i="43"/>
  <c r="E19" i="43"/>
  <c r="B28" i="43"/>
  <c r="B16" i="43"/>
  <c r="B35" i="43"/>
  <c r="C34" i="43"/>
  <c r="B19" i="43"/>
  <c r="J16" i="43" l="1"/>
  <c r="H16" i="43"/>
  <c r="H34" i="43"/>
  <c r="G34" i="43"/>
  <c r="J34" i="43"/>
  <c r="K34" i="43"/>
  <c r="H29" i="43"/>
  <c r="G29" i="43"/>
  <c r="K29" i="43"/>
  <c r="J29" i="43"/>
  <c r="G16" i="43"/>
  <c r="K16" i="43"/>
  <c r="G17" i="43"/>
  <c r="H17" i="43"/>
  <c r="J17" i="43"/>
  <c r="K17" i="43"/>
  <c r="H18" i="43"/>
  <c r="G18" i="43"/>
  <c r="K18" i="43"/>
  <c r="J18" i="43"/>
  <c r="G19" i="43"/>
  <c r="H19" i="43"/>
  <c r="J19" i="43"/>
  <c r="K19" i="43"/>
  <c r="H28" i="43"/>
  <c r="G28" i="43"/>
  <c r="G35" i="43"/>
  <c r="H35" i="43"/>
  <c r="K28" i="43"/>
  <c r="J28" i="43"/>
  <c r="J35" i="43"/>
  <c r="K35" i="43"/>
  <c r="G36" i="43"/>
  <c r="H36" i="43"/>
  <c r="J36" i="43"/>
  <c r="K36" i="43"/>
  <c r="H37" i="43"/>
  <c r="G37" i="43"/>
  <c r="K37" i="43"/>
  <c r="J37" i="43"/>
  <c r="C7" i="12" l="1"/>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N173" i="9"/>
  <c r="N116" i="9"/>
  <c r="N59" i="9"/>
</calcChain>
</file>

<file path=xl/sharedStrings.xml><?xml version="1.0" encoding="utf-8"?>
<sst xmlns="http://schemas.openxmlformats.org/spreadsheetml/2006/main" count="5654" uniqueCount="706">
  <si>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</si>
  <si>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</si>
  <si>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</si>
  <si>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</si>
  <si>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</si>
  <si>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</si>
  <si>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</si>
  <si>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</si>
  <si>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</si>
  <si>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</si>
  <si>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</si>
  <si>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</si>
  <si>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</si>
  <si>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</si>
  <si>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</si>
  <si>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</si>
  <si>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</si>
  <si>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</si>
  <si>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</si>
  <si>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</si>
  <si>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</si>
  <si>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</si>
  <si>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</si>
  <si>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</si>
  <si>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</si>
  <si>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</si>
  <si>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</si>
  <si>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</si>
  <si>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</si>
  <si>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</si>
  <si>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</si>
  <si>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</si>
  <si>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</si>
  <si>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</si>
  <si>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</si>
  <si>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</si>
  <si>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</si>
  <si>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</si>
  <si>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</si>
  <si>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</si>
  <si>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</si>
  <si>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</si>
  <si>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</si>
  <si>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</si>
  <si>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</si>
  <si>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</si>
  <si>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</si>
  <si>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</si>
  <si>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</si>
  <si>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</si>
  <si>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</si>
  <si>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</si>
  <si>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</si>
  <si>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</si>
  <si>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</si>
  <si>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</si>
  <si>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 xml:space="preserve">     /Rate = Total number of killed and severely injured persons/number of 100 traffic elements. The rate is calculated only when the number of  killed and severely injured persons amount to a minimum 50.</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</si>
  <si>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</si>
  <si>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</si>
  <si>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</si>
  <si>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</si>
  <si>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</si>
  <si>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</si>
  <si>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</si>
  <si>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</si>
  <si>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</si>
  <si>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</si>
  <si>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</si>
  <si>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</si>
  <si>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</si>
  <si>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</si>
  <si>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</si>
  <si>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</si>
  <si>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</si>
  <si>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</si>
  <si>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</si>
  <si>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</si>
  <si>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</si>
  <si>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</si>
  <si>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</si>
  <si>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</si>
  <si>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</si>
  <si>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</si>
  <si>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</si>
  <si>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</si>
  <si>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</si>
  <si>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</si>
  <si>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</si>
  <si>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</si>
  <si>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</si>
  <si>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</si>
  <si>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</si>
  <si>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</si>
  <si>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</si>
  <si>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</si>
  <si>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</si>
  <si>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</si>
  <si>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</si>
  <si>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</si>
  <si>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</si>
  <si>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</si>
  <si>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</si>
  <si>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</si>
  <si>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</si>
  <si>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</si>
  <si>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</si>
  <si>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</si>
  <si>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</si>
  <si>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</si>
  <si>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</si>
  <si>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</si>
  <si>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</si>
  <si>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</si>
  <si>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</si>
  <si>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</si>
  <si>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</si>
  <si>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</si>
  <si>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</si>
  <si>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</si>
  <si>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</si>
  <si>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</si>
  <si>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</si>
  <si>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</si>
  <si>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</si>
  <si>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</si>
  <si>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</si>
  <si>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</si>
  <si>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</si>
  <si>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</si>
  <si>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</si>
  <si>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</si>
  <si>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</si>
  <si>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</si>
  <si>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</si>
  <si>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</si>
  <si>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</si>
  <si>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</si>
  <si>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</si>
  <si>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</si>
  <si>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</si>
  <si>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</si>
  <si>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</si>
  <si>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</si>
  <si>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</si>
  <si>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</si>
  <si>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</si>
  <si>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</si>
  <si>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</si>
  <si>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</si>
  <si>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</si>
  <si>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</si>
  <si>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</si>
  <si>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</si>
  <si>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</si>
  <si>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</si>
  <si>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</si>
  <si>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</si>
  <si>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</si>
  <si>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</si>
  <si>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</si>
  <si>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</si>
  <si>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</si>
  <si>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</si>
  <si>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</si>
  <si>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</si>
  <si>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</si>
  <si>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</si>
  <si>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</si>
  <si>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</si>
  <si>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</si>
  <si>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</si>
  <si>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</si>
  <si>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</si>
  <si>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</si>
  <si>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</si>
  <si>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</si>
  <si>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</si>
  <si>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</si>
  <si>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</si>
  <si>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</si>
  <si>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</si>
  <si>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</si>
  <si>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</si>
  <si>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</si>
  <si>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</si>
  <si>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</si>
  <si>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</si>
  <si>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</si>
  <si>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</si>
  <si>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</si>
  <si>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</si>
  <si>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</si>
  <si>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</si>
  <si>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</si>
  <si>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</si>
  <si>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</si>
  <si>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</si>
  <si>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</si>
  <si>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</si>
  <si>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</si>
  <si>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</si>
  <si>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</si>
  <si>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</si>
  <si>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</si>
  <si>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</si>
  <si>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</si>
  <si>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</si>
  <si>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</si>
  <si>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</si>
  <si>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</si>
  <si>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</si>
  <si>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</si>
  <si>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</si>
  <si>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</si>
  <si>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</si>
  <si>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</si>
  <si>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</si>
  <si>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</si>
  <si>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</si>
  <si>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</si>
  <si>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</si>
  <si>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</si>
  <si>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</si>
  <si>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</si>
  <si>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</si>
  <si>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</si>
  <si>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</si>
  <si>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</si>
  <si>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</si>
  <si>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</si>
  <si>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</si>
  <si>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</si>
  <si>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</si>
  <si>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</si>
  <si>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</si>
  <si>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</si>
  <si>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</si>
  <si>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</si>
  <si>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</si>
  <si>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</si>
  <si>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</si>
  <si>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</si>
  <si>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</si>
  <si>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</si>
  <si>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</si>
  <si>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</si>
  <si>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</si>
  <si>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</si>
  <si>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</si>
  <si>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</si>
  <si>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</si>
  <si>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</si>
  <si>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</si>
  <si>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</si>
  <si>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</si>
  <si>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</si>
  <si>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</si>
  <si>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</si>
  <si>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</si>
  <si>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</si>
  <si>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</si>
  <si>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</si>
  <si>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</si>
  <si>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</si>
  <si>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</si>
  <si>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</si>
  <si>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</si>
  <si>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</si>
  <si>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</si>
  <si>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</si>
  <si>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</si>
  <si>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</si>
  <si>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</si>
  <si>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</si>
  <si>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</si>
  <si>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</si>
  <si>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</si>
  <si>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</si>
  <si>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</si>
  <si>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</si>
  <si>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</si>
  <si>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</si>
  <si>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</si>
  <si>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</si>
  <si>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</si>
  <si>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</si>
  <si>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</si>
  <si>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</si>
  <si>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</si>
  <si>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</si>
  <si>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</si>
  <si>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</si>
  <si>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</si>
  <si>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</si>
  <si>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</si>
  <si>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</si>
  <si>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</si>
  <si>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</si>
  <si>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</si>
  <si>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</si>
  <si>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</si>
  <si>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</si>
  <si>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</si>
  <si>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</si>
  <si>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</si>
  <si>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</si>
  <si>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</si>
  <si>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</si>
  <si>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</si>
  <si>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</si>
  <si>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</si>
  <si>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</si>
  <si>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</si>
  <si>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</si>
  <si>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</si>
  <si>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</si>
  <si>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</si>
  <si>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</si>
  <si>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</si>
  <si>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</si>
  <si>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</si>
  <si>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</si>
  <si>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Klockslag</t>
  </si>
  <si>
    <t>Hour of the day</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</si>
  <si>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</si>
  <si>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</si>
  <si>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</si>
  <si>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</si>
  <si>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</si>
  <si>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</si>
  <si>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</si>
  <si>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</si>
  <si>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</si>
  <si>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</si>
  <si>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</si>
  <si>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</si>
  <si>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</si>
  <si>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</si>
  <si>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</si>
  <si>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</si>
  <si>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</si>
  <si>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</si>
  <si>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</si>
  <si>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</si>
  <si>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</si>
  <si>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</si>
  <si>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</si>
  <si>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</si>
  <si>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</si>
  <si>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</si>
  <si>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</si>
  <si>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</si>
  <si>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</si>
  <si>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</si>
  <si>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</si>
  <si>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</si>
  <si>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</si>
  <si>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</si>
  <si>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</si>
  <si>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</si>
  <si>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</si>
  <si>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</si>
  <si>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</si>
  <si>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</si>
  <si>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</si>
  <si>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</si>
  <si>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</si>
  <si>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</si>
  <si>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</si>
  <si>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</si>
  <si>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</si>
  <si>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</si>
  <si>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</si>
  <si>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</si>
  <si>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</si>
  <si>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</si>
  <si>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</si>
  <si>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</si>
  <si>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</si>
  <si>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</si>
  <si>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</si>
  <si>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</si>
  <si>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</si>
  <si>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</si>
  <si>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</si>
  <si>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</si>
  <si>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</si>
  <si>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</si>
  <si>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</si>
  <si>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</si>
  <si>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</si>
  <si>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</si>
  <si>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</si>
  <si>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</si>
  <si>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</si>
  <si>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</si>
  <si>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</si>
  <si>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</si>
  <si>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</si>
  <si>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</si>
  <si>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</si>
  <si>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</si>
  <si>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</si>
  <si>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</si>
  <si>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</si>
  <si>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</si>
  <si>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</si>
  <si>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</si>
  <si>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</si>
  <si>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</si>
  <si>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</si>
  <si>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</si>
  <si>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</si>
  <si>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Tabell 2.3: Dödade  personer vid polisrapporterade vägtrafikolyckor efter inblandade trafikelement, olyckstyp och  </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</si>
  <si>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</si>
  <si>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</si>
  <si>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</si>
  <si>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</si>
  <si>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</si>
  <si>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</si>
  <si>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</si>
  <si>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</si>
  <si>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</si>
  <si>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</si>
  <si>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</si>
  <si>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</si>
  <si>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</si>
  <si>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</si>
  <si>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</si>
  <si>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</si>
  <si>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</si>
  <si>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</si>
  <si>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</si>
  <si>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</si>
  <si>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</si>
  <si>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</si>
  <si>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</si>
  <si>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</si>
  <si>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</si>
  <si>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</si>
  <si>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</si>
  <si>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</si>
  <si>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</si>
  <si>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</si>
  <si>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Blood alcohol concentration (o/oo)</t>
  </si>
  <si>
    <t>0,00-0,19</t>
  </si>
  <si>
    <t>0,20-0,99</t>
  </si>
  <si>
    <t>1,00-</t>
  </si>
  <si>
    <t>Trafikantgrupp</t>
  </si>
  <si>
    <t>Mopedförare</t>
  </si>
  <si>
    <t>Källa: Uppgift om personernas alkoholhalt i blodet kommer från Rättsmedicinalverket (RMV) och är resultat från obduktioner.</t>
  </si>
  <si>
    <t>Gränserna för rattfylleri är 0,20 promille och för grovt rattfylleri 1,00 enligt Trafikbrottslagen (SFS 1951:649), se även Trafikverkets hemsida www.trafikverket.se.</t>
  </si>
  <si>
    <t>Procent med otillåten mängd alkohol</t>
  </si>
  <si>
    <r>
      <t xml:space="preserve">Procent </t>
    </r>
    <r>
      <rPr>
        <b/>
        <sz val="8"/>
        <color theme="1"/>
        <rFont val="Calibri"/>
        <family val="2"/>
      </rPr>
      <t xml:space="preserve">≥ </t>
    </r>
    <r>
      <rPr>
        <b/>
        <sz val="8"/>
        <color theme="1"/>
        <rFont val="Arial"/>
        <family val="2"/>
      </rPr>
      <t>0,20</t>
    </r>
  </si>
  <si>
    <t>Procent ≥ 1,00</t>
  </si>
  <si>
    <r>
      <t xml:space="preserve">Percent </t>
    </r>
    <r>
      <rPr>
        <i/>
        <sz val="8"/>
        <color theme="1"/>
        <rFont val="Calibri"/>
        <family val="2"/>
      </rPr>
      <t xml:space="preserve">≥ </t>
    </r>
    <r>
      <rPr>
        <i/>
        <sz val="8"/>
        <color theme="1"/>
        <rFont val="Arial"/>
        <family val="2"/>
      </rPr>
      <t>0,20</t>
    </r>
  </si>
  <si>
    <t>Percent ≥ 1,00</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</si>
  <si>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</si>
  <si>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</si>
  <si>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</si>
  <si>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</si>
  <si>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</si>
  <si>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</si>
  <si>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</si>
  <si>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</si>
  <si>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</si>
  <si>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</si>
  <si>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</si>
  <si>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</si>
  <si>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</si>
  <si>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</si>
  <si>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</si>
  <si>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</si>
  <si>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</si>
  <si>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</si>
  <si>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</si>
  <si>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</si>
  <si>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</si>
  <si>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</si>
  <si>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</si>
  <si>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</si>
  <si>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</si>
  <si>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</si>
  <si>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</si>
  <si>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</si>
  <si>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</si>
  <si>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</si>
  <si>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</si>
  <si>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</si>
  <si>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</si>
  <si>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</si>
  <si>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</si>
  <si>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</si>
  <si>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</si>
  <si>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</si>
  <si>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</si>
  <si>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</si>
  <si>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</si>
  <si>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</si>
  <si>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</si>
  <si>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</si>
  <si>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</si>
  <si>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</si>
  <si>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</si>
  <si>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</si>
  <si>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</si>
  <si>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</si>
  <si>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</si>
  <si>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</si>
  <si>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</si>
  <si>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</si>
  <si>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</si>
  <si>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</si>
  <si>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</si>
  <si>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</si>
  <si>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</si>
  <si>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</si>
  <si>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</si>
  <si>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</si>
  <si>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</si>
  <si>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</si>
  <si>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</si>
  <si>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</si>
  <si>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</si>
  <si>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</si>
  <si>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</si>
  <si>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</si>
  <si>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</si>
  <si>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</si>
  <si>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t>The rate is calculated only when the number of  acidents amounts to a minimum 10.</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</si>
  <si>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</si>
  <si>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</si>
  <si>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</si>
  <si>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</si>
  <si>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</si>
  <si>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</si>
  <si>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</si>
  <si>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</si>
  <si>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</si>
  <si>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</si>
  <si>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</si>
  <si>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</si>
  <si>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</si>
  <si>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</si>
  <si>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</si>
  <si>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</si>
  <si>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</si>
  <si>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</si>
  <si>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</si>
  <si>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</si>
  <si>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</si>
  <si>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Stockholms kommun</t>
  </si>
  <si>
    <t>varav Malmö kommun</t>
  </si>
  <si>
    <t>varav Göteborgs kommun</t>
  </si>
  <si>
    <t>Förhållanden</t>
  </si>
  <si>
    <t>Conditions</t>
  </si>
  <si>
    <t>Gränsen för rattfylleri är 0,20 promille och för grovt rattfylleri 1,00 enligt Trafikbrottslagen (SFS 1951:649), se även Trafikverkets hemsida www.trafikverket.se.</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</si>
  <si>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</si>
  <si>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</si>
  <si>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</si>
  <si>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</si>
  <si>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</si>
  <si>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</si>
  <si>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</si>
  <si>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</si>
  <si>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</si>
  <si>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</si>
  <si>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</si>
  <si>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</si>
  <si>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</si>
  <si>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</si>
  <si>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</si>
  <si>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</si>
  <si>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</si>
  <si>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</si>
  <si>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</si>
  <si>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</si>
  <si>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</si>
  <si>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</si>
  <si>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</si>
  <si>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</si>
  <si>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</si>
  <si>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</si>
  <si>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</si>
  <si>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</si>
  <si>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</si>
  <si>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</si>
  <si>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</si>
  <si>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</si>
  <si>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</si>
  <si>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</si>
  <si>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</si>
  <si>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</si>
  <si>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</si>
  <si>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</si>
  <si>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</si>
  <si>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7.3</t>
  </si>
  <si>
    <t>Tabell 7.3: Dödade personer vid polisrapporterade vägtrafikolyckor samt antal per 100 000 invånare,</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</si>
  <si>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</si>
  <si>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</si>
  <si>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</si>
  <si>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</si>
  <si>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</si>
  <si>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</si>
  <si>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</si>
  <si>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</si>
  <si>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</si>
  <si>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</si>
  <si>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</si>
  <si>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</si>
  <si>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</si>
  <si>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</si>
  <si>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United Kingdom</t>
  </si>
  <si>
    <t>75–</t>
  </si>
  <si>
    <t xml:space="preserve">  Annat / Uppgift saknas</t>
  </si>
  <si>
    <t>Dödade och</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</si>
  <si>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</si>
  <si>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</si>
  <si>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Omständigheter</t>
  </si>
  <si>
    <t>Circumstances</t>
  </si>
  <si>
    <t>Road user</t>
  </si>
  <si>
    <t>Utveckling sedan 1991 (%) / Evolution since 1991 (%):</t>
  </si>
  <si>
    <t xml:space="preserve">Remark: The number of killed in Sweden excludes cases of illness, which are included in official statistics the years </t>
  </si>
  <si>
    <t>k</t>
  </si>
  <si>
    <t>Årlig utveckling (%) / Annual evolution (%):</t>
  </si>
  <si>
    <t>Anm: Tabellen korrigerad för året 2011 den 12 april 2012 / Remark: Table corrected for the year 2011 April 12th 2013</t>
  </si>
  <si>
    <t>Kontaktperson:</t>
  </si>
  <si>
    <t>Trafikanalys</t>
  </si>
  <si>
    <t>Maria Melkersson</t>
  </si>
  <si>
    <t>tel: 010-414 42 16, e-post: maria.melkersson@trafa.se</t>
  </si>
  <si>
    <t>Kroatien</t>
  </si>
  <si>
    <t>Hrvatska</t>
  </si>
  <si>
    <t>EU</t>
  </si>
  <si>
    <t>Neder-länderna</t>
  </si>
  <si>
    <t>Tabell 0.0: Sammanfattning av den officiella statistiken över antal dödade personer i vägtrafiken. Åren 1960–2014.</t>
  </si>
  <si>
    <t>Table 0.0: Summary of the number of persons killed in road traffic accidents according to official statistics. Years 1960–2014.</t>
  </si>
  <si>
    <t>Tabell 3.1: Dödade personer vid polisrapporterade vägtrafikolyckor efter trafikantkategori och län/storstad. År 2014.</t>
  </si>
  <si>
    <t>Table 3.1: Persons killed in road traffic accidents reported by the police, by group of road users and county/city. Year 2014.</t>
  </si>
  <si>
    <t>trafikantgrupp. Åren 1960–2014.</t>
  </si>
  <si>
    <t>of road users. Years 1960–2014.</t>
  </si>
  <si>
    <t>efter skadeföljd, kön och månad respektive veckodag och timme. År 2014.</t>
  </si>
  <si>
    <t>by severity of injury, sex and month, weakday and hour. Year 2014.</t>
  </si>
  <si>
    <t>efter skadeföljd, kön och län. År 2014.</t>
  </si>
  <si>
    <t>by severity of injury, sex and county. Year 2014.</t>
  </si>
  <si>
    <t xml:space="preserve"> efter skadeföljd, kön, trafikmiljö, vägtyp, hastighetsbegränsning, väder, väglag och ljusförhållande. År 2014.</t>
  </si>
  <si>
    <t xml:space="preserve"> by severity of injury, sex,  traffic environment, road type, speed limit, type of area, weather, road condition and light conditions. Year 2014.</t>
  </si>
  <si>
    <t>and severely injured, by speed limit and type of road. Year 2014.</t>
  </si>
  <si>
    <t>och svårt skadade personer efter hastighet och vägtyp. År 2014.</t>
  </si>
  <si>
    <t>efter de inblandade trafikelementen. År 2014.</t>
  </si>
  <si>
    <t>involved type of traffic elements. Year 2014.</t>
  </si>
  <si>
    <t>Tabell 3.3: Dödade personer vid polisrapporterade vägtrafikolyckor efter trafikantkategori och  trafikmiljö, vägtyp, hastighetsbegränsning, område, väder, väglag och ljusförhållande. År 2014.</t>
  </si>
  <si>
    <t>Table 3.3: Persons killed in road traffic accidents reported by the police bygroup of road users and  traffic environment, road type, speed limit, type of area, weather, road condition and light conditions. Year 2014.</t>
  </si>
  <si>
    <t>Tabell 4.1: Dödade, svårt och lindrigt skadade personer vid polisrapporterade vägtrafikolyckor efter ålder och län/storstad. År 2014.</t>
  </si>
  <si>
    <t>Table 4.1: Persons killed, severely and slightly injured in road traffic accidents reported by the police by age and county/city. Year 2014.</t>
  </si>
  <si>
    <t>Tabell 4.2: Dödade, svårt och lindrigt skadade personer vid polisrapporterade vägtrafikolyckor efter ålder, trafikantgrupp och kön. År 2014.</t>
  </si>
  <si>
    <t>Table 4.2: Persons killed, severely and slightly injured in road traffic accidents reported by the police by age, group of road users and sex. Year 2014.</t>
  </si>
  <si>
    <t>Tabell 5.1: Dödade personer vid polisrapporterade vägtrafikolyckor efter veckodag, månad och klockslag. År 2014.</t>
  </si>
  <si>
    <t>Table 5.1: Persons killed in road traffic accidents reported by the police by day of the week, month and hour. Year 2014.</t>
  </si>
  <si>
    <t>och trafikelement. År 2014.</t>
  </si>
  <si>
    <t>by traffic environment and traffic element. Year 2014.</t>
  </si>
  <si>
    <t>Tabell 5.3: Dödade förare av motorfordon vid polisrapporterade olyckor efter promillehalt. År 2014.</t>
  </si>
  <si>
    <t>by blood alocohol concentration. Year 2014.</t>
  </si>
  <si>
    <t xml:space="preserve"> andel med ottillåten mängd alkohol i blodet. Åren 2006-2014 samt totalt för perioden.</t>
  </si>
  <si>
    <t>Totalt 2006-2014</t>
  </si>
  <si>
    <t>därvid dödade, svårt och lindrigt skadade personer efter skadeföljd. Åren 1960–2014.</t>
  </si>
  <si>
    <t>killed, severely and slightly injured, by severity of injury. Years 1960–2014.</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</si>
  <si>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1985–2014.</t>
    </r>
  </si>
  <si>
    <t>Table 6.4: Persons killed in road traffic accidents reported by the police, persons killed per 100 000 inhabitants and by county/city. Years 1985–2014.</t>
  </si>
  <si>
    <r>
      <t>Tabell 6.5: Dödade personer vid polisrapporterade vägtrafikolyckor efter kön, årstid, del av vecka och del av dygn. År 1985</t>
    </r>
    <r>
      <rPr>
        <b/>
        <sz val="8"/>
        <rFont val="Calibri"/>
        <family val="2"/>
      </rPr>
      <t>–</t>
    </r>
    <r>
      <rPr>
        <b/>
        <sz val="8"/>
        <rFont val="Arial"/>
        <family val="2"/>
      </rPr>
      <t>2014.</t>
    </r>
  </si>
  <si>
    <t>Table 6.5: Persons killed in road traffic accidents reported by the police by sex, time of year, time of week and time of day. Years 1985–2014.</t>
  </si>
  <si>
    <t>Källa / Source : Nordens vägforum (www.nvfnorden.org, April 2015).</t>
  </si>
  <si>
    <t xml:space="preserve"> per land i Norden. Åren 1950 – 2014.</t>
  </si>
  <si>
    <t>in the Nordic countries. Years 1950 – 2014.</t>
  </si>
  <si>
    <t>Development 2004–2013, percent</t>
  </si>
  <si>
    <t>Utveckling 2004–2013, procent</t>
  </si>
  <si>
    <r>
      <t>Tabell 7.1: Dödade personer</t>
    </r>
    <r>
      <rPr>
        <b/>
        <vertAlign val="superscript"/>
        <sz val="8"/>
        <rFont val="Arial"/>
        <family val="2"/>
      </rPr>
      <t xml:space="preserve"> </t>
    </r>
    <r>
      <rPr>
        <b/>
        <sz val="8"/>
        <rFont val="Arial"/>
        <family val="2"/>
      </rPr>
      <t>i vägtrafikolyckor inom EU. Åren 1991–2013 samt utveckling 2013–2014 (preliminärt).</t>
    </r>
  </si>
  <si>
    <r>
      <t>Table 7.1: Persons killed in road traffic accidents in EU. Years 1991–2013 and development 2013</t>
    </r>
    <r>
      <rPr>
        <b/>
        <sz val="8"/>
        <rFont val="Calibri"/>
        <family val="2"/>
      </rPr>
      <t>–</t>
    </r>
    <r>
      <rPr>
        <b/>
        <i/>
        <sz val="8"/>
        <rFont val="Arial"/>
        <family val="2"/>
      </rPr>
      <t>2014 (provisional).</t>
    </r>
  </si>
  <si>
    <t>Källa/ Source: CARE (EU road accidents database) or national publications. European Commission / Directorate General Mobility and Transport. (March 2015)</t>
  </si>
  <si>
    <t>Källa/ Source : CARE (EU road accidents database) or national publications. European Commission / Directorate General Mobility and Transport. (March 2015)</t>
  </si>
  <si>
    <t>Prel./ prov.</t>
  </si>
  <si>
    <r>
      <t>Tabell 7.2: Dödade personer</t>
    </r>
    <r>
      <rPr>
        <b/>
        <vertAlign val="superscript"/>
        <sz val="8"/>
        <rFont val="Arial"/>
        <family val="2"/>
      </rPr>
      <t xml:space="preserve"> </t>
    </r>
    <r>
      <rPr>
        <b/>
        <sz val="8"/>
        <rFont val="Arial"/>
        <family val="2"/>
      </rPr>
      <t>i vägtrafikolyckor per miljon invånare inom EU. Åren 1991 – 2013 and 2014 (preliminärt).</t>
    </r>
  </si>
  <si>
    <t>trafikmiljö, vägtyp, hastighetsbegränsning, område, väder, väglag och ljusförhållande. År 2014.</t>
  </si>
  <si>
    <t xml:space="preserve"> traffic environment, road type, speed limit, type of area, weather, road condition and light conditions. Year 2014.</t>
  </si>
  <si>
    <t>Tabell 2.2: Dödade  personer vid polisrapporterade vägtrafikolyckor efter inblandade trafikelement, olyckstyp och månad, veckodag och tid på dygnet. År 2014.</t>
  </si>
  <si>
    <t>Table 2.2: Persons killed in road traffic accidents reported by the police by traffic elements involved, type of accident and month, day of the week and time of the day. Year 2014.</t>
  </si>
  <si>
    <t>Tabell 2.1: Dödade  personer vid polisrapporterade vägtrafikolyckor efter inblandade trafikelement, olyckstyp och län/storstad. År 2014.</t>
  </si>
  <si>
    <t>Table 2.1: Persons killed in road traffic accidents reported by the police by traffic elements involved, type of accident and county/city. Year 2014.</t>
  </si>
  <si>
    <t>Tabell 3.2: Dödade personer vid polisrapporterade vägtrafikolyckor efter trafikantkategori och månad, veckodag respektive tid på dygnet. År 2014.</t>
  </si>
  <si>
    <t>Table 3.2: Persons killed in road traffic accidents reported by the police, by group of road users and month, day of week and time of day. Year 2014.</t>
  </si>
  <si>
    <t>per 100 000 invånare i samma grupp. Åren 1985 – 2014.</t>
  </si>
  <si>
    <t>by 100 000 inhabitants in the same age group. Years 1985 – 2014.</t>
  </si>
  <si>
    <t xml:space="preserve"> Annat/Uppgift saknas</t>
  </si>
  <si>
    <t>Tabell 2.4: Dödade  personer vid polisrapporterade vägtrafikolyckor efter inblandade trafikelement, olyckstyp och trafikantgrupp. År 2014.</t>
  </si>
  <si>
    <t>Table 2.4: Persons killed in road traffic accidents reported by the police by traffic elements involved, type of accident and  road user. Year 2014.</t>
  </si>
  <si>
    <t>Vägtrafikskador 2014</t>
  </si>
  <si>
    <t>Road traffic injuries 2014</t>
  </si>
  <si>
    <t>Publiceringsdatum: 2015-04-09</t>
  </si>
  <si>
    <t xml:space="preserve">                                                          Statistik 2015:8      </t>
  </si>
  <si>
    <t xml:space="preserve"> share with too high alcohol blood concentration. Years 2006-2014 and totally for the period.</t>
  </si>
  <si>
    <t>Preliminära siffror för Finland och Danmark år 2014.</t>
  </si>
  <si>
    <t>1994-2002 according to Table 0.0. Provisional statistics for Finland and Denmark the year 2014.</t>
  </si>
  <si>
    <t>Table 7.2: Persons killed in road traffic accidents per million inhabitants in EU. Years 1991 – 2013 and 2014 (provisional).</t>
  </si>
  <si>
    <t>2013 – 2014</t>
  </si>
  <si>
    <t>Tabell 6.3: Dödade personer vid polisrapporterade vägtrafikolyckor, per län/storstad. Åren 1985 – 2014.</t>
  </si>
  <si>
    <t>Table 6.3: Persons killed in road traffic accidents reported by the police, by county/city. Years 1985 – 2014.</t>
  </si>
  <si>
    <t>Tabellerna 1.1, 1.2, 1.3, 1.4, 1.5, 4.1, 4.2, 5.2, 6.1 och 6.2 korrigerade 2016-02-09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</si>
</sst>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_(* #,##0.00_);_(* \(#,##0.00\);_(* &quot;-&quot;??_);_(@_)"/>
    <numFmt numFmtId="165" formatCode="0.0"/>
    <numFmt numFmtId="166" formatCode="#,##0.0"/>
    <numFmt numFmtId="167" formatCode="0.000"/>
    <numFmt numFmtId="168" formatCode="#,##0.0000"/>
    <numFmt numFmtId="169" formatCode="0.0000"/>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FF0000"/>
      <name val="Arial"/>
      <family val="2"/>
    </font>
    <font>
      <sz val="9"/>
      <color rgb="FF0000FF"/>
      <name val="Arial"/>
      <family val="2"/>
    </font>
    <font>
      <b/>
      <sz val="9"/>
      <color rgb="FF0000FF"/>
      <name val="Arial"/>
      <family val="2"/>
    </font>
    <font>
      <u/>
      <sz val="10"/>
      <color rgb="FF0000FF"/>
      <name val="Arial"/>
      <family val="2"/>
    </font>
    <font>
      <sz val="11"/>
      <name val="Calibri"/>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i/>
      <sz val="10"/>
      <color rgb="FFFF0000"/>
      <name val="Arial"/>
      <family val="2"/>
    </font>
    <font>
      <sz val="11"/>
      <color rgb="FF000000"/>
      <name val="Calibri"/>
      <family val="2"/>
    </font>
    <font>
      <i/>
      <sz val="8"/>
      <color rgb="FFFF0000"/>
      <name val="Arial"/>
      <family val="2"/>
    </font>
    <font>
      <b/>
      <i/>
      <sz val="8"/>
      <color rgb="FFFF0000"/>
      <name val="Arial"/>
      <family val="2"/>
    </font>
  </fonts>
  <fills count="3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2AF32"/>
        <bgColor indexed="64"/>
      </patternFill>
    </fill>
    <fill>
      <patternFill patternType="solid">
        <fgColor rgb="FF00B050"/>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444">
    <xf numFmtId="0" fontId="0" fillId="0" borderId="0"/>
    <xf numFmtId="164" fontId="28" fillId="0" borderId="0" applyFont="0" applyFill="0" applyBorder="0" applyAlignment="0" applyProtection="0"/>
    <xf numFmtId="0" fontId="28" fillId="0" borderId="0"/>
    <xf numFmtId="0" fontId="28" fillId="0" borderId="0"/>
    <xf numFmtId="0" fontId="28" fillId="0" borderId="0"/>
    <xf numFmtId="0" fontId="28" fillId="0" borderId="0"/>
    <xf numFmtId="0" fontId="39" fillId="0" borderId="0" applyNumberFormat="0" applyFill="0" applyBorder="0" applyAlignment="0" applyProtection="0">
      <alignment vertical="top"/>
      <protection locked="0"/>
    </xf>
    <xf numFmtId="0" fontId="28" fillId="0" borderId="0"/>
    <xf numFmtId="0" fontId="27" fillId="0" borderId="0"/>
    <xf numFmtId="0" fontId="49" fillId="0" borderId="0"/>
    <xf numFmtId="0" fontId="40"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3" applyNumberFormat="0" applyFill="0" applyAlignment="0" applyProtection="0"/>
    <xf numFmtId="0" fontId="53" fillId="0" borderId="4"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5" fillId="4" borderId="0" applyNumberFormat="0" applyBorder="0" applyAlignment="0" applyProtection="0"/>
    <xf numFmtId="0" fontId="56" fillId="5" borderId="0" applyNumberFormat="0" applyBorder="0" applyAlignment="0" applyProtection="0"/>
    <xf numFmtId="0" fontId="57" fillId="6" borderId="0" applyNumberFormat="0" applyBorder="0" applyAlignment="0" applyProtection="0"/>
    <xf numFmtId="0" fontId="58" fillId="7" borderId="6" applyNumberFormat="0" applyAlignment="0" applyProtection="0"/>
    <xf numFmtId="0" fontId="59" fillId="8" borderId="7" applyNumberFormat="0" applyAlignment="0" applyProtection="0"/>
    <xf numFmtId="0" fontId="60" fillId="8" borderId="6" applyNumberFormat="0" applyAlignment="0" applyProtection="0"/>
    <xf numFmtId="0" fontId="61" fillId="0" borderId="8" applyNumberFormat="0" applyFill="0" applyAlignment="0" applyProtection="0"/>
    <xf numFmtId="0" fontId="62" fillId="9" borderId="9" applyNumberFormat="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0" borderId="11" applyNumberFormat="0" applyFill="0" applyAlignment="0" applyProtection="0"/>
    <xf numFmtId="0" fontId="6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6" fillId="22" borderId="0" applyNumberFormat="0" applyBorder="0" applyAlignment="0" applyProtection="0"/>
    <xf numFmtId="0" fontId="6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66" fillId="34" borderId="0" applyNumberFormat="0" applyBorder="0" applyAlignment="0" applyProtection="0"/>
    <xf numFmtId="0" fontId="26" fillId="0" borderId="0"/>
    <xf numFmtId="0" fontId="26" fillId="10" borderId="10" applyNumberFormat="0" applyFont="0" applyAlignment="0" applyProtection="0"/>
    <xf numFmtId="0" fontId="25" fillId="0" borderId="0"/>
    <xf numFmtId="0" fontId="25" fillId="10" borderId="10" applyNumberFormat="0" applyFont="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4" fillId="0" borderId="0"/>
    <xf numFmtId="0" fontId="24" fillId="10" borderId="10"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3" fillId="0" borderId="0"/>
    <xf numFmtId="0" fontId="23" fillId="10" borderId="10"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2" fillId="0" borderId="0"/>
    <xf numFmtId="0" fontId="22" fillId="10" borderId="10"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0" borderId="0"/>
    <xf numFmtId="0" fontId="21" fillId="10" borderId="10" applyNumberFormat="0" applyFont="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0" fillId="0" borderId="0"/>
    <xf numFmtId="0" fontId="20" fillId="10" borderId="10"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28" fillId="0" borderId="0"/>
    <xf numFmtId="164" fontId="28" fillId="0" borderId="0" applyFont="0" applyFill="0" applyBorder="0" applyAlignment="0" applyProtection="0"/>
    <xf numFmtId="0" fontId="19" fillId="0" borderId="0"/>
    <xf numFmtId="0" fontId="19" fillId="0" borderId="0"/>
    <xf numFmtId="0" fontId="19" fillId="10" borderId="10" applyNumberFormat="0" applyFont="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8" fillId="0" borderId="0"/>
    <xf numFmtId="43" fontId="18" fillId="0" borderId="0" applyFont="0" applyFill="0" applyBorder="0" applyAlignment="0" applyProtection="0"/>
    <xf numFmtId="0" fontId="17" fillId="0" borderId="0"/>
    <xf numFmtId="0" fontId="17" fillId="10" borderId="10" applyNumberFormat="0" applyFont="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5" fillId="0" borderId="0"/>
    <xf numFmtId="0" fontId="15" fillId="10" borderId="10" applyNumberFormat="0" applyFont="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10" borderId="10" applyNumberFormat="0" applyFont="0" applyAlignment="0" applyProtection="0"/>
    <xf numFmtId="0" fontId="13" fillId="0" borderId="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1" fillId="0" borderId="0"/>
    <xf numFmtId="0" fontId="11" fillId="10" borderId="10"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0" fillId="0" borderId="0"/>
    <xf numFmtId="0" fontId="10" fillId="10" borderId="10" applyNumberFormat="0" applyFont="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9" fontId="28" fillId="0" borderId="0" applyFill="0" applyBorder="0" applyAlignment="0" applyProtection="0"/>
    <xf numFmtId="0" fontId="83" fillId="0" borderId="0" applyNumberFormat="0" applyFill="0" applyBorder="0" applyAlignment="0" applyProtection="0"/>
    <xf numFmtId="0" fontId="7" fillId="0" borderId="0"/>
    <xf numFmtId="0" fontId="85" fillId="0" borderId="0" applyNumberFormat="0" applyBorder="0" applyAlignment="0"/>
    <xf numFmtId="0" fontId="6" fillId="0" borderId="0"/>
    <xf numFmtId="0" fontId="6" fillId="10" borderId="10"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4" fillId="0" borderId="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2" fillId="10" borderId="10"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676">
    <xf numFmtId="0" fontId="0" fillId="0" borderId="0" xfId="0"/>
    <xf numFmtId="0" fontId="29" fillId="0" borderId="1" xfId="0" applyFont="1" applyBorder="1"/>
    <xf numFmtId="0" fontId="29" fillId="0" borderId="0" xfId="0" applyFont="1"/>
    <xf numFmtId="0" fontId="29" fillId="0" borderId="0" xfId="0" applyFont="1" applyBorder="1" applyAlignment="1"/>
    <xf numFmtId="0" fontId="30" fillId="0" borderId="0" xfId="0" applyFont="1"/>
    <xf numFmtId="0" fontId="30" fillId="0" borderId="0" xfId="0" applyFont="1" applyBorder="1"/>
    <xf numFmtId="0" fontId="30" fillId="0" borderId="1" xfId="0" applyFont="1" applyBorder="1"/>
    <xf numFmtId="0" fontId="30" fillId="0" borderId="0" xfId="0" applyFont="1" applyAlignment="1">
      <alignment horizontal="right"/>
    </xf>
    <xf numFmtId="0" fontId="30" fillId="0" borderId="0" xfId="0" applyFont="1" applyAlignment="1">
      <alignment horizontal="left"/>
    </xf>
    <xf numFmtId="0" fontId="30" fillId="0" borderId="0" xfId="0" applyFont="1" applyFill="1"/>
    <xf numFmtId="0" fontId="30" fillId="0" borderId="0" xfId="0" applyFont="1" applyAlignment="1"/>
    <xf numFmtId="0" fontId="29" fillId="0" borderId="0" xfId="0" applyFont="1" applyAlignment="1"/>
    <xf numFmtId="0" fontId="29" fillId="0" borderId="1" xfId="0" applyFont="1" applyBorder="1" applyAlignment="1"/>
    <xf numFmtId="0" fontId="30" fillId="0" borderId="1" xfId="0" applyFont="1" applyBorder="1" applyAlignment="1"/>
    <xf numFmtId="3" fontId="30" fillId="0" borderId="0" xfId="0" applyNumberFormat="1" applyFont="1" applyAlignment="1"/>
    <xf numFmtId="3" fontId="29" fillId="0" borderId="1" xfId="0" applyNumberFormat="1" applyFont="1" applyBorder="1" applyAlignment="1"/>
    <xf numFmtId="0" fontId="33" fillId="0" borderId="0" xfId="0" applyFont="1"/>
    <xf numFmtId="0" fontId="33" fillId="0" borderId="0" xfId="0" applyFont="1" applyBorder="1"/>
    <xf numFmtId="0" fontId="33" fillId="0" borderId="1" xfId="0" applyFont="1" applyBorder="1"/>
    <xf numFmtId="0" fontId="30" fillId="0" borderId="0" xfId="0" applyFont="1" applyBorder="1" applyAlignment="1"/>
    <xf numFmtId="3" fontId="29" fillId="0" borderId="0" xfId="0" applyNumberFormat="1" applyFont="1"/>
    <xf numFmtId="0" fontId="29" fillId="0" borderId="0" xfId="0" applyFont="1" applyBorder="1"/>
    <xf numFmtId="0" fontId="33" fillId="0" borderId="0" xfId="0" applyFont="1" applyAlignment="1"/>
    <xf numFmtId="0" fontId="33" fillId="0" borderId="1" xfId="0" applyFont="1" applyBorder="1" applyAlignment="1">
      <alignment horizontal="left"/>
    </xf>
    <xf numFmtId="0" fontId="33" fillId="0" borderId="1" xfId="0" applyFont="1" applyBorder="1" applyAlignment="1">
      <alignment horizontal="right"/>
    </xf>
    <xf numFmtId="0" fontId="34" fillId="0" borderId="0" xfId="0" applyFont="1"/>
    <xf numFmtId="0" fontId="33" fillId="0" borderId="1" xfId="0" applyFont="1" applyBorder="1" applyAlignment="1"/>
    <xf numFmtId="0" fontId="33" fillId="0" borderId="0" xfId="0" applyFont="1" applyBorder="1" applyAlignment="1"/>
    <xf numFmtId="3" fontId="32" fillId="0" borderId="0" xfId="0" applyNumberFormat="1" applyFont="1" applyFill="1" applyBorder="1" applyAlignment="1">
      <alignment horizontal="right"/>
    </xf>
    <xf numFmtId="3" fontId="31" fillId="0" borderId="0" xfId="0" applyNumberFormat="1" applyFont="1" applyFill="1" applyBorder="1" applyAlignment="1">
      <alignment horizontal="right"/>
    </xf>
    <xf numFmtId="0" fontId="29" fillId="0" borderId="0" xfId="0" applyFont="1" applyFill="1"/>
    <xf numFmtId="3" fontId="31" fillId="0" borderId="1" xfId="0" applyNumberFormat="1" applyFont="1" applyFill="1" applyBorder="1" applyAlignment="1">
      <alignment horizontal="right"/>
    </xf>
    <xf numFmtId="0" fontId="29" fillId="0" borderId="0" xfId="0" applyFont="1" applyAlignment="1">
      <alignment vertical="top"/>
    </xf>
    <xf numFmtId="0" fontId="29" fillId="0" borderId="0" xfId="0" applyFont="1" applyAlignment="1">
      <alignment horizontal="center" vertical="top"/>
    </xf>
    <xf numFmtId="3" fontId="29" fillId="0" borderId="0" xfId="0" applyNumberFormat="1" applyFont="1" applyAlignment="1">
      <alignment vertical="top"/>
    </xf>
    <xf numFmtId="3" fontId="29" fillId="0" borderId="0" xfId="1" applyNumberFormat="1" applyFont="1" applyBorder="1" applyAlignment="1"/>
    <xf numFmtId="0" fontId="29" fillId="0" borderId="0" xfId="0" applyFont="1" applyFill="1" applyBorder="1" applyAlignment="1">
      <alignment horizontal="center" vertical="top"/>
    </xf>
    <xf numFmtId="0" fontId="29" fillId="0" borderId="0" xfId="0" applyFont="1" applyAlignment="1">
      <alignment horizontal="center"/>
    </xf>
    <xf numFmtId="3" fontId="31" fillId="0" borderId="0" xfId="0" applyNumberFormat="1" applyFont="1" applyAlignment="1">
      <alignment vertical="top"/>
    </xf>
    <xf numFmtId="0" fontId="29" fillId="0" borderId="0" xfId="0" applyFont="1" applyBorder="1" applyAlignment="1">
      <alignment horizontal="center"/>
    </xf>
    <xf numFmtId="3" fontId="29" fillId="0" borderId="0" xfId="0" applyNumberFormat="1" applyFont="1" applyBorder="1" applyAlignment="1">
      <alignment vertical="top"/>
    </xf>
    <xf numFmtId="0" fontId="29" fillId="0" borderId="0" xfId="0" applyFont="1" applyBorder="1" applyAlignment="1">
      <alignment vertical="top"/>
    </xf>
    <xf numFmtId="3" fontId="29" fillId="0" borderId="0" xfId="0" applyNumberFormat="1" applyFont="1" applyAlignment="1">
      <alignment horizontal="right"/>
    </xf>
    <xf numFmtId="3" fontId="29" fillId="0" borderId="0" xfId="0" applyNumberFormat="1" applyFont="1" applyAlignment="1"/>
    <xf numFmtId="3" fontId="29" fillId="0" borderId="0" xfId="1" applyNumberFormat="1" applyFont="1" applyAlignment="1"/>
    <xf numFmtId="3" fontId="29" fillId="0" borderId="0" xfId="1" applyNumberFormat="1" applyFont="1" applyAlignment="1">
      <alignment vertical="top"/>
    </xf>
    <xf numFmtId="3" fontId="29" fillId="0" borderId="0" xfId="1" applyNumberFormat="1" applyFont="1"/>
    <xf numFmtId="3" fontId="29" fillId="0" borderId="1" xfId="0" applyNumberFormat="1" applyFont="1" applyBorder="1"/>
    <xf numFmtId="0" fontId="29" fillId="0" borderId="0" xfId="0" applyFont="1" applyAlignment="1">
      <alignment horizontal="right"/>
    </xf>
    <xf numFmtId="3" fontId="29" fillId="0" borderId="0" xfId="0" applyNumberFormat="1" applyFont="1" applyFill="1" applyBorder="1" applyAlignment="1">
      <alignment horizontal="right"/>
    </xf>
    <xf numFmtId="0" fontId="30" fillId="0" borderId="2" xfId="0" applyFont="1" applyBorder="1"/>
    <xf numFmtId="0" fontId="29" fillId="0" borderId="2" xfId="0" applyFont="1" applyBorder="1"/>
    <xf numFmtId="166" fontId="31" fillId="0" borderId="0" xfId="0" applyNumberFormat="1" applyFont="1" applyFill="1" applyBorder="1" applyAlignment="1">
      <alignment horizontal="right"/>
    </xf>
    <xf numFmtId="166" fontId="32" fillId="0" borderId="0" xfId="0" applyNumberFormat="1" applyFont="1" applyFill="1" applyBorder="1" applyAlignment="1">
      <alignment horizontal="right"/>
    </xf>
    <xf numFmtId="0" fontId="41" fillId="0" borderId="0" xfId="2" applyFont="1"/>
    <xf numFmtId="0" fontId="42" fillId="0" borderId="0" xfId="2" applyFont="1"/>
    <xf numFmtId="0" fontId="43" fillId="0" borderId="0" xfId="2" applyFont="1"/>
    <xf numFmtId="0" fontId="44" fillId="0" borderId="0" xfId="0" applyFont="1"/>
    <xf numFmtId="3" fontId="29" fillId="0" borderId="1" xfId="0" applyNumberFormat="1" applyFont="1" applyFill="1" applyBorder="1" applyAlignment="1">
      <alignment horizontal="right"/>
    </xf>
    <xf numFmtId="0" fontId="46" fillId="0" borderId="0" xfId="2" applyFont="1"/>
    <xf numFmtId="0" fontId="47" fillId="0" borderId="0" xfId="2" applyFont="1"/>
    <xf numFmtId="0" fontId="45" fillId="0" borderId="0" xfId="2" applyFont="1"/>
    <xf numFmtId="3" fontId="30" fillId="0" borderId="0" xfId="0" applyNumberFormat="1" applyFont="1"/>
    <xf numFmtId="0" fontId="30" fillId="0" borderId="0" xfId="2" applyFont="1"/>
    <xf numFmtId="0" fontId="29" fillId="0" borderId="0" xfId="2" applyFont="1"/>
    <xf numFmtId="0" fontId="33" fillId="0" borderId="0" xfId="2" applyFont="1"/>
    <xf numFmtId="0" fontId="29" fillId="0" borderId="1" xfId="2" applyFont="1" applyBorder="1"/>
    <xf numFmtId="0" fontId="33" fillId="0" borderId="1" xfId="2" applyFont="1" applyBorder="1"/>
    <xf numFmtId="0" fontId="30" fillId="0" borderId="1" xfId="2" applyFont="1" applyBorder="1"/>
    <xf numFmtId="0" fontId="30" fillId="0" borderId="0" xfId="2" applyFont="1" applyBorder="1"/>
    <xf numFmtId="0" fontId="30" fillId="0" borderId="0" xfId="2" applyFont="1" applyFill="1"/>
    <xf numFmtId="0" fontId="29" fillId="0" borderId="0" xfId="2" applyFont="1" applyBorder="1"/>
    <xf numFmtId="0" fontId="34" fillId="0" borderId="0" xfId="2" applyFont="1"/>
    <xf numFmtId="3" fontId="31" fillId="0" borderId="0" xfId="2" applyNumberFormat="1" applyFont="1" applyFill="1" applyBorder="1" applyAlignment="1">
      <alignment horizontal="right" vertical="top" wrapText="1"/>
    </xf>
    <xf numFmtId="3" fontId="30" fillId="0" borderId="0" xfId="2" applyNumberFormat="1" applyFont="1"/>
    <xf numFmtId="3" fontId="48" fillId="0" borderId="0" xfId="0" applyNumberFormat="1" applyFont="1" applyFill="1" applyBorder="1" applyAlignment="1">
      <alignment horizontal="right"/>
    </xf>
    <xf numFmtId="0" fontId="34" fillId="0" borderId="0" xfId="0" applyFont="1" applyAlignment="1"/>
    <xf numFmtId="3" fontId="30" fillId="0" borderId="0" xfId="0" applyNumberFormat="1" applyFont="1" applyAlignment="1">
      <alignment horizontal="right"/>
    </xf>
    <xf numFmtId="166" fontId="31" fillId="0" borderId="1" xfId="0" applyNumberFormat="1" applyFont="1" applyFill="1" applyBorder="1" applyAlignment="1">
      <alignment horizontal="right"/>
    </xf>
    <xf numFmtId="0" fontId="34" fillId="0" borderId="0" xfId="0" applyFont="1" applyFill="1"/>
    <xf numFmtId="0" fontId="29" fillId="0" borderId="1" xfId="0" applyFont="1" applyFill="1" applyBorder="1"/>
    <xf numFmtId="3" fontId="29" fillId="0" borderId="0" xfId="0" applyNumberFormat="1" applyFont="1" applyFill="1"/>
    <xf numFmtId="3" fontId="29" fillId="0" borderId="0" xfId="0" applyNumberFormat="1" applyFont="1" applyFill="1" applyAlignment="1">
      <alignment horizontal="right"/>
    </xf>
    <xf numFmtId="0" fontId="29" fillId="0" borderId="0" xfId="0" applyFont="1" applyFill="1" applyAlignment="1"/>
    <xf numFmtId="3" fontId="30" fillId="0" borderId="0" xfId="0" applyNumberFormat="1" applyFont="1" applyFill="1" applyAlignment="1">
      <alignment horizontal="right"/>
    </xf>
    <xf numFmtId="3" fontId="30" fillId="0" borderId="0" xfId="0" applyNumberFormat="1" applyFont="1" applyFill="1" applyAlignment="1"/>
    <xf numFmtId="0" fontId="30" fillId="0" borderId="0" xfId="0" applyFont="1" applyFill="1" applyAlignment="1"/>
    <xf numFmtId="0" fontId="34" fillId="0" borderId="0" xfId="0" applyFont="1" applyFill="1" applyAlignment="1"/>
    <xf numFmtId="0" fontId="35" fillId="2" borderId="0" xfId="9" applyFont="1" applyFill="1" applyAlignment="1">
      <alignment horizontal="center"/>
    </xf>
    <xf numFmtId="0" fontId="28" fillId="2" borderId="0" xfId="9" applyFont="1" applyFill="1"/>
    <xf numFmtId="0" fontId="28" fillId="2" borderId="0" xfId="9" applyFont="1" applyFill="1" applyAlignment="1">
      <alignment vertical="center"/>
    </xf>
    <xf numFmtId="0" fontId="35" fillId="3" borderId="0" xfId="9" applyFont="1" applyFill="1" applyAlignment="1">
      <alignment horizontal="center"/>
    </xf>
    <xf numFmtId="3" fontId="30" fillId="0" borderId="0" xfId="0" applyNumberFormat="1" applyFont="1" applyFill="1"/>
    <xf numFmtId="3" fontId="34" fillId="0" borderId="0" xfId="0" applyNumberFormat="1" applyFont="1"/>
    <xf numFmtId="0" fontId="29" fillId="0" borderId="0" xfId="0" applyNumberFormat="1" applyFont="1"/>
    <xf numFmtId="0" fontId="30" fillId="0" borderId="0" xfId="7" applyFont="1"/>
    <xf numFmtId="14" fontId="30" fillId="0" borderId="0" xfId="7" applyNumberFormat="1" applyFont="1" applyAlignment="1">
      <alignment horizontal="right"/>
    </xf>
    <xf numFmtId="0" fontId="30" fillId="0" borderId="0" xfId="7" applyFont="1" applyBorder="1"/>
    <xf numFmtId="0" fontId="33" fillId="0" borderId="0" xfId="7" applyFont="1"/>
    <xf numFmtId="0" fontId="30" fillId="0" borderId="1" xfId="7" applyFont="1" applyBorder="1"/>
    <xf numFmtId="0" fontId="30" fillId="0" borderId="0" xfId="7" applyFont="1" applyAlignment="1"/>
    <xf numFmtId="0" fontId="30" fillId="0" borderId="2" xfId="7" applyFont="1" applyBorder="1" applyAlignment="1">
      <alignment horizontal="left"/>
    </xf>
    <xf numFmtId="0" fontId="33" fillId="0" borderId="1" xfId="7" applyFont="1" applyBorder="1" applyAlignment="1"/>
    <xf numFmtId="0" fontId="33" fillId="0" borderId="1" xfId="7" applyFont="1" applyBorder="1" applyAlignment="1">
      <alignment horizontal="left"/>
    </xf>
    <xf numFmtId="0" fontId="30" fillId="0" borderId="0" xfId="7" applyFont="1" applyAlignment="1">
      <alignment horizontal="left"/>
    </xf>
    <xf numFmtId="0" fontId="30" fillId="0" borderId="0" xfId="7" applyFont="1" applyAlignment="1">
      <alignment horizontal="right"/>
    </xf>
    <xf numFmtId="0" fontId="33" fillId="0" borderId="1" xfId="7" applyFont="1" applyBorder="1"/>
    <xf numFmtId="0" fontId="33" fillId="0" borderId="1" xfId="7" applyFont="1" applyBorder="1" applyAlignment="1">
      <alignment horizontal="right"/>
    </xf>
    <xf numFmtId="0" fontId="29" fillId="0" borderId="0" xfId="7" applyFont="1"/>
    <xf numFmtId="3" fontId="32" fillId="0" borderId="0" xfId="7" applyNumberFormat="1" applyFont="1" applyFill="1" applyBorder="1" applyAlignment="1">
      <alignment horizontal="right"/>
    </xf>
    <xf numFmtId="3" fontId="31" fillId="0" borderId="0" xfId="7" applyNumberFormat="1" applyFont="1" applyFill="1" applyBorder="1" applyAlignment="1">
      <alignment horizontal="right"/>
    </xf>
    <xf numFmtId="3" fontId="29" fillId="0" borderId="0" xfId="7" applyNumberFormat="1" applyFont="1" applyAlignment="1">
      <alignment horizontal="right"/>
    </xf>
    <xf numFmtId="0" fontId="29" fillId="0" borderId="0" xfId="7" applyFont="1" applyBorder="1" applyAlignment="1">
      <alignment horizontal="left"/>
    </xf>
    <xf numFmtId="3" fontId="29" fillId="0" borderId="0" xfId="7" applyNumberFormat="1" applyFont="1" applyBorder="1" applyAlignment="1">
      <alignment horizontal="right"/>
    </xf>
    <xf numFmtId="0" fontId="30" fillId="0" borderId="0" xfId="7" applyFont="1" applyFill="1"/>
    <xf numFmtId="0" fontId="28" fillId="0" borderId="0" xfId="7"/>
    <xf numFmtId="3" fontId="29" fillId="0" borderId="1" xfId="7" applyNumberFormat="1" applyFont="1" applyBorder="1" applyAlignment="1">
      <alignment horizontal="right"/>
    </xf>
    <xf numFmtId="0" fontId="50" fillId="0" borderId="0" xfId="7" applyFont="1"/>
    <xf numFmtId="0" fontId="29" fillId="0" borderId="0" xfId="2" applyFont="1" applyAlignment="1"/>
    <xf numFmtId="0" fontId="30" fillId="0" borderId="0" xfId="2" applyFont="1" applyAlignment="1"/>
    <xf numFmtId="0" fontId="33" fillId="0" borderId="0" xfId="2" applyFont="1" applyAlignment="1"/>
    <xf numFmtId="0" fontId="29" fillId="0" borderId="1" xfId="2" applyFont="1" applyBorder="1" applyAlignment="1"/>
    <xf numFmtId="3" fontId="30" fillId="0" borderId="0" xfId="2" applyNumberFormat="1" applyFont="1" applyAlignment="1"/>
    <xf numFmtId="3" fontId="30" fillId="0" borderId="0" xfId="2" applyNumberFormat="1" applyFont="1" applyFill="1" applyBorder="1" applyAlignment="1">
      <alignment horizontal="right" vertical="top" wrapText="1"/>
    </xf>
    <xf numFmtId="3" fontId="29" fillId="0" borderId="0" xfId="2" applyNumberFormat="1" applyFont="1" applyFill="1" applyBorder="1" applyAlignment="1">
      <alignment horizontal="right"/>
    </xf>
    <xf numFmtId="3" fontId="29" fillId="0" borderId="0" xfId="2" applyNumberFormat="1" applyFont="1" applyFill="1" applyBorder="1" applyAlignment="1">
      <alignment horizontal="right" vertical="top" wrapText="1"/>
    </xf>
    <xf numFmtId="3" fontId="30" fillId="0" borderId="0" xfId="2" applyNumberFormat="1" applyFont="1" applyFill="1" applyBorder="1" applyAlignment="1">
      <alignment horizontal="right"/>
    </xf>
    <xf numFmtId="0" fontId="34" fillId="0" borderId="0" xfId="7" applyFont="1"/>
    <xf numFmtId="3" fontId="48" fillId="0" borderId="0" xfId="7" applyNumberFormat="1" applyFont="1" applyFill="1" applyBorder="1" applyAlignment="1">
      <alignment horizontal="right"/>
    </xf>
    <xf numFmtId="0" fontId="34" fillId="0" borderId="0" xfId="2" applyFont="1" applyAlignment="1">
      <alignment horizontal="right"/>
    </xf>
    <xf numFmtId="0" fontId="29" fillId="0" borderId="0" xfId="2" applyFont="1" applyAlignment="1">
      <alignment horizontal="right"/>
    </xf>
    <xf numFmtId="0" fontId="46" fillId="0" borderId="0" xfId="51" applyFont="1" applyAlignment="1">
      <alignment horizontal="right"/>
    </xf>
    <xf numFmtId="0" fontId="30" fillId="0" borderId="0" xfId="2" applyFont="1" applyAlignment="1">
      <alignment horizontal="right"/>
    </xf>
    <xf numFmtId="0" fontId="43" fillId="0" borderId="0" xfId="51" applyFont="1" applyAlignment="1">
      <alignment horizontal="right"/>
    </xf>
    <xf numFmtId="0" fontId="43" fillId="0" borderId="1" xfId="51" applyFont="1" applyBorder="1" applyAlignment="1">
      <alignment horizontal="right"/>
    </xf>
    <xf numFmtId="0" fontId="43" fillId="0" borderId="0" xfId="67" applyFont="1" applyAlignment="1">
      <alignment horizontal="right"/>
    </xf>
    <xf numFmtId="0" fontId="43" fillId="0" borderId="1" xfId="67" applyFont="1" applyBorder="1" applyAlignment="1">
      <alignment horizontal="right"/>
    </xf>
    <xf numFmtId="0" fontId="67" fillId="0" borderId="0" xfId="67" applyFont="1" applyAlignment="1">
      <alignment horizontal="right"/>
    </xf>
    <xf numFmtId="0" fontId="33" fillId="0" borderId="0" xfId="2" applyFont="1" applyAlignment="1">
      <alignment horizontal="right"/>
    </xf>
    <xf numFmtId="0" fontId="43" fillId="0" borderId="1" xfId="95" applyFont="1" applyBorder="1" applyAlignment="1">
      <alignment horizontal="right"/>
    </xf>
    <xf numFmtId="0" fontId="29" fillId="0" borderId="0" xfId="95" applyFont="1" applyAlignment="1">
      <alignment horizontal="right" vertical="top"/>
    </xf>
    <xf numFmtId="0" fontId="43" fillId="0" borderId="0" xfId="95" applyFont="1" applyAlignment="1">
      <alignment horizontal="right"/>
    </xf>
    <xf numFmtId="0" fontId="43" fillId="0" borderId="1" xfId="81" applyFont="1" applyBorder="1" applyAlignment="1">
      <alignment horizontal="right"/>
    </xf>
    <xf numFmtId="0" fontId="43" fillId="0" borderId="0" xfId="81" applyFont="1" applyAlignment="1">
      <alignment horizontal="right"/>
    </xf>
    <xf numFmtId="0" fontId="29" fillId="0" borderId="1" xfId="95" applyFont="1" applyBorder="1" applyAlignment="1">
      <alignment horizontal="right" vertical="top"/>
    </xf>
    <xf numFmtId="0" fontId="29" fillId="0" borderId="0" xfId="81" applyFont="1" applyAlignment="1">
      <alignment horizontal="right" vertical="top"/>
    </xf>
    <xf numFmtId="0" fontId="33" fillId="0" borderId="1" xfId="2" applyFont="1" applyBorder="1" applyAlignment="1">
      <alignment horizontal="right"/>
    </xf>
    <xf numFmtId="0" fontId="30" fillId="0" borderId="1" xfId="2" applyFont="1" applyBorder="1" applyAlignment="1">
      <alignment horizontal="right"/>
    </xf>
    <xf numFmtId="0" fontId="29" fillId="0" borderId="0" xfId="2" applyFont="1" applyBorder="1" applyAlignment="1">
      <alignment horizontal="right"/>
    </xf>
    <xf numFmtId="0" fontId="33" fillId="0" borderId="0" xfId="2" applyFont="1" applyBorder="1" applyAlignment="1">
      <alignment horizontal="right"/>
    </xf>
    <xf numFmtId="0" fontId="29" fillId="0" borderId="0" xfId="0" applyFont="1" applyFill="1" applyBorder="1"/>
    <xf numFmtId="3" fontId="29" fillId="0" borderId="0" xfId="0" applyNumberFormat="1" applyFont="1" applyFill="1" applyBorder="1" applyAlignment="1"/>
    <xf numFmtId="0" fontId="33" fillId="0" borderId="0" xfId="0" applyFont="1" applyFill="1" applyBorder="1" applyAlignment="1"/>
    <xf numFmtId="0" fontId="29" fillId="0" borderId="0" xfId="0" applyFont="1" applyFill="1" applyBorder="1" applyAlignment="1"/>
    <xf numFmtId="0" fontId="43" fillId="0" borderId="1" xfId="123" applyFont="1" applyBorder="1" applyAlignment="1">
      <alignment horizontal="right"/>
    </xf>
    <xf numFmtId="0" fontId="43" fillId="0" borderId="0" xfId="123" applyFont="1" applyAlignment="1">
      <alignment horizontal="right"/>
    </xf>
    <xf numFmtId="0" fontId="29" fillId="0" borderId="0" xfId="2" applyFont="1" applyFill="1"/>
    <xf numFmtId="0" fontId="30" fillId="0" borderId="0" xfId="2" applyFont="1" applyBorder="1" applyAlignment="1">
      <alignment horizontal="right"/>
    </xf>
    <xf numFmtId="0" fontId="43" fillId="0" borderId="0" xfId="67" applyFont="1" applyBorder="1" applyAlignment="1">
      <alignment horizontal="right"/>
    </xf>
    <xf numFmtId="0" fontId="29" fillId="0" borderId="0" xfId="2" applyFont="1" applyFill="1" applyBorder="1"/>
    <xf numFmtId="0" fontId="34" fillId="0" borderId="0" xfId="2" applyFont="1" applyFill="1"/>
    <xf numFmtId="0" fontId="43" fillId="0" borderId="0" xfId="81" applyFont="1" applyFill="1" applyAlignment="1">
      <alignment horizontal="right"/>
    </xf>
    <xf numFmtId="0" fontId="29" fillId="0" borderId="0" xfId="81" applyFont="1" applyFill="1" applyAlignment="1">
      <alignment horizontal="right" vertical="top"/>
    </xf>
    <xf numFmtId="0" fontId="34" fillId="0" borderId="0" xfId="2" applyFont="1" applyFill="1" applyAlignment="1"/>
    <xf numFmtId="0" fontId="29" fillId="0" borderId="0" xfId="2" applyFont="1" applyFill="1" applyAlignment="1"/>
    <xf numFmtId="0" fontId="29" fillId="0" borderId="1" xfId="2" applyFont="1" applyBorder="1" applyAlignment="1">
      <alignment horizontal="right"/>
    </xf>
    <xf numFmtId="0" fontId="30" fillId="0" borderId="0" xfId="0" applyFont="1" applyFill="1" applyBorder="1"/>
    <xf numFmtId="0" fontId="28" fillId="0" borderId="0" xfId="151"/>
    <xf numFmtId="0" fontId="30" fillId="0" borderId="0" xfId="151" applyFont="1" applyBorder="1"/>
    <xf numFmtId="0" fontId="30" fillId="0" borderId="0" xfId="151" applyFont="1"/>
    <xf numFmtId="0" fontId="33" fillId="0" borderId="0" xfId="151" applyFont="1"/>
    <xf numFmtId="0" fontId="33" fillId="0" borderId="2" xfId="151" applyFont="1" applyBorder="1"/>
    <xf numFmtId="0" fontId="30" fillId="0" borderId="2" xfId="2" applyFont="1" applyBorder="1"/>
    <xf numFmtId="0" fontId="28" fillId="0" borderId="2" xfId="151" applyBorder="1"/>
    <xf numFmtId="0" fontId="30" fillId="0" borderId="1" xfId="151" applyFont="1" applyBorder="1"/>
    <xf numFmtId="0" fontId="30" fillId="0" borderId="0" xfId="151" applyFont="1" applyBorder="1" applyAlignment="1"/>
    <xf numFmtId="0" fontId="30" fillId="0" borderId="2" xfId="151" applyFont="1" applyBorder="1" applyAlignment="1">
      <alignment horizontal="left"/>
    </xf>
    <xf numFmtId="0" fontId="33" fillId="0" borderId="0" xfId="151" applyFont="1" applyAlignment="1"/>
    <xf numFmtId="0" fontId="33" fillId="0" borderId="1" xfId="151" applyFont="1" applyBorder="1" applyAlignment="1">
      <alignment horizontal="left"/>
    </xf>
    <xf numFmtId="0" fontId="30" fillId="0" borderId="1" xfId="151" applyFont="1" applyBorder="1" applyAlignment="1">
      <alignment horizontal="left"/>
    </xf>
    <xf numFmtId="0" fontId="30" fillId="0" borderId="0" xfId="151" applyFont="1" applyAlignment="1">
      <alignment horizontal="left"/>
    </xf>
    <xf numFmtId="49" fontId="30" fillId="0" borderId="0" xfId="151" applyNumberFormat="1" applyFont="1" applyAlignment="1">
      <alignment horizontal="right"/>
    </xf>
    <xf numFmtId="0" fontId="33" fillId="0" borderId="1" xfId="151" applyFont="1" applyBorder="1"/>
    <xf numFmtId="0" fontId="29" fillId="0" borderId="0" xfId="151" applyFont="1"/>
    <xf numFmtId="165" fontId="29" fillId="0" borderId="0" xfId="151" applyNumberFormat="1" applyFont="1"/>
    <xf numFmtId="0" fontId="28" fillId="0" borderId="0" xfId="151" applyFill="1"/>
    <xf numFmtId="0" fontId="33" fillId="0" borderId="0" xfId="151" applyFont="1" applyBorder="1"/>
    <xf numFmtId="0" fontId="30" fillId="0" borderId="0" xfId="2" applyFont="1" applyFill="1" applyAlignment="1"/>
    <xf numFmtId="0" fontId="33" fillId="0" borderId="0" xfId="2" applyFont="1" applyFill="1" applyAlignment="1"/>
    <xf numFmtId="0" fontId="33" fillId="0" borderId="0" xfId="0" applyFont="1" applyFill="1"/>
    <xf numFmtId="0" fontId="30" fillId="0" borderId="12" xfId="0" applyFont="1" applyBorder="1"/>
    <xf numFmtId="0" fontId="29" fillId="0" borderId="12" xfId="0" applyFont="1" applyBorder="1"/>
    <xf numFmtId="0" fontId="29" fillId="0" borderId="1" xfId="7" applyFont="1" applyBorder="1"/>
    <xf numFmtId="3" fontId="31" fillId="0" borderId="1" xfId="7" applyNumberFormat="1" applyFont="1" applyFill="1" applyBorder="1" applyAlignment="1">
      <alignment horizontal="right"/>
    </xf>
    <xf numFmtId="0" fontId="28" fillId="0" borderId="0" xfId="7" applyFont="1"/>
    <xf numFmtId="3" fontId="30" fillId="0" borderId="0" xfId="7" applyNumberFormat="1" applyFont="1" applyAlignment="1">
      <alignment horizontal="right"/>
    </xf>
    <xf numFmtId="0" fontId="35" fillId="0" borderId="0" xfId="7" applyFont="1"/>
    <xf numFmtId="0" fontId="68" fillId="0" borderId="0" xfId="7" applyFont="1"/>
    <xf numFmtId="3" fontId="29" fillId="0" borderId="0" xfId="0" applyNumberFormat="1" applyFont="1" applyBorder="1"/>
    <xf numFmtId="3" fontId="29" fillId="0" borderId="1" xfId="0" applyNumberFormat="1" applyFont="1" applyBorder="1" applyAlignment="1">
      <alignment horizontal="right"/>
    </xf>
    <xf numFmtId="0" fontId="43" fillId="0" borderId="1" xfId="2" applyFont="1" applyBorder="1"/>
    <xf numFmtId="0" fontId="43" fillId="0" borderId="0" xfId="2" applyFont="1" applyBorder="1"/>
    <xf numFmtId="0" fontId="67" fillId="0" borderId="0" xfId="2" applyFont="1"/>
    <xf numFmtId="0" fontId="43" fillId="0" borderId="2" xfId="2" applyFont="1" applyBorder="1"/>
    <xf numFmtId="0" fontId="67" fillId="0" borderId="1" xfId="2" applyFont="1" applyBorder="1"/>
    <xf numFmtId="0" fontId="46" fillId="0" borderId="0" xfId="2" applyFont="1" applyAlignment="1">
      <alignment horizontal="right"/>
    </xf>
    <xf numFmtId="0" fontId="46" fillId="0" borderId="0" xfId="2" applyFont="1" applyBorder="1"/>
    <xf numFmtId="0" fontId="67" fillId="0" borderId="0" xfId="2" applyFont="1" applyBorder="1"/>
    <xf numFmtId="0" fontId="47" fillId="0" borderId="0" xfId="2" applyFont="1" applyBorder="1" applyAlignment="1">
      <alignment horizontal="right"/>
    </xf>
    <xf numFmtId="0" fontId="67" fillId="0" borderId="0" xfId="2" applyFont="1" applyBorder="1" applyAlignment="1">
      <alignment horizontal="right"/>
    </xf>
    <xf numFmtId="0" fontId="67" fillId="0" borderId="0" xfId="2" applyFont="1" applyAlignment="1">
      <alignment horizontal="right"/>
    </xf>
    <xf numFmtId="0" fontId="47" fillId="0" borderId="1" xfId="2" applyFont="1" applyBorder="1"/>
    <xf numFmtId="0" fontId="43" fillId="0" borderId="0" xfId="2" applyFont="1" applyFill="1" applyAlignment="1"/>
    <xf numFmtId="0" fontId="43" fillId="0" borderId="0" xfId="2" applyFont="1" applyAlignment="1">
      <alignment horizontal="left" indent="2"/>
    </xf>
    <xf numFmtId="0" fontId="30" fillId="0" borderId="0" xfId="2" applyFont="1" applyFill="1" applyBorder="1" applyAlignment="1"/>
    <xf numFmtId="0" fontId="29" fillId="0" borderId="0" xfId="2" quotePrefix="1" applyFont="1" applyFill="1" applyBorder="1" applyAlignment="1">
      <alignment horizontal="left" indent="2"/>
    </xf>
    <xf numFmtId="0" fontId="29" fillId="0" borderId="0" xfId="2" applyFont="1" applyFill="1" applyBorder="1" applyAlignment="1">
      <alignment horizontal="left" indent="2"/>
    </xf>
    <xf numFmtId="0" fontId="43" fillId="0" borderId="0" xfId="2" applyFont="1" applyFill="1" applyAlignment="1">
      <alignment horizontal="right"/>
    </xf>
    <xf numFmtId="0" fontId="29" fillId="0" borderId="0" xfId="2" applyFont="1" applyBorder="1" applyAlignment="1">
      <alignment horizontal="left" indent="2"/>
    </xf>
    <xf numFmtId="0" fontId="29" fillId="0" borderId="1" xfId="2" applyFont="1" applyBorder="1" applyAlignment="1">
      <alignment horizontal="left" indent="2"/>
    </xf>
    <xf numFmtId="0" fontId="43" fillId="0" borderId="1" xfId="2" applyFont="1" applyFill="1" applyBorder="1" applyAlignment="1"/>
    <xf numFmtId="0" fontId="29" fillId="0" borderId="0" xfId="2" applyFont="1" applyBorder="1" applyAlignment="1">
      <alignment horizontal="left"/>
    </xf>
    <xf numFmtId="0" fontId="47" fillId="0" borderId="0" xfId="2" applyFont="1" applyFill="1"/>
    <xf numFmtId="0" fontId="29" fillId="0" borderId="0" xfId="2" applyFont="1" applyFill="1" applyBorder="1" applyAlignment="1">
      <alignment horizontal="right"/>
    </xf>
    <xf numFmtId="0" fontId="29" fillId="0" borderId="0" xfId="2" applyFont="1" applyFill="1" applyAlignment="1">
      <alignment horizontal="right"/>
    </xf>
    <xf numFmtId="0" fontId="35" fillId="3" borderId="0" xfId="9" applyFont="1" applyFill="1" applyAlignment="1">
      <alignment horizontal="center"/>
    </xf>
    <xf numFmtId="0" fontId="73" fillId="2" borderId="0" xfId="9" applyFont="1" applyFill="1"/>
    <xf numFmtId="0" fontId="74" fillId="2" borderId="1" xfId="9" applyFont="1" applyFill="1" applyBorder="1"/>
    <xf numFmtId="0" fontId="74" fillId="2" borderId="0" xfId="9" applyFont="1" applyFill="1" applyBorder="1"/>
    <xf numFmtId="0" fontId="75" fillId="2" borderId="0" xfId="6" applyFont="1" applyFill="1" applyAlignment="1" applyProtection="1">
      <alignment vertical="top"/>
    </xf>
    <xf numFmtId="0" fontId="75" fillId="2" borderId="0" xfId="6" applyFont="1" applyFill="1" applyAlignment="1" applyProtection="1">
      <alignment horizontal="left" vertical="top" wrapText="1"/>
    </xf>
    <xf numFmtId="0" fontId="39" fillId="2" borderId="0" xfId="6" applyFill="1" applyAlignment="1" applyProtection="1">
      <alignment vertical="top"/>
    </xf>
    <xf numFmtId="0" fontId="39" fillId="2" borderId="0" xfId="6" applyFill="1" applyAlignment="1" applyProtection="1">
      <alignment horizontal="left" vertical="top" wrapText="1"/>
    </xf>
    <xf numFmtId="165" fontId="28" fillId="0" borderId="0" xfId="151" applyNumberFormat="1" applyFill="1"/>
    <xf numFmtId="0" fontId="34" fillId="0" borderId="0" xfId="2" applyFont="1" applyBorder="1"/>
    <xf numFmtId="0" fontId="29" fillId="0" borderId="0" xfId="0" applyFont="1" applyBorder="1" applyAlignment="1">
      <alignment horizontal="right"/>
    </xf>
    <xf numFmtId="0" fontId="35" fillId="3" borderId="0" xfId="9" applyFont="1" applyFill="1" applyAlignment="1">
      <alignment horizontal="center"/>
    </xf>
    <xf numFmtId="0" fontId="29" fillId="0" borderId="0" xfId="151" applyFont="1" applyBorder="1" applyAlignment="1">
      <alignment horizontal="right" wrapText="1"/>
    </xf>
    <xf numFmtId="0" fontId="29" fillId="0" borderId="0" xfId="151" applyFont="1" applyBorder="1" applyAlignment="1">
      <alignment horizontal="center"/>
    </xf>
    <xf numFmtId="0" fontId="29" fillId="0" borderId="0" xfId="151" applyFont="1" applyBorder="1" applyAlignment="1">
      <alignment horizontal="center" vertical="top"/>
    </xf>
    <xf numFmtId="3" fontId="30" fillId="0" borderId="0" xfId="1" applyNumberFormat="1" applyFont="1" applyBorder="1" applyAlignment="1">
      <alignment vertical="top"/>
    </xf>
    <xf numFmtId="3" fontId="29" fillId="0" borderId="0" xfId="151" applyNumberFormat="1" applyFont="1" applyBorder="1" applyAlignment="1">
      <alignment horizontal="right" vertical="top"/>
    </xf>
    <xf numFmtId="0" fontId="29" fillId="0" borderId="0" xfId="151" applyFont="1" applyAlignment="1">
      <alignment horizontal="right" wrapText="1"/>
    </xf>
    <xf numFmtId="0" fontId="29" fillId="0" borderId="0" xfId="151" applyFont="1" applyBorder="1"/>
    <xf numFmtId="3" fontId="30" fillId="0" borderId="0" xfId="151" applyNumberFormat="1" applyFont="1" applyAlignment="1">
      <alignment horizontal="right"/>
    </xf>
    <xf numFmtId="0" fontId="29" fillId="0" borderId="0" xfId="151" applyFont="1" applyAlignment="1">
      <alignment horizontal="center"/>
    </xf>
    <xf numFmtId="0" fontId="34" fillId="0" borderId="0" xfId="151" applyFont="1"/>
    <xf numFmtId="3" fontId="30" fillId="0" borderId="0" xfId="1" applyNumberFormat="1" applyFont="1"/>
    <xf numFmtId="3" fontId="29" fillId="0" borderId="0" xfId="151" applyNumberFormat="1" applyFont="1"/>
    <xf numFmtId="3" fontId="30" fillId="0" borderId="0" xfId="1" applyNumberFormat="1" applyFont="1" applyAlignment="1">
      <alignment vertical="top"/>
    </xf>
    <xf numFmtId="0" fontId="29" fillId="0" borderId="0" xfId="151" applyFont="1" applyAlignment="1">
      <alignment horizontal="center" vertical="top"/>
    </xf>
    <xf numFmtId="3" fontId="45" fillId="0" borderId="0" xfId="0" applyNumberFormat="1" applyFont="1" applyFill="1" applyBorder="1" applyAlignment="1">
      <alignment horizontal="right"/>
    </xf>
    <xf numFmtId="2" fontId="29" fillId="0" borderId="0" xfId="0" applyNumberFormat="1" applyFont="1" applyFill="1" applyAlignment="1">
      <alignment horizontal="center"/>
    </xf>
    <xf numFmtId="0" fontId="29" fillId="0" borderId="0" xfId="0" applyFont="1" applyFill="1" applyAlignment="1">
      <alignment horizontal="center"/>
    </xf>
    <xf numFmtId="165" fontId="29" fillId="0" borderId="0" xfId="0" applyNumberFormat="1" applyFont="1" applyFill="1" applyAlignment="1"/>
    <xf numFmtId="2" fontId="28" fillId="0" borderId="0" xfId="151" applyNumberFormat="1" applyFill="1"/>
    <xf numFmtId="165" fontId="29" fillId="0" borderId="0" xfId="0" applyNumberFormat="1" applyFont="1"/>
    <xf numFmtId="165" fontId="29" fillId="0" borderId="0" xfId="1" applyNumberFormat="1" applyFont="1" applyAlignment="1">
      <alignment vertical="top"/>
    </xf>
    <xf numFmtId="165" fontId="29" fillId="0" borderId="0" xfId="1" applyNumberFormat="1" applyFont="1"/>
    <xf numFmtId="165" fontId="29" fillId="0" borderId="0" xfId="0" applyNumberFormat="1" applyFont="1" applyAlignment="1">
      <alignment horizontal="right"/>
    </xf>
    <xf numFmtId="165" fontId="29" fillId="0" borderId="0" xfId="0" applyNumberFormat="1" applyFont="1" applyBorder="1"/>
    <xf numFmtId="0" fontId="30" fillId="0" borderId="2" xfId="151" applyFont="1" applyBorder="1"/>
    <xf numFmtId="0" fontId="30" fillId="0" borderId="2" xfId="151" applyFont="1" applyBorder="1" applyAlignment="1">
      <alignment wrapText="1"/>
    </xf>
    <xf numFmtId="0" fontId="33" fillId="0" borderId="1" xfId="151" applyFont="1" applyBorder="1" applyAlignment="1">
      <alignment wrapText="1"/>
    </xf>
    <xf numFmtId="3" fontId="43" fillId="0" borderId="0" xfId="123" applyNumberFormat="1" applyFont="1" applyBorder="1" applyAlignment="1">
      <alignment horizontal="right"/>
    </xf>
    <xf numFmtId="0" fontId="29" fillId="0" borderId="1" xfId="0" applyFont="1" applyBorder="1" applyAlignment="1">
      <alignment horizontal="right"/>
    </xf>
    <xf numFmtId="0" fontId="30" fillId="0" borderId="1" xfId="0" applyFont="1" applyBorder="1" applyAlignment="1">
      <alignment horizontal="right"/>
    </xf>
    <xf numFmtId="3" fontId="29" fillId="0" borderId="0" xfId="2" applyNumberFormat="1" applyFont="1" applyFill="1" applyAlignment="1">
      <alignment horizontal="right"/>
    </xf>
    <xf numFmtId="3" fontId="30" fillId="0" borderId="0" xfId="2" applyNumberFormat="1" applyFont="1" applyFill="1" applyAlignment="1">
      <alignment horizontal="right"/>
    </xf>
    <xf numFmtId="0" fontId="45" fillId="0" borderId="0" xfId="2" applyFont="1" applyFill="1" applyAlignment="1"/>
    <xf numFmtId="0" fontId="42" fillId="0" borderId="0" xfId="2" applyFont="1" applyFill="1"/>
    <xf numFmtId="0" fontId="39" fillId="2" borderId="0" xfId="6" applyFill="1" applyBorder="1" applyAlignment="1" applyProtection="1"/>
    <xf numFmtId="3" fontId="29" fillId="0" borderId="0" xfId="0" applyNumberFormat="1" applyFont="1" applyBorder="1" applyAlignment="1">
      <alignment horizontal="right"/>
    </xf>
    <xf numFmtId="0" fontId="43" fillId="0" borderId="1" xfId="81" applyFont="1" applyFill="1" applyBorder="1" applyAlignment="1">
      <alignment horizontal="right"/>
    </xf>
    <xf numFmtId="0" fontId="29" fillId="0" borderId="1" xfId="81" applyFont="1" applyFill="1" applyBorder="1" applyAlignment="1">
      <alignment horizontal="right" vertical="top"/>
    </xf>
    <xf numFmtId="0" fontId="67" fillId="0" borderId="0" xfId="81" applyFont="1" applyFill="1" applyAlignment="1">
      <alignment horizontal="right"/>
    </xf>
    <xf numFmtId="0" fontId="34" fillId="0" borderId="0" xfId="81" applyFont="1" applyFill="1" applyAlignment="1">
      <alignment horizontal="right" vertical="top"/>
    </xf>
    <xf numFmtId="0" fontId="29" fillId="0" borderId="0" xfId="151" applyFont="1" applyBorder="1" applyAlignment="1">
      <alignment horizontal="right"/>
    </xf>
    <xf numFmtId="0" fontId="30" fillId="0" borderId="0" xfId="151" applyFont="1" applyBorder="1" applyAlignment="1">
      <alignment horizontal="right"/>
    </xf>
    <xf numFmtId="0" fontId="29" fillId="0" borderId="0" xfId="151" applyFont="1" applyFill="1" applyBorder="1"/>
    <xf numFmtId="0" fontId="28" fillId="0" borderId="0" xfId="151" applyFill="1" applyBorder="1"/>
    <xf numFmtId="9" fontId="29" fillId="0" borderId="0" xfId="0" applyNumberFormat="1" applyFont="1"/>
    <xf numFmtId="0" fontId="30" fillId="0" borderId="12" xfId="0" applyFont="1" applyBorder="1" applyAlignment="1">
      <alignment wrapText="1"/>
    </xf>
    <xf numFmtId="0" fontId="43" fillId="0" borderId="0" xfId="2" applyFont="1" applyFill="1" applyBorder="1" applyAlignment="1"/>
    <xf numFmtId="0" fontId="43" fillId="0" borderId="0" xfId="2" applyFont="1" applyFill="1" applyBorder="1" applyAlignment="1">
      <alignment horizontal="right"/>
    </xf>
    <xf numFmtId="0" fontId="29" fillId="0" borderId="0" xfId="2" applyFont="1" applyFill="1" applyBorder="1" applyAlignment="1"/>
    <xf numFmtId="3" fontId="34" fillId="0" borderId="0" xfId="0" applyNumberFormat="1" applyFont="1" applyAlignment="1">
      <alignment horizontal="right"/>
    </xf>
    <xf numFmtId="0" fontId="34" fillId="0" borderId="0" xfId="0" applyFont="1" applyAlignment="1">
      <alignment horizontal="right"/>
    </xf>
    <xf numFmtId="167" fontId="29" fillId="0" borderId="0" xfId="0" applyNumberFormat="1" applyFont="1" applyFill="1" applyAlignment="1">
      <alignment horizontal="center"/>
    </xf>
    <xf numFmtId="3" fontId="44" fillId="0" borderId="0" xfId="7" applyNumberFormat="1" applyFont="1" applyBorder="1"/>
    <xf numFmtId="0" fontId="43" fillId="0" borderId="2" xfId="67" applyFont="1" applyBorder="1" applyAlignment="1">
      <alignment horizontal="right"/>
    </xf>
    <xf numFmtId="3" fontId="33" fillId="0" borderId="0" xfId="2" applyNumberFormat="1" applyFont="1" applyAlignment="1"/>
    <xf numFmtId="0" fontId="30" fillId="0" borderId="0" xfId="2" applyFont="1" applyFill="1" applyAlignment="1">
      <alignment horizontal="right"/>
    </xf>
    <xf numFmtId="1" fontId="29" fillId="0" borderId="0" xfId="0" applyNumberFormat="1" applyFont="1" applyAlignment="1">
      <alignment horizontal="right"/>
    </xf>
    <xf numFmtId="3" fontId="29" fillId="0" borderId="1" xfId="2" applyNumberFormat="1" applyFont="1" applyFill="1" applyBorder="1" applyAlignment="1">
      <alignment horizontal="right"/>
    </xf>
    <xf numFmtId="0" fontId="43" fillId="0" borderId="0" xfId="137" applyFont="1" applyAlignment="1">
      <alignment horizontal="right"/>
    </xf>
    <xf numFmtId="1" fontId="43" fillId="0" borderId="0" xfId="2" applyNumberFormat="1" applyFont="1" applyFill="1" applyAlignment="1">
      <alignment horizontal="right"/>
    </xf>
    <xf numFmtId="1" fontId="29" fillId="0" borderId="0" xfId="2" applyNumberFormat="1" applyFont="1" applyFill="1" applyAlignment="1">
      <alignment horizontal="right"/>
    </xf>
    <xf numFmtId="165" fontId="29" fillId="0" borderId="0" xfId="151" applyNumberFormat="1" applyFont="1" applyBorder="1"/>
    <xf numFmtId="0" fontId="29" fillId="0" borderId="2" xfId="0" applyFont="1" applyFill="1" applyBorder="1"/>
    <xf numFmtId="0" fontId="30" fillId="0" borderId="1" xfId="0" applyFont="1" applyFill="1" applyBorder="1"/>
    <xf numFmtId="1" fontId="29" fillId="0" borderId="0" xfId="0" applyNumberFormat="1" applyFont="1" applyFill="1" applyAlignment="1">
      <alignment horizontal="right"/>
    </xf>
    <xf numFmtId="1" fontId="29" fillId="0" borderId="0" xfId="0" applyNumberFormat="1" applyFont="1" applyFill="1" applyBorder="1" applyAlignment="1">
      <alignment horizontal="right"/>
    </xf>
    <xf numFmtId="1" fontId="29" fillId="0" borderId="1" xfId="0" applyNumberFormat="1" applyFont="1" applyFill="1" applyBorder="1" applyAlignment="1">
      <alignment horizontal="right"/>
    </xf>
    <xf numFmtId="3" fontId="29" fillId="0" borderId="1" xfId="0" applyNumberFormat="1" applyFont="1" applyFill="1" applyBorder="1"/>
    <xf numFmtId="0" fontId="76" fillId="0" borderId="0" xfId="0" applyFont="1" applyAlignment="1">
      <alignment vertical="top"/>
    </xf>
    <xf numFmtId="0" fontId="29" fillId="0" borderId="1" xfId="0" applyFont="1" applyFill="1" applyBorder="1" applyAlignment="1">
      <alignment horizontal="center"/>
    </xf>
    <xf numFmtId="3" fontId="29" fillId="0" borderId="0" xfId="0" applyNumberFormat="1" applyFont="1" applyFill="1" applyBorder="1"/>
    <xf numFmtId="1" fontId="34" fillId="0" borderId="0" xfId="0" applyNumberFormat="1" applyFont="1" applyFill="1" applyAlignment="1">
      <alignment horizontal="right"/>
    </xf>
    <xf numFmtId="0" fontId="30" fillId="0" borderId="0" xfId="0" applyFont="1" applyFill="1" applyBorder="1" applyAlignment="1"/>
    <xf numFmtId="0" fontId="34" fillId="0" borderId="0" xfId="7" applyFont="1" applyFill="1"/>
    <xf numFmtId="3" fontId="29" fillId="0" borderId="0" xfId="7" applyNumberFormat="1" applyFont="1" applyFill="1" applyAlignment="1">
      <alignment horizontal="right"/>
    </xf>
    <xf numFmtId="3" fontId="34" fillId="0" borderId="0" xfId="7" applyNumberFormat="1" applyFont="1" applyFill="1" applyAlignment="1">
      <alignment horizontal="right"/>
    </xf>
    <xf numFmtId="3" fontId="29" fillId="0" borderId="1" xfId="7" applyNumberFormat="1" applyFont="1" applyFill="1" applyBorder="1" applyAlignment="1">
      <alignment horizontal="right"/>
    </xf>
    <xf numFmtId="0" fontId="30" fillId="0" borderId="0" xfId="7" applyFont="1" applyBorder="1" applyAlignment="1">
      <alignment horizontal="right"/>
    </xf>
    <xf numFmtId="0" fontId="33" fillId="0" borderId="0" xfId="7" applyFont="1" applyAlignment="1">
      <alignment horizontal="right"/>
    </xf>
    <xf numFmtId="0" fontId="30" fillId="0" borderId="1" xfId="7" applyFont="1" applyBorder="1" applyAlignment="1">
      <alignment horizontal="right"/>
    </xf>
    <xf numFmtId="0" fontId="30" fillId="0" borderId="2" xfId="7" applyFont="1" applyBorder="1" applyAlignment="1">
      <alignment horizontal="right"/>
    </xf>
    <xf numFmtId="0" fontId="28" fillId="0" borderId="0" xfId="7" applyAlignment="1">
      <alignment horizontal="right"/>
    </xf>
    <xf numFmtId="3" fontId="30" fillId="0" borderId="0" xfId="7" applyNumberFormat="1" applyFont="1" applyFill="1" applyAlignment="1">
      <alignment horizontal="right"/>
    </xf>
    <xf numFmtId="0" fontId="29" fillId="0" borderId="1" xfId="0" applyFont="1" applyFill="1" applyBorder="1" applyAlignment="1">
      <alignment horizontal="right"/>
    </xf>
    <xf numFmtId="0" fontId="34" fillId="0" borderId="0" xfId="2" applyFont="1" applyFill="1" applyAlignment="1">
      <alignment horizontal="right"/>
    </xf>
    <xf numFmtId="3" fontId="29" fillId="0" borderId="1" xfId="2" applyNumberFormat="1" applyFont="1" applyFill="1" applyBorder="1" applyAlignment="1">
      <alignment horizontal="right" vertical="top" wrapText="1"/>
    </xf>
    <xf numFmtId="0" fontId="43" fillId="0" borderId="0" xfId="81" applyFont="1" applyFill="1" applyBorder="1" applyAlignment="1">
      <alignment horizontal="right"/>
    </xf>
    <xf numFmtId="0" fontId="46" fillId="0" borderId="0" xfId="81" applyFont="1" applyAlignment="1">
      <alignment horizontal="right"/>
    </xf>
    <xf numFmtId="1" fontId="43" fillId="0" borderId="1" xfId="81" applyNumberFormat="1" applyFont="1" applyBorder="1" applyAlignment="1">
      <alignment horizontal="right"/>
    </xf>
    <xf numFmtId="1" fontId="29" fillId="0" borderId="1" xfId="2" applyNumberFormat="1" applyFont="1" applyBorder="1" applyAlignment="1">
      <alignment horizontal="right"/>
    </xf>
    <xf numFmtId="1" fontId="43" fillId="0" borderId="0" xfId="95" applyNumberFormat="1" applyFont="1" applyAlignment="1">
      <alignment horizontal="right"/>
    </xf>
    <xf numFmtId="1" fontId="31" fillId="0" borderId="0" xfId="2" applyNumberFormat="1" applyFont="1" applyFill="1" applyBorder="1" applyAlignment="1">
      <alignment horizontal="right"/>
    </xf>
    <xf numFmtId="1" fontId="32" fillId="0" borderId="0" xfId="2" applyNumberFormat="1" applyFont="1" applyFill="1" applyBorder="1" applyAlignment="1">
      <alignment horizontal="right"/>
    </xf>
    <xf numFmtId="1" fontId="29" fillId="0" borderId="0" xfId="2" applyNumberFormat="1" applyFont="1" applyAlignment="1">
      <alignment horizontal="right"/>
    </xf>
    <xf numFmtId="1" fontId="43" fillId="0" borderId="0" xfId="81" applyNumberFormat="1" applyFont="1" applyAlignment="1">
      <alignment horizontal="right"/>
    </xf>
    <xf numFmtId="1" fontId="43" fillId="0" borderId="0" xfId="81" applyNumberFormat="1" applyFont="1" applyFill="1" applyAlignment="1">
      <alignment horizontal="right"/>
    </xf>
    <xf numFmtId="1" fontId="29" fillId="0" borderId="0" xfId="95" applyNumberFormat="1" applyFont="1" applyAlignment="1">
      <alignment horizontal="right" vertical="top"/>
    </xf>
    <xf numFmtId="1" fontId="29" fillId="0" borderId="0" xfId="2" applyNumberFormat="1" applyFont="1" applyAlignment="1"/>
    <xf numFmtId="1" fontId="43" fillId="0" borderId="1" xfId="95" applyNumberFormat="1" applyFont="1" applyBorder="1" applyAlignment="1">
      <alignment horizontal="right"/>
    </xf>
    <xf numFmtId="1" fontId="43" fillId="0" borderId="1" xfId="123" applyNumberFormat="1" applyFont="1" applyBorder="1" applyAlignment="1">
      <alignment horizontal="right"/>
    </xf>
    <xf numFmtId="1" fontId="43" fillId="0" borderId="0" xfId="123" applyNumberFormat="1" applyFont="1" applyAlignment="1">
      <alignment horizontal="right"/>
    </xf>
    <xf numFmtId="1" fontId="32" fillId="0" borderId="0" xfId="0" applyNumberFormat="1" applyFont="1" applyFill="1" applyBorder="1" applyAlignment="1">
      <alignment horizontal="right"/>
    </xf>
    <xf numFmtId="1" fontId="31" fillId="0" borderId="0" xfId="0" applyNumberFormat="1" applyFont="1" applyFill="1" applyBorder="1" applyAlignment="1">
      <alignment horizontal="right"/>
    </xf>
    <xf numFmtId="1" fontId="43" fillId="0" borderId="0" xfId="51" applyNumberFormat="1" applyFont="1" applyAlignment="1">
      <alignment horizontal="right"/>
    </xf>
    <xf numFmtId="0" fontId="29" fillId="0" borderId="0" xfId="0" applyFont="1" applyFill="1" applyBorder="1" applyAlignment="1">
      <alignment horizontal="center"/>
    </xf>
    <xf numFmtId="1" fontId="29" fillId="0" borderId="0" xfId="0" applyNumberFormat="1" applyFont="1" applyFill="1" applyBorder="1"/>
    <xf numFmtId="165" fontId="29" fillId="0" borderId="0" xfId="0" applyNumberFormat="1" applyFont="1" applyFill="1" applyBorder="1"/>
    <xf numFmtId="1" fontId="43" fillId="0" borderId="0" xfId="2" applyNumberFormat="1" applyFont="1" applyFill="1" applyAlignment="1"/>
    <xf numFmtId="0" fontId="43" fillId="35" borderId="0" xfId="2" applyFont="1" applyFill="1"/>
    <xf numFmtId="0" fontId="46" fillId="0" borderId="0" xfId="2" applyFont="1" applyFill="1"/>
    <xf numFmtId="0" fontId="41" fillId="0" borderId="0" xfId="2" applyFont="1" applyFill="1"/>
    <xf numFmtId="0" fontId="43" fillId="0" borderId="1" xfId="2" applyFont="1" applyFill="1" applyBorder="1"/>
    <xf numFmtId="0" fontId="43" fillId="0" borderId="0" xfId="2" applyFont="1" applyFill="1" applyBorder="1"/>
    <xf numFmtId="0" fontId="43" fillId="0" borderId="0" xfId="2" applyFont="1" applyFill="1"/>
    <xf numFmtId="0" fontId="67" fillId="0" borderId="0" xfId="2" applyFont="1" applyFill="1"/>
    <xf numFmtId="0" fontId="43" fillId="0" borderId="2" xfId="2" applyFont="1" applyFill="1" applyBorder="1"/>
    <xf numFmtId="0" fontId="67" fillId="0" borderId="1" xfId="2" applyFont="1" applyFill="1" applyBorder="1"/>
    <xf numFmtId="0" fontId="46" fillId="0" borderId="0" xfId="2" applyFont="1" applyFill="1" applyAlignment="1">
      <alignment horizontal="right"/>
    </xf>
    <xf numFmtId="0" fontId="46" fillId="0" borderId="0" xfId="2" applyFont="1" applyFill="1" applyBorder="1" applyAlignment="1">
      <alignment horizontal="right"/>
    </xf>
    <xf numFmtId="0" fontId="67" fillId="0" borderId="0" xfId="2" applyFont="1" applyFill="1" applyBorder="1"/>
    <xf numFmtId="0" fontId="47" fillId="0" borderId="0" xfId="2" applyFont="1" applyFill="1" applyBorder="1" applyAlignment="1">
      <alignment horizontal="right"/>
    </xf>
    <xf numFmtId="0" fontId="67" fillId="0" borderId="0" xfId="2" applyFont="1" applyFill="1" applyBorder="1" applyAlignment="1">
      <alignment horizontal="right"/>
    </xf>
    <xf numFmtId="0" fontId="67" fillId="0" borderId="0" xfId="2" applyFont="1" applyFill="1" applyAlignment="1">
      <alignment horizontal="right"/>
    </xf>
    <xf numFmtId="0" fontId="47" fillId="0" borderId="1" xfId="2" applyFont="1" applyFill="1" applyBorder="1"/>
    <xf numFmtId="0" fontId="43" fillId="0" borderId="0" xfId="2" applyFont="1" applyFill="1" applyAlignment="1">
      <alignment horizontal="left"/>
    </xf>
    <xf numFmtId="165" fontId="43" fillId="0" borderId="0" xfId="2" applyNumberFormat="1" applyFont="1" applyFill="1" applyAlignment="1">
      <alignment horizontal="right"/>
    </xf>
    <xf numFmtId="0" fontId="46" fillId="0" borderId="0" xfId="2" applyFont="1" applyFill="1" applyAlignment="1">
      <alignment horizontal="left"/>
    </xf>
    <xf numFmtId="1" fontId="43" fillId="0" borderId="0" xfId="1" applyNumberFormat="1" applyFont="1" applyFill="1" applyAlignment="1">
      <alignment horizontal="right"/>
    </xf>
    <xf numFmtId="0" fontId="43" fillId="0" borderId="0" xfId="2" quotePrefix="1" applyFont="1" applyFill="1" applyAlignment="1">
      <alignment horizontal="right"/>
    </xf>
    <xf numFmtId="0" fontId="43" fillId="0" borderId="0" xfId="2" applyFont="1" applyFill="1" applyBorder="1" applyAlignment="1">
      <alignment horizontal="left"/>
    </xf>
    <xf numFmtId="0" fontId="72" fillId="0" borderId="0" xfId="2" applyFont="1" applyFill="1"/>
    <xf numFmtId="165" fontId="46" fillId="0" borderId="0" xfId="2" applyNumberFormat="1" applyFont="1" applyFill="1" applyAlignment="1">
      <alignment horizontal="right"/>
    </xf>
    <xf numFmtId="3" fontId="43" fillId="0" borderId="0" xfId="2" applyNumberFormat="1" applyFont="1" applyFill="1" applyAlignment="1">
      <alignment horizontal="right"/>
    </xf>
    <xf numFmtId="3" fontId="43" fillId="0" borderId="0" xfId="2" applyNumberFormat="1" applyFont="1" applyFill="1" applyAlignment="1"/>
    <xf numFmtId="3" fontId="29" fillId="0" borderId="0" xfId="2" applyNumberFormat="1" applyFont="1" applyFill="1" applyAlignment="1"/>
    <xf numFmtId="3" fontId="46" fillId="0" borderId="0" xfId="2" applyNumberFormat="1" applyFont="1" applyFill="1" applyAlignment="1">
      <alignment horizontal="right"/>
    </xf>
    <xf numFmtId="1" fontId="43" fillId="0" borderId="0" xfId="2" applyNumberFormat="1" applyFont="1" applyFill="1" applyBorder="1" applyAlignment="1">
      <alignment horizontal="right"/>
    </xf>
    <xf numFmtId="0" fontId="46" fillId="0" borderId="1" xfId="2" applyFont="1" applyFill="1" applyBorder="1"/>
    <xf numFmtId="3" fontId="46" fillId="0" borderId="1" xfId="2" applyNumberFormat="1" applyFont="1" applyFill="1" applyBorder="1" applyAlignment="1">
      <alignment horizontal="right"/>
    </xf>
    <xf numFmtId="0" fontId="41" fillId="0" borderId="0" xfId="2" applyFont="1" applyFill="1" applyAlignment="1">
      <alignment horizontal="right"/>
    </xf>
    <xf numFmtId="0" fontId="67" fillId="0" borderId="1" xfId="2" applyFont="1" applyFill="1" applyBorder="1" applyAlignment="1">
      <alignment horizontal="right"/>
    </xf>
    <xf numFmtId="169" fontId="43" fillId="0" borderId="0" xfId="2" applyNumberFormat="1" applyFont="1" applyFill="1" applyAlignment="1">
      <alignment horizontal="right"/>
    </xf>
    <xf numFmtId="165" fontId="46" fillId="0" borderId="1" xfId="2" applyNumberFormat="1" applyFont="1" applyFill="1" applyBorder="1" applyAlignment="1">
      <alignment horizontal="right"/>
    </xf>
    <xf numFmtId="0" fontId="42" fillId="0" borderId="0" xfId="2" applyFont="1" applyFill="1" applyAlignment="1">
      <alignment horizontal="right"/>
    </xf>
    <xf numFmtId="0" fontId="77" fillId="0" borderId="0" xfId="2" applyFont="1" applyFill="1" applyAlignment="1">
      <alignment horizontal="left"/>
    </xf>
    <xf numFmtId="0" fontId="77" fillId="0" borderId="0" xfId="2" applyFont="1" applyFill="1" applyBorder="1" applyAlignment="1">
      <alignment horizontal="left"/>
    </xf>
    <xf numFmtId="0" fontId="46" fillId="0" borderId="0" xfId="2" applyFont="1" applyFill="1" applyBorder="1" applyAlignment="1">
      <alignment horizontal="left" wrapText="1"/>
    </xf>
    <xf numFmtId="0" fontId="67" fillId="0" borderId="0" xfId="2" applyFont="1" applyFill="1" applyBorder="1" applyAlignment="1">
      <alignment horizontal="left" wrapText="1"/>
    </xf>
    <xf numFmtId="167" fontId="43" fillId="0" borderId="0" xfId="2" applyNumberFormat="1" applyFont="1"/>
    <xf numFmtId="0" fontId="79" fillId="0" borderId="0" xfId="151" applyFont="1"/>
    <xf numFmtId="0" fontId="80" fillId="0" borderId="0" xfId="151" applyFont="1"/>
    <xf numFmtId="0" fontId="81" fillId="0" borderId="0" xfId="151" applyFont="1"/>
    <xf numFmtId="0" fontId="35" fillId="0" borderId="0" xfId="151" applyFont="1"/>
    <xf numFmtId="0" fontId="82" fillId="0" borderId="0" xfId="151" applyFont="1"/>
    <xf numFmtId="0" fontId="40" fillId="0" borderId="0" xfId="10" applyAlignment="1" applyProtection="1">
      <alignment horizontal="left"/>
    </xf>
    <xf numFmtId="0" fontId="28" fillId="0" borderId="0" xfId="151" applyFont="1" applyAlignment="1">
      <alignment horizontal="left"/>
    </xf>
    <xf numFmtId="0" fontId="84" fillId="0" borderId="0" xfId="151" applyFont="1"/>
    <xf numFmtId="0" fontId="38" fillId="0" borderId="1" xfId="151" applyFont="1" applyFill="1" applyBorder="1" applyAlignment="1">
      <alignment horizontal="left"/>
    </xf>
    <xf numFmtId="0" fontId="38" fillId="0" borderId="0" xfId="151" applyFont="1" applyFill="1" applyBorder="1" applyAlignment="1">
      <alignment horizontal="left"/>
    </xf>
    <xf numFmtId="0" fontId="30" fillId="0" borderId="1" xfId="2" applyFont="1" applyFill="1" applyBorder="1" applyAlignment="1">
      <alignment horizontal="right"/>
    </xf>
    <xf numFmtId="0" fontId="30" fillId="0" borderId="1" xfId="2" applyFont="1" applyFill="1" applyBorder="1"/>
    <xf numFmtId="0" fontId="30" fillId="0" borderId="0" xfId="2" applyFont="1" applyFill="1" applyAlignment="1">
      <alignment horizontal="left"/>
    </xf>
    <xf numFmtId="0" fontId="33" fillId="0" borderId="0" xfId="2" applyFont="1" applyFill="1" applyBorder="1" applyAlignment="1">
      <alignment horizontal="right"/>
    </xf>
    <xf numFmtId="0" fontId="33" fillId="0" borderId="0" xfId="2" applyFont="1" applyFill="1" applyBorder="1" applyAlignment="1">
      <alignment horizontal="left"/>
    </xf>
    <xf numFmtId="0" fontId="33" fillId="0" borderId="0" xfId="2" applyFont="1" applyFill="1" applyBorder="1"/>
    <xf numFmtId="0" fontId="33" fillId="0" borderId="0" xfId="2" applyFont="1" applyFill="1" applyAlignment="1">
      <alignment horizontal="right"/>
    </xf>
    <xf numFmtId="0" fontId="33" fillId="0" borderId="1" xfId="2" applyFont="1" applyFill="1" applyBorder="1" applyAlignment="1">
      <alignment horizontal="right"/>
    </xf>
    <xf numFmtId="0" fontId="33" fillId="0" borderId="0" xfId="2" applyFont="1" applyFill="1"/>
    <xf numFmtId="0" fontId="29" fillId="0" borderId="1" xfId="2" applyFont="1" applyFill="1" applyBorder="1" applyAlignment="1"/>
    <xf numFmtId="0" fontId="33" fillId="0" borderId="1" xfId="0" applyFont="1" applyFill="1" applyBorder="1"/>
    <xf numFmtId="0" fontId="33" fillId="0" borderId="1" xfId="2" applyFont="1" applyFill="1" applyBorder="1"/>
    <xf numFmtId="3" fontId="30" fillId="0" borderId="0" xfId="2" applyNumberFormat="1" applyFont="1" applyFill="1" applyAlignment="1"/>
    <xf numFmtId="0" fontId="46" fillId="0" borderId="0" xfId="81" applyFont="1" applyFill="1" applyAlignment="1">
      <alignment horizontal="right"/>
    </xf>
    <xf numFmtId="0" fontId="29" fillId="0" borderId="1" xfId="2" applyFont="1" applyFill="1" applyBorder="1" applyAlignment="1">
      <alignment horizontal="right"/>
    </xf>
    <xf numFmtId="0" fontId="43" fillId="0" borderId="0" xfId="95" applyFont="1" applyFill="1" applyAlignment="1">
      <alignment horizontal="right"/>
    </xf>
    <xf numFmtId="1" fontId="43" fillId="0" borderId="0" xfId="95" applyNumberFormat="1" applyFont="1" applyFill="1" applyAlignment="1">
      <alignment horizontal="right"/>
    </xf>
    <xf numFmtId="0" fontId="43" fillId="0" borderId="0" xfId="123" applyFont="1" applyFill="1" applyAlignment="1">
      <alignment horizontal="right"/>
    </xf>
    <xf numFmtId="1" fontId="43" fillId="0" borderId="0" xfId="123" applyNumberFormat="1" applyFont="1" applyFill="1" applyAlignment="1">
      <alignment horizontal="right"/>
    </xf>
    <xf numFmtId="0" fontId="43" fillId="0" borderId="1" xfId="123" applyFont="1" applyFill="1" applyBorder="1" applyAlignment="1">
      <alignment horizontal="right"/>
    </xf>
    <xf numFmtId="1" fontId="43" fillId="0" borderId="1" xfId="123" applyNumberFormat="1" applyFont="1" applyFill="1" applyBorder="1" applyAlignment="1">
      <alignment horizontal="right"/>
    </xf>
    <xf numFmtId="0" fontId="29" fillId="0" borderId="0" xfId="95" applyFont="1" applyFill="1" applyAlignment="1">
      <alignment horizontal="right" vertical="top"/>
    </xf>
    <xf numFmtId="0" fontId="43" fillId="0" borderId="1" xfId="95" applyFont="1" applyFill="1" applyBorder="1" applyAlignment="1">
      <alignment horizontal="right"/>
    </xf>
    <xf numFmtId="0" fontId="33" fillId="0" borderId="1" xfId="2" applyFont="1" applyFill="1" applyBorder="1" applyAlignment="1">
      <alignment horizontal="left"/>
    </xf>
    <xf numFmtId="0" fontId="46" fillId="0" borderId="0" xfId="51" applyFont="1" applyFill="1" applyAlignment="1">
      <alignment horizontal="right"/>
    </xf>
    <xf numFmtId="0" fontId="43" fillId="0" borderId="0" xfId="51" applyFont="1" applyFill="1" applyAlignment="1">
      <alignment horizontal="right"/>
    </xf>
    <xf numFmtId="0" fontId="29" fillId="0" borderId="0" xfId="0" applyFont="1" applyFill="1" applyAlignment="1">
      <alignment horizontal="right"/>
    </xf>
    <xf numFmtId="0" fontId="43" fillId="0" borderId="0" xfId="67" applyFont="1" applyFill="1" applyAlignment="1">
      <alignment horizontal="right"/>
    </xf>
    <xf numFmtId="0" fontId="43" fillId="0" borderId="0" xfId="67" applyFont="1" applyFill="1" applyBorder="1" applyAlignment="1">
      <alignment horizontal="right"/>
    </xf>
    <xf numFmtId="0" fontId="43" fillId="0" borderId="1" xfId="67" applyFont="1" applyFill="1" applyBorder="1" applyAlignment="1">
      <alignment horizontal="right"/>
    </xf>
    <xf numFmtId="0" fontId="46" fillId="0" borderId="0" xfId="51" applyFont="1" applyFill="1" applyBorder="1" applyAlignment="1">
      <alignment horizontal="right"/>
    </xf>
    <xf numFmtId="0" fontId="43" fillId="0" borderId="2" xfId="67" applyFont="1" applyFill="1" applyBorder="1" applyAlignment="1">
      <alignment horizontal="right"/>
    </xf>
    <xf numFmtId="0" fontId="30" fillId="0" borderId="0" xfId="2" applyFont="1" applyFill="1" applyBorder="1" applyAlignment="1">
      <alignment horizontal="right"/>
    </xf>
    <xf numFmtId="0" fontId="67" fillId="0" borderId="0" xfId="67" applyFont="1" applyFill="1" applyAlignment="1">
      <alignment horizontal="right"/>
    </xf>
    <xf numFmtId="165" fontId="29" fillId="0" borderId="1" xfId="0" applyNumberFormat="1" applyFont="1" applyBorder="1"/>
    <xf numFmtId="0" fontId="30" fillId="0" borderId="0" xfId="0" applyFont="1" applyFill="1" applyBorder="1" applyAlignment="1">
      <alignment horizontal="right"/>
    </xf>
    <xf numFmtId="0" fontId="30" fillId="0" borderId="0" xfId="0" applyFont="1" applyFill="1" applyAlignment="1">
      <alignment horizontal="left"/>
    </xf>
    <xf numFmtId="0" fontId="30" fillId="0" borderId="0" xfId="0" applyFont="1" applyFill="1" applyAlignment="1">
      <alignment horizontal="right"/>
    </xf>
    <xf numFmtId="3" fontId="29" fillId="0" borderId="0" xfId="2" applyNumberFormat="1" applyFont="1" applyFill="1"/>
    <xf numFmtId="0" fontId="29" fillId="0" borderId="1" xfId="0" applyFont="1" applyFill="1" applyBorder="1" applyAlignment="1"/>
    <xf numFmtId="3" fontId="30" fillId="0" borderId="0" xfId="2" applyNumberFormat="1" applyFont="1" applyFill="1"/>
    <xf numFmtId="0" fontId="29" fillId="0" borderId="0" xfId="151" applyFont="1" applyFill="1" applyBorder="1" applyAlignment="1">
      <alignment horizontal="right" wrapText="1"/>
    </xf>
    <xf numFmtId="0" fontId="38" fillId="0" borderId="0" xfId="151" applyFont="1" applyFill="1" applyBorder="1" applyAlignment="1">
      <alignment horizontal="right"/>
    </xf>
    <xf numFmtId="0" fontId="29" fillId="0" borderId="0" xfId="151" applyFont="1" applyFill="1" applyBorder="1" applyAlignment="1">
      <alignment horizontal="right"/>
    </xf>
    <xf numFmtId="0" fontId="30" fillId="0" borderId="0" xfId="151" applyFont="1" applyFill="1" applyBorder="1" applyAlignment="1">
      <alignment horizontal="right"/>
    </xf>
    <xf numFmtId="0" fontId="30" fillId="0" borderId="2" xfId="0" applyFont="1" applyBorder="1" applyAlignment="1"/>
    <xf numFmtId="0" fontId="29" fillId="0" borderId="0" xfId="0" applyFont="1" applyFill="1" applyAlignment="1">
      <alignment wrapText="1"/>
    </xf>
    <xf numFmtId="9" fontId="30" fillId="0" borderId="0" xfId="0" applyNumberFormat="1" applyFont="1" applyFill="1"/>
    <xf numFmtId="0" fontId="29" fillId="0" borderId="0" xfId="0" applyFont="1" applyAlignment="1">
      <alignment wrapText="1"/>
    </xf>
    <xf numFmtId="166" fontId="48" fillId="0" borderId="0" xfId="0" applyNumberFormat="1" applyFont="1" applyFill="1" applyBorder="1" applyAlignment="1">
      <alignment horizontal="right"/>
    </xf>
    <xf numFmtId="0" fontId="34" fillId="0" borderId="0" xfId="0" applyFont="1" applyBorder="1" applyAlignment="1">
      <alignment vertical="top"/>
    </xf>
    <xf numFmtId="0" fontId="34" fillId="0" borderId="0" xfId="0" applyFont="1" applyAlignment="1">
      <alignment vertical="top"/>
    </xf>
    <xf numFmtId="165" fontId="29" fillId="0" borderId="0" xfId="0" applyNumberFormat="1" applyFont="1" applyFill="1"/>
    <xf numFmtId="0" fontId="29" fillId="0" borderId="0" xfId="0" applyFont="1" applyFill="1" applyBorder="1" applyAlignment="1">
      <alignment horizontal="right"/>
    </xf>
    <xf numFmtId="0" fontId="29" fillId="0" borderId="1" xfId="151" applyFont="1" applyFill="1" applyBorder="1" applyAlignment="1">
      <alignment horizontal="center"/>
    </xf>
    <xf numFmtId="0" fontId="29" fillId="0" borderId="1" xfId="151" applyFont="1" applyFill="1" applyBorder="1"/>
    <xf numFmtId="0" fontId="29" fillId="0" borderId="0" xfId="151" applyFont="1" applyFill="1"/>
    <xf numFmtId="0" fontId="29" fillId="0" borderId="0" xfId="1" applyNumberFormat="1" applyFont="1" applyAlignment="1">
      <alignment vertical="top"/>
    </xf>
    <xf numFmtId="0" fontId="29" fillId="0" borderId="0" xfId="1" applyNumberFormat="1" applyFont="1"/>
    <xf numFmtId="0" fontId="34" fillId="0" borderId="0" xfId="0" applyFont="1" applyFill="1" applyAlignment="1">
      <alignment wrapText="1"/>
    </xf>
    <xf numFmtId="3" fontId="28" fillId="0" borderId="0" xfId="151" applyNumberFormat="1"/>
    <xf numFmtId="0" fontId="31" fillId="0" borderId="0" xfId="0" applyFont="1" applyFill="1" applyBorder="1" applyAlignment="1">
      <alignment horizontal="right"/>
    </xf>
    <xf numFmtId="1" fontId="29" fillId="0" borderId="0" xfId="0" applyNumberFormat="1" applyFont="1" applyBorder="1" applyAlignment="1">
      <alignment horizontal="right"/>
    </xf>
    <xf numFmtId="0" fontId="31" fillId="0" borderId="1" xfId="0" applyFont="1" applyFill="1" applyBorder="1" applyAlignment="1">
      <alignment horizontal="right"/>
    </xf>
    <xf numFmtId="0" fontId="48" fillId="0" borderId="0" xfId="0" applyFont="1" applyFill="1" applyBorder="1" applyAlignment="1">
      <alignment horizontal="right"/>
    </xf>
    <xf numFmtId="0" fontId="67" fillId="0" borderId="1" xfId="67" applyFont="1" applyFill="1" applyBorder="1" applyAlignment="1">
      <alignment horizontal="right"/>
    </xf>
    <xf numFmtId="0" fontId="67" fillId="0" borderId="1" xfId="67" applyFont="1" applyBorder="1" applyAlignment="1">
      <alignment horizontal="right"/>
    </xf>
    <xf numFmtId="0" fontId="32" fillId="0" borderId="0" xfId="0" applyFont="1" applyFill="1" applyBorder="1" applyAlignment="1">
      <alignment horizontal="right"/>
    </xf>
    <xf numFmtId="0" fontId="32" fillId="0" borderId="0" xfId="2" applyFont="1" applyFill="1" applyBorder="1" applyAlignment="1">
      <alignment horizontal="right"/>
    </xf>
    <xf numFmtId="0" fontId="31" fillId="0" borderId="0" xfId="2" applyFont="1" applyFill="1" applyBorder="1" applyAlignment="1">
      <alignment horizontal="right"/>
    </xf>
    <xf numFmtId="1" fontId="43" fillId="0" borderId="0" xfId="137" applyNumberFormat="1" applyFont="1" applyAlignment="1">
      <alignment horizontal="right"/>
    </xf>
    <xf numFmtId="1" fontId="67" fillId="0" borderId="0" xfId="81" applyNumberFormat="1" applyFont="1" applyFill="1" applyAlignment="1">
      <alignment horizontal="right"/>
    </xf>
    <xf numFmtId="1" fontId="43" fillId="0" borderId="1" xfId="81" applyNumberFormat="1" applyFont="1" applyFill="1" applyBorder="1" applyAlignment="1">
      <alignment horizontal="right"/>
    </xf>
    <xf numFmtId="1" fontId="29" fillId="0" borderId="0" xfId="2" applyNumberFormat="1" applyFont="1" applyFill="1" applyBorder="1" applyAlignment="1">
      <alignment horizontal="right"/>
    </xf>
    <xf numFmtId="1" fontId="29" fillId="0" borderId="0" xfId="2" applyNumberFormat="1" applyFont="1" applyBorder="1" applyAlignment="1">
      <alignment horizontal="right"/>
    </xf>
    <xf numFmtId="1" fontId="43" fillId="0" borderId="0" xfId="81" applyNumberFormat="1" applyFont="1" applyFill="1" applyBorder="1" applyAlignment="1">
      <alignment horizontal="right"/>
    </xf>
    <xf numFmtId="0" fontId="43" fillId="0" borderId="0" xfId="81" applyFont="1" applyBorder="1" applyAlignment="1">
      <alignment horizontal="right"/>
    </xf>
    <xf numFmtId="1" fontId="43" fillId="0" borderId="0" xfId="81" applyNumberFormat="1" applyFont="1" applyBorder="1" applyAlignment="1">
      <alignment horizontal="right"/>
    </xf>
    <xf numFmtId="1" fontId="31" fillId="0" borderId="1" xfId="0" applyNumberFormat="1" applyFont="1" applyFill="1" applyBorder="1" applyAlignment="1">
      <alignment horizontal="right"/>
    </xf>
    <xf numFmtId="0" fontId="43" fillId="0" borderId="0" xfId="95" applyFont="1" applyFill="1" applyBorder="1" applyAlignment="1">
      <alignment horizontal="right"/>
    </xf>
    <xf numFmtId="1" fontId="43" fillId="0" borderId="0" xfId="95" applyNumberFormat="1" applyFont="1" applyFill="1" applyBorder="1" applyAlignment="1">
      <alignment horizontal="right"/>
    </xf>
    <xf numFmtId="1" fontId="43" fillId="0" borderId="0" xfId="95" applyNumberFormat="1" applyFont="1" applyBorder="1" applyAlignment="1">
      <alignment horizontal="right"/>
    </xf>
    <xf numFmtId="0" fontId="43" fillId="0" borderId="0" xfId="95" applyFont="1" applyBorder="1" applyAlignment="1">
      <alignment horizontal="right"/>
    </xf>
    <xf numFmtId="1" fontId="43" fillId="0" borderId="1" xfId="51" applyNumberFormat="1" applyFont="1" applyBorder="1" applyAlignment="1">
      <alignment horizontal="right"/>
    </xf>
    <xf numFmtId="0" fontId="29" fillId="0" borderId="1" xfId="95" applyFont="1" applyFill="1" applyBorder="1" applyAlignment="1">
      <alignment horizontal="right" vertical="top"/>
    </xf>
    <xf numFmtId="3" fontId="30" fillId="0" borderId="0" xfId="7" applyNumberFormat="1" applyFont="1"/>
    <xf numFmtId="1" fontId="29" fillId="0" borderId="0" xfId="0" applyNumberFormat="1" applyFont="1" applyFill="1"/>
    <xf numFmtId="1" fontId="29" fillId="0" borderId="1" xfId="2" applyNumberFormat="1" applyFont="1" applyFill="1" applyBorder="1" applyAlignment="1">
      <alignment horizontal="right"/>
    </xf>
    <xf numFmtId="3" fontId="38" fillId="0" borderId="0" xfId="151" applyNumberFormat="1" applyFont="1" applyFill="1" applyBorder="1" applyAlignment="1">
      <alignment horizontal="left"/>
    </xf>
    <xf numFmtId="0" fontId="29" fillId="0" borderId="1" xfId="151" applyFont="1" applyFill="1" applyBorder="1" applyAlignment="1">
      <alignment horizontal="right" wrapText="1"/>
    </xf>
    <xf numFmtId="0" fontId="29" fillId="0" borderId="1" xfId="151" applyFont="1" applyFill="1" applyBorder="1" applyAlignment="1">
      <alignment horizontal="right"/>
    </xf>
    <xf numFmtId="0" fontId="30" fillId="0" borderId="1" xfId="151" applyFont="1" applyFill="1" applyBorder="1" applyAlignment="1">
      <alignment horizontal="right"/>
    </xf>
    <xf numFmtId="0" fontId="43" fillId="0" borderId="0" xfId="51" applyFont="1" applyFill="1" applyBorder="1" applyAlignment="1">
      <alignment horizontal="right"/>
    </xf>
    <xf numFmtId="0" fontId="45" fillId="0" borderId="0" xfId="2" applyFont="1" applyFill="1"/>
    <xf numFmtId="1" fontId="30" fillId="0" borderId="0" xfId="2" applyNumberFormat="1" applyFont="1" applyAlignment="1"/>
    <xf numFmtId="3" fontId="30" fillId="0" borderId="1" xfId="0" applyNumberFormat="1" applyFont="1" applyBorder="1"/>
    <xf numFmtId="9" fontId="30" fillId="0" borderId="1" xfId="0" applyNumberFormat="1" applyFont="1" applyBorder="1"/>
    <xf numFmtId="168" fontId="31" fillId="0" borderId="1" xfId="0" applyNumberFormat="1" applyFont="1" applyFill="1" applyBorder="1" applyAlignment="1">
      <alignment horizontal="right"/>
    </xf>
    <xf numFmtId="0" fontId="43" fillId="0" borderId="1" xfId="2" applyFont="1" applyFill="1" applyBorder="1" applyAlignment="1">
      <alignment horizontal="left"/>
    </xf>
    <xf numFmtId="0" fontId="47" fillId="0" borderId="0" xfId="2" applyFont="1" applyFill="1" applyBorder="1" applyAlignment="1">
      <alignment horizontal="left"/>
    </xf>
    <xf numFmtId="0" fontId="67" fillId="0" borderId="0" xfId="2" applyFont="1" applyFill="1" applyAlignment="1">
      <alignment horizontal="left"/>
    </xf>
    <xf numFmtId="0" fontId="47" fillId="0" borderId="1" xfId="2" applyFont="1" applyFill="1" applyBorder="1" applyAlignment="1">
      <alignment horizontal="left"/>
    </xf>
    <xf numFmtId="0" fontId="42" fillId="0" borderId="0" xfId="2" applyFont="1" applyFill="1" applyAlignment="1">
      <alignment horizontal="left"/>
    </xf>
    <xf numFmtId="0" fontId="43" fillId="0" borderId="0" xfId="400" applyFont="1" applyAlignment="1">
      <alignment horizontal="left"/>
    </xf>
    <xf numFmtId="0" fontId="43" fillId="0" borderId="0" xfId="400" applyNumberFormat="1" applyFont="1"/>
    <xf numFmtId="0" fontId="43" fillId="0" borderId="0" xfId="400" applyFont="1" applyFill="1" applyBorder="1" applyAlignment="1">
      <alignment horizontal="left"/>
    </xf>
    <xf numFmtId="0" fontId="43" fillId="0" borderId="0" xfId="400" applyNumberFormat="1" applyFont="1" applyFill="1" applyBorder="1"/>
    <xf numFmtId="3" fontId="43" fillId="0" borderId="0" xfId="400" applyNumberFormat="1" applyFont="1" applyFill="1" applyBorder="1"/>
    <xf numFmtId="3" fontId="29" fillId="0" borderId="0" xfId="151" applyNumberFormat="1" applyFont="1" applyFill="1" applyBorder="1"/>
    <xf numFmtId="0" fontId="43" fillId="0" borderId="1" xfId="400" applyFont="1" applyFill="1" applyBorder="1" applyAlignment="1">
      <alignment horizontal="left"/>
    </xf>
    <xf numFmtId="3" fontId="43" fillId="0" borderId="1" xfId="400" applyNumberFormat="1" applyFont="1" applyFill="1" applyBorder="1"/>
    <xf numFmtId="0" fontId="29" fillId="0" borderId="0" xfId="151" applyFont="1" applyFill="1" applyBorder="1" applyAlignment="1">
      <alignment horizontal="center"/>
    </xf>
    <xf numFmtId="3" fontId="29" fillId="0" borderId="0" xfId="151" applyNumberFormat="1" applyFont="1" applyBorder="1"/>
    <xf numFmtId="0" fontId="29" fillId="0" borderId="2" xfId="2" applyFont="1" applyFill="1" applyBorder="1" applyAlignment="1">
      <alignment horizontal="right"/>
    </xf>
    <xf numFmtId="0" fontId="30" fillId="0" borderId="0" xfId="0" applyFont="1" applyBorder="1" applyAlignment="1">
      <alignment horizontal="right"/>
    </xf>
    <xf numFmtId="0" fontId="46" fillId="0" borderId="0" xfId="67" applyFont="1" applyFill="1" applyBorder="1" applyAlignment="1">
      <alignment horizontal="right"/>
    </xf>
    <xf numFmtId="0" fontId="46" fillId="0" borderId="0" xfId="67" applyFont="1" applyBorder="1" applyAlignment="1">
      <alignment horizontal="right"/>
    </xf>
    <xf numFmtId="0" fontId="43" fillId="0" borderId="0" xfId="51" applyFont="1" applyBorder="1" applyAlignment="1">
      <alignment horizontal="right"/>
    </xf>
    <xf numFmtId="0" fontId="46" fillId="35" borderId="0" xfId="2" applyFont="1" applyFill="1"/>
    <xf numFmtId="9" fontId="43" fillId="0" borderId="0" xfId="401" applyNumberFormat="1" applyFont="1"/>
    <xf numFmtId="3" fontId="43" fillId="0" borderId="0" xfId="401" applyNumberFormat="1" applyFont="1"/>
    <xf numFmtId="0" fontId="43" fillId="0" borderId="0" xfId="401" applyFont="1" applyAlignment="1">
      <alignment horizontal="right"/>
    </xf>
    <xf numFmtId="0" fontId="30" fillId="0" borderId="12" xfId="0" applyFont="1" applyBorder="1" applyAlignment="1">
      <alignment horizontal="right" wrapText="1"/>
    </xf>
    <xf numFmtId="0" fontId="33" fillId="0" borderId="1" xfId="0" applyFont="1" applyBorder="1" applyAlignment="1">
      <alignment horizontal="right" wrapText="1"/>
    </xf>
    <xf numFmtId="165" fontId="30" fillId="0" borderId="1" xfId="0" applyNumberFormat="1" applyFont="1" applyBorder="1" applyAlignment="1">
      <alignment horizontal="right"/>
    </xf>
    <xf numFmtId="165" fontId="30" fillId="0" borderId="0" xfId="0" applyNumberFormat="1" applyFont="1" applyFill="1" applyAlignment="1">
      <alignment horizontal="right"/>
    </xf>
    <xf numFmtId="0" fontId="30" fillId="0" borderId="1" xfId="0" applyFont="1" applyBorder="1" applyAlignment="1">
      <alignment wrapText="1"/>
    </xf>
    <xf numFmtId="165" fontId="29" fillId="0" borderId="1" xfId="151" applyNumberFormat="1" applyFont="1" applyBorder="1"/>
    <xf numFmtId="3" fontId="34" fillId="0" borderId="0" xfId="7" applyNumberFormat="1" applyFont="1" applyAlignment="1">
      <alignment horizontal="right"/>
    </xf>
    <xf numFmtId="3" fontId="34" fillId="0" borderId="0" xfId="7" applyNumberFormat="1" applyFont="1" applyBorder="1" applyAlignment="1">
      <alignment horizontal="right"/>
    </xf>
    <xf numFmtId="0" fontId="29" fillId="0" borderId="0" xfId="7" applyFont="1" applyFill="1"/>
    <xf numFmtId="3" fontId="29" fillId="0" borderId="0" xfId="7" applyNumberFormat="1" applyFont="1" applyFill="1" applyBorder="1" applyAlignment="1">
      <alignment horizontal="right"/>
    </xf>
    <xf numFmtId="3" fontId="45" fillId="0" borderId="0" xfId="7" applyNumberFormat="1" applyFont="1" applyBorder="1" applyAlignment="1">
      <alignment horizontal="right"/>
    </xf>
    <xf numFmtId="0" fontId="28" fillId="0" borderId="0" xfId="7" applyFont="1" applyFill="1"/>
    <xf numFmtId="0" fontId="46" fillId="0" borderId="0" xfId="2" applyFont="1" applyFill="1" applyAlignment="1"/>
    <xf numFmtId="167" fontId="46" fillId="0" borderId="0" xfId="2" applyNumberFormat="1" applyFont="1" applyFill="1"/>
    <xf numFmtId="0" fontId="46" fillId="37" borderId="0" xfId="2" applyFont="1" applyFill="1"/>
    <xf numFmtId="0" fontId="29" fillId="0" borderId="2" xfId="0" applyFont="1" applyFill="1" applyBorder="1" applyAlignment="1">
      <alignment wrapText="1"/>
    </xf>
    <xf numFmtId="0" fontId="30" fillId="0" borderId="2" xfId="0" applyFont="1" applyFill="1" applyBorder="1" applyAlignment="1">
      <alignment horizontal="right" wrapText="1"/>
    </xf>
    <xf numFmtId="0" fontId="30" fillId="0" borderId="1" xfId="0" applyFont="1" applyFill="1" applyBorder="1" applyAlignment="1">
      <alignment horizontal="right"/>
    </xf>
    <xf numFmtId="0" fontId="34" fillId="0" borderId="0" xfId="0" applyFont="1" applyFill="1" applyAlignment="1">
      <alignment horizontal="right"/>
    </xf>
    <xf numFmtId="1" fontId="48" fillId="0" borderId="0" xfId="2" applyNumberFormat="1" applyFont="1" applyFill="1" applyBorder="1" applyAlignment="1">
      <alignment horizontal="right"/>
    </xf>
    <xf numFmtId="0" fontId="48" fillId="0" borderId="0" xfId="2" applyFont="1" applyFill="1" applyBorder="1" applyAlignment="1">
      <alignment horizontal="right"/>
    </xf>
    <xf numFmtId="0" fontId="67" fillId="0" borderId="0" xfId="137" applyFont="1" applyAlignment="1">
      <alignment horizontal="right"/>
    </xf>
    <xf numFmtId="1" fontId="48" fillId="0" borderId="0" xfId="0" applyNumberFormat="1" applyFont="1" applyFill="1" applyBorder="1" applyAlignment="1">
      <alignment horizontal="right"/>
    </xf>
    <xf numFmtId="0" fontId="67" fillId="0" borderId="0" xfId="95" applyFont="1" applyFill="1" applyAlignment="1">
      <alignment horizontal="right"/>
    </xf>
    <xf numFmtId="0" fontId="67" fillId="0" borderId="0" xfId="95" applyFont="1" applyAlignment="1">
      <alignment horizontal="right"/>
    </xf>
    <xf numFmtId="1" fontId="67" fillId="0" borderId="0" xfId="95" applyNumberFormat="1" applyFont="1" applyAlignment="1">
      <alignment horizontal="right"/>
    </xf>
    <xf numFmtId="3" fontId="29" fillId="0" borderId="1" xfId="151" applyNumberFormat="1" applyFont="1" applyFill="1" applyBorder="1"/>
    <xf numFmtId="0" fontId="29" fillId="0" borderId="0" xfId="81" applyFont="1" applyFill="1" applyBorder="1" applyAlignment="1">
      <alignment horizontal="right" vertical="top"/>
    </xf>
    <xf numFmtId="0" fontId="30" fillId="0" borderId="0" xfId="151" applyFont="1" applyFill="1" applyBorder="1"/>
    <xf numFmtId="0" fontId="33" fillId="0" borderId="0" xfId="151" applyFont="1" applyFill="1"/>
    <xf numFmtId="0" fontId="30" fillId="0" borderId="0" xfId="151" applyFont="1" applyFill="1"/>
    <xf numFmtId="0" fontId="30" fillId="0" borderId="1" xfId="151" applyFont="1" applyFill="1" applyBorder="1"/>
    <xf numFmtId="0" fontId="30" fillId="0" borderId="0" xfId="151" applyFont="1" applyFill="1" applyAlignment="1"/>
    <xf numFmtId="0" fontId="30" fillId="0" borderId="2" xfId="151" applyFont="1" applyFill="1" applyBorder="1" applyAlignment="1">
      <alignment horizontal="left"/>
    </xf>
    <xf numFmtId="0" fontId="33" fillId="0" borderId="0" xfId="151" applyFont="1" applyFill="1" applyAlignment="1"/>
    <xf numFmtId="0" fontId="33" fillId="0" borderId="1" xfId="151" applyFont="1" applyFill="1" applyBorder="1" applyAlignment="1">
      <alignment horizontal="left"/>
    </xf>
    <xf numFmtId="0" fontId="30" fillId="0" borderId="1" xfId="151" applyFont="1" applyFill="1" applyBorder="1" applyAlignment="1">
      <alignment horizontal="left"/>
    </xf>
    <xf numFmtId="0" fontId="30" fillId="0" borderId="0" xfId="151" applyFont="1" applyFill="1" applyAlignment="1">
      <alignment horizontal="left"/>
    </xf>
    <xf numFmtId="0" fontId="30" fillId="0" borderId="0" xfId="151" applyFont="1" applyFill="1" applyAlignment="1">
      <alignment horizontal="right"/>
    </xf>
    <xf numFmtId="0" fontId="33" fillId="0" borderId="1" xfId="151" applyFont="1" applyFill="1" applyBorder="1"/>
    <xf numFmtId="0" fontId="33" fillId="0" borderId="1" xfId="151" applyFont="1" applyFill="1" applyBorder="1" applyAlignment="1">
      <alignment horizontal="right"/>
    </xf>
    <xf numFmtId="3" fontId="29" fillId="0" borderId="0" xfId="151" applyNumberFormat="1" applyFont="1" applyFill="1" applyAlignment="1">
      <alignment horizontal="right"/>
    </xf>
    <xf numFmtId="3" fontId="32" fillId="0" borderId="0" xfId="151" applyNumberFormat="1" applyFont="1" applyFill="1" applyBorder="1" applyAlignment="1">
      <alignment horizontal="right"/>
    </xf>
    <xf numFmtId="3" fontId="30" fillId="0" borderId="0" xfId="151" applyNumberFormat="1" applyFont="1" applyFill="1" applyAlignment="1">
      <alignment horizontal="right"/>
    </xf>
    <xf numFmtId="3" fontId="31" fillId="0" borderId="0" xfId="151" applyNumberFormat="1" applyFont="1" applyFill="1" applyBorder="1" applyAlignment="1">
      <alignment horizontal="right"/>
    </xf>
    <xf numFmtId="3" fontId="31" fillId="0" borderId="1" xfId="151" applyNumberFormat="1" applyFont="1" applyFill="1" applyBorder="1" applyAlignment="1">
      <alignment horizontal="right"/>
    </xf>
    <xf numFmtId="3" fontId="29" fillId="0" borderId="1" xfId="151" applyNumberFormat="1" applyFont="1" applyFill="1" applyBorder="1" applyAlignment="1">
      <alignment horizontal="right"/>
    </xf>
    <xf numFmtId="3" fontId="29" fillId="0" borderId="0" xfId="151" applyNumberFormat="1" applyFont="1" applyFill="1" applyBorder="1" applyAlignment="1">
      <alignment horizontal="right"/>
    </xf>
    <xf numFmtId="0" fontId="34" fillId="0" borderId="0" xfId="151" applyFont="1" applyFill="1"/>
    <xf numFmtId="3" fontId="28" fillId="0" borderId="0" xfId="151" applyNumberFormat="1" applyFill="1"/>
    <xf numFmtId="0" fontId="30" fillId="0" borderId="2" xfId="151" applyFont="1" applyBorder="1" applyAlignment="1">
      <alignment horizontal="left" wrapText="1"/>
    </xf>
    <xf numFmtId="0" fontId="33" fillId="0" borderId="1" xfId="151" applyFont="1" applyBorder="1" applyAlignment="1">
      <alignment horizontal="left" wrapText="1"/>
    </xf>
    <xf numFmtId="0" fontId="29" fillId="0" borderId="0" xfId="151" applyFont="1" applyAlignment="1">
      <alignment horizontal="left" wrapText="1"/>
    </xf>
    <xf numFmtId="0" fontId="29" fillId="0" borderId="0" xfId="151" applyFont="1" applyAlignment="1">
      <alignment horizontal="left"/>
    </xf>
    <xf numFmtId="3" fontId="29" fillId="0" borderId="0" xfId="151" applyNumberFormat="1" applyFont="1" applyAlignment="1">
      <alignment horizontal="left"/>
    </xf>
    <xf numFmtId="0" fontId="29" fillId="0" borderId="0" xfId="151" applyFont="1" applyBorder="1" applyAlignment="1">
      <alignment horizontal="left"/>
    </xf>
    <xf numFmtId="0" fontId="29" fillId="0" borderId="0" xfId="151" applyFont="1" applyFill="1" applyBorder="1" applyAlignment="1">
      <alignment horizontal="left"/>
    </xf>
    <xf numFmtId="0" fontId="34" fillId="0" borderId="0" xfId="151" applyFont="1" applyAlignment="1">
      <alignment horizontal="left"/>
    </xf>
    <xf numFmtId="0" fontId="29" fillId="0" borderId="0" xfId="151" applyFont="1" applyFill="1" applyBorder="1" applyAlignment="1">
      <alignment horizontal="left" wrapText="1"/>
    </xf>
    <xf numFmtId="3" fontId="38" fillId="0" borderId="1" xfId="151" applyNumberFormat="1" applyFont="1" applyFill="1" applyBorder="1" applyAlignment="1">
      <alignment horizontal="left"/>
    </xf>
    <xf numFmtId="3" fontId="34" fillId="0" borderId="0" xfId="0" applyNumberFormat="1" applyFont="1" applyFill="1" applyAlignment="1">
      <alignment horizontal="right"/>
    </xf>
    <xf numFmtId="0" fontId="33" fillId="0" borderId="0" xfId="0" applyFont="1" applyFill="1" applyBorder="1"/>
    <xf numFmtId="0" fontId="33" fillId="0" borderId="1" xfId="0" applyFont="1" applyFill="1" applyBorder="1" applyAlignment="1">
      <alignment horizontal="left"/>
    </xf>
    <xf numFmtId="0" fontId="33" fillId="0" borderId="0" xfId="0" applyFont="1" applyAlignment="1">
      <alignment horizontal="right"/>
    </xf>
    <xf numFmtId="0" fontId="33" fillId="0" borderId="0" xfId="0" applyFont="1" applyBorder="1" applyAlignment="1">
      <alignment horizontal="right"/>
    </xf>
    <xf numFmtId="3" fontId="44" fillId="0" borderId="0" xfId="0" applyNumberFormat="1" applyFont="1" applyFill="1" applyBorder="1" applyAlignment="1">
      <alignment horizontal="right"/>
    </xf>
    <xf numFmtId="3" fontId="45" fillId="0" borderId="0" xfId="0" applyNumberFormat="1" applyFont="1" applyAlignment="1">
      <alignment horizontal="right"/>
    </xf>
    <xf numFmtId="0" fontId="29" fillId="0" borderId="1" xfId="0" applyFont="1" applyBorder="1" applyAlignment="1">
      <alignment horizontal="left"/>
    </xf>
    <xf numFmtId="0" fontId="30" fillId="0" borderId="1" xfId="0" applyFont="1" applyBorder="1" applyAlignment="1">
      <alignment horizontal="left"/>
    </xf>
    <xf numFmtId="3" fontId="44" fillId="0" borderId="0" xfId="0" applyNumberFormat="1" applyFont="1" applyFill="1" applyBorder="1" applyAlignment="1">
      <alignment horizontal="left"/>
    </xf>
    <xf numFmtId="3" fontId="30" fillId="0" borderId="0" xfId="0" applyNumberFormat="1" applyFont="1" applyAlignment="1">
      <alignment horizontal="left"/>
    </xf>
    <xf numFmtId="3" fontId="29" fillId="0" borderId="0" xfId="0" applyNumberFormat="1" applyFont="1" applyAlignment="1">
      <alignment horizontal="left"/>
    </xf>
    <xf numFmtId="3" fontId="29" fillId="0" borderId="0" xfId="0" applyNumberFormat="1" applyFont="1" applyFill="1" applyAlignment="1">
      <alignment horizontal="left"/>
    </xf>
    <xf numFmtId="3" fontId="29" fillId="0" borderId="1" xfId="0" applyNumberFormat="1" applyFont="1" applyFill="1" applyBorder="1" applyAlignment="1">
      <alignment horizontal="left"/>
    </xf>
    <xf numFmtId="3" fontId="45" fillId="0" borderId="0" xfId="0" applyNumberFormat="1" applyFont="1" applyAlignment="1">
      <alignment horizontal="left"/>
    </xf>
    <xf numFmtId="3" fontId="29" fillId="0" borderId="1" xfId="0" applyNumberFormat="1" applyFont="1" applyBorder="1" applyAlignment="1">
      <alignment horizontal="left"/>
    </xf>
    <xf numFmtId="0" fontId="29" fillId="0" borderId="0" xfId="0" applyFont="1" applyAlignment="1">
      <alignment horizontal="left"/>
    </xf>
    <xf numFmtId="3" fontId="0" fillId="0" borderId="0" xfId="0" applyNumberFormat="1" applyFill="1"/>
    <xf numFmtId="0" fontId="29" fillId="0" borderId="0" xfId="0" applyFont="1" applyFill="1" applyBorder="1" applyAlignment="1">
      <alignment horizontal="left"/>
    </xf>
    <xf numFmtId="0" fontId="29" fillId="0" borderId="1" xfId="0" applyFont="1" applyFill="1" applyBorder="1" applyAlignment="1">
      <alignment horizontal="left"/>
    </xf>
    <xf numFmtId="0" fontId="30" fillId="0" borderId="1" xfId="0" applyFont="1" applyFill="1" applyBorder="1" applyAlignment="1">
      <alignment horizontal="left"/>
    </xf>
    <xf numFmtId="0" fontId="29" fillId="0" borderId="0" xfId="0" applyFont="1" applyFill="1" applyAlignment="1">
      <alignment horizontal="left"/>
    </xf>
    <xf numFmtId="3" fontId="30" fillId="0" borderId="0" xfId="0" applyNumberFormat="1" applyFont="1" applyFill="1" applyAlignment="1">
      <alignment horizontal="left"/>
    </xf>
    <xf numFmtId="0" fontId="30" fillId="0" borderId="0" xfId="0" applyFont="1" applyFill="1" applyBorder="1" applyAlignment="1">
      <alignment horizontal="left"/>
    </xf>
    <xf numFmtId="0" fontId="33" fillId="0" borderId="0" xfId="0" applyFont="1" applyFill="1" applyBorder="1" applyAlignment="1">
      <alignment horizontal="left"/>
    </xf>
    <xf numFmtId="3" fontId="45" fillId="0" borderId="0" xfId="2" applyNumberFormat="1" applyFont="1" applyFill="1" applyAlignment="1">
      <alignment horizontal="right"/>
    </xf>
    <xf numFmtId="3" fontId="44" fillId="0" borderId="0" xfId="0" applyNumberFormat="1" applyFont="1" applyFill="1" applyAlignment="1">
      <alignment horizontal="right"/>
    </xf>
    <xf numFmtId="0" fontId="34" fillId="0" borderId="0" xfId="2" applyFont="1" applyFill="1" applyBorder="1" applyAlignment="1">
      <alignment horizontal="right"/>
    </xf>
    <xf numFmtId="0" fontId="34" fillId="0" borderId="1" xfId="2" applyFont="1" applyFill="1" applyBorder="1" applyAlignment="1">
      <alignment horizontal="right"/>
    </xf>
    <xf numFmtId="3" fontId="45" fillId="0" borderId="0" xfId="0" applyNumberFormat="1" applyFont="1" applyFill="1" applyAlignment="1">
      <alignment horizontal="right"/>
    </xf>
    <xf numFmtId="0" fontId="34" fillId="0" borderId="1" xfId="0" applyFont="1" applyBorder="1"/>
    <xf numFmtId="0" fontId="45" fillId="0" borderId="0" xfId="0" applyFont="1" applyFill="1"/>
    <xf numFmtId="0" fontId="45" fillId="0" borderId="0" xfId="0" applyFont="1"/>
    <xf numFmtId="0" fontId="44" fillId="0" borderId="0" xfId="0" applyFont="1" applyFill="1"/>
    <xf numFmtId="3" fontId="44" fillId="0" borderId="0" xfId="0" applyNumberFormat="1" applyFont="1" applyFill="1"/>
    <xf numFmtId="3" fontId="44" fillId="0" borderId="0" xfId="0" applyNumberFormat="1" applyFont="1"/>
    <xf numFmtId="3" fontId="44" fillId="0" borderId="0" xfId="151" applyNumberFormat="1" applyFont="1"/>
    <xf numFmtId="3" fontId="29" fillId="0" borderId="1" xfId="0" applyNumberFormat="1" applyFont="1" applyFill="1" applyBorder="1" applyAlignment="1"/>
    <xf numFmtId="3" fontId="45" fillId="0" borderId="0" xfId="0" applyNumberFormat="1" applyFont="1" applyFill="1" applyBorder="1" applyAlignment="1"/>
    <xf numFmtId="0" fontId="30" fillId="0" borderId="0" xfId="2" applyFont="1" applyFill="1" applyBorder="1"/>
    <xf numFmtId="0" fontId="29" fillId="0" borderId="1" xfId="2" applyFont="1" applyFill="1" applyBorder="1"/>
    <xf numFmtId="0" fontId="28" fillId="0" borderId="0" xfId="2" applyFill="1"/>
    <xf numFmtId="0" fontId="44" fillId="0" borderId="0" xfId="2" applyFont="1" applyFill="1"/>
    <xf numFmtId="3" fontId="44" fillId="0" borderId="0" xfId="2" applyNumberFormat="1" applyFont="1" applyFill="1" applyAlignment="1">
      <alignment horizontal="right"/>
    </xf>
    <xf numFmtId="3" fontId="45" fillId="0" borderId="0" xfId="2" applyNumberFormat="1" applyFont="1" applyFill="1" applyBorder="1" applyAlignment="1">
      <alignment horizontal="right"/>
    </xf>
    <xf numFmtId="3" fontId="44" fillId="0" borderId="0" xfId="2" applyNumberFormat="1" applyFont="1" applyFill="1" applyBorder="1" applyAlignment="1">
      <alignment horizontal="right"/>
    </xf>
    <xf numFmtId="3" fontId="44" fillId="0" borderId="0" xfId="2" applyNumberFormat="1" applyFont="1" applyFill="1"/>
    <xf numFmtId="0" fontId="33" fillId="0" borderId="0" xfId="0" applyFont="1" applyFill="1" applyAlignment="1"/>
    <xf numFmtId="0" fontId="30" fillId="0" borderId="1" xfId="0" applyFont="1" applyFill="1" applyBorder="1" applyAlignment="1"/>
    <xf numFmtId="0" fontId="33" fillId="0" borderId="1" xfId="0" applyFont="1" applyFill="1" applyBorder="1" applyAlignment="1"/>
    <xf numFmtId="0" fontId="34" fillId="0" borderId="1" xfId="0" applyFont="1" applyFill="1" applyBorder="1" applyAlignment="1"/>
    <xf numFmtId="0" fontId="30" fillId="0" borderId="0" xfId="0" applyFont="1" applyFill="1" applyAlignment="1">
      <alignment vertical="top"/>
    </xf>
    <xf numFmtId="0" fontId="29" fillId="0" borderId="0" xfId="0" applyFont="1" applyFill="1" applyAlignment="1">
      <alignment vertical="top"/>
    </xf>
    <xf numFmtId="0" fontId="29" fillId="0" borderId="0" xfId="0" applyFont="1" applyFill="1" applyBorder="1" applyAlignment="1">
      <alignment vertical="top"/>
    </xf>
    <xf numFmtId="3" fontId="29" fillId="0" borderId="0" xfId="0" applyNumberFormat="1" applyFont="1" applyFill="1" applyBorder="1" applyAlignment="1">
      <alignment vertical="top"/>
    </xf>
    <xf numFmtId="0" fontId="29" fillId="0" borderId="0" xfId="0" applyFont="1" applyFill="1" applyAlignment="1">
      <alignment horizontal="center" vertical="top"/>
    </xf>
    <xf numFmtId="3" fontId="29" fillId="0" borderId="0" xfId="0" applyNumberFormat="1" applyFont="1" applyFill="1" applyAlignment="1">
      <alignment vertical="top"/>
    </xf>
    <xf numFmtId="49" fontId="29" fillId="0" borderId="0" xfId="0" applyNumberFormat="1" applyFont="1" applyFill="1" applyAlignment="1">
      <alignment horizontal="center" vertical="top"/>
    </xf>
    <xf numFmtId="0" fontId="29" fillId="0" borderId="0" xfId="0" applyFont="1" applyFill="1" applyAlignment="1">
      <alignment horizontal="right" vertical="top"/>
    </xf>
    <xf numFmtId="3" fontId="29" fillId="0" borderId="0" xfId="1" applyNumberFormat="1" applyFont="1" applyFill="1" applyBorder="1" applyAlignment="1"/>
    <xf numFmtId="0" fontId="31" fillId="0" borderId="0" xfId="0" applyFont="1" applyFill="1" applyAlignment="1">
      <alignment horizontal="center" vertical="top"/>
    </xf>
    <xf numFmtId="3" fontId="31" fillId="0" borderId="0" xfId="0" applyNumberFormat="1" applyFont="1" applyFill="1" applyAlignment="1">
      <alignment vertical="top"/>
    </xf>
    <xf numFmtId="0" fontId="31" fillId="0" borderId="0" xfId="0" applyFont="1" applyFill="1" applyAlignment="1">
      <alignment vertical="top"/>
    </xf>
    <xf numFmtId="3" fontId="29" fillId="0" borderId="0" xfId="0" applyNumberFormat="1" applyFont="1" applyFill="1" applyAlignment="1"/>
    <xf numFmtId="3" fontId="29" fillId="0" borderId="0" xfId="1" applyNumberFormat="1" applyFont="1" applyFill="1" applyAlignment="1"/>
    <xf numFmtId="3" fontId="34" fillId="0" borderId="0" xfId="7" applyNumberFormat="1" applyFont="1" applyFill="1" applyBorder="1" applyAlignment="1">
      <alignment horizontal="right"/>
    </xf>
    <xf numFmtId="3" fontId="30" fillId="0" borderId="0" xfId="7" applyNumberFormat="1" applyFont="1" applyBorder="1" applyAlignment="1">
      <alignment horizontal="right"/>
    </xf>
    <xf numFmtId="3" fontId="45" fillId="0" borderId="0" xfId="151" applyNumberFormat="1" applyFont="1"/>
    <xf numFmtId="3" fontId="86" fillId="0" borderId="0" xfId="151" applyNumberFormat="1" applyFont="1"/>
    <xf numFmtId="3" fontId="87" fillId="0" borderId="0" xfId="151" applyNumberFormat="1" applyFont="1"/>
    <xf numFmtId="3" fontId="44" fillId="0" borderId="0" xfId="7" applyNumberFormat="1" applyFont="1" applyAlignment="1">
      <alignment horizontal="right"/>
    </xf>
    <xf numFmtId="0" fontId="28" fillId="0" borderId="0" xfId="7" applyBorder="1"/>
    <xf numFmtId="3" fontId="44" fillId="0" borderId="0" xfId="151" applyNumberFormat="1" applyFont="1" applyBorder="1"/>
    <xf numFmtId="3" fontId="28" fillId="0" borderId="0" xfId="7" applyNumberFormat="1" applyBorder="1"/>
    <xf numFmtId="3" fontId="28" fillId="0" borderId="0" xfId="7" applyNumberFormat="1" applyBorder="1" applyAlignment="1">
      <alignment horizontal="right"/>
    </xf>
    <xf numFmtId="0" fontId="28" fillId="0" borderId="0" xfId="7" applyBorder="1" applyAlignment="1">
      <alignment horizontal="right"/>
    </xf>
    <xf numFmtId="3" fontId="44" fillId="0" borderId="0" xfId="7" applyNumberFormat="1" applyFont="1" applyBorder="1" applyAlignment="1">
      <alignment horizontal="right"/>
    </xf>
    <xf numFmtId="0" fontId="44" fillId="0" borderId="0" xfId="7" applyFont="1" applyFill="1"/>
    <xf numFmtId="3" fontId="44" fillId="0" borderId="0" xfId="7" applyNumberFormat="1" applyFont="1" applyFill="1" applyBorder="1" applyAlignment="1">
      <alignment horizontal="right"/>
    </xf>
    <xf numFmtId="0" fontId="44" fillId="0" borderId="0" xfId="7" applyFont="1"/>
    <xf numFmtId="3" fontId="44" fillId="0" borderId="0" xfId="151" applyNumberFormat="1" applyFont="1" applyFill="1" applyAlignment="1">
      <alignment horizontal="right"/>
    </xf>
    <xf numFmtId="3" fontId="44" fillId="0" borderId="0" xfId="151" applyNumberFormat="1" applyFont="1" applyFill="1" applyBorder="1" applyAlignment="1">
      <alignment horizontal="right"/>
    </xf>
    <xf numFmtId="3" fontId="45" fillId="0" borderId="0" xfId="151" applyNumberFormat="1" applyFont="1" applyFill="1"/>
    <xf numFmtId="3" fontId="30" fillId="0" borderId="0" xfId="7" applyNumberFormat="1" applyFont="1" applyFill="1"/>
    <xf numFmtId="3" fontId="86" fillId="0" borderId="0" xfId="151" applyNumberFormat="1" applyFont="1" applyFill="1"/>
    <xf numFmtId="0" fontId="29" fillId="0" borderId="1" xfId="7" applyFont="1" applyFill="1" applyBorder="1"/>
    <xf numFmtId="0" fontId="29" fillId="0" borderId="0" xfId="7" applyFont="1" applyFill="1" applyBorder="1" applyAlignment="1">
      <alignment horizontal="left"/>
    </xf>
    <xf numFmtId="0" fontId="29" fillId="0" borderId="0" xfId="7" applyFont="1" applyFill="1" applyBorder="1"/>
    <xf numFmtId="3" fontId="44" fillId="0" borderId="0" xfId="151" applyNumberFormat="1" applyFont="1" applyFill="1"/>
    <xf numFmtId="0" fontId="30" fillId="0" borderId="0" xfId="7" applyFont="1" applyFill="1" applyBorder="1"/>
    <xf numFmtId="0" fontId="78" fillId="36" borderId="0" xfId="151" applyFont="1" applyFill="1" applyAlignment="1">
      <alignment vertical="center"/>
    </xf>
    <xf numFmtId="0" fontId="28" fillId="0" borderId="0" xfId="151" applyAlignment="1">
      <alignment vertical="center"/>
    </xf>
    <xf numFmtId="0" fontId="28" fillId="0" borderId="0" xfId="151" applyAlignment="1"/>
    <xf numFmtId="0" fontId="35" fillId="3" borderId="0" xfId="9" applyFont="1" applyFill="1" applyAlignment="1">
      <alignment horizontal="center"/>
    </xf>
    <xf numFmtId="0" fontId="46" fillId="0" borderId="2" xfId="2" applyFont="1" applyFill="1" applyBorder="1" applyAlignment="1">
      <alignment horizontal="right" wrapText="1"/>
    </xf>
    <xf numFmtId="0" fontId="67" fillId="0" borderId="1" xfId="2" applyFont="1" applyFill="1" applyBorder="1" applyAlignment="1">
      <alignment horizontal="right" wrapText="1"/>
    </xf>
    <xf numFmtId="0" fontId="29" fillId="0" borderId="1" xfId="0" applyFont="1" applyFill="1" applyBorder="1" applyAlignment="1">
      <alignment wrapText="1"/>
    </xf>
    <xf numFmtId="0" fontId="29" fillId="0" borderId="0" xfId="0" applyFont="1" applyFill="1" applyAlignment="1">
      <alignment wrapText="1"/>
    </xf>
  </cellXfs>
  <cellStyles count="444">
    <cellStyle name="20% - Dekorfärg1" xfId="28" builtinId="30" customBuiltin="1"/>
    <cellStyle name="20% - Dekorfärg1 10" xfId="258"/>
    <cellStyle name="20% - Dekorfärg1 11" xfId="272"/>
    <cellStyle name="20% - Dekorfärg1 12" xfId="286"/>
    <cellStyle name="20% - Dekorfärg1 13" xfId="298"/>
    <cellStyle name="20% - Dekorfärg1 14" xfId="314"/>
    <cellStyle name="20% - Dekorfärg1 15" xfId="328"/>
    <cellStyle name="20% - Dekorfärg1 16" xfId="342"/>
    <cellStyle name="20% - Dekorfärg1 17" xfId="356"/>
    <cellStyle name="20% - Dekorfärg1 18" xfId="370"/>
    <cellStyle name="20% - Dekorfärg1 19" xfId="388"/>
    <cellStyle name="20% - Dekorfärg1 2" xfId="55"/>
    <cellStyle name="20% - Dekorfärg1 2 2" xfId="158"/>
    <cellStyle name="20% - Dekorfärg1 20" xfId="404"/>
    <cellStyle name="20% - Dekorfärg1 21" xfId="418"/>
    <cellStyle name="20% - Dekorfärg1 22" xfId="432"/>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6"/>
    <cellStyle name="20% - Dekorfärg2 15" xfId="330"/>
    <cellStyle name="20% - Dekorfärg2 16" xfId="344"/>
    <cellStyle name="20% - Dekorfärg2 17" xfId="358"/>
    <cellStyle name="20% - Dekorfärg2 18" xfId="372"/>
    <cellStyle name="20% - Dekorfärg2 19" xfId="390"/>
    <cellStyle name="20% - Dekorfärg2 2" xfId="57"/>
    <cellStyle name="20% - Dekorfärg2 2 2" xfId="160"/>
    <cellStyle name="20% - Dekorfärg2 20" xfId="406"/>
    <cellStyle name="20% - Dekorfärg2 21" xfId="420"/>
    <cellStyle name="20% - Dekorfärg2 22" xfId="434"/>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18"/>
    <cellStyle name="20% - Dekorfärg3 15" xfId="332"/>
    <cellStyle name="20% - Dekorfärg3 16" xfId="346"/>
    <cellStyle name="20% - Dekorfärg3 17" xfId="360"/>
    <cellStyle name="20% - Dekorfärg3 18" xfId="374"/>
    <cellStyle name="20% - Dekorfärg3 19" xfId="392"/>
    <cellStyle name="20% - Dekorfärg3 2" xfId="59"/>
    <cellStyle name="20% - Dekorfärg3 2 2" xfId="162"/>
    <cellStyle name="20% - Dekorfärg3 20" xfId="408"/>
    <cellStyle name="20% - Dekorfärg3 21" xfId="422"/>
    <cellStyle name="20% - Dekorfärg3 22" xfId="436"/>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0"/>
    <cellStyle name="20% - Dekorfärg4 15" xfId="334"/>
    <cellStyle name="20% - Dekorfärg4 16" xfId="348"/>
    <cellStyle name="20% - Dekorfärg4 17" xfId="362"/>
    <cellStyle name="20% - Dekorfärg4 18" xfId="376"/>
    <cellStyle name="20% - Dekorfärg4 19" xfId="394"/>
    <cellStyle name="20% - Dekorfärg4 2" xfId="61"/>
    <cellStyle name="20% - Dekorfärg4 2 2" xfId="164"/>
    <cellStyle name="20% - Dekorfärg4 20" xfId="410"/>
    <cellStyle name="20% - Dekorfärg4 21" xfId="424"/>
    <cellStyle name="20% - Dekorfärg4 22" xfId="438"/>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22"/>
    <cellStyle name="20% - Dekorfärg5 15" xfId="336"/>
    <cellStyle name="20% - Dekorfärg5 16" xfId="350"/>
    <cellStyle name="20% - Dekorfärg5 17" xfId="364"/>
    <cellStyle name="20% - Dekorfärg5 18" xfId="378"/>
    <cellStyle name="20% - Dekorfärg5 19" xfId="396"/>
    <cellStyle name="20% - Dekorfärg5 2" xfId="63"/>
    <cellStyle name="20% - Dekorfärg5 2 2" xfId="166"/>
    <cellStyle name="20% - Dekorfärg5 20" xfId="412"/>
    <cellStyle name="20% - Dekorfärg5 21" xfId="426"/>
    <cellStyle name="20% - Dekorfärg5 22" xfId="440"/>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24"/>
    <cellStyle name="20% - Dekorfärg6 15" xfId="338"/>
    <cellStyle name="20% - Dekorfärg6 16" xfId="352"/>
    <cellStyle name="20% - Dekorfärg6 17" xfId="366"/>
    <cellStyle name="20% - Dekorfärg6 18" xfId="380"/>
    <cellStyle name="20% - Dekorfärg6 19" xfId="398"/>
    <cellStyle name="20% - Dekorfärg6 2" xfId="65"/>
    <cellStyle name="20% - Dekorfärg6 2 2" xfId="168"/>
    <cellStyle name="20% - Dekorfärg6 20" xfId="414"/>
    <cellStyle name="20% - Dekorfärg6 21" xfId="428"/>
    <cellStyle name="20% - Dekorfärg6 22" xfId="442"/>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15"/>
    <cellStyle name="40% - Dekorfärg1 15" xfId="329"/>
    <cellStyle name="40% - Dekorfärg1 16" xfId="343"/>
    <cellStyle name="40% - Dekorfärg1 17" xfId="357"/>
    <cellStyle name="40% - Dekorfärg1 18" xfId="371"/>
    <cellStyle name="40% - Dekorfärg1 19" xfId="389"/>
    <cellStyle name="40% - Dekorfärg1 2" xfId="56"/>
    <cellStyle name="40% - Dekorfärg1 2 2" xfId="159"/>
    <cellStyle name="40% - Dekorfärg1 20" xfId="405"/>
    <cellStyle name="40% - Dekorfärg1 21" xfId="419"/>
    <cellStyle name="40% - Dekorfärg1 22" xfId="433"/>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17"/>
    <cellStyle name="40% - Dekorfärg2 15" xfId="331"/>
    <cellStyle name="40% - Dekorfärg2 16" xfId="345"/>
    <cellStyle name="40% - Dekorfärg2 17" xfId="359"/>
    <cellStyle name="40% - Dekorfärg2 18" xfId="373"/>
    <cellStyle name="40% - Dekorfärg2 19" xfId="391"/>
    <cellStyle name="40% - Dekorfärg2 2" xfId="58"/>
    <cellStyle name="40% - Dekorfärg2 2 2" xfId="161"/>
    <cellStyle name="40% - Dekorfärg2 20" xfId="407"/>
    <cellStyle name="40% - Dekorfärg2 21" xfId="421"/>
    <cellStyle name="40% - Dekorfärg2 22" xfId="435"/>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19"/>
    <cellStyle name="40% - Dekorfärg3 15" xfId="333"/>
    <cellStyle name="40% - Dekorfärg3 16" xfId="347"/>
    <cellStyle name="40% - Dekorfärg3 17" xfId="361"/>
    <cellStyle name="40% - Dekorfärg3 18" xfId="375"/>
    <cellStyle name="40% - Dekorfärg3 19" xfId="393"/>
    <cellStyle name="40% - Dekorfärg3 2" xfId="60"/>
    <cellStyle name="40% - Dekorfärg3 2 2" xfId="163"/>
    <cellStyle name="40% - Dekorfärg3 20" xfId="409"/>
    <cellStyle name="40% - Dekorfärg3 21" xfId="423"/>
    <cellStyle name="40% - Dekorfärg3 22" xfId="437"/>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21"/>
    <cellStyle name="40% - Dekorfärg4 15" xfId="335"/>
    <cellStyle name="40% - Dekorfärg4 16" xfId="349"/>
    <cellStyle name="40% - Dekorfärg4 17" xfId="363"/>
    <cellStyle name="40% - Dekorfärg4 18" xfId="377"/>
    <cellStyle name="40% - Dekorfärg4 19" xfId="395"/>
    <cellStyle name="40% - Dekorfärg4 2" xfId="62"/>
    <cellStyle name="40% - Dekorfärg4 2 2" xfId="165"/>
    <cellStyle name="40% - Dekorfärg4 20" xfId="411"/>
    <cellStyle name="40% - Dekorfärg4 21" xfId="425"/>
    <cellStyle name="40% - Dekorfärg4 22" xfId="439"/>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23"/>
    <cellStyle name="40% - Dekorfärg5 15" xfId="337"/>
    <cellStyle name="40% - Dekorfärg5 16" xfId="351"/>
    <cellStyle name="40% - Dekorfärg5 17" xfId="365"/>
    <cellStyle name="40% - Dekorfärg5 18" xfId="379"/>
    <cellStyle name="40% - Dekorfärg5 19" xfId="397"/>
    <cellStyle name="40% - Dekorfärg5 2" xfId="64"/>
    <cellStyle name="40% - Dekorfärg5 2 2" xfId="167"/>
    <cellStyle name="40% - Dekorfärg5 20" xfId="413"/>
    <cellStyle name="40% - Dekorfärg5 21" xfId="427"/>
    <cellStyle name="40% - Dekorfärg5 22" xfId="441"/>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25"/>
    <cellStyle name="40% - Dekorfärg6 15" xfId="339"/>
    <cellStyle name="40% - Dekorfärg6 16" xfId="353"/>
    <cellStyle name="40% - Dekorfärg6 17" xfId="367"/>
    <cellStyle name="40% - Dekorfärg6 18" xfId="381"/>
    <cellStyle name="40% - Dekorfärg6 19" xfId="399"/>
    <cellStyle name="40% - Dekorfärg6 2" xfId="66"/>
    <cellStyle name="40% - Dekorfärg6 2 2" xfId="169"/>
    <cellStyle name="40% - Dekorfärg6 20" xfId="415"/>
    <cellStyle name="40% - Dekorfärg6 21" xfId="429"/>
    <cellStyle name="40% - Dekorfärg6 22" xfId="443"/>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13"/>
    <cellStyle name="Anteckning 16" xfId="327"/>
    <cellStyle name="Anteckning 17" xfId="341"/>
    <cellStyle name="Anteckning 18" xfId="355"/>
    <cellStyle name="Anteckning 19" xfId="369"/>
    <cellStyle name="Anteckning 2" xfId="52"/>
    <cellStyle name="Anteckning 2 2" xfId="155"/>
    <cellStyle name="Anteckning 20" xfId="387"/>
    <cellStyle name="Anteckning 21" xfId="403"/>
    <cellStyle name="Anteckning 22" xfId="417"/>
    <cellStyle name="Anteckning 23" xfId="431"/>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ekorfärg1" xfId="27" builtinId="29" customBuiltin="1"/>
    <cellStyle name="Dekorfärg2" xfId="31" builtinId="33" customBuiltin="1"/>
    <cellStyle name="Dekorfärg3" xfId="35" builtinId="37" customBuiltin="1"/>
    <cellStyle name="Dekorfärg4" xfId="39" builtinId="41" customBuiltin="1"/>
    <cellStyle name="Dekorfärg5" xfId="43" builtinId="45" customBuiltin="1"/>
    <cellStyle name="Dekorfärg6" xfId="47" builtinId="49" customBuiltin="1"/>
    <cellStyle name="Dåligt" xfId="17" builtinId="27"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12"/>
    <cellStyle name="Normal 19" xfId="326"/>
    <cellStyle name="Normal 2" xfId="8"/>
    <cellStyle name="Normal 2 2" xfId="2"/>
    <cellStyle name="Normal 2 3" xfId="3"/>
    <cellStyle name="Normal 2 4" xfId="4"/>
    <cellStyle name="Normal 2 5" xfId="5"/>
    <cellStyle name="Normal 2 6" xfId="153"/>
    <cellStyle name="Normal 20" xfId="340"/>
    <cellStyle name="Normal 21" xfId="354"/>
    <cellStyle name="Normal 22" xfId="368"/>
    <cellStyle name="Normal 23" xfId="385"/>
    <cellStyle name="Normal 24" xfId="386"/>
    <cellStyle name="Normal 25" xfId="401"/>
    <cellStyle name="Normal 26" xfId="402"/>
    <cellStyle name="Normal 27" xfId="416"/>
    <cellStyle name="Normal 28" xfId="430"/>
    <cellStyle name="Normal 3" xfId="7"/>
    <cellStyle name="Normal 4" xfId="51"/>
    <cellStyle name="Normal 4 2" xfId="154"/>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 9 3 2" xfId="384"/>
    <cellStyle name="Normal 9 3 2 2" xfId="400"/>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523875</xdr:colOff>
      <xdr:row>0</xdr:row>
      <xdr:rowOff>38100</xdr:rowOff>
    </xdr:from>
    <xdr:to>
      <xdr:col>13</xdr:col>
      <xdr:colOff>676275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39450" y="38100"/>
          <a:ext cx="152400" cy="1524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323850</xdr:colOff>
      <xdr:row>0</xdr:row>
      <xdr:rowOff>95250</xdr:rowOff>
    </xdr:from>
    <xdr:to>
      <xdr:col>13</xdr:col>
      <xdr:colOff>476250</xdr:colOff>
      <xdr:row>1</xdr:row>
      <xdr:rowOff>95250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610725" y="95250"/>
          <a:ext cx="152400" cy="14287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419100</xdr:colOff>
      <xdr:row>0</xdr:row>
      <xdr:rowOff>57150</xdr:rowOff>
    </xdr:from>
    <xdr:to>
      <xdr:col>13</xdr:col>
      <xdr:colOff>571500</xdr:colOff>
      <xdr:row>2</xdr:row>
      <xdr:rowOff>66675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629900" y="57150"/>
          <a:ext cx="152400" cy="1524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895350</xdr:colOff>
      <xdr:row>0</xdr:row>
      <xdr:rowOff>38100</xdr:rowOff>
    </xdr:from>
    <xdr:to>
      <xdr:col>11</xdr:col>
      <xdr:colOff>1047750</xdr:colOff>
      <xdr:row>2</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306175" y="38100"/>
          <a:ext cx="152400" cy="1524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828675</xdr:colOff>
      <xdr:row>0</xdr:row>
      <xdr:rowOff>57150</xdr:rowOff>
    </xdr:from>
    <xdr:to>
      <xdr:col>11</xdr:col>
      <xdr:colOff>981075</xdr:colOff>
      <xdr:row>2</xdr:row>
      <xdr:rowOff>66675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391775" y="57150"/>
          <a:ext cx="152400" cy="152400"/>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885825</xdr:colOff>
      <xdr:row>0</xdr:row>
      <xdr:rowOff>123825</xdr:rowOff>
    </xdr:from>
    <xdr:to>
      <xdr:col>11</xdr:col>
      <xdr:colOff>1038225</xdr:colOff>
      <xdr:row>2</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029950" y="123825"/>
          <a:ext cx="152400" cy="142875"/>
        </a:xfrm>
        <a:prstGeom prst="rect">
          <a:avLst/>
        </a:prstGeom>
        <a:noFill/>
      </xdr:spPr>
    </xdr:pic>
    <xdr:clientData/>
  </xdr:twoCellAnchor>
  <xdr:twoCellAnchor editAs="oneCell">
    <xdr:from>
      <xdr:col>11</xdr:col>
      <xdr:colOff>981075</xdr:colOff>
      <xdr:row>0</xdr:row>
      <xdr:rowOff>0</xdr:rowOff>
    </xdr:from>
    <xdr:to>
      <xdr:col>11</xdr:col>
      <xdr:colOff>981075</xdr:colOff>
      <xdr:row>1</xdr:row>
      <xdr:rowOff>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125200" y="0"/>
          <a:ext cx="0" cy="15240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371475</xdr:colOff>
      <xdr:row>0</xdr:row>
      <xdr:rowOff>38100</xdr:rowOff>
    </xdr:from>
    <xdr:to>
      <xdr:col>31</xdr:col>
      <xdr:colOff>523875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715375" y="38100"/>
          <a:ext cx="152400" cy="15240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342900</xdr:colOff>
      <xdr:row>0</xdr:row>
      <xdr:rowOff>38100</xdr:rowOff>
    </xdr:from>
    <xdr:to>
      <xdr:col>31</xdr:col>
      <xdr:colOff>495300</xdr:colOff>
      <xdr:row>2</xdr:row>
      <xdr:rowOff>19050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77175" y="38100"/>
          <a:ext cx="152400" cy="152400"/>
        </a:xfrm>
        <a:prstGeom prst="rect">
          <a:avLst/>
        </a:prstGeom>
        <a:noFill/>
      </xdr:spPr>
    </xdr:pic>
    <xdr:clientData/>
  </xdr:twoCellAnchor>
  <xdr:twoCellAnchor editAs="oneCell">
    <xdr:from>
      <xdr:col>31</xdr:col>
      <xdr:colOff>371475</xdr:colOff>
      <xdr:row>0</xdr:row>
      <xdr:rowOff>47625</xdr:rowOff>
    </xdr:from>
    <xdr:to>
      <xdr:col>31</xdr:col>
      <xdr:colOff>371475</xdr:colOff>
      <xdr:row>2</xdr:row>
      <xdr:rowOff>28575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905750" y="47625"/>
          <a:ext cx="0" cy="15240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219075</xdr:colOff>
      <xdr:row>5</xdr:row>
      <xdr:rowOff>9525</xdr:rowOff>
    </xdr:from>
    <xdr:to>
      <xdr:col>5</xdr:col>
      <xdr:colOff>371475</xdr:colOff>
      <xdr:row>6</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4981575" y="428625"/>
          <a:ext cx="152400" cy="1524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18</xdr:col>
      <xdr:colOff>209550</xdr:colOff>
      <xdr:row>3</xdr:row>
      <xdr:rowOff>38100</xdr:rowOff>
    </xdr:from>
    <xdr:to>
      <xdr:col>18</xdr:col>
      <xdr:colOff>361950</xdr:colOff>
      <xdr:row>4</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277225" y="466725"/>
          <a:ext cx="152400" cy="152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317500</xdr:colOff>
      <xdr:row>12</xdr:row>
      <xdr:rowOff>50800</xdr:rowOff>
    </xdr:from>
    <xdr:to>
      <xdr:col>11</xdr:col>
      <xdr:colOff>0</xdr:colOff>
      <xdr:row>12</xdr:row>
      <xdr:rowOff>393700</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105400" y="50800"/>
          <a:ext cx="222250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152400</xdr:colOff>
      <xdr:row>2</xdr:row>
      <xdr:rowOff>152400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5095875" y="142875"/>
          <a:ext cx="152400" cy="152400"/>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790575</xdr:colOff>
      <xdr:row>0</xdr:row>
      <xdr:rowOff>38100</xdr:rowOff>
    </xdr:from>
    <xdr:to>
      <xdr:col>13</xdr:col>
      <xdr:colOff>946150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934200" y="38100"/>
          <a:ext cx="155575" cy="152400"/>
        </a:xfrm>
        <a:prstGeom prst="rect">
          <a:avLst/>
        </a:prstGeom>
        <a:noFill/>
        <a:ln w="9525">
          <a:noFill/>
          <a:miter lim="800000"/>
          <a:headEnd/>
          <a:tailEnd/>
        </a:ln>
      </xdr:spPr>
    </xdr:pic>
    <xdr:clientData/>
  </xdr:twoCellAnchor>
  <xdr:twoCellAnchor editAs="oneCell">
    <xdr:from>
      <xdr:col>15</xdr:col>
      <xdr:colOff>0</xdr:colOff>
      <xdr:row>0</xdr:row>
      <xdr:rowOff>38100</xdr:rowOff>
    </xdr:from>
    <xdr:to>
      <xdr:col>15</xdr:col>
      <xdr:colOff>3175</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09908" y="38100"/>
          <a:ext cx="155575" cy="157692"/>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352425</xdr:colOff>
      <xdr:row>0</xdr:row>
      <xdr:rowOff>66675</xdr:rowOff>
    </xdr:from>
    <xdr:to>
      <xdr:col>16</xdr:col>
      <xdr:colOff>28575</xdr:colOff>
      <xdr:row>1</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24575" y="66675"/>
          <a:ext cx="152400" cy="152400"/>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228600</xdr:colOff>
      <xdr:row>0</xdr:row>
      <xdr:rowOff>57150</xdr:rowOff>
    </xdr:from>
    <xdr:to>
      <xdr:col>13</xdr:col>
      <xdr:colOff>381000</xdr:colOff>
      <xdr:row>1</xdr:row>
      <xdr:rowOff>66675</xdr:rowOff>
    </xdr:to>
    <xdr:pic>
      <xdr:nvPicPr>
        <xdr:cNvPr id="2049"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72200" y="57150"/>
          <a:ext cx="152400" cy="152400"/>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oneCellAnchor>
    <xdr:from>
      <xdr:col>31</xdr:col>
      <xdr:colOff>133350</xdr:colOff>
      <xdr:row>0</xdr:row>
      <xdr:rowOff>95250</xdr:rowOff>
    </xdr:from>
    <xdr:ext cx="152400" cy="152400"/>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248900" y="95250"/>
          <a:ext cx="152400" cy="152400"/>
        </a:xfrm>
        <a:prstGeom prst="rect">
          <a:avLst/>
        </a:prstGeom>
        <a:noFill/>
      </xdr:spPr>
    </xdr:pic>
    <xdr:clientData/>
  </xdr:oneCellAnchor>
</xdr:wsDr>
</file>

<file path=xl/drawings/drawing25.xml><?xml version="1.0" encoding="utf-8"?>
<xdr:wsDr xmlns:xdr="http://schemas.openxmlformats.org/drawingml/2006/spreadsheetDrawing" xmlns:a="http://schemas.openxmlformats.org/drawingml/2006/main">
  <xdr:oneCellAnchor>
    <xdr:from>
      <xdr:col>31</xdr:col>
      <xdr:colOff>38100</xdr:colOff>
      <xdr:row>0</xdr:row>
      <xdr:rowOff>114300</xdr:rowOff>
    </xdr:from>
    <xdr:ext cx="152400" cy="152400"/>
    <xdr:pic>
      <xdr:nvPicPr>
        <xdr:cNvPr id="4"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610850" y="114300"/>
          <a:ext cx="152400" cy="152400"/>
        </a:xfrm>
        <a:prstGeom prst="rect">
          <a:avLst/>
        </a:prstGeom>
        <a:noFill/>
      </xdr:spPr>
    </xdr:pic>
    <xdr:clientData/>
  </xdr:oneCellAnchor>
  <xdr:oneCellAnchor>
    <xdr:from>
      <xdr:col>31</xdr:col>
      <xdr:colOff>38100</xdr:colOff>
      <xdr:row>0</xdr:row>
      <xdr:rowOff>114300</xdr:rowOff>
    </xdr:from>
    <xdr:ext cx="152400" cy="152400"/>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248900" y="114300"/>
          <a:ext cx="152400" cy="152400"/>
        </a:xfrm>
        <a:prstGeom prst="rect">
          <a:avLst/>
        </a:prstGeom>
        <a:noFill/>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17</xdr:col>
      <xdr:colOff>428625</xdr:colOff>
      <xdr:row>0</xdr:row>
      <xdr:rowOff>9525</xdr:rowOff>
    </xdr:from>
    <xdr:to>
      <xdr:col>17</xdr:col>
      <xdr:colOff>581025</xdr:colOff>
      <xdr:row>2</xdr:row>
      <xdr:rowOff>19050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134600" y="9525"/>
          <a:ext cx="152400" cy="152400"/>
        </a:xfrm>
        <a:prstGeom prst="rect">
          <a:avLst/>
        </a:prstGeom>
        <a:noFill/>
      </xdr:spPr>
    </xdr:pic>
    <xdr:clientData/>
  </xdr:twoCellAnchor>
</xdr:wsDr>
</file>

<file path=xl/drawings/drawing27.xml><?xml version="1.0" encoding="utf-8"?>
<xdr:wsDr xmlns:xdr="http://schemas.openxmlformats.org/drawingml/2006/spreadsheetDrawing" xmlns:a="http://schemas.openxmlformats.org/drawingml/2006/main">
  <xdr:oneCellAnchor>
    <xdr:from>
      <xdr:col>29</xdr:col>
      <xdr:colOff>133350</xdr:colOff>
      <xdr:row>0</xdr:row>
      <xdr:rowOff>47625</xdr:rowOff>
    </xdr:from>
    <xdr:ext cx="152400" cy="146685"/>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792200" y="47625"/>
          <a:ext cx="152400" cy="14668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1819275</xdr:colOff>
      <xdr:row>0</xdr:row>
      <xdr:rowOff>19050</xdr:rowOff>
    </xdr:from>
    <xdr:to>
      <xdr:col>9</xdr:col>
      <xdr:colOff>1971675</xdr:colOff>
      <xdr:row>2</xdr:row>
      <xdr:rowOff>28575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305550" y="19050"/>
          <a:ext cx="152400" cy="1524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304800</xdr:colOff>
      <xdr:row>0</xdr:row>
      <xdr:rowOff>47625</xdr:rowOff>
    </xdr:from>
    <xdr:to>
      <xdr:col>15</xdr:col>
      <xdr:colOff>457200</xdr:colOff>
      <xdr:row>1</xdr:row>
      <xdr:rowOff>57150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29525" y="47625"/>
          <a:ext cx="152400" cy="1524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422910</xdr:colOff>
      <xdr:row>0</xdr:row>
      <xdr:rowOff>129540</xdr:rowOff>
    </xdr:from>
    <xdr:to>
      <xdr:col>15</xdr:col>
      <xdr:colOff>575310</xdr:colOff>
      <xdr:row>1</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080885" y="129540"/>
          <a:ext cx="152400" cy="13716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419100</xdr:colOff>
      <xdr:row>0</xdr:row>
      <xdr:rowOff>38100</xdr:rowOff>
    </xdr:from>
    <xdr:to>
      <xdr:col>15</xdr:col>
      <xdr:colOff>571500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762875" y="38100"/>
          <a:ext cx="152400" cy="1524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390525</xdr:colOff>
      <xdr:row>1</xdr:row>
      <xdr:rowOff>38100</xdr:rowOff>
    </xdr:from>
    <xdr:to>
      <xdr:col>18</xdr:col>
      <xdr:colOff>542925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43775" y="180975"/>
          <a:ext cx="152400" cy="1524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638175</xdr:colOff>
      <xdr:row>1</xdr:row>
      <xdr:rowOff>9525</xdr:rowOff>
    </xdr:from>
    <xdr:to>
      <xdr:col>10</xdr:col>
      <xdr:colOff>790575</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515100" y="152400"/>
          <a:ext cx="152400" cy="1524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457200</xdr:colOff>
      <xdr:row>0</xdr:row>
      <xdr:rowOff>47625</xdr:rowOff>
    </xdr:from>
    <xdr:to>
      <xdr:col>13</xdr:col>
      <xdr:colOff>609600</xdr:colOff>
      <xdr:row>2</xdr:row>
      <xdr:rowOff>76200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439400" y="47625"/>
          <a:ext cx="152400" cy="152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V31"/>
  <sheetViews>
    <sheetView showGridLines="0" tabSelected="1" zoomScaleNormal="100" workbookViewId="0">
      <selection sqref="A1:V1"/>
    </sheetView>
  </sheetViews>
  <sheetFormatPr defaultRowHeight="12.75" x14ac:dyDescent="0.2"/>
  <cols>
    <col min="1" max="21" width="9.140625" style="167"/>
    <col min="22" max="22" width="0.140625" style="167" customWidth="1"/>
    <col min="23" max="16384" width="9.140625" style="167"/>
  </cols>
  <sheetData>
    <row r="1" spans="1:22" ht="32.25" customHeight="1" x14ac:dyDescent="0.2">
      <c r="A1" s="668" t="s">
        <v>697</v>
      </c>
      <c r="B1" s="669"/>
      <c r="C1" s="669"/>
      <c r="D1" s="669"/>
      <c r="E1" s="669"/>
      <c r="F1" s="669"/>
      <c r="G1" s="669"/>
      <c r="H1" s="669"/>
      <c r="I1" s="669"/>
      <c r="J1" s="669"/>
      <c r="K1" s="669"/>
      <c r="L1" s="669"/>
      <c r="M1" s="669"/>
      <c r="N1" s="669"/>
      <c r="O1" s="669"/>
      <c r="P1" s="669"/>
      <c r="Q1" s="669"/>
      <c r="R1" s="669"/>
      <c r="S1" s="670"/>
      <c r="T1" s="670"/>
      <c r="U1" s="670"/>
      <c r="V1" s="670"/>
    </row>
    <row r="11" spans="1:22" ht="65.25" customHeight="1" x14ac:dyDescent="0.4">
      <c r="B11" s="386" t="s">
        <v>694</v>
      </c>
    </row>
    <row r="12" spans="1:22" ht="20.25" x14ac:dyDescent="0.3">
      <c r="B12" s="387" t="s">
        <v>695</v>
      </c>
    </row>
    <row r="13" spans="1:22" ht="18.75" x14ac:dyDescent="0.3">
      <c r="B13" s="388"/>
    </row>
    <row r="14" spans="1:22" ht="14.25" customHeight="1" x14ac:dyDescent="0.2">
      <c r="B14" s="389" t="s">
        <v>696</v>
      </c>
    </row>
    <row r="15" spans="1:22" ht="16.5" customHeight="1" x14ac:dyDescent="0.2">
      <c r="B15" s="393" t="s">
        <v>705</v>
      </c>
    </row>
    <row r="16" spans="1:22" ht="16.5" customHeight="1" x14ac:dyDescent="0.2"/>
    <row r="17" spans="2:2" x14ac:dyDescent="0.2">
      <c r="B17" s="389" t="s">
        <v>626</v>
      </c>
    </row>
    <row r="18" spans="2:2" x14ac:dyDescent="0.2">
      <c r="B18" s="389" t="s">
        <v>627</v>
      </c>
    </row>
    <row r="19" spans="2:2" x14ac:dyDescent="0.2">
      <c r="B19" s="167" t="s">
        <v>628</v>
      </c>
    </row>
    <row r="20" spans="2:2" x14ac:dyDescent="0.2">
      <c r="B20" s="167" t="s">
        <v>629</v>
      </c>
    </row>
    <row r="22" spans="2:2" x14ac:dyDescent="0.2">
      <c r="B22" s="389"/>
    </row>
    <row r="25" spans="2:2" ht="18.75" x14ac:dyDescent="0.3">
      <c r="B25" s="390"/>
    </row>
    <row r="26" spans="2:2" x14ac:dyDescent="0.2">
      <c r="B26" s="389"/>
    </row>
    <row r="27" spans="2:2" x14ac:dyDescent="0.2">
      <c r="B27" s="391"/>
    </row>
    <row r="28" spans="2:2" x14ac:dyDescent="0.2">
      <c r="B28" s="391"/>
    </row>
    <row r="29" spans="2:2" x14ac:dyDescent="0.2">
      <c r="B29" s="391"/>
    </row>
    <row r="30" spans="2:2" x14ac:dyDescent="0.2">
      <c r="B30" s="391"/>
    </row>
    <row r="31" spans="2:2" x14ac:dyDescent="0.2">
      <c r="B31" s="392"/>
    </row>
  </sheetData>
  <mergeCells count="1">
    <mergeCell ref="A1:V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O64"/>
  <sheetViews>
    <sheetView zoomScaleNormal="100" workbookViewId="0">
      <pane ySplit="13" topLeftCell="A14" activePane="bottomLeft" state="frozen"/>
      <selection activeCell="E31" sqref="E31"/>
      <selection pane="bottomLeft"/>
    </sheetView>
  </sheetViews>
  <sheetFormatPr defaultColWidth="9.140625" defaultRowHeight="11.25" x14ac:dyDescent="0.2"/>
  <cols>
    <col min="1" max="1" width="21" style="118" customWidth="1"/>
    <col min="2" max="2" width="9.7109375" style="164" customWidth="1"/>
    <col min="3" max="3" width="12.5703125" style="164" customWidth="1"/>
    <col min="4" max="9" width="11.140625" style="164" customWidth="1"/>
    <col min="10" max="14" width="11.140625" style="118" customWidth="1"/>
    <col min="15" max="16384" width="9.140625" style="118"/>
  </cols>
  <sheetData>
    <row r="1" spans="1:14" s="119" customFormat="1" ht="11.25" customHeight="1" x14ac:dyDescent="0.2">
      <c r="A1" s="119" t="s">
        <v>683</v>
      </c>
      <c r="B1" s="187"/>
      <c r="C1" s="187"/>
      <c r="D1" s="187"/>
      <c r="E1" s="187"/>
      <c r="F1" s="187"/>
      <c r="G1" s="187"/>
      <c r="H1" s="187"/>
      <c r="I1" s="187"/>
    </row>
    <row r="2" spans="1:14" s="119" customFormat="1" ht="11.25" hidden="1" customHeight="1" x14ac:dyDescent="0.2">
      <c r="A2" s="119" t="s">
        <v>317</v>
      </c>
      <c r="B2" s="187"/>
      <c r="C2" s="187"/>
      <c r="D2" s="187"/>
      <c r="E2" s="187"/>
      <c r="F2" s="187"/>
      <c r="G2" s="187"/>
      <c r="H2" s="187"/>
      <c r="I2" s="187"/>
    </row>
    <row r="3" spans="1:14" s="119" customFormat="1" ht="11.25" customHeight="1" x14ac:dyDescent="0.2">
      <c r="A3" s="120" t="s">
        <v>684</v>
      </c>
      <c r="B3" s="187"/>
      <c r="C3" s="187"/>
      <c r="D3" s="187"/>
      <c r="E3" s="187"/>
      <c r="F3" s="187"/>
      <c r="G3" s="187"/>
      <c r="H3" s="187"/>
      <c r="I3" s="187"/>
    </row>
    <row r="4" spans="1:14" s="119" customFormat="1" ht="11.25" hidden="1" customHeight="1" x14ac:dyDescent="0.2">
      <c r="A4" s="120" t="s">
        <v>317</v>
      </c>
      <c r="B4" s="187"/>
      <c r="C4" s="187"/>
      <c r="D4" s="187"/>
      <c r="E4" s="187"/>
      <c r="F4" s="187"/>
      <c r="G4" s="187"/>
      <c r="H4" s="187"/>
      <c r="I4" s="187"/>
    </row>
    <row r="5" spans="1:14" ht="11.25" customHeight="1" x14ac:dyDescent="0.2">
      <c r="A5" s="121"/>
      <c r="B5" s="405"/>
      <c r="C5" s="405"/>
      <c r="D5" s="405"/>
      <c r="E5" s="405"/>
      <c r="F5" s="405"/>
      <c r="G5" s="405"/>
      <c r="H5" s="405"/>
      <c r="I5" s="405"/>
      <c r="J5" s="121"/>
      <c r="K5" s="121"/>
      <c r="L5" s="121"/>
      <c r="M5" s="121"/>
      <c r="N5" s="121"/>
    </row>
    <row r="6" spans="1:14" s="119" customFormat="1" x14ac:dyDescent="0.2">
      <c r="A6" s="4" t="s">
        <v>214</v>
      </c>
      <c r="B6" s="9" t="s">
        <v>301</v>
      </c>
      <c r="C6" s="70"/>
      <c r="D6" s="70"/>
      <c r="E6" s="70"/>
      <c r="F6" s="70"/>
      <c r="G6" s="70"/>
      <c r="H6" s="70"/>
      <c r="I6" s="70"/>
      <c r="J6" s="63"/>
      <c r="K6" s="63"/>
      <c r="L6" s="63"/>
      <c r="M6" s="63"/>
      <c r="N6" s="63"/>
    </row>
    <row r="7" spans="1:14" s="119" customFormat="1" x14ac:dyDescent="0.2">
      <c r="A7" s="16" t="s">
        <v>215</v>
      </c>
      <c r="B7" s="406" t="s">
        <v>302</v>
      </c>
      <c r="C7" s="397"/>
      <c r="D7" s="397"/>
      <c r="E7" s="397"/>
      <c r="F7" s="397"/>
      <c r="G7" s="397"/>
      <c r="H7" s="397"/>
      <c r="I7" s="397"/>
      <c r="J7" s="68"/>
      <c r="K7" s="68"/>
      <c r="L7" s="68"/>
      <c r="M7" s="68"/>
      <c r="N7" s="68"/>
    </row>
    <row r="8" spans="1:14" s="119" customFormat="1" x14ac:dyDescent="0.2">
      <c r="A8" s="10" t="s">
        <v>540</v>
      </c>
      <c r="B8" s="70" t="s">
        <v>153</v>
      </c>
      <c r="C8" s="70" t="s">
        <v>270</v>
      </c>
      <c r="D8" s="70" t="s">
        <v>271</v>
      </c>
      <c r="E8" s="70"/>
      <c r="F8" s="70"/>
      <c r="G8" s="70"/>
      <c r="H8" s="70"/>
      <c r="I8" s="70"/>
      <c r="J8" s="63" t="s">
        <v>272</v>
      </c>
      <c r="K8" s="63"/>
      <c r="L8" s="63"/>
      <c r="M8" s="63"/>
      <c r="N8" s="63" t="s">
        <v>273</v>
      </c>
    </row>
    <row r="9" spans="1:14" s="119" customFormat="1" x14ac:dyDescent="0.2">
      <c r="A9" s="22" t="s">
        <v>541</v>
      </c>
      <c r="B9" s="404" t="s">
        <v>101</v>
      </c>
      <c r="C9" s="70" t="s">
        <v>274</v>
      </c>
      <c r="D9" s="407" t="s">
        <v>275</v>
      </c>
      <c r="E9" s="397"/>
      <c r="F9" s="397"/>
      <c r="G9" s="397"/>
      <c r="H9" s="397"/>
      <c r="I9" s="397"/>
      <c r="J9" s="67" t="s">
        <v>276</v>
      </c>
      <c r="K9" s="68"/>
      <c r="L9" s="68"/>
      <c r="M9" s="68"/>
      <c r="N9" s="65" t="s">
        <v>216</v>
      </c>
    </row>
    <row r="10" spans="1:14" s="119" customFormat="1" x14ac:dyDescent="0.2">
      <c r="A10" s="4" t="s">
        <v>542</v>
      </c>
      <c r="B10" s="70"/>
      <c r="C10" s="404" t="s">
        <v>277</v>
      </c>
      <c r="D10" s="70" t="s">
        <v>278</v>
      </c>
      <c r="E10" s="70" t="s">
        <v>279</v>
      </c>
      <c r="F10" s="70" t="s">
        <v>280</v>
      </c>
      <c r="G10" s="70" t="s">
        <v>281</v>
      </c>
      <c r="H10" s="70" t="s">
        <v>282</v>
      </c>
      <c r="I10" s="70" t="s">
        <v>273</v>
      </c>
      <c r="J10" s="63" t="s">
        <v>283</v>
      </c>
      <c r="K10" s="63" t="s">
        <v>284</v>
      </c>
      <c r="L10" s="63" t="s">
        <v>285</v>
      </c>
      <c r="M10" s="63" t="s">
        <v>286</v>
      </c>
      <c r="N10" s="63"/>
    </row>
    <row r="11" spans="1:14" s="119" customFormat="1" x14ac:dyDescent="0.2">
      <c r="A11" s="16" t="s">
        <v>543</v>
      </c>
      <c r="B11" s="70"/>
      <c r="C11" s="404" t="s">
        <v>287</v>
      </c>
      <c r="D11" s="70" t="s">
        <v>288</v>
      </c>
      <c r="E11" s="404" t="s">
        <v>289</v>
      </c>
      <c r="F11" s="404" t="s">
        <v>290</v>
      </c>
      <c r="G11" s="404" t="s">
        <v>291</v>
      </c>
      <c r="H11" s="404" t="s">
        <v>292</v>
      </c>
      <c r="I11" s="404" t="s">
        <v>216</v>
      </c>
      <c r="J11" s="65" t="s">
        <v>283</v>
      </c>
      <c r="K11" s="65" t="s">
        <v>293</v>
      </c>
      <c r="L11" s="65" t="s">
        <v>294</v>
      </c>
      <c r="M11" s="65" t="s">
        <v>295</v>
      </c>
      <c r="N11" s="63"/>
    </row>
    <row r="12" spans="1:14" s="119" customFormat="1" x14ac:dyDescent="0.2">
      <c r="A12" s="63"/>
      <c r="B12" s="70"/>
      <c r="C12" s="70"/>
      <c r="D12" s="404" t="s">
        <v>296</v>
      </c>
      <c r="E12" s="404" t="s">
        <v>297</v>
      </c>
      <c r="F12" s="404" t="s">
        <v>298</v>
      </c>
      <c r="G12" s="404" t="s">
        <v>299</v>
      </c>
      <c r="H12" s="70"/>
      <c r="I12" s="70"/>
      <c r="J12" s="63"/>
      <c r="K12" s="63"/>
      <c r="L12" s="63"/>
      <c r="M12" s="63"/>
      <c r="N12" s="63"/>
    </row>
    <row r="13" spans="1:14" s="119" customFormat="1" x14ac:dyDescent="0.2">
      <c r="A13" s="68"/>
      <c r="B13" s="397"/>
      <c r="C13" s="397"/>
      <c r="D13" s="407" t="s">
        <v>300</v>
      </c>
      <c r="E13" s="397"/>
      <c r="F13" s="397"/>
      <c r="G13" s="397"/>
      <c r="H13" s="397"/>
      <c r="I13" s="397"/>
      <c r="J13" s="68"/>
      <c r="K13" s="68"/>
      <c r="L13" s="68"/>
      <c r="M13" s="68"/>
      <c r="N13" s="68"/>
    </row>
    <row r="14" spans="1:14" s="119" customFormat="1" x14ac:dyDescent="0.2">
      <c r="B14" s="408"/>
      <c r="C14" s="408"/>
      <c r="D14" s="408"/>
      <c r="E14" s="408"/>
      <c r="F14" s="408"/>
      <c r="G14" s="408"/>
      <c r="H14" s="408"/>
      <c r="I14" s="408"/>
      <c r="J14" s="408"/>
      <c r="K14" s="408"/>
      <c r="L14" s="408"/>
      <c r="M14" s="408"/>
      <c r="N14" s="408"/>
    </row>
    <row r="15" spans="1:14" s="119" customFormat="1" ht="11.25" customHeight="1" x14ac:dyDescent="0.2">
      <c r="A15" s="70" t="s">
        <v>232</v>
      </c>
      <c r="B15" s="329">
        <v>270</v>
      </c>
      <c r="C15" s="464">
        <v>66</v>
      </c>
      <c r="D15" s="409" t="s">
        <v>142</v>
      </c>
      <c r="E15" s="464">
        <v>15</v>
      </c>
      <c r="F15" s="464">
        <v>50</v>
      </c>
      <c r="G15" s="464">
        <v>10</v>
      </c>
      <c r="H15" s="464">
        <v>10</v>
      </c>
      <c r="I15" s="409" t="s">
        <v>142</v>
      </c>
      <c r="J15" s="464">
        <v>6</v>
      </c>
      <c r="K15" s="464">
        <v>22</v>
      </c>
      <c r="L15" s="329">
        <v>52</v>
      </c>
      <c r="M15" s="464">
        <v>4</v>
      </c>
      <c r="N15" s="464">
        <v>35</v>
      </c>
    </row>
    <row r="16" spans="1:14" s="119" customFormat="1" ht="11.25" customHeight="1" x14ac:dyDescent="0.2">
      <c r="A16" s="70"/>
      <c r="B16" s="329"/>
      <c r="C16" s="464"/>
      <c r="D16" s="409"/>
      <c r="E16" s="464"/>
      <c r="F16" s="464"/>
      <c r="G16" s="464"/>
      <c r="H16" s="464"/>
      <c r="I16" s="409"/>
      <c r="J16" s="464"/>
      <c r="K16" s="464"/>
      <c r="L16" s="329"/>
      <c r="M16" s="464"/>
      <c r="N16" s="464"/>
    </row>
    <row r="17" spans="1:15" ht="11.25" customHeight="1" x14ac:dyDescent="0.2">
      <c r="A17" s="2" t="s">
        <v>198</v>
      </c>
      <c r="B17" s="328">
        <v>18</v>
      </c>
      <c r="C17" s="465">
        <v>4</v>
      </c>
      <c r="D17" s="465" t="s">
        <v>142</v>
      </c>
      <c r="E17" s="465">
        <v>1</v>
      </c>
      <c r="F17" s="465">
        <v>6</v>
      </c>
      <c r="G17" s="465">
        <v>1</v>
      </c>
      <c r="H17" s="465" t="s">
        <v>142</v>
      </c>
      <c r="I17" s="465" t="s">
        <v>142</v>
      </c>
      <c r="J17" s="465" t="s">
        <v>142</v>
      </c>
      <c r="K17" s="465">
        <v>3</v>
      </c>
      <c r="L17" s="328">
        <v>3</v>
      </c>
      <c r="M17" s="465" t="s">
        <v>142</v>
      </c>
      <c r="N17" s="465" t="s">
        <v>142</v>
      </c>
    </row>
    <row r="18" spans="1:15" ht="11.25" customHeight="1" x14ac:dyDescent="0.2">
      <c r="A18" s="2" t="s">
        <v>199</v>
      </c>
      <c r="B18" s="339">
        <v>17</v>
      </c>
      <c r="C18" s="161">
        <v>3</v>
      </c>
      <c r="D18" s="161" t="s">
        <v>142</v>
      </c>
      <c r="E18" s="161">
        <v>2</v>
      </c>
      <c r="F18" s="161">
        <v>4</v>
      </c>
      <c r="G18" s="161" t="s">
        <v>142</v>
      </c>
      <c r="H18" s="161" t="s">
        <v>142</v>
      </c>
      <c r="I18" s="161" t="s">
        <v>142</v>
      </c>
      <c r="J18" s="161">
        <v>1</v>
      </c>
      <c r="K18" s="161">
        <v>2</v>
      </c>
      <c r="L18" s="331">
        <v>2</v>
      </c>
      <c r="M18" s="161" t="s">
        <v>142</v>
      </c>
      <c r="N18" s="143">
        <v>3</v>
      </c>
    </row>
    <row r="19" spans="1:15" ht="11.25" customHeight="1" x14ac:dyDescent="0.2">
      <c r="A19" s="2" t="s">
        <v>200</v>
      </c>
      <c r="B19" s="339">
        <v>21</v>
      </c>
      <c r="C19" s="161">
        <v>5</v>
      </c>
      <c r="D19" s="161" t="s">
        <v>142</v>
      </c>
      <c r="E19" s="161">
        <v>4</v>
      </c>
      <c r="F19" s="161">
        <v>4</v>
      </c>
      <c r="G19" s="161" t="s">
        <v>142</v>
      </c>
      <c r="H19" s="161">
        <v>1</v>
      </c>
      <c r="I19" s="161" t="s">
        <v>142</v>
      </c>
      <c r="J19" s="161" t="s">
        <v>142</v>
      </c>
      <c r="K19" s="143" t="s">
        <v>142</v>
      </c>
      <c r="L19" s="331">
        <v>7</v>
      </c>
      <c r="M19" s="161" t="s">
        <v>142</v>
      </c>
      <c r="N19" s="143" t="s">
        <v>142</v>
      </c>
    </row>
    <row r="20" spans="1:15" ht="11.25" customHeight="1" x14ac:dyDescent="0.2">
      <c r="A20" s="2"/>
      <c r="B20" s="339"/>
      <c r="C20" s="161"/>
      <c r="D20" s="161"/>
      <c r="E20" s="161"/>
      <c r="F20" s="161"/>
      <c r="G20" s="161"/>
      <c r="H20" s="161"/>
      <c r="I20" s="161"/>
      <c r="J20" s="161"/>
      <c r="K20" s="143"/>
      <c r="L20" s="331"/>
      <c r="M20" s="161"/>
      <c r="N20" s="143"/>
    </row>
    <row r="21" spans="1:15" ht="11.25" customHeight="1" x14ac:dyDescent="0.2">
      <c r="A21" s="2" t="s">
        <v>201</v>
      </c>
      <c r="B21" s="339">
        <v>19</v>
      </c>
      <c r="C21" s="161">
        <v>6</v>
      </c>
      <c r="D21" s="161" t="s">
        <v>142</v>
      </c>
      <c r="E21" s="161" t="s">
        <v>142</v>
      </c>
      <c r="F21" s="161">
        <v>2</v>
      </c>
      <c r="G21" s="161" t="s">
        <v>142</v>
      </c>
      <c r="H21" s="161" t="s">
        <v>142</v>
      </c>
      <c r="I21" s="161" t="s">
        <v>142</v>
      </c>
      <c r="J21" s="161" t="s">
        <v>142</v>
      </c>
      <c r="K21" s="143">
        <v>2</v>
      </c>
      <c r="L21" s="331">
        <v>4</v>
      </c>
      <c r="M21" s="161" t="s">
        <v>142</v>
      </c>
      <c r="N21" s="143">
        <v>5</v>
      </c>
    </row>
    <row r="22" spans="1:15" ht="11.25" customHeight="1" x14ac:dyDescent="0.2">
      <c r="A22" s="2" t="s">
        <v>202</v>
      </c>
      <c r="B22" s="339">
        <v>22</v>
      </c>
      <c r="C22" s="161">
        <v>3</v>
      </c>
      <c r="D22" s="161" t="s">
        <v>142</v>
      </c>
      <c r="E22" s="161">
        <v>2</v>
      </c>
      <c r="F22" s="161">
        <v>5</v>
      </c>
      <c r="G22" s="161">
        <v>2</v>
      </c>
      <c r="H22" s="161">
        <v>3</v>
      </c>
      <c r="I22" s="161" t="s">
        <v>142</v>
      </c>
      <c r="J22" s="161">
        <v>1</v>
      </c>
      <c r="K22" s="143">
        <v>2</v>
      </c>
      <c r="L22" s="331">
        <v>2</v>
      </c>
      <c r="M22" s="161" t="s">
        <v>142</v>
      </c>
      <c r="N22" s="143">
        <v>2</v>
      </c>
    </row>
    <row r="23" spans="1:15" ht="11.25" customHeight="1" x14ac:dyDescent="0.2">
      <c r="A23" s="2" t="s">
        <v>191</v>
      </c>
      <c r="B23" s="339">
        <v>28</v>
      </c>
      <c r="C23" s="161">
        <v>7</v>
      </c>
      <c r="D23" s="161" t="s">
        <v>142</v>
      </c>
      <c r="E23" s="161">
        <v>1</v>
      </c>
      <c r="F23" s="161">
        <v>4</v>
      </c>
      <c r="G23" s="161" t="s">
        <v>142</v>
      </c>
      <c r="H23" s="161" t="s">
        <v>142</v>
      </c>
      <c r="I23" s="161" t="s">
        <v>142</v>
      </c>
      <c r="J23" s="143">
        <v>1</v>
      </c>
      <c r="K23" s="143" t="s">
        <v>142</v>
      </c>
      <c r="L23" s="331">
        <v>8</v>
      </c>
      <c r="M23" s="161">
        <v>2</v>
      </c>
      <c r="N23" s="143">
        <v>5</v>
      </c>
    </row>
    <row r="24" spans="1:15" ht="11.25" customHeight="1" x14ac:dyDescent="0.2">
      <c r="A24" s="2"/>
      <c r="B24" s="339"/>
      <c r="C24" s="161"/>
      <c r="D24" s="161"/>
      <c r="E24" s="161"/>
      <c r="F24" s="161"/>
      <c r="G24" s="161"/>
      <c r="H24" s="161"/>
      <c r="I24" s="161"/>
      <c r="J24" s="143"/>
      <c r="K24" s="143"/>
      <c r="L24" s="331"/>
      <c r="M24" s="161"/>
      <c r="N24" s="143"/>
    </row>
    <row r="25" spans="1:15" ht="11.25" customHeight="1" x14ac:dyDescent="0.2">
      <c r="A25" s="2" t="s">
        <v>192</v>
      </c>
      <c r="B25" s="297">
        <v>27</v>
      </c>
      <c r="C25" s="224">
        <v>11</v>
      </c>
      <c r="D25" s="161" t="s">
        <v>142</v>
      </c>
      <c r="E25" s="224">
        <v>1</v>
      </c>
      <c r="F25" s="224">
        <v>1</v>
      </c>
      <c r="G25" s="224">
        <v>2</v>
      </c>
      <c r="H25" s="224">
        <v>2</v>
      </c>
      <c r="I25" s="161" t="s">
        <v>142</v>
      </c>
      <c r="J25" s="130" t="s">
        <v>142</v>
      </c>
      <c r="K25" s="130">
        <v>3</v>
      </c>
      <c r="L25" s="330">
        <v>3</v>
      </c>
      <c r="M25" s="161">
        <v>1</v>
      </c>
      <c r="N25" s="130">
        <v>3</v>
      </c>
    </row>
    <row r="26" spans="1:15" ht="11.25" customHeight="1" x14ac:dyDescent="0.2">
      <c r="A26" s="2" t="s">
        <v>193</v>
      </c>
      <c r="B26" s="297">
        <v>25</v>
      </c>
      <c r="C26" s="224">
        <v>5</v>
      </c>
      <c r="D26" s="161" t="s">
        <v>142</v>
      </c>
      <c r="E26" s="224">
        <v>2</v>
      </c>
      <c r="F26" s="224">
        <v>4</v>
      </c>
      <c r="G26" s="224">
        <v>3</v>
      </c>
      <c r="H26" s="224">
        <v>2</v>
      </c>
      <c r="I26" s="161" t="s">
        <v>142</v>
      </c>
      <c r="J26" s="130">
        <v>2</v>
      </c>
      <c r="K26" s="130">
        <v>2</v>
      </c>
      <c r="L26" s="330">
        <v>2</v>
      </c>
      <c r="M26" s="161" t="s">
        <v>142</v>
      </c>
      <c r="N26" s="130">
        <v>3</v>
      </c>
    </row>
    <row r="27" spans="1:15" ht="11.25" customHeight="1" x14ac:dyDescent="0.2">
      <c r="A27" s="2" t="s">
        <v>194</v>
      </c>
      <c r="B27" s="301">
        <v>32</v>
      </c>
      <c r="C27" s="224">
        <v>11</v>
      </c>
      <c r="D27" s="161" t="s">
        <v>142</v>
      </c>
      <c r="E27" s="224" t="s">
        <v>142</v>
      </c>
      <c r="F27" s="224">
        <v>6</v>
      </c>
      <c r="G27" s="224">
        <v>1</v>
      </c>
      <c r="H27" s="224" t="s">
        <v>142</v>
      </c>
      <c r="I27" s="161" t="s">
        <v>142</v>
      </c>
      <c r="J27" s="130">
        <v>1</v>
      </c>
      <c r="K27" s="130">
        <v>2</v>
      </c>
      <c r="L27" s="330">
        <v>2</v>
      </c>
      <c r="M27" s="161">
        <v>1</v>
      </c>
      <c r="N27" s="130">
        <v>8</v>
      </c>
    </row>
    <row r="28" spans="1:15" ht="11.25" customHeight="1" x14ac:dyDescent="0.2">
      <c r="A28" s="2"/>
      <c r="B28" s="301"/>
      <c r="C28" s="224"/>
      <c r="D28" s="161"/>
      <c r="E28" s="224"/>
      <c r="F28" s="224"/>
      <c r="G28" s="224"/>
      <c r="H28" s="224"/>
      <c r="I28" s="161"/>
      <c r="J28" s="130"/>
      <c r="K28" s="130"/>
      <c r="L28" s="330"/>
      <c r="M28" s="161"/>
      <c r="N28" s="130"/>
    </row>
    <row r="29" spans="1:15" ht="11.25" customHeight="1" x14ac:dyDescent="0.2">
      <c r="A29" s="2" t="s">
        <v>195</v>
      </c>
      <c r="B29" s="339">
        <v>15</v>
      </c>
      <c r="C29" s="161">
        <v>3</v>
      </c>
      <c r="D29" s="161" t="s">
        <v>142</v>
      </c>
      <c r="E29" s="161" t="s">
        <v>142</v>
      </c>
      <c r="F29" s="161">
        <v>4</v>
      </c>
      <c r="G29" s="161">
        <v>1</v>
      </c>
      <c r="H29" s="161" t="s">
        <v>142</v>
      </c>
      <c r="I29" s="161" t="s">
        <v>142</v>
      </c>
      <c r="J29" s="143" t="s">
        <v>142</v>
      </c>
      <c r="K29" s="143">
        <v>4</v>
      </c>
      <c r="L29" s="331">
        <v>1</v>
      </c>
      <c r="M29" s="161" t="s">
        <v>142</v>
      </c>
      <c r="N29" s="143">
        <v>2</v>
      </c>
    </row>
    <row r="30" spans="1:15" ht="11.25" customHeight="1" x14ac:dyDescent="0.2">
      <c r="A30" s="2" t="s">
        <v>196</v>
      </c>
      <c r="B30" s="339">
        <v>16</v>
      </c>
      <c r="C30" s="161">
        <v>2</v>
      </c>
      <c r="D30" s="161" t="s">
        <v>142</v>
      </c>
      <c r="E30" s="161">
        <v>1</v>
      </c>
      <c r="F30" s="161">
        <v>2</v>
      </c>
      <c r="G30" s="161" t="s">
        <v>142</v>
      </c>
      <c r="H30" s="161">
        <v>1</v>
      </c>
      <c r="I30" s="161" t="s">
        <v>142</v>
      </c>
      <c r="J30" s="143" t="s">
        <v>142</v>
      </c>
      <c r="K30" s="143">
        <v>1</v>
      </c>
      <c r="L30" s="331">
        <v>6</v>
      </c>
      <c r="M30" s="143" t="s">
        <v>142</v>
      </c>
      <c r="N30" s="143">
        <v>3</v>
      </c>
    </row>
    <row r="31" spans="1:15" ht="11.25" customHeight="1" x14ac:dyDescent="0.2">
      <c r="A31" s="1" t="s">
        <v>197</v>
      </c>
      <c r="B31" s="474">
        <v>30</v>
      </c>
      <c r="C31" s="273">
        <v>6</v>
      </c>
      <c r="D31" s="273" t="s">
        <v>142</v>
      </c>
      <c r="E31" s="273">
        <v>1</v>
      </c>
      <c r="F31" s="273">
        <v>8</v>
      </c>
      <c r="G31" s="273" t="s">
        <v>142</v>
      </c>
      <c r="H31" s="273">
        <v>1</v>
      </c>
      <c r="I31" s="273" t="s">
        <v>142</v>
      </c>
      <c r="J31" s="142" t="s">
        <v>142</v>
      </c>
      <c r="K31" s="142">
        <v>1</v>
      </c>
      <c r="L31" s="325">
        <v>12</v>
      </c>
      <c r="M31" s="142" t="s">
        <v>142</v>
      </c>
      <c r="N31" s="142">
        <v>1</v>
      </c>
    </row>
    <row r="32" spans="1:15" ht="11.25" customHeight="1" x14ac:dyDescent="0.2">
      <c r="A32" s="21"/>
      <c r="B32" s="339"/>
      <c r="C32" s="339"/>
      <c r="D32" s="339"/>
      <c r="E32" s="339"/>
      <c r="F32" s="339"/>
      <c r="G32" s="339"/>
      <c r="H32" s="339"/>
      <c r="I32" s="339"/>
      <c r="J32" s="339"/>
      <c r="K32" s="339"/>
      <c r="L32" s="339"/>
      <c r="M32" s="339"/>
      <c r="N32" s="339"/>
      <c r="O32" s="339"/>
    </row>
    <row r="33" spans="1:14" s="119" customFormat="1" ht="11.25" customHeight="1" x14ac:dyDescent="0.2">
      <c r="A33" s="70" t="s">
        <v>232</v>
      </c>
      <c r="B33" s="329">
        <v>270</v>
      </c>
      <c r="C33" s="464">
        <v>66</v>
      </c>
      <c r="D33" s="409" t="s">
        <v>142</v>
      </c>
      <c r="E33" s="464">
        <v>15</v>
      </c>
      <c r="F33" s="464">
        <v>50</v>
      </c>
      <c r="G33" s="464">
        <v>10</v>
      </c>
      <c r="H33" s="464">
        <v>10</v>
      </c>
      <c r="I33" s="409" t="s">
        <v>142</v>
      </c>
      <c r="J33" s="464">
        <v>6</v>
      </c>
      <c r="K33" s="464">
        <v>22</v>
      </c>
      <c r="L33" s="329">
        <v>52</v>
      </c>
      <c r="M33" s="464">
        <v>4</v>
      </c>
      <c r="N33" s="464">
        <v>35</v>
      </c>
    </row>
    <row r="34" spans="1:14" x14ac:dyDescent="0.2">
      <c r="A34" s="11"/>
      <c r="B34" s="29"/>
      <c r="C34" s="332"/>
      <c r="D34" s="332"/>
      <c r="E34" s="332"/>
      <c r="F34" s="332"/>
      <c r="G34" s="332"/>
      <c r="H34" s="332"/>
      <c r="I34" s="332"/>
      <c r="J34" s="331"/>
      <c r="K34" s="331"/>
      <c r="L34" s="331"/>
      <c r="M34" s="331"/>
      <c r="N34" s="331"/>
    </row>
    <row r="35" spans="1:14" x14ac:dyDescent="0.2">
      <c r="A35" s="2" t="s">
        <v>433</v>
      </c>
      <c r="B35" s="339">
        <v>36</v>
      </c>
      <c r="C35" s="323">
        <v>5</v>
      </c>
      <c r="D35" s="323" t="s">
        <v>142</v>
      </c>
      <c r="E35" s="323">
        <v>1</v>
      </c>
      <c r="F35" s="323">
        <v>9</v>
      </c>
      <c r="G35" s="323">
        <v>2</v>
      </c>
      <c r="H35" s="323" t="s">
        <v>142</v>
      </c>
      <c r="I35" s="323" t="s">
        <v>142</v>
      </c>
      <c r="J35" s="472" t="s">
        <v>142</v>
      </c>
      <c r="K35" s="472">
        <v>4</v>
      </c>
      <c r="L35" s="473">
        <v>10</v>
      </c>
      <c r="M35" s="472" t="s">
        <v>142</v>
      </c>
      <c r="N35" s="472">
        <v>5</v>
      </c>
    </row>
    <row r="36" spans="1:14" x14ac:dyDescent="0.2">
      <c r="A36" s="2" t="s">
        <v>434</v>
      </c>
      <c r="B36" s="469">
        <v>27</v>
      </c>
      <c r="C36" s="223">
        <v>4</v>
      </c>
      <c r="D36" s="323" t="s">
        <v>142</v>
      </c>
      <c r="E36" s="223">
        <v>2</v>
      </c>
      <c r="F36" s="223">
        <v>7</v>
      </c>
      <c r="G36" s="223" t="s">
        <v>142</v>
      </c>
      <c r="H36" s="223">
        <v>3</v>
      </c>
      <c r="I36" s="323" t="s">
        <v>142</v>
      </c>
      <c r="J36" s="148">
        <v>1</v>
      </c>
      <c r="K36" s="148">
        <v>2</v>
      </c>
      <c r="L36" s="470">
        <v>2</v>
      </c>
      <c r="M36" s="148" t="s">
        <v>142</v>
      </c>
      <c r="N36" s="148">
        <v>6</v>
      </c>
    </row>
    <row r="37" spans="1:14" x14ac:dyDescent="0.2">
      <c r="A37" s="2" t="s">
        <v>435</v>
      </c>
      <c r="B37" s="302">
        <v>40</v>
      </c>
      <c r="C37" s="449">
        <v>9</v>
      </c>
      <c r="D37" s="323" t="s">
        <v>142</v>
      </c>
      <c r="E37" s="449">
        <v>5</v>
      </c>
      <c r="F37" s="449">
        <v>6</v>
      </c>
      <c r="G37" s="449">
        <v>2</v>
      </c>
      <c r="H37" s="449" t="s">
        <v>142</v>
      </c>
      <c r="I37" s="323" t="s">
        <v>142</v>
      </c>
      <c r="J37" s="235">
        <v>1</v>
      </c>
      <c r="K37" s="235">
        <v>2</v>
      </c>
      <c r="L37" s="458">
        <v>12</v>
      </c>
      <c r="M37" s="235" t="s">
        <v>142</v>
      </c>
      <c r="N37" s="235">
        <v>3</v>
      </c>
    </row>
    <row r="38" spans="1:14" x14ac:dyDescent="0.2">
      <c r="A38" s="2" t="s">
        <v>436</v>
      </c>
      <c r="B38" s="471">
        <v>42</v>
      </c>
      <c r="C38" s="323">
        <v>10</v>
      </c>
      <c r="D38" s="323" t="s">
        <v>142</v>
      </c>
      <c r="E38" s="323">
        <v>4</v>
      </c>
      <c r="F38" s="323">
        <v>6</v>
      </c>
      <c r="G38" s="323" t="s">
        <v>142</v>
      </c>
      <c r="H38" s="323">
        <v>1</v>
      </c>
      <c r="I38" s="323" t="s">
        <v>142</v>
      </c>
      <c r="J38" s="472">
        <v>1</v>
      </c>
      <c r="K38" s="472">
        <v>6</v>
      </c>
      <c r="L38" s="473">
        <v>9</v>
      </c>
      <c r="M38" s="472">
        <v>2</v>
      </c>
      <c r="N38" s="472">
        <v>3</v>
      </c>
    </row>
    <row r="39" spans="1:14" x14ac:dyDescent="0.2">
      <c r="A39" s="2" t="s">
        <v>437</v>
      </c>
      <c r="B39" s="471">
        <v>48</v>
      </c>
      <c r="C39" s="323">
        <v>6</v>
      </c>
      <c r="D39" s="323" t="s">
        <v>142</v>
      </c>
      <c r="E39" s="323">
        <v>2</v>
      </c>
      <c r="F39" s="323">
        <v>13</v>
      </c>
      <c r="G39" s="323">
        <v>3</v>
      </c>
      <c r="H39" s="323">
        <v>2</v>
      </c>
      <c r="I39" s="323" t="s">
        <v>142</v>
      </c>
      <c r="J39" s="472">
        <v>2</v>
      </c>
      <c r="K39" s="472">
        <v>6</v>
      </c>
      <c r="L39" s="473">
        <v>10</v>
      </c>
      <c r="M39" s="472">
        <v>1</v>
      </c>
      <c r="N39" s="472">
        <v>3</v>
      </c>
    </row>
    <row r="40" spans="1:14" x14ac:dyDescent="0.2">
      <c r="A40" s="2" t="s">
        <v>438</v>
      </c>
      <c r="B40" s="332">
        <v>44</v>
      </c>
      <c r="C40" s="161">
        <v>17</v>
      </c>
      <c r="D40" s="161" t="s">
        <v>142</v>
      </c>
      <c r="E40" s="161" t="s">
        <v>142</v>
      </c>
      <c r="F40" s="161">
        <v>4</v>
      </c>
      <c r="G40" s="161">
        <v>2</v>
      </c>
      <c r="H40" s="161">
        <v>2</v>
      </c>
      <c r="I40" s="161" t="s">
        <v>142</v>
      </c>
      <c r="J40" s="143">
        <v>1</v>
      </c>
      <c r="K40" s="143">
        <v>2</v>
      </c>
      <c r="L40" s="331">
        <v>7</v>
      </c>
      <c r="M40" s="143">
        <v>1</v>
      </c>
      <c r="N40" s="143">
        <v>8</v>
      </c>
    </row>
    <row r="41" spans="1:14" x14ac:dyDescent="0.2">
      <c r="A41" s="1" t="s">
        <v>439</v>
      </c>
      <c r="B41" s="468">
        <v>33</v>
      </c>
      <c r="C41" s="273">
        <v>15</v>
      </c>
      <c r="D41" s="273" t="s">
        <v>142</v>
      </c>
      <c r="E41" s="273">
        <v>1</v>
      </c>
      <c r="F41" s="273">
        <v>5</v>
      </c>
      <c r="G41" s="273">
        <v>1</v>
      </c>
      <c r="H41" s="273">
        <v>2</v>
      </c>
      <c r="I41" s="273" t="s">
        <v>142</v>
      </c>
      <c r="J41" s="142" t="s">
        <v>142</v>
      </c>
      <c r="K41" s="142" t="s">
        <v>142</v>
      </c>
      <c r="L41" s="325">
        <v>2</v>
      </c>
      <c r="M41" s="142" t="s">
        <v>142</v>
      </c>
      <c r="N41" s="142">
        <v>7</v>
      </c>
    </row>
    <row r="42" spans="1:14" x14ac:dyDescent="0.2">
      <c r="A42" s="21"/>
      <c r="B42" s="471"/>
      <c r="C42" s="471"/>
      <c r="D42" s="471"/>
      <c r="E42" s="471"/>
      <c r="F42" s="471"/>
      <c r="G42" s="471"/>
      <c r="H42" s="471"/>
      <c r="I42" s="471"/>
      <c r="J42" s="471"/>
      <c r="K42" s="471"/>
      <c r="L42" s="471"/>
      <c r="M42" s="471"/>
      <c r="N42" s="471"/>
    </row>
    <row r="43" spans="1:14" s="119" customFormat="1" ht="11.25" customHeight="1" x14ac:dyDescent="0.2">
      <c r="A43" s="70" t="s">
        <v>232</v>
      </c>
      <c r="B43" s="329">
        <v>270</v>
      </c>
      <c r="C43" s="464">
        <v>66</v>
      </c>
      <c r="D43" s="409" t="s">
        <v>142</v>
      </c>
      <c r="E43" s="464">
        <v>15</v>
      </c>
      <c r="F43" s="464">
        <v>50</v>
      </c>
      <c r="G43" s="464">
        <v>10</v>
      </c>
      <c r="H43" s="464">
        <v>10</v>
      </c>
      <c r="I43" s="409" t="s">
        <v>142</v>
      </c>
      <c r="J43" s="464">
        <v>6</v>
      </c>
      <c r="K43" s="464">
        <v>22</v>
      </c>
      <c r="L43" s="329">
        <v>52</v>
      </c>
      <c r="M43" s="464">
        <v>4</v>
      </c>
      <c r="N43" s="464">
        <v>35</v>
      </c>
    </row>
    <row r="44" spans="1:14" x14ac:dyDescent="0.2">
      <c r="A44" s="11"/>
      <c r="B44" s="84"/>
      <c r="C44" s="84"/>
      <c r="D44" s="84"/>
      <c r="E44" s="84"/>
      <c r="F44" s="84"/>
      <c r="G44" s="84"/>
      <c r="H44" s="84"/>
      <c r="I44" s="84"/>
      <c r="J44" s="84"/>
      <c r="K44" s="84"/>
      <c r="L44" s="84"/>
      <c r="M44" s="84"/>
      <c r="N44" s="84"/>
    </row>
    <row r="45" spans="1:14" x14ac:dyDescent="0.2">
      <c r="A45" s="2" t="s">
        <v>252</v>
      </c>
      <c r="B45" s="332">
        <v>10</v>
      </c>
      <c r="C45" s="161">
        <v>6</v>
      </c>
      <c r="D45" s="161" t="s">
        <v>142</v>
      </c>
      <c r="E45" s="161" t="s">
        <v>142</v>
      </c>
      <c r="F45" s="161" t="s">
        <v>142</v>
      </c>
      <c r="G45" s="161" t="s">
        <v>142</v>
      </c>
      <c r="H45" s="161" t="s">
        <v>142</v>
      </c>
      <c r="I45" s="161" t="s">
        <v>142</v>
      </c>
      <c r="J45" s="143" t="s">
        <v>142</v>
      </c>
      <c r="K45" s="143" t="s">
        <v>142</v>
      </c>
      <c r="L45" s="331">
        <v>3</v>
      </c>
      <c r="M45" s="143">
        <v>1</v>
      </c>
      <c r="N45" s="143" t="s">
        <v>142</v>
      </c>
    </row>
    <row r="46" spans="1:14" x14ac:dyDescent="0.2">
      <c r="A46" s="94" t="s">
        <v>253</v>
      </c>
      <c r="B46" s="471">
        <v>9</v>
      </c>
      <c r="C46" s="323">
        <v>5</v>
      </c>
      <c r="D46" s="323" t="s">
        <v>142</v>
      </c>
      <c r="E46" s="323">
        <v>1</v>
      </c>
      <c r="F46" s="323" t="s">
        <v>142</v>
      </c>
      <c r="G46" s="323" t="s">
        <v>142</v>
      </c>
      <c r="H46" s="323">
        <v>1</v>
      </c>
      <c r="I46" s="323" t="s">
        <v>142</v>
      </c>
      <c r="J46" s="472" t="s">
        <v>142</v>
      </c>
      <c r="K46" s="472" t="s">
        <v>142</v>
      </c>
      <c r="L46" s="473">
        <v>2</v>
      </c>
      <c r="M46" s="472" t="s">
        <v>142</v>
      </c>
      <c r="N46" s="472" t="s">
        <v>142</v>
      </c>
    </row>
    <row r="47" spans="1:14" x14ac:dyDescent="0.2">
      <c r="A47" s="94" t="s">
        <v>254</v>
      </c>
      <c r="B47" s="302">
        <v>7</v>
      </c>
      <c r="C47" s="449">
        <v>4</v>
      </c>
      <c r="D47" s="323" t="s">
        <v>142</v>
      </c>
      <c r="E47" s="449" t="s">
        <v>142</v>
      </c>
      <c r="F47" s="449">
        <v>1</v>
      </c>
      <c r="G47" s="449" t="s">
        <v>142</v>
      </c>
      <c r="H47" s="449" t="s">
        <v>142</v>
      </c>
      <c r="I47" s="323" t="s">
        <v>142</v>
      </c>
      <c r="J47" s="235" t="s">
        <v>142</v>
      </c>
      <c r="K47" s="235" t="s">
        <v>142</v>
      </c>
      <c r="L47" s="458">
        <v>1</v>
      </c>
      <c r="M47" s="235">
        <v>1</v>
      </c>
      <c r="N47" s="235" t="s">
        <v>142</v>
      </c>
    </row>
    <row r="48" spans="1:14" x14ac:dyDescent="0.2">
      <c r="A48" s="94" t="s">
        <v>255</v>
      </c>
      <c r="B48" s="476">
        <v>8</v>
      </c>
      <c r="C48" s="475">
        <v>3</v>
      </c>
      <c r="D48" s="323" t="s">
        <v>142</v>
      </c>
      <c r="E48" s="475">
        <v>1</v>
      </c>
      <c r="F48" s="475">
        <v>1</v>
      </c>
      <c r="G48" s="475" t="s">
        <v>142</v>
      </c>
      <c r="H48" s="475" t="s">
        <v>142</v>
      </c>
      <c r="I48" s="323" t="s">
        <v>142</v>
      </c>
      <c r="J48" s="478" t="s">
        <v>142</v>
      </c>
      <c r="K48" s="478">
        <v>2</v>
      </c>
      <c r="L48" s="477">
        <v>1</v>
      </c>
      <c r="M48" s="478" t="s">
        <v>142</v>
      </c>
      <c r="N48" s="478" t="s">
        <v>142</v>
      </c>
    </row>
    <row r="49" spans="1:14" x14ac:dyDescent="0.2">
      <c r="A49" s="94" t="s">
        <v>256</v>
      </c>
      <c r="B49" s="476">
        <v>22</v>
      </c>
      <c r="C49" s="475">
        <v>7</v>
      </c>
      <c r="D49" s="323" t="s">
        <v>142</v>
      </c>
      <c r="E49" s="475">
        <v>1</v>
      </c>
      <c r="F49" s="475">
        <v>5</v>
      </c>
      <c r="G49" s="475" t="s">
        <v>142</v>
      </c>
      <c r="H49" s="475">
        <v>1</v>
      </c>
      <c r="I49" s="323" t="s">
        <v>142</v>
      </c>
      <c r="J49" s="478">
        <v>1</v>
      </c>
      <c r="K49" s="478">
        <v>4</v>
      </c>
      <c r="L49" s="477" t="s">
        <v>142</v>
      </c>
      <c r="M49" s="478" t="s">
        <v>142</v>
      </c>
      <c r="N49" s="478">
        <v>3</v>
      </c>
    </row>
    <row r="50" spans="1:14" x14ac:dyDescent="0.2">
      <c r="A50" s="94" t="s">
        <v>257</v>
      </c>
      <c r="B50" s="476">
        <v>32</v>
      </c>
      <c r="C50" s="475">
        <v>8</v>
      </c>
      <c r="D50" s="323" t="s">
        <v>142</v>
      </c>
      <c r="E50" s="475">
        <v>3</v>
      </c>
      <c r="F50" s="475">
        <v>7</v>
      </c>
      <c r="G50" s="475">
        <v>2</v>
      </c>
      <c r="H50" s="475">
        <v>2</v>
      </c>
      <c r="I50" s="323" t="s">
        <v>142</v>
      </c>
      <c r="J50" s="478">
        <v>1</v>
      </c>
      <c r="K50" s="478">
        <v>2</v>
      </c>
      <c r="L50" s="477">
        <v>5</v>
      </c>
      <c r="M50" s="478" t="s">
        <v>142</v>
      </c>
      <c r="N50" s="478">
        <v>2</v>
      </c>
    </row>
    <row r="51" spans="1:14" x14ac:dyDescent="0.2">
      <c r="A51" s="94"/>
      <c r="B51" s="476"/>
      <c r="C51" s="475"/>
      <c r="D51" s="323"/>
      <c r="E51" s="475"/>
      <c r="F51" s="475"/>
      <c r="G51" s="475"/>
      <c r="H51" s="475"/>
      <c r="I51" s="323"/>
      <c r="J51" s="478"/>
      <c r="K51" s="478"/>
      <c r="L51" s="477"/>
      <c r="M51" s="478"/>
      <c r="N51" s="478"/>
    </row>
    <row r="52" spans="1:14" x14ac:dyDescent="0.2">
      <c r="A52" s="94" t="s">
        <v>258</v>
      </c>
      <c r="B52" s="412">
        <v>42</v>
      </c>
      <c r="C52" s="411">
        <v>6</v>
      </c>
      <c r="D52" s="323" t="s">
        <v>142</v>
      </c>
      <c r="E52" s="411">
        <v>3</v>
      </c>
      <c r="F52" s="411">
        <v>8</v>
      </c>
      <c r="G52" s="411">
        <v>2</v>
      </c>
      <c r="H52" s="411">
        <v>3</v>
      </c>
      <c r="I52" s="323" t="s">
        <v>142</v>
      </c>
      <c r="J52" s="141">
        <v>3</v>
      </c>
      <c r="K52" s="140">
        <v>1</v>
      </c>
      <c r="L52" s="333">
        <v>9</v>
      </c>
      <c r="M52" s="141" t="s">
        <v>142</v>
      </c>
      <c r="N52" s="141">
        <v>7</v>
      </c>
    </row>
    <row r="53" spans="1:14" x14ac:dyDescent="0.2">
      <c r="A53" s="2" t="s">
        <v>259</v>
      </c>
      <c r="B53" s="412">
        <v>44</v>
      </c>
      <c r="C53" s="411">
        <v>7</v>
      </c>
      <c r="D53" s="323" t="s">
        <v>142</v>
      </c>
      <c r="E53" s="411">
        <v>1</v>
      </c>
      <c r="F53" s="411">
        <v>8</v>
      </c>
      <c r="G53" s="411">
        <v>4</v>
      </c>
      <c r="H53" s="411">
        <v>1</v>
      </c>
      <c r="I53" s="323" t="s">
        <v>142</v>
      </c>
      <c r="J53" s="141" t="s">
        <v>142</v>
      </c>
      <c r="K53" s="140">
        <v>6</v>
      </c>
      <c r="L53" s="333">
        <v>7</v>
      </c>
      <c r="M53" s="141">
        <v>1</v>
      </c>
      <c r="N53" s="141">
        <v>9</v>
      </c>
    </row>
    <row r="54" spans="1:14" x14ac:dyDescent="0.2">
      <c r="A54" s="2" t="s">
        <v>260</v>
      </c>
      <c r="B54" s="412">
        <v>35</v>
      </c>
      <c r="C54" s="411">
        <v>6</v>
      </c>
      <c r="D54" s="323" t="s">
        <v>142</v>
      </c>
      <c r="E54" s="411">
        <v>2</v>
      </c>
      <c r="F54" s="411">
        <v>5</v>
      </c>
      <c r="G54" s="411">
        <v>2</v>
      </c>
      <c r="H54" s="411">
        <v>2</v>
      </c>
      <c r="I54" s="323" t="s">
        <v>142</v>
      </c>
      <c r="J54" s="141" t="s">
        <v>142</v>
      </c>
      <c r="K54" s="140">
        <v>4</v>
      </c>
      <c r="L54" s="333">
        <v>11</v>
      </c>
      <c r="M54" s="141" t="s">
        <v>142</v>
      </c>
      <c r="N54" s="141">
        <v>3</v>
      </c>
    </row>
    <row r="55" spans="1:14" x14ac:dyDescent="0.2">
      <c r="A55" s="2" t="s">
        <v>261</v>
      </c>
      <c r="B55" s="297">
        <v>23</v>
      </c>
      <c r="C55" s="224">
        <v>4</v>
      </c>
      <c r="D55" s="224" t="s">
        <v>142</v>
      </c>
      <c r="E55" s="224">
        <v>1</v>
      </c>
      <c r="F55" s="224">
        <v>8</v>
      </c>
      <c r="G55" s="224" t="s">
        <v>142</v>
      </c>
      <c r="H55" s="224" t="s">
        <v>142</v>
      </c>
      <c r="I55" s="224" t="s">
        <v>142</v>
      </c>
      <c r="J55" s="130">
        <v>1</v>
      </c>
      <c r="K55" s="130">
        <v>2</v>
      </c>
      <c r="L55" s="330">
        <v>5</v>
      </c>
      <c r="M55" s="130" t="s">
        <v>142</v>
      </c>
      <c r="N55" s="130">
        <v>2</v>
      </c>
    </row>
    <row r="56" spans="1:14" x14ac:dyDescent="0.2">
      <c r="A56" s="2" t="s">
        <v>262</v>
      </c>
      <c r="B56" s="412">
        <v>13</v>
      </c>
      <c r="C56" s="411">
        <v>4</v>
      </c>
      <c r="D56" s="323" t="s">
        <v>142</v>
      </c>
      <c r="E56" s="411">
        <v>1</v>
      </c>
      <c r="F56" s="411">
        <v>3</v>
      </c>
      <c r="G56" s="411" t="s">
        <v>142</v>
      </c>
      <c r="H56" s="411" t="s">
        <v>142</v>
      </c>
      <c r="I56" s="323" t="s">
        <v>142</v>
      </c>
      <c r="J56" s="141" t="s">
        <v>142</v>
      </c>
      <c r="K56" s="140" t="s">
        <v>142</v>
      </c>
      <c r="L56" s="333">
        <v>3</v>
      </c>
      <c r="M56" s="141" t="s">
        <v>142</v>
      </c>
      <c r="N56" s="141">
        <v>2</v>
      </c>
    </row>
    <row r="57" spans="1:14" x14ac:dyDescent="0.2">
      <c r="A57" s="2" t="s">
        <v>263</v>
      </c>
      <c r="B57" s="412">
        <v>16</v>
      </c>
      <c r="C57" s="411">
        <v>1</v>
      </c>
      <c r="D57" s="323" t="s">
        <v>142</v>
      </c>
      <c r="E57" s="411">
        <v>1</v>
      </c>
      <c r="F57" s="411">
        <v>4</v>
      </c>
      <c r="G57" s="411" t="s">
        <v>142</v>
      </c>
      <c r="H57" s="411" t="s">
        <v>142</v>
      </c>
      <c r="I57" s="323" t="s">
        <v>142</v>
      </c>
      <c r="J57" s="141" t="s">
        <v>142</v>
      </c>
      <c r="K57" s="140">
        <v>1</v>
      </c>
      <c r="L57" s="333">
        <v>3</v>
      </c>
      <c r="M57" s="141">
        <v>1</v>
      </c>
      <c r="N57" s="141">
        <v>5</v>
      </c>
    </row>
    <row r="58" spans="1:14" x14ac:dyDescent="0.2">
      <c r="A58" s="1" t="s">
        <v>264</v>
      </c>
      <c r="B58" s="483">
        <v>9</v>
      </c>
      <c r="C58" s="410">
        <v>5</v>
      </c>
      <c r="D58" s="273" t="s">
        <v>142</v>
      </c>
      <c r="E58" s="410" t="s">
        <v>142</v>
      </c>
      <c r="F58" s="410" t="s">
        <v>142</v>
      </c>
      <c r="G58" s="410" t="s">
        <v>142</v>
      </c>
      <c r="H58" s="410" t="s">
        <v>142</v>
      </c>
      <c r="I58" s="273" t="s">
        <v>142</v>
      </c>
      <c r="J58" s="165" t="s">
        <v>142</v>
      </c>
      <c r="K58" s="165" t="s">
        <v>142</v>
      </c>
      <c r="L58" s="326">
        <v>2</v>
      </c>
      <c r="M58" s="165" t="s">
        <v>142</v>
      </c>
      <c r="N58" s="165">
        <v>2</v>
      </c>
    </row>
    <row r="59" spans="1:14" x14ac:dyDescent="0.2">
      <c r="B59" s="411"/>
      <c r="C59" s="411"/>
      <c r="D59" s="323"/>
      <c r="E59" s="411"/>
      <c r="F59" s="411"/>
      <c r="G59" s="411"/>
      <c r="H59" s="412"/>
      <c r="I59" s="323"/>
      <c r="J59" s="327"/>
      <c r="K59" s="140"/>
      <c r="L59" s="140"/>
      <c r="M59" s="327"/>
      <c r="N59" s="141"/>
    </row>
    <row r="60" spans="1:14" x14ac:dyDescent="0.2">
      <c r="B60" s="118"/>
      <c r="C60" s="118"/>
      <c r="D60" s="118"/>
      <c r="E60" s="118"/>
      <c r="F60" s="118"/>
      <c r="G60" s="118"/>
      <c r="H60" s="118"/>
      <c r="I60" s="118"/>
    </row>
    <row r="61" spans="1:14" x14ac:dyDescent="0.2">
      <c r="B61" s="118"/>
      <c r="C61" s="118"/>
      <c r="D61" s="118"/>
      <c r="E61" s="118"/>
      <c r="F61" s="118"/>
      <c r="G61" s="118"/>
      <c r="H61" s="118"/>
      <c r="I61" s="118"/>
    </row>
    <row r="62" spans="1:14" x14ac:dyDescent="0.2">
      <c r="B62" s="118"/>
      <c r="C62" s="118"/>
      <c r="D62" s="118"/>
      <c r="E62" s="118"/>
      <c r="F62" s="118"/>
      <c r="G62" s="118"/>
      <c r="H62" s="118"/>
      <c r="I62" s="118"/>
    </row>
    <row r="63" spans="1:14" x14ac:dyDescent="0.2">
      <c r="B63" s="118"/>
      <c r="C63" s="118"/>
      <c r="D63" s="118"/>
      <c r="E63" s="118"/>
      <c r="F63" s="118"/>
      <c r="G63" s="118"/>
      <c r="H63" s="118"/>
      <c r="I63" s="118"/>
    </row>
    <row r="64" spans="1:14" x14ac:dyDescent="0.2">
      <c r="B64" s="118"/>
      <c r="C64" s="118"/>
      <c r="D64" s="118"/>
      <c r="E64" s="118"/>
      <c r="F64" s="118"/>
      <c r="G64" s="118"/>
      <c r="H64" s="118"/>
      <c r="I64" s="118"/>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Q77"/>
  <sheetViews>
    <sheetView zoomScaleNormal="100" zoomScaleSheetLayoutView="90" workbookViewId="0">
      <pane ySplit="5" topLeftCell="A6" activePane="bottomLeft" state="frozen"/>
      <selection activeCell="E31" sqref="E31"/>
      <selection pane="bottomLeft"/>
    </sheetView>
  </sheetViews>
  <sheetFormatPr defaultColWidth="9.140625" defaultRowHeight="11.25" customHeight="1" x14ac:dyDescent="0.2"/>
  <cols>
    <col min="1" max="1" width="22.7109375" style="11" customWidth="1"/>
    <col min="2" max="2" width="6.85546875" style="83" customWidth="1"/>
    <col min="3" max="3" width="11.42578125" style="83" customWidth="1"/>
    <col min="4" max="4" width="11.7109375" style="83" customWidth="1"/>
    <col min="5" max="5" width="12.140625" style="83" customWidth="1"/>
    <col min="6" max="6" width="9.85546875" style="83" customWidth="1"/>
    <col min="7" max="7" width="11.28515625" style="83" customWidth="1"/>
    <col min="8" max="8" width="10" style="83" customWidth="1"/>
    <col min="9" max="9" width="6.85546875" style="83" customWidth="1"/>
    <col min="10" max="10" width="9.5703125" style="83" customWidth="1"/>
    <col min="11" max="11" width="7.5703125" style="11" customWidth="1"/>
    <col min="12" max="12" width="10.42578125" style="11" customWidth="1"/>
    <col min="13" max="13" width="8.85546875" style="11" customWidth="1"/>
    <col min="14" max="14" width="9.5703125" style="11" customWidth="1"/>
    <col min="15" max="16384" width="9.140625" style="11"/>
  </cols>
  <sheetData>
    <row r="1" spans="1:14" s="83" customFormat="1" ht="11.25" customHeight="1" x14ac:dyDescent="0.2">
      <c r="A1" s="187" t="s">
        <v>413</v>
      </c>
      <c r="B1" s="85"/>
      <c r="C1" s="86"/>
      <c r="D1" s="86"/>
      <c r="E1" s="86"/>
      <c r="F1" s="86"/>
      <c r="G1" s="86"/>
      <c r="H1" s="86"/>
      <c r="I1" s="86"/>
      <c r="J1" s="86"/>
      <c r="K1" s="86"/>
      <c r="L1" s="86"/>
      <c r="M1" s="86"/>
    </row>
    <row r="2" spans="1:14" s="83" customFormat="1" ht="11.25" customHeight="1" x14ac:dyDescent="0.2">
      <c r="A2" s="187" t="s">
        <v>681</v>
      </c>
      <c r="B2" s="85"/>
      <c r="C2" s="86"/>
      <c r="D2" s="86"/>
      <c r="E2" s="86"/>
      <c r="F2" s="86"/>
      <c r="G2" s="86"/>
      <c r="H2" s="86"/>
      <c r="I2" s="86"/>
      <c r="J2" s="86"/>
      <c r="K2" s="86"/>
      <c r="L2" s="86"/>
      <c r="M2" s="86"/>
    </row>
    <row r="3" spans="1:14" s="83" customFormat="1" ht="11.25" customHeight="1" x14ac:dyDescent="0.2">
      <c r="A3" s="188" t="s">
        <v>414</v>
      </c>
      <c r="B3" s="85"/>
      <c r="C3" s="86"/>
      <c r="D3" s="86"/>
      <c r="E3" s="86"/>
      <c r="F3" s="86"/>
      <c r="G3" s="86"/>
      <c r="H3" s="86"/>
      <c r="I3" s="86"/>
      <c r="J3" s="86"/>
      <c r="K3" s="86"/>
      <c r="L3" s="86"/>
      <c r="M3" s="86"/>
    </row>
    <row r="4" spans="1:14" s="83" customFormat="1" ht="11.25" customHeight="1" x14ac:dyDescent="0.2">
      <c r="A4" s="188" t="s">
        <v>682</v>
      </c>
      <c r="B4" s="85"/>
      <c r="C4" s="86"/>
      <c r="D4" s="86"/>
      <c r="E4" s="86"/>
      <c r="F4" s="86"/>
      <c r="G4" s="86"/>
      <c r="H4" s="86"/>
      <c r="I4" s="86"/>
      <c r="J4" s="86"/>
      <c r="K4" s="86"/>
      <c r="L4" s="86"/>
      <c r="M4" s="86"/>
    </row>
    <row r="5" spans="1:14" s="83" customFormat="1" ht="11.25" customHeight="1" x14ac:dyDescent="0.2">
      <c r="A5" s="152"/>
      <c r="B5" s="151"/>
      <c r="C5" s="153"/>
      <c r="D5" s="153"/>
      <c r="E5" s="153"/>
      <c r="F5" s="153"/>
      <c r="G5" s="153"/>
      <c r="H5" s="153"/>
      <c r="I5" s="153"/>
      <c r="J5" s="153"/>
      <c r="K5" s="153"/>
      <c r="L5" s="153"/>
      <c r="M5" s="153"/>
    </row>
    <row r="6" spans="1:14" s="118" customFormat="1" x14ac:dyDescent="0.2">
      <c r="A6" s="121"/>
      <c r="B6" s="405"/>
      <c r="C6" s="405"/>
      <c r="D6" s="405"/>
      <c r="E6" s="405"/>
      <c r="F6" s="405"/>
      <c r="G6" s="405"/>
      <c r="H6" s="405"/>
      <c r="I6" s="405"/>
      <c r="J6" s="405"/>
      <c r="K6" s="121"/>
      <c r="L6" s="121"/>
      <c r="M6" s="121"/>
      <c r="N6" s="121"/>
    </row>
    <row r="7" spans="1:14" s="119" customFormat="1" x14ac:dyDescent="0.2">
      <c r="A7" s="63"/>
      <c r="B7" s="9" t="s">
        <v>301</v>
      </c>
      <c r="C7" s="70"/>
      <c r="D7" s="70"/>
      <c r="E7" s="70"/>
      <c r="F7" s="70"/>
      <c r="G7" s="70"/>
      <c r="H7" s="70"/>
      <c r="I7" s="70"/>
      <c r="J7" s="70"/>
      <c r="K7" s="63"/>
      <c r="L7" s="63"/>
      <c r="M7" s="63"/>
      <c r="N7" s="63"/>
    </row>
    <row r="8" spans="1:14" s="119" customFormat="1" x14ac:dyDescent="0.2">
      <c r="A8" s="65"/>
      <c r="B8" s="406" t="s">
        <v>302</v>
      </c>
      <c r="C8" s="397"/>
      <c r="D8" s="397"/>
      <c r="E8" s="397"/>
      <c r="F8" s="397"/>
      <c r="G8" s="397"/>
      <c r="H8" s="397"/>
      <c r="I8" s="397"/>
      <c r="J8" s="397"/>
      <c r="K8" s="68"/>
      <c r="L8" s="68"/>
      <c r="M8" s="68"/>
      <c r="N8" s="68"/>
    </row>
    <row r="9" spans="1:14" s="119" customFormat="1" x14ac:dyDescent="0.2">
      <c r="A9" s="63" t="s">
        <v>618</v>
      </c>
      <c r="B9" s="70" t="s">
        <v>153</v>
      </c>
      <c r="C9" s="70" t="s">
        <v>270</v>
      </c>
      <c r="D9" s="70" t="s">
        <v>271</v>
      </c>
      <c r="E9" s="70"/>
      <c r="F9" s="70"/>
      <c r="G9" s="70"/>
      <c r="H9" s="70"/>
      <c r="I9" s="70"/>
      <c r="J9" s="70" t="s">
        <v>272</v>
      </c>
      <c r="K9" s="63"/>
      <c r="L9" s="63"/>
      <c r="M9" s="63"/>
      <c r="N9" s="63" t="s">
        <v>273</v>
      </c>
    </row>
    <row r="10" spans="1:14" s="119" customFormat="1" x14ac:dyDescent="0.2">
      <c r="A10" s="65" t="s">
        <v>619</v>
      </c>
      <c r="B10" s="404" t="s">
        <v>101</v>
      </c>
      <c r="C10" s="70" t="s">
        <v>274</v>
      </c>
      <c r="D10" s="407" t="s">
        <v>275</v>
      </c>
      <c r="E10" s="397"/>
      <c r="F10" s="397"/>
      <c r="G10" s="397"/>
      <c r="H10" s="397"/>
      <c r="I10" s="397"/>
      <c r="J10" s="407" t="s">
        <v>276</v>
      </c>
      <c r="K10" s="68"/>
      <c r="L10" s="68"/>
      <c r="M10" s="68"/>
      <c r="N10" s="65" t="s">
        <v>216</v>
      </c>
    </row>
    <row r="11" spans="1:14" s="119" customFormat="1" x14ac:dyDescent="0.2">
      <c r="A11" s="63"/>
      <c r="B11" s="70"/>
      <c r="C11" s="404" t="s">
        <v>277</v>
      </c>
      <c r="D11" s="70" t="s">
        <v>278</v>
      </c>
      <c r="E11" s="70" t="s">
        <v>279</v>
      </c>
      <c r="F11" s="70" t="s">
        <v>280</v>
      </c>
      <c r="G11" s="70" t="s">
        <v>281</v>
      </c>
      <c r="H11" s="70" t="s">
        <v>282</v>
      </c>
      <c r="I11" s="70" t="s">
        <v>273</v>
      </c>
      <c r="J11" s="70" t="s">
        <v>283</v>
      </c>
      <c r="K11" s="63" t="s">
        <v>284</v>
      </c>
      <c r="L11" s="63" t="s">
        <v>285</v>
      </c>
      <c r="M11" s="63" t="s">
        <v>286</v>
      </c>
      <c r="N11" s="63"/>
    </row>
    <row r="12" spans="1:14" s="119" customFormat="1" x14ac:dyDescent="0.2">
      <c r="A12" s="63"/>
      <c r="B12" s="70"/>
      <c r="C12" s="404" t="s">
        <v>287</v>
      </c>
      <c r="D12" s="70" t="s">
        <v>288</v>
      </c>
      <c r="E12" s="404" t="s">
        <v>289</v>
      </c>
      <c r="F12" s="404" t="s">
        <v>290</v>
      </c>
      <c r="G12" s="404" t="s">
        <v>291</v>
      </c>
      <c r="H12" s="404" t="s">
        <v>292</v>
      </c>
      <c r="I12" s="404" t="s">
        <v>216</v>
      </c>
      <c r="J12" s="404" t="s">
        <v>283</v>
      </c>
      <c r="K12" s="65" t="s">
        <v>293</v>
      </c>
      <c r="L12" s="65" t="s">
        <v>294</v>
      </c>
      <c r="M12" s="65" t="s">
        <v>295</v>
      </c>
      <c r="N12" s="63"/>
    </row>
    <row r="13" spans="1:14" s="119" customFormat="1" x14ac:dyDescent="0.2">
      <c r="A13" s="63"/>
      <c r="B13" s="70"/>
      <c r="C13" s="70"/>
      <c r="D13" s="404" t="s">
        <v>296</v>
      </c>
      <c r="E13" s="404" t="s">
        <v>297</v>
      </c>
      <c r="F13" s="404" t="s">
        <v>298</v>
      </c>
      <c r="G13" s="404" t="s">
        <v>299</v>
      </c>
      <c r="H13" s="70"/>
      <c r="I13" s="70"/>
      <c r="J13" s="70"/>
      <c r="K13" s="63"/>
      <c r="L13" s="63"/>
      <c r="M13" s="63"/>
      <c r="N13" s="63"/>
    </row>
    <row r="14" spans="1:14" s="119" customFormat="1" x14ac:dyDescent="0.2">
      <c r="A14" s="68"/>
      <c r="B14" s="397"/>
      <c r="C14" s="397"/>
      <c r="D14" s="407" t="s">
        <v>300</v>
      </c>
      <c r="E14" s="397"/>
      <c r="F14" s="397"/>
      <c r="G14" s="397"/>
      <c r="H14" s="397"/>
      <c r="I14" s="397"/>
      <c r="J14" s="397"/>
      <c r="K14" s="68"/>
      <c r="L14" s="68"/>
      <c r="M14" s="68"/>
      <c r="N14" s="68"/>
    </row>
    <row r="15" spans="1:14" s="119" customFormat="1" x14ac:dyDescent="0.2">
      <c r="B15" s="408"/>
      <c r="C15" s="408"/>
      <c r="D15" s="408"/>
      <c r="E15" s="408"/>
      <c r="F15" s="408"/>
      <c r="G15" s="408"/>
      <c r="H15" s="408"/>
      <c r="I15" s="408"/>
      <c r="J15" s="408"/>
      <c r="K15" s="122"/>
      <c r="L15" s="122"/>
      <c r="M15" s="122"/>
      <c r="N15" s="122"/>
    </row>
    <row r="16" spans="1:14" s="119" customFormat="1" ht="11.25" customHeight="1" x14ac:dyDescent="0.2">
      <c r="A16" s="70" t="s">
        <v>232</v>
      </c>
      <c r="B16" s="338">
        <v>270</v>
      </c>
      <c r="C16" s="463">
        <v>66</v>
      </c>
      <c r="D16" s="132" t="s">
        <v>142</v>
      </c>
      <c r="E16" s="463">
        <v>15</v>
      </c>
      <c r="F16" s="463">
        <v>50</v>
      </c>
      <c r="G16" s="463">
        <v>10</v>
      </c>
      <c r="H16" s="463">
        <v>10</v>
      </c>
      <c r="I16" s="292" t="s">
        <v>142</v>
      </c>
      <c r="J16" s="463">
        <v>6</v>
      </c>
      <c r="K16" s="463">
        <v>22</v>
      </c>
      <c r="L16" s="338">
        <v>52</v>
      </c>
      <c r="M16" s="463">
        <v>4</v>
      </c>
      <c r="N16" s="131">
        <v>35</v>
      </c>
    </row>
    <row r="17" spans="1:15" s="119" customFormat="1" ht="11.25" customHeight="1" x14ac:dyDescent="0.2">
      <c r="A17" s="122"/>
      <c r="B17" s="297"/>
      <c r="C17" s="297"/>
      <c r="D17" s="297"/>
      <c r="E17" s="297"/>
      <c r="F17" s="297"/>
      <c r="G17" s="297"/>
      <c r="H17" s="297"/>
      <c r="I17" s="297"/>
      <c r="J17" s="297"/>
      <c r="K17" s="330"/>
      <c r="L17" s="330"/>
      <c r="M17" s="330"/>
      <c r="N17" s="330"/>
    </row>
    <row r="18" spans="1:15" ht="11.25" customHeight="1" x14ac:dyDescent="0.2">
      <c r="A18" s="10" t="s">
        <v>321</v>
      </c>
      <c r="B18" s="339"/>
      <c r="C18" s="339"/>
      <c r="D18" s="339"/>
      <c r="E18" s="339"/>
      <c r="F18" s="339"/>
      <c r="G18" s="339"/>
      <c r="H18" s="339"/>
      <c r="I18" s="339"/>
      <c r="J18" s="339"/>
      <c r="K18" s="339"/>
      <c r="L18" s="339"/>
      <c r="M18" s="339"/>
      <c r="N18" s="339"/>
    </row>
    <row r="19" spans="1:15" ht="11.25" customHeight="1" x14ac:dyDescent="0.2">
      <c r="A19" s="2" t="s">
        <v>372</v>
      </c>
      <c r="B19" s="339">
        <v>67</v>
      </c>
      <c r="C19" s="457">
        <v>11</v>
      </c>
      <c r="D19" s="457" t="s">
        <v>142</v>
      </c>
      <c r="E19" s="457" t="s">
        <v>142</v>
      </c>
      <c r="F19" s="457">
        <v>3</v>
      </c>
      <c r="G19" s="457">
        <v>1</v>
      </c>
      <c r="H19" s="457">
        <v>2</v>
      </c>
      <c r="I19" s="457" t="s">
        <v>142</v>
      </c>
      <c r="J19" s="457">
        <v>1</v>
      </c>
      <c r="K19" s="457">
        <v>15</v>
      </c>
      <c r="L19" s="339">
        <v>28</v>
      </c>
      <c r="M19" s="457" t="s">
        <v>142</v>
      </c>
      <c r="N19" s="457">
        <v>6</v>
      </c>
    </row>
    <row r="20" spans="1:15" ht="11.25" customHeight="1" x14ac:dyDescent="0.2">
      <c r="A20" s="21" t="s">
        <v>373</v>
      </c>
      <c r="B20" s="414">
        <v>186</v>
      </c>
      <c r="C20" s="413">
        <v>54</v>
      </c>
      <c r="D20" s="413" t="s">
        <v>142</v>
      </c>
      <c r="E20" s="413">
        <v>15</v>
      </c>
      <c r="F20" s="413">
        <v>47</v>
      </c>
      <c r="G20" s="413">
        <v>9</v>
      </c>
      <c r="H20" s="413">
        <v>8</v>
      </c>
      <c r="I20" s="413" t="s">
        <v>142</v>
      </c>
      <c r="J20" s="413">
        <v>4</v>
      </c>
      <c r="K20" s="155">
        <v>6</v>
      </c>
      <c r="L20" s="337">
        <v>21</v>
      </c>
      <c r="M20" s="155">
        <v>4</v>
      </c>
      <c r="N20" s="155">
        <v>18</v>
      </c>
    </row>
    <row r="21" spans="1:15" ht="11.25" customHeight="1" x14ac:dyDescent="0.2">
      <c r="A21" s="1" t="s">
        <v>73</v>
      </c>
      <c r="B21" s="416">
        <v>17</v>
      </c>
      <c r="C21" s="415">
        <v>1</v>
      </c>
      <c r="D21" s="415" t="s">
        <v>142</v>
      </c>
      <c r="E21" s="415" t="s">
        <v>142</v>
      </c>
      <c r="F21" s="415" t="s">
        <v>142</v>
      </c>
      <c r="G21" s="415" t="s">
        <v>142</v>
      </c>
      <c r="H21" s="415" t="s">
        <v>142</v>
      </c>
      <c r="I21" s="415" t="s">
        <v>142</v>
      </c>
      <c r="J21" s="415">
        <v>1</v>
      </c>
      <c r="K21" s="154">
        <v>1</v>
      </c>
      <c r="L21" s="336">
        <v>3</v>
      </c>
      <c r="M21" s="154" t="s">
        <v>142</v>
      </c>
      <c r="N21" s="154">
        <v>11</v>
      </c>
    </row>
    <row r="22" spans="1:15" ht="11.25" customHeight="1" x14ac:dyDescent="0.2">
      <c r="A22" s="4"/>
      <c r="B22" s="339"/>
      <c r="C22" s="339"/>
      <c r="D22" s="339"/>
      <c r="E22" s="339"/>
      <c r="F22" s="339"/>
      <c r="G22" s="339"/>
      <c r="H22" s="339"/>
      <c r="I22" s="339"/>
      <c r="J22" s="339"/>
      <c r="K22" s="339"/>
      <c r="L22" s="339"/>
      <c r="M22" s="339"/>
      <c r="N22" s="293"/>
    </row>
    <row r="23" spans="1:15" ht="11.25" customHeight="1" x14ac:dyDescent="0.2">
      <c r="A23" s="4" t="s">
        <v>23</v>
      </c>
      <c r="B23" s="339"/>
      <c r="C23" s="339"/>
      <c r="D23" s="339"/>
      <c r="E23" s="339"/>
      <c r="F23" s="339"/>
      <c r="G23" s="339"/>
      <c r="H23" s="339"/>
      <c r="I23" s="339"/>
      <c r="J23" s="339"/>
      <c r="K23" s="339"/>
      <c r="L23" s="339"/>
      <c r="M23" s="339"/>
      <c r="N23" s="339"/>
    </row>
    <row r="24" spans="1:15" ht="11.25" customHeight="1" x14ac:dyDescent="0.2">
      <c r="A24" s="2" t="s">
        <v>84</v>
      </c>
      <c r="B24" s="339">
        <v>31</v>
      </c>
      <c r="C24" s="411">
        <v>9</v>
      </c>
      <c r="D24" s="411" t="s">
        <v>142</v>
      </c>
      <c r="E24" s="411">
        <v>12</v>
      </c>
      <c r="F24" s="411">
        <v>3</v>
      </c>
      <c r="G24" s="411" t="s">
        <v>142</v>
      </c>
      <c r="H24" s="411" t="s">
        <v>142</v>
      </c>
      <c r="I24" s="411" t="s">
        <v>142</v>
      </c>
      <c r="J24" s="411" t="s">
        <v>142</v>
      </c>
      <c r="K24" s="141" t="s">
        <v>142</v>
      </c>
      <c r="L24" s="327">
        <v>5</v>
      </c>
      <c r="M24" s="141" t="s">
        <v>142</v>
      </c>
      <c r="N24" s="141">
        <v>2</v>
      </c>
    </row>
    <row r="25" spans="1:15" ht="11.25" customHeight="1" x14ac:dyDescent="0.2">
      <c r="A25" s="2" t="s">
        <v>85</v>
      </c>
      <c r="B25" s="339">
        <v>13</v>
      </c>
      <c r="C25" s="411">
        <v>4</v>
      </c>
      <c r="D25" s="411" t="s">
        <v>142</v>
      </c>
      <c r="E25" s="411">
        <v>1</v>
      </c>
      <c r="F25" s="411">
        <v>4</v>
      </c>
      <c r="G25" s="411">
        <v>1</v>
      </c>
      <c r="H25" s="411" t="s">
        <v>142</v>
      </c>
      <c r="I25" s="411" t="s">
        <v>142</v>
      </c>
      <c r="J25" s="411">
        <v>1</v>
      </c>
      <c r="K25" s="141" t="s">
        <v>142</v>
      </c>
      <c r="L25" s="327" t="s">
        <v>142</v>
      </c>
      <c r="M25" s="141">
        <v>1</v>
      </c>
      <c r="N25" s="141">
        <v>1</v>
      </c>
    </row>
    <row r="26" spans="1:15" ht="11.25" customHeight="1" x14ac:dyDescent="0.2">
      <c r="A26" s="2" t="s">
        <v>86</v>
      </c>
      <c r="B26" s="339">
        <v>147</v>
      </c>
      <c r="C26" s="411">
        <v>41</v>
      </c>
      <c r="D26" s="411" t="s">
        <v>142</v>
      </c>
      <c r="E26" s="411">
        <v>1</v>
      </c>
      <c r="F26" s="411">
        <v>43</v>
      </c>
      <c r="G26" s="411">
        <v>8</v>
      </c>
      <c r="H26" s="411">
        <v>9</v>
      </c>
      <c r="I26" s="411" t="s">
        <v>142</v>
      </c>
      <c r="J26" s="417">
        <v>2</v>
      </c>
      <c r="K26" s="140">
        <v>11</v>
      </c>
      <c r="L26" s="327">
        <v>19</v>
      </c>
      <c r="M26" s="141">
        <v>3</v>
      </c>
      <c r="N26" s="141">
        <v>10</v>
      </c>
    </row>
    <row r="27" spans="1:15" ht="11.25" customHeight="1" x14ac:dyDescent="0.2">
      <c r="A27" s="2" t="s">
        <v>87</v>
      </c>
      <c r="B27" s="339">
        <v>37</v>
      </c>
      <c r="C27" s="411">
        <v>6</v>
      </c>
      <c r="D27" s="411" t="s">
        <v>142</v>
      </c>
      <c r="E27" s="411">
        <v>1</v>
      </c>
      <c r="F27" s="411" t="s">
        <v>142</v>
      </c>
      <c r="G27" s="411">
        <v>1</v>
      </c>
      <c r="H27" s="411" t="s">
        <v>142</v>
      </c>
      <c r="I27" s="411" t="s">
        <v>142</v>
      </c>
      <c r="J27" s="417">
        <v>1</v>
      </c>
      <c r="K27" s="140">
        <v>9</v>
      </c>
      <c r="L27" s="327">
        <v>17</v>
      </c>
      <c r="M27" s="141" t="s">
        <v>142</v>
      </c>
      <c r="N27" s="141">
        <v>2</v>
      </c>
    </row>
    <row r="28" spans="1:15" s="83" customFormat="1" ht="11.25" customHeight="1" x14ac:dyDescent="0.2">
      <c r="A28" s="30" t="s">
        <v>88</v>
      </c>
      <c r="B28" s="339">
        <v>6</v>
      </c>
      <c r="C28" s="411">
        <v>1</v>
      </c>
      <c r="D28" s="411" t="s">
        <v>142</v>
      </c>
      <c r="E28" s="411" t="s">
        <v>142</v>
      </c>
      <c r="F28" s="411" t="s">
        <v>142</v>
      </c>
      <c r="G28" s="411" t="s">
        <v>142</v>
      </c>
      <c r="H28" s="411" t="s">
        <v>142</v>
      </c>
      <c r="I28" s="411" t="s">
        <v>142</v>
      </c>
      <c r="J28" s="417" t="s">
        <v>142</v>
      </c>
      <c r="K28" s="141" t="s">
        <v>142</v>
      </c>
      <c r="L28" s="327">
        <v>4</v>
      </c>
      <c r="M28" s="141" t="s">
        <v>142</v>
      </c>
      <c r="N28" s="141">
        <v>1</v>
      </c>
    </row>
    <row r="29" spans="1:15" s="83" customFormat="1" ht="11.25" customHeight="1" x14ac:dyDescent="0.2">
      <c r="A29" s="30" t="s">
        <v>89</v>
      </c>
      <c r="B29" s="339">
        <v>14</v>
      </c>
      <c r="C29" s="411">
        <v>4</v>
      </c>
      <c r="D29" s="411" t="s">
        <v>142</v>
      </c>
      <c r="E29" s="411" t="s">
        <v>142</v>
      </c>
      <c r="F29" s="411" t="s">
        <v>142</v>
      </c>
      <c r="G29" s="411" t="s">
        <v>142</v>
      </c>
      <c r="H29" s="411" t="s">
        <v>142</v>
      </c>
      <c r="I29" s="411" t="s">
        <v>142</v>
      </c>
      <c r="J29" s="411" t="s">
        <v>142</v>
      </c>
      <c r="K29" s="141">
        <v>1</v>
      </c>
      <c r="L29" s="327">
        <v>5</v>
      </c>
      <c r="M29" s="141" t="s">
        <v>142</v>
      </c>
      <c r="N29" s="141">
        <v>4</v>
      </c>
    </row>
    <row r="30" spans="1:15" s="83" customFormat="1" ht="11.25" customHeight="1" x14ac:dyDescent="0.2">
      <c r="A30" s="1" t="s">
        <v>73</v>
      </c>
      <c r="B30" s="474">
        <v>22</v>
      </c>
      <c r="C30" s="418">
        <v>1</v>
      </c>
      <c r="D30" s="418" t="s">
        <v>142</v>
      </c>
      <c r="E30" s="418" t="s">
        <v>142</v>
      </c>
      <c r="F30" s="418" t="s">
        <v>142</v>
      </c>
      <c r="G30" s="418" t="s">
        <v>142</v>
      </c>
      <c r="H30" s="418">
        <v>1</v>
      </c>
      <c r="I30" s="418" t="s">
        <v>142</v>
      </c>
      <c r="J30" s="480">
        <v>2</v>
      </c>
      <c r="K30" s="144">
        <v>1</v>
      </c>
      <c r="L30" s="335">
        <v>2</v>
      </c>
      <c r="M30" s="139" t="s">
        <v>142</v>
      </c>
      <c r="N30" s="139">
        <v>15</v>
      </c>
    </row>
    <row r="31" spans="1:15" s="83" customFormat="1" ht="11.25" customHeight="1" x14ac:dyDescent="0.2">
      <c r="A31" s="30"/>
      <c r="B31" s="339"/>
      <c r="C31" s="339"/>
      <c r="D31" s="339"/>
      <c r="E31" s="339"/>
      <c r="F31" s="339"/>
      <c r="G31" s="339"/>
      <c r="H31" s="339"/>
      <c r="I31" s="339"/>
      <c r="J31" s="339"/>
      <c r="K31" s="339"/>
      <c r="L31" s="339"/>
      <c r="M31" s="339"/>
      <c r="N31" s="301"/>
    </row>
    <row r="32" spans="1:15" s="10" customFormat="1" ht="11.25" customHeight="1" x14ac:dyDescent="0.2">
      <c r="A32" s="4" t="s">
        <v>22</v>
      </c>
      <c r="B32" s="339"/>
      <c r="C32" s="339"/>
      <c r="D32" s="339"/>
      <c r="E32" s="339"/>
      <c r="F32" s="339"/>
      <c r="G32" s="339"/>
      <c r="H32" s="339"/>
      <c r="I32" s="339"/>
      <c r="J32" s="339"/>
      <c r="K32" s="339"/>
      <c r="L32" s="339"/>
      <c r="M32" s="339"/>
      <c r="N32" s="339"/>
      <c r="O32" s="339"/>
    </row>
    <row r="33" spans="1:14" s="83" customFormat="1" ht="11.25" customHeight="1" x14ac:dyDescent="0.2">
      <c r="A33" s="30" t="s">
        <v>78</v>
      </c>
      <c r="B33" s="412">
        <v>6</v>
      </c>
      <c r="C33" s="411">
        <v>2</v>
      </c>
      <c r="D33" s="411" t="s">
        <v>142</v>
      </c>
      <c r="E33" s="411">
        <v>2</v>
      </c>
      <c r="F33" s="411" t="s">
        <v>142</v>
      </c>
      <c r="G33" s="411" t="s">
        <v>142</v>
      </c>
      <c r="H33" s="411" t="s">
        <v>142</v>
      </c>
      <c r="I33" s="411" t="s">
        <v>142</v>
      </c>
      <c r="J33" s="411" t="s">
        <v>142</v>
      </c>
      <c r="K33" s="141" t="s">
        <v>142</v>
      </c>
      <c r="L33" s="327" t="s">
        <v>142</v>
      </c>
      <c r="M33" s="141" t="s">
        <v>142</v>
      </c>
      <c r="N33" s="141">
        <v>2</v>
      </c>
    </row>
    <row r="34" spans="1:14" ht="11.25" customHeight="1" x14ac:dyDescent="0.2">
      <c r="A34" s="2" t="s">
        <v>79</v>
      </c>
      <c r="B34" s="302">
        <v>16</v>
      </c>
      <c r="C34" s="411">
        <v>5</v>
      </c>
      <c r="D34" s="411" t="s">
        <v>142</v>
      </c>
      <c r="E34" s="411">
        <v>7</v>
      </c>
      <c r="F34" s="411">
        <v>1</v>
      </c>
      <c r="G34" s="411" t="s">
        <v>142</v>
      </c>
      <c r="H34" s="411" t="s">
        <v>142</v>
      </c>
      <c r="I34" s="411" t="s">
        <v>142</v>
      </c>
      <c r="J34" s="411" t="s">
        <v>142</v>
      </c>
      <c r="K34" s="141" t="s">
        <v>142</v>
      </c>
      <c r="L34" s="327">
        <v>3</v>
      </c>
      <c r="M34" s="141" t="s">
        <v>142</v>
      </c>
      <c r="N34" s="141" t="s">
        <v>142</v>
      </c>
    </row>
    <row r="35" spans="1:14" ht="11.25" customHeight="1" x14ac:dyDescent="0.2">
      <c r="A35" s="2" t="s">
        <v>224</v>
      </c>
      <c r="B35" s="302">
        <v>15</v>
      </c>
      <c r="C35" s="411">
        <v>2</v>
      </c>
      <c r="D35" s="411" t="s">
        <v>142</v>
      </c>
      <c r="E35" s="411">
        <v>4</v>
      </c>
      <c r="F35" s="411">
        <v>4</v>
      </c>
      <c r="G35" s="411" t="s">
        <v>142</v>
      </c>
      <c r="H35" s="411" t="s">
        <v>142</v>
      </c>
      <c r="I35" s="411" t="s">
        <v>142</v>
      </c>
      <c r="J35" s="411">
        <v>1</v>
      </c>
      <c r="K35" s="141" t="s">
        <v>142</v>
      </c>
      <c r="L35" s="327">
        <v>2</v>
      </c>
      <c r="M35" s="141">
        <v>1</v>
      </c>
      <c r="N35" s="141">
        <v>1</v>
      </c>
    </row>
    <row r="36" spans="1:14" ht="11.25" customHeight="1" x14ac:dyDescent="0.2">
      <c r="A36" s="2" t="s">
        <v>80</v>
      </c>
      <c r="B36" s="302">
        <v>36</v>
      </c>
      <c r="C36" s="411">
        <v>7</v>
      </c>
      <c r="D36" s="411" t="s">
        <v>142</v>
      </c>
      <c r="E36" s="411">
        <v>1</v>
      </c>
      <c r="F36" s="411">
        <v>20</v>
      </c>
      <c r="G36" s="411">
        <v>2</v>
      </c>
      <c r="H36" s="411">
        <v>2</v>
      </c>
      <c r="I36" s="411" t="s">
        <v>142</v>
      </c>
      <c r="J36" s="417" t="s">
        <v>142</v>
      </c>
      <c r="K36" s="140">
        <v>2</v>
      </c>
      <c r="L36" s="327">
        <v>1</v>
      </c>
      <c r="M36" s="141">
        <v>1</v>
      </c>
      <c r="N36" s="141" t="s">
        <v>142</v>
      </c>
    </row>
    <row r="37" spans="1:14" ht="11.25" customHeight="1" x14ac:dyDescent="0.2">
      <c r="A37" s="2" t="s">
        <v>225</v>
      </c>
      <c r="B37" s="302">
        <v>29</v>
      </c>
      <c r="C37" s="411">
        <v>7</v>
      </c>
      <c r="D37" s="411" t="s">
        <v>142</v>
      </c>
      <c r="E37" s="411" t="s">
        <v>142</v>
      </c>
      <c r="F37" s="411">
        <v>10</v>
      </c>
      <c r="G37" s="411">
        <v>2</v>
      </c>
      <c r="H37" s="411">
        <v>3</v>
      </c>
      <c r="I37" s="411" t="s">
        <v>142</v>
      </c>
      <c r="J37" s="417">
        <v>2</v>
      </c>
      <c r="K37" s="141" t="s">
        <v>142</v>
      </c>
      <c r="L37" s="327">
        <v>4</v>
      </c>
      <c r="M37" s="141" t="s">
        <v>142</v>
      </c>
      <c r="N37" s="141">
        <v>1</v>
      </c>
    </row>
    <row r="38" spans="1:14" ht="11.25" customHeight="1" x14ac:dyDescent="0.2">
      <c r="A38" s="2" t="s">
        <v>81</v>
      </c>
      <c r="B38" s="302">
        <v>53</v>
      </c>
      <c r="C38" s="411">
        <v>22</v>
      </c>
      <c r="D38" s="411" t="s">
        <v>142</v>
      </c>
      <c r="E38" s="411" t="s">
        <v>142</v>
      </c>
      <c r="F38" s="411">
        <v>13</v>
      </c>
      <c r="G38" s="411">
        <v>4</v>
      </c>
      <c r="H38" s="411">
        <v>2</v>
      </c>
      <c r="I38" s="411" t="s">
        <v>142</v>
      </c>
      <c r="J38" s="411" t="s">
        <v>142</v>
      </c>
      <c r="K38" s="140">
        <v>4</v>
      </c>
      <c r="L38" s="327">
        <v>4</v>
      </c>
      <c r="M38" s="141">
        <v>1</v>
      </c>
      <c r="N38" s="141">
        <v>3</v>
      </c>
    </row>
    <row r="39" spans="1:14" ht="11.25" customHeight="1" x14ac:dyDescent="0.2">
      <c r="A39" s="2" t="s">
        <v>226</v>
      </c>
      <c r="B39" s="302">
        <v>4</v>
      </c>
      <c r="C39" s="411">
        <v>1</v>
      </c>
      <c r="D39" s="411" t="s">
        <v>142</v>
      </c>
      <c r="E39" s="411" t="s">
        <v>142</v>
      </c>
      <c r="F39" s="411" t="s">
        <v>142</v>
      </c>
      <c r="G39" s="411" t="s">
        <v>142</v>
      </c>
      <c r="H39" s="411">
        <v>1</v>
      </c>
      <c r="I39" s="411" t="s">
        <v>142</v>
      </c>
      <c r="J39" s="411" t="s">
        <v>142</v>
      </c>
      <c r="K39" s="141">
        <v>1</v>
      </c>
      <c r="L39" s="327">
        <v>1</v>
      </c>
      <c r="M39" s="141" t="s">
        <v>142</v>
      </c>
      <c r="N39" s="141" t="s">
        <v>142</v>
      </c>
    </row>
    <row r="40" spans="1:14" ht="11.25" customHeight="1" x14ac:dyDescent="0.2">
      <c r="A40" s="2" t="s">
        <v>82</v>
      </c>
      <c r="B40" s="302">
        <v>36</v>
      </c>
      <c r="C40" s="411">
        <v>7</v>
      </c>
      <c r="D40" s="411" t="s">
        <v>142</v>
      </c>
      <c r="E40" s="411" t="s">
        <v>142</v>
      </c>
      <c r="F40" s="411">
        <v>2</v>
      </c>
      <c r="G40" s="411">
        <v>1</v>
      </c>
      <c r="H40" s="411">
        <v>1</v>
      </c>
      <c r="I40" s="411" t="s">
        <v>142</v>
      </c>
      <c r="J40" s="417" t="s">
        <v>142</v>
      </c>
      <c r="K40" s="140">
        <v>10</v>
      </c>
      <c r="L40" s="327">
        <v>12</v>
      </c>
      <c r="M40" s="141" t="s">
        <v>142</v>
      </c>
      <c r="N40" s="141">
        <v>3</v>
      </c>
    </row>
    <row r="41" spans="1:14" s="83" customFormat="1" ht="11.25" customHeight="1" x14ac:dyDescent="0.2">
      <c r="A41" s="30" t="s">
        <v>227</v>
      </c>
      <c r="B41" s="339">
        <v>5</v>
      </c>
      <c r="C41" s="224" t="s">
        <v>142</v>
      </c>
      <c r="D41" s="224" t="s">
        <v>142</v>
      </c>
      <c r="E41" s="224" t="s">
        <v>142</v>
      </c>
      <c r="F41" s="224" t="s">
        <v>142</v>
      </c>
      <c r="G41" s="224" t="s">
        <v>142</v>
      </c>
      <c r="H41" s="224" t="s">
        <v>142</v>
      </c>
      <c r="I41" s="224" t="s">
        <v>142</v>
      </c>
      <c r="J41" s="224" t="s">
        <v>142</v>
      </c>
      <c r="K41" s="130">
        <v>2</v>
      </c>
      <c r="L41" s="330">
        <v>3</v>
      </c>
      <c r="M41" s="130" t="s">
        <v>142</v>
      </c>
      <c r="N41" s="130" t="s">
        <v>142</v>
      </c>
    </row>
    <row r="42" spans="1:14" s="83" customFormat="1" ht="11.25" customHeight="1" x14ac:dyDescent="0.2">
      <c r="A42" s="30" t="s">
        <v>83</v>
      </c>
      <c r="B42" s="302">
        <v>5</v>
      </c>
      <c r="C42" s="411">
        <v>2</v>
      </c>
      <c r="D42" s="411" t="s">
        <v>142</v>
      </c>
      <c r="E42" s="411" t="s">
        <v>142</v>
      </c>
      <c r="F42" s="411" t="s">
        <v>142</v>
      </c>
      <c r="G42" s="411" t="s">
        <v>142</v>
      </c>
      <c r="H42" s="411" t="s">
        <v>142</v>
      </c>
      <c r="I42" s="411" t="s">
        <v>142</v>
      </c>
      <c r="J42" s="411" t="s">
        <v>142</v>
      </c>
      <c r="K42" s="140" t="s">
        <v>142</v>
      </c>
      <c r="L42" s="327">
        <v>2</v>
      </c>
      <c r="M42" s="141" t="s">
        <v>142</v>
      </c>
      <c r="N42" s="141">
        <v>1</v>
      </c>
    </row>
    <row r="43" spans="1:14" ht="11.25" customHeight="1" x14ac:dyDescent="0.2">
      <c r="A43" s="1" t="s">
        <v>73</v>
      </c>
      <c r="B43" s="474">
        <v>65</v>
      </c>
      <c r="C43" s="418">
        <v>11</v>
      </c>
      <c r="D43" s="418" t="s">
        <v>142</v>
      </c>
      <c r="E43" s="418">
        <v>1</v>
      </c>
      <c r="F43" s="418" t="s">
        <v>142</v>
      </c>
      <c r="G43" s="418">
        <v>1</v>
      </c>
      <c r="H43" s="418">
        <v>1</v>
      </c>
      <c r="I43" s="418" t="s">
        <v>142</v>
      </c>
      <c r="J43" s="480">
        <v>3</v>
      </c>
      <c r="K43" s="144">
        <v>3</v>
      </c>
      <c r="L43" s="335">
        <v>20</v>
      </c>
      <c r="M43" s="139">
        <v>1</v>
      </c>
      <c r="N43" s="139">
        <v>24</v>
      </c>
    </row>
    <row r="44" spans="1:14" x14ac:dyDescent="0.2">
      <c r="A44" s="2"/>
      <c r="B44" s="339"/>
      <c r="C44" s="339"/>
      <c r="D44" s="339"/>
      <c r="E44" s="339"/>
      <c r="F44" s="339"/>
      <c r="G44" s="339"/>
      <c r="H44" s="339"/>
      <c r="I44" s="339"/>
      <c r="J44" s="339"/>
      <c r="K44" s="339"/>
      <c r="L44" s="339"/>
      <c r="M44" s="339"/>
      <c r="N44" s="293"/>
    </row>
    <row r="45" spans="1:14" s="83" customFormat="1" ht="11.25" customHeight="1" x14ac:dyDescent="0.2">
      <c r="A45" s="9" t="s">
        <v>143</v>
      </c>
      <c r="B45" s="251"/>
      <c r="C45" s="251"/>
      <c r="D45" s="251"/>
      <c r="E45" s="251"/>
      <c r="F45" s="251"/>
      <c r="G45" s="251"/>
      <c r="H45" s="251"/>
      <c r="I45" s="251"/>
      <c r="J45" s="251"/>
      <c r="K45" s="251"/>
      <c r="L45" s="251"/>
      <c r="M45" s="251"/>
      <c r="N45" s="251"/>
    </row>
    <row r="46" spans="1:14" ht="11.25" customHeight="1" x14ac:dyDescent="0.2">
      <c r="A46" s="2" t="s">
        <v>90</v>
      </c>
      <c r="B46" s="339">
        <v>204</v>
      </c>
      <c r="C46" s="411">
        <v>61</v>
      </c>
      <c r="D46" s="411" t="s">
        <v>142</v>
      </c>
      <c r="E46" s="411">
        <v>15</v>
      </c>
      <c r="F46" s="411">
        <v>49</v>
      </c>
      <c r="G46" s="411">
        <v>1</v>
      </c>
      <c r="H46" s="411">
        <v>2</v>
      </c>
      <c r="I46" s="411" t="s">
        <v>142</v>
      </c>
      <c r="J46" s="417">
        <v>3</v>
      </c>
      <c r="K46" s="141">
        <v>11</v>
      </c>
      <c r="L46" s="327">
        <v>35</v>
      </c>
      <c r="M46" s="141">
        <v>4</v>
      </c>
      <c r="N46" s="141">
        <v>23</v>
      </c>
    </row>
    <row r="47" spans="1:14" ht="11.25" customHeight="1" x14ac:dyDescent="0.2">
      <c r="A47" s="2" t="s">
        <v>91</v>
      </c>
      <c r="B47" s="339">
        <v>44</v>
      </c>
      <c r="C47" s="411">
        <v>3</v>
      </c>
      <c r="D47" s="411" t="s">
        <v>142</v>
      </c>
      <c r="E47" s="411" t="s">
        <v>142</v>
      </c>
      <c r="F47" s="411">
        <v>1</v>
      </c>
      <c r="G47" s="411">
        <v>9</v>
      </c>
      <c r="H47" s="411">
        <v>7</v>
      </c>
      <c r="I47" s="411" t="s">
        <v>142</v>
      </c>
      <c r="J47" s="417">
        <v>2</v>
      </c>
      <c r="K47" s="141">
        <v>9</v>
      </c>
      <c r="L47" s="327">
        <v>11</v>
      </c>
      <c r="M47" s="141" t="s">
        <v>142</v>
      </c>
      <c r="N47" s="141">
        <v>2</v>
      </c>
    </row>
    <row r="48" spans="1:14" s="83" customFormat="1" ht="11.25" customHeight="1" x14ac:dyDescent="0.2">
      <c r="A48" s="30" t="s">
        <v>92</v>
      </c>
      <c r="B48" s="339">
        <v>1</v>
      </c>
      <c r="C48" s="411" t="s">
        <v>142</v>
      </c>
      <c r="D48" s="411" t="s">
        <v>142</v>
      </c>
      <c r="E48" s="411" t="s">
        <v>142</v>
      </c>
      <c r="F48" s="411" t="s">
        <v>142</v>
      </c>
      <c r="G48" s="411" t="s">
        <v>142</v>
      </c>
      <c r="H48" s="411">
        <v>1</v>
      </c>
      <c r="I48" s="411" t="s">
        <v>142</v>
      </c>
      <c r="J48" s="417" t="s">
        <v>142</v>
      </c>
      <c r="K48" s="141" t="s">
        <v>142</v>
      </c>
      <c r="L48" s="327" t="s">
        <v>142</v>
      </c>
      <c r="M48" s="141" t="s">
        <v>142</v>
      </c>
      <c r="N48" s="141" t="s">
        <v>142</v>
      </c>
    </row>
    <row r="49" spans="1:17" ht="11.25" customHeight="1" x14ac:dyDescent="0.2">
      <c r="A49" s="2" t="s">
        <v>93</v>
      </c>
      <c r="B49" s="339">
        <v>1</v>
      </c>
      <c r="C49" s="224">
        <v>1</v>
      </c>
      <c r="D49" s="224" t="s">
        <v>142</v>
      </c>
      <c r="E49" s="224" t="s">
        <v>142</v>
      </c>
      <c r="F49" s="224" t="s">
        <v>142</v>
      </c>
      <c r="G49" s="224" t="s">
        <v>142</v>
      </c>
      <c r="H49" s="224" t="s">
        <v>142</v>
      </c>
      <c r="I49" s="224" t="s">
        <v>142</v>
      </c>
      <c r="J49" s="224" t="s">
        <v>142</v>
      </c>
      <c r="K49" s="130" t="s">
        <v>142</v>
      </c>
      <c r="L49" s="330" t="s">
        <v>142</v>
      </c>
      <c r="M49" s="130" t="s">
        <v>142</v>
      </c>
      <c r="N49" s="130" t="s">
        <v>142</v>
      </c>
    </row>
    <row r="50" spans="1:17" s="83" customFormat="1" ht="11.25" customHeight="1" x14ac:dyDescent="0.2">
      <c r="A50" s="80" t="s">
        <v>614</v>
      </c>
      <c r="B50" s="474">
        <v>20</v>
      </c>
      <c r="C50" s="418">
        <v>1</v>
      </c>
      <c r="D50" s="418" t="s">
        <v>142</v>
      </c>
      <c r="E50" s="418" t="s">
        <v>142</v>
      </c>
      <c r="F50" s="418" t="s">
        <v>142</v>
      </c>
      <c r="G50" s="418" t="s">
        <v>142</v>
      </c>
      <c r="H50" s="418" t="s">
        <v>142</v>
      </c>
      <c r="I50" s="418" t="s">
        <v>142</v>
      </c>
      <c r="J50" s="418">
        <v>1</v>
      </c>
      <c r="K50" s="139">
        <v>2</v>
      </c>
      <c r="L50" s="335">
        <v>6</v>
      </c>
      <c r="M50" s="139" t="s">
        <v>142</v>
      </c>
      <c r="N50" s="139">
        <v>10</v>
      </c>
    </row>
    <row r="51" spans="1:17" s="83" customFormat="1" ht="11.25" customHeight="1" x14ac:dyDescent="0.2">
      <c r="A51" s="150"/>
      <c r="B51" s="339"/>
      <c r="C51" s="339"/>
      <c r="D51" s="339"/>
      <c r="E51" s="339"/>
      <c r="F51" s="339"/>
      <c r="G51" s="339"/>
      <c r="H51" s="339"/>
      <c r="I51" s="339"/>
      <c r="J51" s="339"/>
      <c r="K51" s="339"/>
      <c r="L51" s="339"/>
      <c r="M51" s="339"/>
      <c r="N51" s="301"/>
    </row>
    <row r="52" spans="1:17" ht="11.25" customHeight="1" x14ac:dyDescent="0.2">
      <c r="A52" s="4" t="s">
        <v>371</v>
      </c>
      <c r="B52" s="251"/>
      <c r="C52" s="251"/>
      <c r="D52" s="251"/>
      <c r="E52" s="251"/>
      <c r="F52" s="251"/>
      <c r="G52" s="251"/>
      <c r="H52" s="251"/>
      <c r="I52" s="251"/>
      <c r="J52" s="251"/>
      <c r="K52" s="251"/>
      <c r="L52" s="251"/>
      <c r="M52" s="251"/>
      <c r="N52" s="251"/>
      <c r="O52" s="251"/>
      <c r="P52" s="251"/>
      <c r="Q52" s="251"/>
    </row>
    <row r="53" spans="1:17" ht="11.25" customHeight="1" x14ac:dyDescent="0.2">
      <c r="A53" s="2" t="s">
        <v>374</v>
      </c>
      <c r="B53" s="414">
        <v>199</v>
      </c>
      <c r="C53" s="413">
        <v>53</v>
      </c>
      <c r="D53" s="413" t="s">
        <v>142</v>
      </c>
      <c r="E53" s="413">
        <v>12</v>
      </c>
      <c r="F53" s="413">
        <v>36</v>
      </c>
      <c r="G53" s="413">
        <v>8</v>
      </c>
      <c r="H53" s="413">
        <v>8</v>
      </c>
      <c r="I53" s="413" t="s">
        <v>142</v>
      </c>
      <c r="J53" s="413">
        <v>4</v>
      </c>
      <c r="K53" s="155">
        <v>17</v>
      </c>
      <c r="L53" s="337">
        <v>38</v>
      </c>
      <c r="M53" s="155">
        <v>3</v>
      </c>
      <c r="N53" s="155">
        <v>20</v>
      </c>
    </row>
    <row r="54" spans="1:17" ht="11.25" customHeight="1" x14ac:dyDescent="0.2">
      <c r="A54" s="2" t="s">
        <v>375</v>
      </c>
      <c r="B54" s="414">
        <v>11</v>
      </c>
      <c r="C54" s="413">
        <v>1</v>
      </c>
      <c r="D54" s="413" t="s">
        <v>142</v>
      </c>
      <c r="E54" s="413">
        <v>2</v>
      </c>
      <c r="F54" s="413">
        <v>6</v>
      </c>
      <c r="G54" s="413" t="s">
        <v>142</v>
      </c>
      <c r="H54" s="413" t="s">
        <v>142</v>
      </c>
      <c r="I54" s="413" t="s">
        <v>142</v>
      </c>
      <c r="J54" s="413">
        <v>1</v>
      </c>
      <c r="K54" s="155" t="s">
        <v>142</v>
      </c>
      <c r="L54" s="337">
        <v>1</v>
      </c>
      <c r="M54" s="155" t="s">
        <v>142</v>
      </c>
      <c r="N54" s="155" t="s">
        <v>142</v>
      </c>
    </row>
    <row r="55" spans="1:17" ht="11.25" customHeight="1" x14ac:dyDescent="0.2">
      <c r="A55" s="2" t="s">
        <v>376</v>
      </c>
      <c r="B55" s="414">
        <v>17</v>
      </c>
      <c r="C55" s="413">
        <v>3</v>
      </c>
      <c r="D55" s="413" t="s">
        <v>142</v>
      </c>
      <c r="E55" s="413" t="s">
        <v>142</v>
      </c>
      <c r="F55" s="413" t="s">
        <v>142</v>
      </c>
      <c r="G55" s="413">
        <v>1</v>
      </c>
      <c r="H55" s="413">
        <v>2</v>
      </c>
      <c r="I55" s="413" t="s">
        <v>142</v>
      </c>
      <c r="J55" s="413" t="s">
        <v>142</v>
      </c>
      <c r="K55" s="155">
        <v>2</v>
      </c>
      <c r="L55" s="337">
        <v>7</v>
      </c>
      <c r="M55" s="155">
        <v>1</v>
      </c>
      <c r="N55" s="155">
        <v>1</v>
      </c>
    </row>
    <row r="56" spans="1:17" ht="11.25" customHeight="1" x14ac:dyDescent="0.2">
      <c r="A56" s="2" t="s">
        <v>377</v>
      </c>
      <c r="B56" s="414">
        <v>13</v>
      </c>
      <c r="C56" s="413">
        <v>1</v>
      </c>
      <c r="D56" s="413" t="s">
        <v>142</v>
      </c>
      <c r="E56" s="413">
        <v>1</v>
      </c>
      <c r="F56" s="413">
        <v>5</v>
      </c>
      <c r="G56" s="413">
        <v>1</v>
      </c>
      <c r="H56" s="413" t="s">
        <v>142</v>
      </c>
      <c r="I56" s="413" t="s">
        <v>142</v>
      </c>
      <c r="J56" s="413" t="s">
        <v>142</v>
      </c>
      <c r="K56" s="155">
        <v>2</v>
      </c>
      <c r="L56" s="337">
        <v>3</v>
      </c>
      <c r="M56" s="155" t="s">
        <v>142</v>
      </c>
      <c r="N56" s="155" t="s">
        <v>142</v>
      </c>
    </row>
    <row r="57" spans="1:17" ht="11.25" customHeight="1" x14ac:dyDescent="0.2">
      <c r="A57" s="1" t="s">
        <v>73</v>
      </c>
      <c r="B57" s="416">
        <v>30</v>
      </c>
      <c r="C57" s="415">
        <v>8</v>
      </c>
      <c r="D57" s="415" t="s">
        <v>142</v>
      </c>
      <c r="E57" s="415" t="s">
        <v>142</v>
      </c>
      <c r="F57" s="415">
        <v>3</v>
      </c>
      <c r="G57" s="415" t="s">
        <v>142</v>
      </c>
      <c r="H57" s="415" t="s">
        <v>142</v>
      </c>
      <c r="I57" s="415" t="s">
        <v>142</v>
      </c>
      <c r="J57" s="415">
        <v>1</v>
      </c>
      <c r="K57" s="154">
        <v>1</v>
      </c>
      <c r="L57" s="336">
        <v>3</v>
      </c>
      <c r="M57" s="154" t="s">
        <v>142</v>
      </c>
      <c r="N57" s="154">
        <v>14</v>
      </c>
    </row>
    <row r="58" spans="1:17" ht="11.25" customHeight="1" x14ac:dyDescent="0.2">
      <c r="A58" s="2"/>
      <c r="B58" s="339"/>
      <c r="C58" s="339"/>
      <c r="D58" s="339"/>
      <c r="E58" s="339"/>
      <c r="F58" s="339"/>
      <c r="G58" s="339"/>
      <c r="H58" s="339"/>
      <c r="I58" s="339"/>
      <c r="J58" s="339"/>
      <c r="K58" s="339"/>
      <c r="L58" s="339"/>
      <c r="M58" s="339"/>
      <c r="N58" s="293"/>
    </row>
    <row r="59" spans="1:17" s="86" customFormat="1" ht="11.25" customHeight="1" x14ac:dyDescent="0.2">
      <c r="A59" s="9" t="s">
        <v>269</v>
      </c>
      <c r="B59" s="339"/>
      <c r="C59" s="339"/>
      <c r="D59" s="339"/>
      <c r="E59" s="339"/>
      <c r="F59" s="339"/>
      <c r="G59" s="339"/>
      <c r="H59" s="339"/>
      <c r="I59" s="339"/>
      <c r="J59" s="339"/>
      <c r="K59" s="339"/>
      <c r="L59" s="339"/>
      <c r="M59" s="339"/>
      <c r="N59" s="339"/>
      <c r="O59" s="339"/>
      <c r="P59" s="339"/>
      <c r="Q59" s="339"/>
    </row>
    <row r="60" spans="1:17" ht="11.25" customHeight="1" x14ac:dyDescent="0.2">
      <c r="A60" s="2" t="s">
        <v>70</v>
      </c>
      <c r="B60" s="339">
        <v>155</v>
      </c>
      <c r="C60" s="411">
        <v>46</v>
      </c>
      <c r="D60" s="411" t="s">
        <v>142</v>
      </c>
      <c r="E60" s="411">
        <v>11</v>
      </c>
      <c r="F60" s="411">
        <v>28</v>
      </c>
      <c r="G60" s="411">
        <v>7</v>
      </c>
      <c r="H60" s="411">
        <v>7</v>
      </c>
      <c r="I60" s="411" t="s">
        <v>142</v>
      </c>
      <c r="J60" s="417">
        <v>4</v>
      </c>
      <c r="K60" s="141">
        <v>13</v>
      </c>
      <c r="L60" s="327">
        <v>21</v>
      </c>
      <c r="M60" s="141">
        <v>2</v>
      </c>
      <c r="N60" s="141">
        <v>16</v>
      </c>
    </row>
    <row r="61" spans="1:17" ht="11.25" customHeight="1" x14ac:dyDescent="0.2">
      <c r="A61" s="2" t="s">
        <v>71</v>
      </c>
      <c r="B61" s="339">
        <v>64</v>
      </c>
      <c r="C61" s="411">
        <v>9</v>
      </c>
      <c r="D61" s="411" t="s">
        <v>142</v>
      </c>
      <c r="E61" s="411">
        <v>3</v>
      </c>
      <c r="F61" s="411">
        <v>12</v>
      </c>
      <c r="G61" s="411">
        <v>2</v>
      </c>
      <c r="H61" s="411">
        <v>2</v>
      </c>
      <c r="I61" s="411" t="s">
        <v>142</v>
      </c>
      <c r="J61" s="417">
        <v>1</v>
      </c>
      <c r="K61" s="141">
        <v>6</v>
      </c>
      <c r="L61" s="327">
        <v>23</v>
      </c>
      <c r="M61" s="141">
        <v>2</v>
      </c>
      <c r="N61" s="141">
        <v>4</v>
      </c>
    </row>
    <row r="62" spans="1:17" ht="11.25" customHeight="1" x14ac:dyDescent="0.2">
      <c r="A62" s="2" t="s">
        <v>72</v>
      </c>
      <c r="B62" s="339">
        <v>29</v>
      </c>
      <c r="C62" s="224">
        <v>6</v>
      </c>
      <c r="D62" s="411" t="s">
        <v>142</v>
      </c>
      <c r="E62" s="411">
        <v>1</v>
      </c>
      <c r="F62" s="224">
        <v>10</v>
      </c>
      <c r="G62" s="224">
        <v>1</v>
      </c>
      <c r="H62" s="224">
        <v>1</v>
      </c>
      <c r="I62" s="411" t="s">
        <v>142</v>
      </c>
      <c r="J62" s="411" t="s">
        <v>142</v>
      </c>
      <c r="K62" s="141">
        <v>2</v>
      </c>
      <c r="L62" s="330">
        <v>6</v>
      </c>
      <c r="M62" s="141" t="s">
        <v>142</v>
      </c>
      <c r="N62" s="130">
        <v>2</v>
      </c>
    </row>
    <row r="63" spans="1:17" s="76" customFormat="1" ht="11.25" customHeight="1" x14ac:dyDescent="0.2">
      <c r="A63" s="25" t="s">
        <v>228</v>
      </c>
      <c r="B63" s="540">
        <v>6</v>
      </c>
      <c r="C63" s="541" t="s">
        <v>142</v>
      </c>
      <c r="D63" s="541" t="s">
        <v>142</v>
      </c>
      <c r="E63" s="541" t="s">
        <v>142</v>
      </c>
      <c r="F63" s="541">
        <v>2</v>
      </c>
      <c r="G63" s="541" t="s">
        <v>142</v>
      </c>
      <c r="H63" s="541" t="s">
        <v>142</v>
      </c>
      <c r="I63" s="541" t="s">
        <v>142</v>
      </c>
      <c r="J63" s="541" t="s">
        <v>142</v>
      </c>
      <c r="K63" s="542">
        <v>1</v>
      </c>
      <c r="L63" s="543">
        <v>1</v>
      </c>
      <c r="M63" s="542" t="s">
        <v>142</v>
      </c>
      <c r="N63" s="542">
        <v>2</v>
      </c>
    </row>
    <row r="64" spans="1:17" s="76" customFormat="1" ht="11.25" customHeight="1" x14ac:dyDescent="0.2">
      <c r="A64" s="25" t="s">
        <v>229</v>
      </c>
      <c r="B64" s="540">
        <v>14</v>
      </c>
      <c r="C64" s="541">
        <v>4</v>
      </c>
      <c r="D64" s="541" t="s">
        <v>142</v>
      </c>
      <c r="E64" s="541" t="s">
        <v>142</v>
      </c>
      <c r="F64" s="541">
        <v>6</v>
      </c>
      <c r="G64" s="541" t="s">
        <v>142</v>
      </c>
      <c r="H64" s="541">
        <v>1</v>
      </c>
      <c r="I64" s="541" t="s">
        <v>142</v>
      </c>
      <c r="J64" s="541" t="s">
        <v>142</v>
      </c>
      <c r="K64" s="542" t="s">
        <v>142</v>
      </c>
      <c r="L64" s="543">
        <v>3</v>
      </c>
      <c r="M64" s="542" t="s">
        <v>142</v>
      </c>
      <c r="N64" s="542" t="s">
        <v>142</v>
      </c>
    </row>
    <row r="65" spans="1:14" s="76" customFormat="1" ht="11.25" customHeight="1" x14ac:dyDescent="0.2">
      <c r="A65" s="25" t="s">
        <v>230</v>
      </c>
      <c r="B65" s="540">
        <v>9</v>
      </c>
      <c r="C65" s="541">
        <v>2</v>
      </c>
      <c r="D65" s="541" t="s">
        <v>142</v>
      </c>
      <c r="E65" s="541">
        <v>1</v>
      </c>
      <c r="F65" s="541">
        <v>2</v>
      </c>
      <c r="G65" s="541">
        <v>1</v>
      </c>
      <c r="H65" s="541" t="s">
        <v>142</v>
      </c>
      <c r="I65" s="541" t="s">
        <v>142</v>
      </c>
      <c r="J65" s="541" t="s">
        <v>142</v>
      </c>
      <c r="K65" s="542">
        <v>1</v>
      </c>
      <c r="L65" s="543">
        <v>2</v>
      </c>
      <c r="M65" s="542" t="s">
        <v>142</v>
      </c>
      <c r="N65" s="542" t="s">
        <v>142</v>
      </c>
    </row>
    <row r="66" spans="1:14" ht="11.25" customHeight="1" x14ac:dyDescent="0.2">
      <c r="A66" s="1" t="s">
        <v>73</v>
      </c>
      <c r="B66" s="474">
        <v>22</v>
      </c>
      <c r="C66" s="418">
        <v>5</v>
      </c>
      <c r="D66" s="418" t="s">
        <v>142</v>
      </c>
      <c r="E66" s="418" t="s">
        <v>142</v>
      </c>
      <c r="F66" s="418" t="s">
        <v>142</v>
      </c>
      <c r="G66" s="418" t="s">
        <v>142</v>
      </c>
      <c r="H66" s="418" t="s">
        <v>142</v>
      </c>
      <c r="I66" s="418" t="s">
        <v>142</v>
      </c>
      <c r="J66" s="480">
        <v>1</v>
      </c>
      <c r="K66" s="139">
        <v>1</v>
      </c>
      <c r="L66" s="335">
        <v>2</v>
      </c>
      <c r="M66" s="139" t="s">
        <v>142</v>
      </c>
      <c r="N66" s="139">
        <v>13</v>
      </c>
    </row>
    <row r="67" spans="1:14" s="83" customFormat="1" ht="11.25" customHeight="1" x14ac:dyDescent="0.2">
      <c r="A67" s="30"/>
      <c r="B67" s="339"/>
      <c r="C67" s="339"/>
      <c r="D67" s="339"/>
      <c r="E67" s="339"/>
      <c r="F67" s="339"/>
      <c r="G67" s="339"/>
      <c r="H67" s="339"/>
      <c r="I67" s="339"/>
      <c r="J67" s="339"/>
      <c r="K67" s="339"/>
      <c r="L67" s="339"/>
      <c r="M67" s="339"/>
      <c r="N67" s="301"/>
    </row>
    <row r="68" spans="1:14" s="86" customFormat="1" ht="11.25" customHeight="1" x14ac:dyDescent="0.2">
      <c r="A68" s="9" t="s">
        <v>74</v>
      </c>
      <c r="B68" s="339"/>
      <c r="C68" s="339"/>
      <c r="D68" s="339"/>
      <c r="E68" s="339"/>
      <c r="F68" s="339"/>
      <c r="G68" s="339"/>
      <c r="H68" s="339"/>
      <c r="I68" s="339"/>
      <c r="J68" s="339"/>
      <c r="K68" s="339"/>
      <c r="L68" s="339"/>
      <c r="M68" s="339"/>
      <c r="N68" s="339"/>
    </row>
    <row r="69" spans="1:14" ht="11.25" customHeight="1" x14ac:dyDescent="0.2">
      <c r="A69" s="2" t="s">
        <v>75</v>
      </c>
      <c r="B69" s="339">
        <v>162</v>
      </c>
      <c r="C69" s="411">
        <v>36</v>
      </c>
      <c r="D69" s="411" t="s">
        <v>142</v>
      </c>
      <c r="E69" s="411">
        <v>10</v>
      </c>
      <c r="F69" s="411">
        <v>35</v>
      </c>
      <c r="G69" s="411">
        <v>9</v>
      </c>
      <c r="H69" s="411">
        <v>9</v>
      </c>
      <c r="I69" s="411" t="s">
        <v>142</v>
      </c>
      <c r="J69" s="411">
        <v>3</v>
      </c>
      <c r="K69" s="141">
        <v>15</v>
      </c>
      <c r="L69" s="327">
        <v>23</v>
      </c>
      <c r="M69" s="141">
        <v>1</v>
      </c>
      <c r="N69" s="141">
        <v>21</v>
      </c>
    </row>
    <row r="70" spans="1:14" ht="11.25" customHeight="1" x14ac:dyDescent="0.2">
      <c r="A70" s="2" t="s">
        <v>76</v>
      </c>
      <c r="B70" s="339">
        <v>78</v>
      </c>
      <c r="C70" s="411">
        <v>21</v>
      </c>
      <c r="D70" s="411" t="s">
        <v>142</v>
      </c>
      <c r="E70" s="411">
        <v>4</v>
      </c>
      <c r="F70" s="411">
        <v>13</v>
      </c>
      <c r="G70" s="411">
        <v>1</v>
      </c>
      <c r="H70" s="411">
        <v>1</v>
      </c>
      <c r="I70" s="411" t="s">
        <v>142</v>
      </c>
      <c r="J70" s="411">
        <v>1</v>
      </c>
      <c r="K70" s="141">
        <v>5</v>
      </c>
      <c r="L70" s="327">
        <v>26</v>
      </c>
      <c r="M70" s="141">
        <v>1</v>
      </c>
      <c r="N70" s="141">
        <v>5</v>
      </c>
    </row>
    <row r="71" spans="1:14" s="76" customFormat="1" ht="11.25" customHeight="1" x14ac:dyDescent="0.2">
      <c r="A71" s="25" t="s">
        <v>231</v>
      </c>
      <c r="B71" s="540">
        <v>26</v>
      </c>
      <c r="C71" s="541">
        <v>5</v>
      </c>
      <c r="D71" s="541" t="s">
        <v>142</v>
      </c>
      <c r="E71" s="541" t="s">
        <v>142</v>
      </c>
      <c r="F71" s="541">
        <v>3</v>
      </c>
      <c r="G71" s="541">
        <v>1</v>
      </c>
      <c r="H71" s="541" t="s">
        <v>142</v>
      </c>
      <c r="I71" s="541" t="s">
        <v>142</v>
      </c>
      <c r="J71" s="541" t="s">
        <v>142</v>
      </c>
      <c r="K71" s="542">
        <v>3</v>
      </c>
      <c r="L71" s="543">
        <v>12</v>
      </c>
      <c r="M71" s="542" t="s">
        <v>142</v>
      </c>
      <c r="N71" s="542">
        <v>2</v>
      </c>
    </row>
    <row r="72" spans="1:14" ht="11.25" customHeight="1" x14ac:dyDescent="0.2">
      <c r="A72" s="2" t="s">
        <v>77</v>
      </c>
      <c r="B72" s="339">
        <v>12</v>
      </c>
      <c r="C72" s="411">
        <v>4</v>
      </c>
      <c r="D72" s="411" t="s">
        <v>142</v>
      </c>
      <c r="E72" s="411">
        <v>1</v>
      </c>
      <c r="F72" s="411">
        <v>2</v>
      </c>
      <c r="G72" s="411" t="s">
        <v>142</v>
      </c>
      <c r="H72" s="411" t="s">
        <v>142</v>
      </c>
      <c r="I72" s="411" t="s">
        <v>142</v>
      </c>
      <c r="J72" s="411">
        <v>1</v>
      </c>
      <c r="K72" s="141" t="s">
        <v>142</v>
      </c>
      <c r="L72" s="327">
        <v>1</v>
      </c>
      <c r="M72" s="141">
        <v>2</v>
      </c>
      <c r="N72" s="141">
        <v>1</v>
      </c>
    </row>
    <row r="73" spans="1:14" s="87" customFormat="1" ht="11.25" customHeight="1" x14ac:dyDescent="0.2">
      <c r="A73" s="79" t="s">
        <v>231</v>
      </c>
      <c r="B73" s="541">
        <v>3</v>
      </c>
      <c r="C73" s="541">
        <v>1</v>
      </c>
      <c r="D73" s="541" t="s">
        <v>142</v>
      </c>
      <c r="E73" s="541" t="s">
        <v>142</v>
      </c>
      <c r="F73" s="541" t="s">
        <v>142</v>
      </c>
      <c r="G73" s="541" t="s">
        <v>142</v>
      </c>
      <c r="H73" s="541" t="s">
        <v>142</v>
      </c>
      <c r="I73" s="541" t="s">
        <v>142</v>
      </c>
      <c r="J73" s="541">
        <v>1</v>
      </c>
      <c r="K73" s="541" t="s">
        <v>142</v>
      </c>
      <c r="L73" s="541">
        <v>1</v>
      </c>
      <c r="M73" s="541" t="s">
        <v>142</v>
      </c>
      <c r="N73" s="541" t="s">
        <v>142</v>
      </c>
    </row>
    <row r="74" spans="1:14" ht="11.25" customHeight="1" x14ac:dyDescent="0.2">
      <c r="A74" s="1" t="s">
        <v>73</v>
      </c>
      <c r="B74" s="474">
        <v>18</v>
      </c>
      <c r="C74" s="418">
        <v>5</v>
      </c>
      <c r="D74" s="418" t="s">
        <v>142</v>
      </c>
      <c r="E74" s="418" t="s">
        <v>142</v>
      </c>
      <c r="F74" s="418" t="s">
        <v>142</v>
      </c>
      <c r="G74" s="418" t="s">
        <v>142</v>
      </c>
      <c r="H74" s="418" t="s">
        <v>142</v>
      </c>
      <c r="I74" s="418" t="s">
        <v>142</v>
      </c>
      <c r="J74" s="418">
        <v>1</v>
      </c>
      <c r="K74" s="139">
        <v>2</v>
      </c>
      <c r="L74" s="335">
        <v>2</v>
      </c>
      <c r="M74" s="139" t="s">
        <v>142</v>
      </c>
      <c r="N74" s="139">
        <v>8</v>
      </c>
    </row>
    <row r="75" spans="1:14" ht="11.25" customHeight="1" x14ac:dyDescent="0.2">
      <c r="A75" s="2"/>
      <c r="B75" s="29"/>
      <c r="C75" s="29"/>
      <c r="D75" s="29"/>
      <c r="E75" s="29"/>
      <c r="F75" s="29"/>
      <c r="G75" s="29"/>
      <c r="H75" s="29"/>
      <c r="I75" s="29"/>
      <c r="J75" s="29"/>
      <c r="K75" s="29"/>
      <c r="L75" s="29"/>
      <c r="M75" s="29"/>
    </row>
    <row r="76" spans="1:14" ht="11.25" customHeight="1" x14ac:dyDescent="0.2">
      <c r="B76" s="82"/>
      <c r="C76" s="82"/>
      <c r="D76" s="82"/>
      <c r="E76" s="82"/>
      <c r="F76" s="82"/>
      <c r="G76" s="82"/>
      <c r="H76" s="82"/>
      <c r="I76" s="82"/>
      <c r="J76" s="82"/>
      <c r="K76" s="82"/>
      <c r="L76" s="82"/>
      <c r="M76" s="82"/>
      <c r="N76" s="82"/>
    </row>
    <row r="77" spans="1:14" ht="11.25" customHeight="1" x14ac:dyDescent="0.2">
      <c r="B77" s="82"/>
      <c r="C77" s="82"/>
      <c r="D77" s="82"/>
      <c r="E77" s="82"/>
      <c r="F77" s="82"/>
      <c r="G77" s="82"/>
      <c r="H77" s="82"/>
      <c r="I77" s="82"/>
      <c r="J77" s="82"/>
      <c r="K77" s="82"/>
      <c r="L77" s="82"/>
      <c r="M77" s="82"/>
      <c r="N77" s="82"/>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O27"/>
  <sheetViews>
    <sheetView zoomScaleNormal="100" workbookViewId="0">
      <pane ySplit="13" topLeftCell="A14" activePane="bottomLeft" state="frozen"/>
      <selection activeCell="B28" sqref="B28"/>
      <selection pane="bottomLeft"/>
    </sheetView>
  </sheetViews>
  <sheetFormatPr defaultColWidth="9.140625" defaultRowHeight="11.25" x14ac:dyDescent="0.2"/>
  <cols>
    <col min="1" max="1" width="21" style="118" customWidth="1"/>
    <col min="2" max="2" width="12.5703125" style="118" customWidth="1"/>
    <col min="3" max="7" width="11.140625" style="118" customWidth="1"/>
    <col min="8" max="8" width="9.28515625" style="118" customWidth="1"/>
    <col min="9" max="12" width="11.140625" style="118" customWidth="1"/>
    <col min="13" max="13" width="10" style="118" customWidth="1"/>
    <col min="14" max="16384" width="9.140625" style="118"/>
  </cols>
  <sheetData>
    <row r="1" spans="1:15" s="119" customFormat="1" ht="11.25" customHeight="1" x14ac:dyDescent="0.2">
      <c r="A1" s="119" t="s">
        <v>692</v>
      </c>
    </row>
    <row r="2" spans="1:15" s="119" customFormat="1" ht="11.25" hidden="1" customHeight="1" x14ac:dyDescent="0.2">
      <c r="A2" s="119" t="s">
        <v>317</v>
      </c>
    </row>
    <row r="3" spans="1:15" s="119" customFormat="1" ht="11.25" customHeight="1" x14ac:dyDescent="0.2">
      <c r="A3" s="120" t="s">
        <v>693</v>
      </c>
    </row>
    <row r="4" spans="1:15" s="119" customFormat="1" ht="11.25" hidden="1" customHeight="1" x14ac:dyDescent="0.2">
      <c r="A4" s="120" t="s">
        <v>317</v>
      </c>
    </row>
    <row r="5" spans="1:15" ht="11.25" customHeight="1" x14ac:dyDescent="0.2">
      <c r="A5" s="121"/>
      <c r="B5" s="121"/>
      <c r="C5" s="121"/>
      <c r="D5" s="121"/>
      <c r="E5" s="121"/>
      <c r="F5" s="121"/>
      <c r="G5" s="121"/>
      <c r="H5" s="121"/>
      <c r="I5" s="121"/>
      <c r="J5" s="121"/>
      <c r="K5" s="121"/>
      <c r="L5" s="121"/>
      <c r="M5" s="121"/>
      <c r="N5" s="121"/>
    </row>
    <row r="6" spans="1:15" s="119" customFormat="1" x14ac:dyDescent="0.2">
      <c r="A6" s="63"/>
      <c r="B6" s="4" t="s">
        <v>301</v>
      </c>
      <c r="C6" s="63"/>
      <c r="D6" s="63"/>
      <c r="E6" s="63"/>
      <c r="F6" s="63"/>
      <c r="G6" s="63"/>
      <c r="H6" s="63"/>
      <c r="I6" s="63"/>
      <c r="J6" s="63"/>
      <c r="K6" s="63"/>
      <c r="L6" s="63"/>
      <c r="M6" s="63"/>
      <c r="N6" s="63"/>
    </row>
    <row r="7" spans="1:15" s="119" customFormat="1" x14ac:dyDescent="0.2">
      <c r="A7" s="65"/>
      <c r="B7" s="18" t="s">
        <v>302</v>
      </c>
      <c r="C7" s="68"/>
      <c r="D7" s="68"/>
      <c r="E7" s="68"/>
      <c r="F7" s="68"/>
      <c r="G7" s="68"/>
      <c r="H7" s="68"/>
      <c r="I7" s="68"/>
      <c r="J7" s="68"/>
      <c r="K7" s="68"/>
      <c r="L7" s="68"/>
      <c r="M7" s="68"/>
      <c r="N7" s="68"/>
    </row>
    <row r="8" spans="1:15" s="119" customFormat="1" x14ac:dyDescent="0.2">
      <c r="A8" s="63" t="s">
        <v>448</v>
      </c>
      <c r="B8" s="63" t="s">
        <v>153</v>
      </c>
      <c r="C8" s="63" t="s">
        <v>270</v>
      </c>
      <c r="D8" s="63" t="s">
        <v>271</v>
      </c>
      <c r="E8" s="63"/>
      <c r="F8" s="63"/>
      <c r="G8" s="63"/>
      <c r="H8" s="63"/>
      <c r="I8" s="63"/>
      <c r="J8" s="63" t="s">
        <v>272</v>
      </c>
      <c r="K8" s="63"/>
      <c r="L8" s="63"/>
      <c r="M8" s="63"/>
      <c r="N8" s="63" t="s">
        <v>273</v>
      </c>
    </row>
    <row r="9" spans="1:15" s="119" customFormat="1" x14ac:dyDescent="0.2">
      <c r="A9" s="65" t="s">
        <v>620</v>
      </c>
      <c r="B9" s="65" t="s">
        <v>101</v>
      </c>
      <c r="C9" s="63" t="s">
        <v>274</v>
      </c>
      <c r="D9" s="67" t="s">
        <v>275</v>
      </c>
      <c r="E9" s="68"/>
      <c r="F9" s="68"/>
      <c r="G9" s="68"/>
      <c r="H9" s="68"/>
      <c r="I9" s="68"/>
      <c r="J9" s="67" t="s">
        <v>276</v>
      </c>
      <c r="K9" s="68"/>
      <c r="L9" s="68"/>
      <c r="M9" s="68"/>
      <c r="N9" s="65" t="s">
        <v>216</v>
      </c>
    </row>
    <row r="10" spans="1:15" s="119" customFormat="1" x14ac:dyDescent="0.2">
      <c r="A10" s="63"/>
      <c r="B10" s="63"/>
      <c r="C10" s="65" t="s">
        <v>277</v>
      </c>
      <c r="D10" s="63" t="s">
        <v>278</v>
      </c>
      <c r="E10" s="63" t="s">
        <v>279</v>
      </c>
      <c r="F10" s="63" t="s">
        <v>280</v>
      </c>
      <c r="G10" s="63" t="s">
        <v>281</v>
      </c>
      <c r="H10" s="63" t="s">
        <v>282</v>
      </c>
      <c r="I10" s="63" t="s">
        <v>273</v>
      </c>
      <c r="J10" s="63" t="s">
        <v>283</v>
      </c>
      <c r="K10" s="63" t="s">
        <v>284</v>
      </c>
      <c r="L10" s="63" t="s">
        <v>285</v>
      </c>
      <c r="M10" s="63" t="s">
        <v>286</v>
      </c>
      <c r="N10" s="63"/>
    </row>
    <row r="11" spans="1:15" s="119" customFormat="1" x14ac:dyDescent="0.2">
      <c r="A11" s="63"/>
      <c r="B11" s="63"/>
      <c r="C11" s="65" t="s">
        <v>287</v>
      </c>
      <c r="D11" s="63" t="s">
        <v>288</v>
      </c>
      <c r="E11" s="65" t="s">
        <v>289</v>
      </c>
      <c r="F11" s="65" t="s">
        <v>290</v>
      </c>
      <c r="G11" s="65" t="s">
        <v>291</v>
      </c>
      <c r="H11" s="65" t="s">
        <v>292</v>
      </c>
      <c r="I11" s="65" t="s">
        <v>216</v>
      </c>
      <c r="J11" s="65" t="s">
        <v>283</v>
      </c>
      <c r="K11" s="65" t="s">
        <v>293</v>
      </c>
      <c r="L11" s="65" t="s">
        <v>294</v>
      </c>
      <c r="M11" s="65" t="s">
        <v>295</v>
      </c>
      <c r="N11" s="63"/>
    </row>
    <row r="12" spans="1:15" s="119" customFormat="1" x14ac:dyDescent="0.2">
      <c r="A12" s="63"/>
      <c r="B12" s="63"/>
      <c r="C12" s="63"/>
      <c r="D12" s="65" t="s">
        <v>296</v>
      </c>
      <c r="E12" s="65" t="s">
        <v>297</v>
      </c>
      <c r="F12" s="65" t="s">
        <v>298</v>
      </c>
      <c r="G12" s="65" t="s">
        <v>299</v>
      </c>
      <c r="H12" s="63"/>
      <c r="I12" s="63"/>
      <c r="J12" s="63"/>
      <c r="K12" s="63"/>
      <c r="L12" s="63"/>
      <c r="M12" s="63"/>
      <c r="N12" s="63"/>
    </row>
    <row r="13" spans="1:15" s="119" customFormat="1" x14ac:dyDescent="0.2">
      <c r="A13" s="68"/>
      <c r="B13" s="68"/>
      <c r="C13" s="68"/>
      <c r="D13" s="67" t="s">
        <v>300</v>
      </c>
      <c r="E13" s="68"/>
      <c r="F13" s="68"/>
      <c r="G13" s="68"/>
      <c r="H13" s="68"/>
      <c r="I13" s="68"/>
      <c r="J13" s="68"/>
      <c r="K13" s="68"/>
      <c r="L13" s="68"/>
      <c r="M13" s="68"/>
      <c r="N13" s="68"/>
    </row>
    <row r="14" spans="1:15" s="119" customFormat="1" x14ac:dyDescent="0.2">
      <c r="B14" s="122"/>
      <c r="C14" s="122"/>
      <c r="D14" s="122"/>
      <c r="E14" s="122"/>
      <c r="F14" s="122"/>
      <c r="G14" s="122"/>
      <c r="H14" s="122"/>
      <c r="I14" s="122"/>
      <c r="J14" s="122"/>
      <c r="K14" s="122"/>
      <c r="L14" s="122"/>
      <c r="M14" s="122"/>
      <c r="N14" s="122"/>
    </row>
    <row r="15" spans="1:15" s="119" customFormat="1" ht="11.25" customHeight="1" x14ac:dyDescent="0.2">
      <c r="A15" s="70" t="s">
        <v>232</v>
      </c>
      <c r="B15" s="338">
        <v>270</v>
      </c>
      <c r="C15" s="463">
        <v>66</v>
      </c>
      <c r="D15" s="132" t="s">
        <v>142</v>
      </c>
      <c r="E15" s="463">
        <v>15</v>
      </c>
      <c r="F15" s="463">
        <v>50</v>
      </c>
      <c r="G15" s="463">
        <v>10</v>
      </c>
      <c r="H15" s="463">
        <v>10</v>
      </c>
      <c r="I15" s="292" t="s">
        <v>142</v>
      </c>
      <c r="J15" s="463">
        <v>6</v>
      </c>
      <c r="K15" s="463">
        <v>22</v>
      </c>
      <c r="L15" s="338">
        <v>52</v>
      </c>
      <c r="M15" s="463">
        <v>4</v>
      </c>
      <c r="N15" s="131">
        <v>35</v>
      </c>
      <c r="O15" s="490"/>
    </row>
    <row r="16" spans="1:15" x14ac:dyDescent="0.2">
      <c r="O16" s="490"/>
    </row>
    <row r="17" spans="1:15" x14ac:dyDescent="0.2">
      <c r="A17" s="64" t="s">
        <v>156</v>
      </c>
      <c r="B17" s="330">
        <v>86</v>
      </c>
      <c r="C17" s="130">
        <v>30</v>
      </c>
      <c r="D17" s="130" t="s">
        <v>142</v>
      </c>
      <c r="E17" s="130">
        <v>8</v>
      </c>
      <c r="F17" s="130">
        <v>30</v>
      </c>
      <c r="G17" s="130">
        <v>4</v>
      </c>
      <c r="H17" s="224">
        <v>5</v>
      </c>
      <c r="I17" s="224" t="s">
        <v>142</v>
      </c>
      <c r="J17" s="130" t="s">
        <v>142</v>
      </c>
      <c r="K17" s="130" t="s">
        <v>142</v>
      </c>
      <c r="L17" s="330">
        <v>1</v>
      </c>
      <c r="M17" s="130">
        <v>3</v>
      </c>
      <c r="N17" s="119">
        <v>5</v>
      </c>
      <c r="O17" s="490"/>
    </row>
    <row r="18" spans="1:15" x14ac:dyDescent="0.2">
      <c r="A18" s="64" t="s">
        <v>157</v>
      </c>
      <c r="B18" s="340">
        <v>36</v>
      </c>
      <c r="C18" s="130">
        <v>13</v>
      </c>
      <c r="D18" s="130" t="s">
        <v>142</v>
      </c>
      <c r="E18" s="130">
        <v>3</v>
      </c>
      <c r="F18" s="130">
        <v>12</v>
      </c>
      <c r="G18" s="130">
        <v>1</v>
      </c>
      <c r="H18" s="224">
        <v>2</v>
      </c>
      <c r="I18" s="224" t="s">
        <v>142</v>
      </c>
      <c r="J18" s="130" t="s">
        <v>142</v>
      </c>
      <c r="K18" s="130" t="s">
        <v>142</v>
      </c>
      <c r="L18" s="330" t="s">
        <v>142</v>
      </c>
      <c r="M18" s="130" t="s">
        <v>142</v>
      </c>
      <c r="N18" s="133">
        <v>5</v>
      </c>
      <c r="O18" s="490"/>
    </row>
    <row r="19" spans="1:15" x14ac:dyDescent="0.2">
      <c r="A19" s="64" t="s">
        <v>158</v>
      </c>
      <c r="B19" s="340">
        <v>14</v>
      </c>
      <c r="C19" s="130">
        <v>4</v>
      </c>
      <c r="D19" s="130" t="s">
        <v>142</v>
      </c>
      <c r="E19" s="130">
        <v>3</v>
      </c>
      <c r="F19" s="130">
        <v>5</v>
      </c>
      <c r="G19" s="130" t="s">
        <v>142</v>
      </c>
      <c r="H19" s="224" t="s">
        <v>142</v>
      </c>
      <c r="I19" s="224" t="s">
        <v>142</v>
      </c>
      <c r="J19" s="130" t="s">
        <v>142</v>
      </c>
      <c r="K19" s="130" t="s">
        <v>142</v>
      </c>
      <c r="L19" s="330" t="s">
        <v>142</v>
      </c>
      <c r="M19" s="130" t="s">
        <v>142</v>
      </c>
      <c r="N19" s="133">
        <v>2</v>
      </c>
      <c r="O19" s="490"/>
    </row>
    <row r="20" spans="1:15" x14ac:dyDescent="0.2">
      <c r="A20" s="64" t="s">
        <v>159</v>
      </c>
      <c r="B20" s="340">
        <v>1</v>
      </c>
      <c r="C20" s="130">
        <v>1</v>
      </c>
      <c r="D20" s="130" t="s">
        <v>142</v>
      </c>
      <c r="E20" s="130" t="s">
        <v>142</v>
      </c>
      <c r="F20" s="130" t="s">
        <v>142</v>
      </c>
      <c r="G20" s="130" t="s">
        <v>142</v>
      </c>
      <c r="H20" s="224" t="s">
        <v>142</v>
      </c>
      <c r="I20" s="224" t="s">
        <v>142</v>
      </c>
      <c r="J20" s="130" t="s">
        <v>142</v>
      </c>
      <c r="K20" s="130" t="s">
        <v>142</v>
      </c>
      <c r="L20" s="330" t="s">
        <v>142</v>
      </c>
      <c r="M20" s="130" t="s">
        <v>142</v>
      </c>
      <c r="N20" s="133" t="s">
        <v>142</v>
      </c>
      <c r="O20" s="490"/>
    </row>
    <row r="21" spans="1:15" x14ac:dyDescent="0.2">
      <c r="A21" s="64" t="s">
        <v>160</v>
      </c>
      <c r="B21" s="340">
        <v>28</v>
      </c>
      <c r="C21" s="130">
        <v>17</v>
      </c>
      <c r="D21" s="130" t="s">
        <v>142</v>
      </c>
      <c r="E21" s="130">
        <v>1</v>
      </c>
      <c r="F21" s="130">
        <v>3</v>
      </c>
      <c r="G21" s="130">
        <v>3</v>
      </c>
      <c r="H21" s="130">
        <v>3</v>
      </c>
      <c r="I21" s="130" t="s">
        <v>142</v>
      </c>
      <c r="J21" s="130" t="s">
        <v>142</v>
      </c>
      <c r="K21" s="130" t="s">
        <v>142</v>
      </c>
      <c r="L21" s="330" t="s">
        <v>142</v>
      </c>
      <c r="M21" s="130">
        <v>1</v>
      </c>
      <c r="N21" s="133" t="s">
        <v>142</v>
      </c>
      <c r="O21" s="490"/>
    </row>
    <row r="22" spans="1:15" x14ac:dyDescent="0.2">
      <c r="A22" s="64" t="s">
        <v>161</v>
      </c>
      <c r="B22" s="340">
        <v>3</v>
      </c>
      <c r="C22" s="130">
        <v>1</v>
      </c>
      <c r="D22" s="130" t="s">
        <v>142</v>
      </c>
      <c r="E22" s="130" t="s">
        <v>142</v>
      </c>
      <c r="F22" s="130" t="s">
        <v>142</v>
      </c>
      <c r="G22" s="130">
        <v>2</v>
      </c>
      <c r="H22" s="130" t="s">
        <v>142</v>
      </c>
      <c r="I22" s="130" t="s">
        <v>142</v>
      </c>
      <c r="J22" s="130" t="s">
        <v>142</v>
      </c>
      <c r="K22" s="130" t="s">
        <v>142</v>
      </c>
      <c r="L22" s="330" t="s">
        <v>142</v>
      </c>
      <c r="M22" s="130" t="s">
        <v>142</v>
      </c>
      <c r="N22" s="133" t="s">
        <v>142</v>
      </c>
      <c r="O22" s="490"/>
    </row>
    <row r="23" spans="1:15" x14ac:dyDescent="0.2">
      <c r="A23" s="64" t="s">
        <v>21</v>
      </c>
      <c r="B23" s="340">
        <v>8</v>
      </c>
      <c r="C23" s="130" t="s">
        <v>142</v>
      </c>
      <c r="D23" s="130" t="s">
        <v>142</v>
      </c>
      <c r="E23" s="130" t="s">
        <v>142</v>
      </c>
      <c r="F23" s="130" t="s">
        <v>142</v>
      </c>
      <c r="G23" s="130" t="s">
        <v>142</v>
      </c>
      <c r="H23" s="130" t="s">
        <v>142</v>
      </c>
      <c r="I23" s="130" t="s">
        <v>142</v>
      </c>
      <c r="J23" s="130">
        <v>6</v>
      </c>
      <c r="K23" s="130" t="s">
        <v>142</v>
      </c>
      <c r="L23" s="330" t="s">
        <v>142</v>
      </c>
      <c r="M23" s="130" t="s">
        <v>142</v>
      </c>
      <c r="N23" s="133">
        <v>2</v>
      </c>
      <c r="O23" s="490"/>
    </row>
    <row r="24" spans="1:15" x14ac:dyDescent="0.2">
      <c r="A24" s="64" t="s">
        <v>94</v>
      </c>
      <c r="B24" s="340">
        <v>33</v>
      </c>
      <c r="C24" s="130" t="s">
        <v>142</v>
      </c>
      <c r="D24" s="130" t="s">
        <v>142</v>
      </c>
      <c r="E24" s="130" t="s">
        <v>142</v>
      </c>
      <c r="F24" s="130" t="s">
        <v>142</v>
      </c>
      <c r="G24" s="130" t="s">
        <v>142</v>
      </c>
      <c r="H24" s="130" t="s">
        <v>142</v>
      </c>
      <c r="I24" s="130" t="s">
        <v>142</v>
      </c>
      <c r="J24" s="130" t="s">
        <v>142</v>
      </c>
      <c r="K24" s="130">
        <v>22</v>
      </c>
      <c r="L24" s="330" t="s">
        <v>142</v>
      </c>
      <c r="M24" s="130" t="s">
        <v>142</v>
      </c>
      <c r="N24" s="133">
        <v>11</v>
      </c>
      <c r="O24" s="490"/>
    </row>
    <row r="25" spans="1:15" x14ac:dyDescent="0.2">
      <c r="A25" s="64" t="s">
        <v>164</v>
      </c>
      <c r="B25" s="340">
        <v>52</v>
      </c>
      <c r="C25" s="130" t="s">
        <v>142</v>
      </c>
      <c r="D25" s="130" t="s">
        <v>142</v>
      </c>
      <c r="E25" s="130" t="s">
        <v>142</v>
      </c>
      <c r="F25" s="130" t="s">
        <v>142</v>
      </c>
      <c r="G25" s="130" t="s">
        <v>142</v>
      </c>
      <c r="H25" s="130" t="s">
        <v>142</v>
      </c>
      <c r="I25" s="130" t="s">
        <v>142</v>
      </c>
      <c r="J25" s="130" t="s">
        <v>142</v>
      </c>
      <c r="K25" s="130" t="s">
        <v>142</v>
      </c>
      <c r="L25" s="330">
        <v>51</v>
      </c>
      <c r="M25" s="130" t="s">
        <v>142</v>
      </c>
      <c r="N25" s="133">
        <v>1</v>
      </c>
      <c r="O25" s="490"/>
    </row>
    <row r="26" spans="1:15" x14ac:dyDescent="0.2">
      <c r="A26" s="66" t="s">
        <v>165</v>
      </c>
      <c r="B26" s="479">
        <v>9</v>
      </c>
      <c r="C26" s="165" t="s">
        <v>142</v>
      </c>
      <c r="D26" s="165" t="s">
        <v>142</v>
      </c>
      <c r="E26" s="165" t="s">
        <v>142</v>
      </c>
      <c r="F26" s="165" t="s">
        <v>142</v>
      </c>
      <c r="G26" s="165" t="s">
        <v>142</v>
      </c>
      <c r="H26" s="165" t="s">
        <v>142</v>
      </c>
      <c r="I26" s="165" t="s">
        <v>142</v>
      </c>
      <c r="J26" s="165" t="s">
        <v>142</v>
      </c>
      <c r="K26" s="165" t="s">
        <v>142</v>
      </c>
      <c r="L26" s="326" t="s">
        <v>142</v>
      </c>
      <c r="M26" s="165" t="s">
        <v>142</v>
      </c>
      <c r="N26" s="134">
        <v>9</v>
      </c>
      <c r="O26" s="490"/>
    </row>
    <row r="27" spans="1:15" ht="12" customHeight="1" x14ac:dyDescent="0.2">
      <c r="O27" s="122"/>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L42"/>
  <sheetViews>
    <sheetView zoomScaleNormal="100" zoomScaleSheetLayoutView="100" workbookViewId="0">
      <pane ySplit="11" topLeftCell="A15" activePane="bottomLeft" state="frozen"/>
      <selection activeCell="B28" sqref="B28"/>
      <selection pane="bottomLeft"/>
    </sheetView>
  </sheetViews>
  <sheetFormatPr defaultColWidth="9.140625" defaultRowHeight="11.25" customHeight="1" x14ac:dyDescent="0.2"/>
  <cols>
    <col min="1" max="1" width="22.140625" style="64" customWidth="1"/>
    <col min="2" max="2" width="16.42578125" style="224" customWidth="1"/>
    <col min="3" max="3" width="14.28515625" style="224" customWidth="1"/>
    <col min="4" max="4" width="12.85546875" style="130" customWidth="1"/>
    <col min="5" max="6" width="13.85546875" style="130" customWidth="1"/>
    <col min="7" max="7" width="16" style="130" customWidth="1"/>
    <col min="8" max="9" width="12.85546875" style="130" customWidth="1"/>
    <col min="10" max="10" width="9.5703125" style="130" customWidth="1"/>
    <col min="11" max="11" width="12.85546875" style="130" customWidth="1"/>
    <col min="12" max="12" width="16.85546875" style="130" customWidth="1"/>
    <col min="13" max="16384" width="9.140625" style="64"/>
  </cols>
  <sheetData>
    <row r="1" spans="1:12" ht="11.25" customHeight="1" x14ac:dyDescent="0.2">
      <c r="A1" s="63" t="s">
        <v>636</v>
      </c>
      <c r="B1" s="292"/>
      <c r="C1" s="292"/>
      <c r="D1" s="132"/>
      <c r="E1" s="132"/>
      <c r="F1" s="132"/>
      <c r="G1" s="132"/>
      <c r="H1" s="132"/>
      <c r="I1" s="132"/>
      <c r="J1" s="132"/>
      <c r="K1" s="132"/>
      <c r="L1" s="132"/>
    </row>
    <row r="2" spans="1:12" ht="11.25" hidden="1" customHeight="1" x14ac:dyDescent="0.2">
      <c r="A2" s="63" t="s">
        <v>317</v>
      </c>
      <c r="B2" s="292"/>
      <c r="C2" s="292"/>
      <c r="D2" s="132"/>
      <c r="E2" s="132"/>
      <c r="F2" s="132"/>
      <c r="G2" s="132"/>
      <c r="H2" s="132"/>
      <c r="I2" s="132"/>
      <c r="J2" s="132"/>
      <c r="K2" s="132"/>
      <c r="L2" s="132"/>
    </row>
    <row r="3" spans="1:12" ht="10.5" customHeight="1" x14ac:dyDescent="0.2">
      <c r="A3" s="65" t="s">
        <v>637</v>
      </c>
      <c r="B3" s="292"/>
      <c r="C3" s="292"/>
      <c r="D3" s="132"/>
      <c r="E3" s="132"/>
      <c r="F3" s="132"/>
      <c r="G3" s="132"/>
      <c r="H3" s="132"/>
      <c r="I3" s="132"/>
      <c r="J3" s="132"/>
      <c r="K3" s="132"/>
      <c r="L3" s="132"/>
    </row>
    <row r="4" spans="1:12" ht="11.25" hidden="1" customHeight="1" x14ac:dyDescent="0.2">
      <c r="A4" s="65" t="s">
        <v>317</v>
      </c>
      <c r="B4" s="292"/>
      <c r="C4" s="292"/>
      <c r="D4" s="132"/>
      <c r="E4" s="132"/>
      <c r="F4" s="132"/>
      <c r="G4" s="132"/>
      <c r="H4" s="132"/>
      <c r="I4" s="132"/>
      <c r="J4" s="132"/>
      <c r="K4" s="132"/>
      <c r="L4" s="132"/>
    </row>
    <row r="5" spans="1:12" ht="11.25" customHeight="1" x14ac:dyDescent="0.2">
      <c r="A5" s="66" t="s">
        <v>317</v>
      </c>
      <c r="B5" s="410"/>
      <c r="C5" s="410"/>
      <c r="D5" s="165"/>
      <c r="E5" s="165"/>
      <c r="F5" s="165"/>
      <c r="G5" s="165"/>
      <c r="H5" s="165"/>
      <c r="I5" s="165"/>
      <c r="J5" s="165"/>
      <c r="K5" s="165"/>
      <c r="L5" s="165"/>
    </row>
    <row r="6" spans="1:12" ht="11.25" customHeight="1" x14ac:dyDescent="0.2">
      <c r="A6" s="63" t="s">
        <v>20</v>
      </c>
      <c r="B6" s="398" t="s">
        <v>301</v>
      </c>
      <c r="C6" s="292"/>
      <c r="D6" s="132"/>
      <c r="E6" s="132"/>
      <c r="F6" s="132"/>
      <c r="G6" s="132"/>
      <c r="H6" s="132"/>
      <c r="I6" s="132"/>
      <c r="J6" s="132"/>
      <c r="K6" s="132"/>
      <c r="L6" s="132"/>
    </row>
    <row r="7" spans="1:12" ht="11.25" customHeight="1" x14ac:dyDescent="0.2">
      <c r="A7" s="65" t="s">
        <v>95</v>
      </c>
      <c r="B7" s="419" t="s">
        <v>303</v>
      </c>
      <c r="C7" s="396"/>
      <c r="D7" s="147"/>
      <c r="E7" s="147"/>
      <c r="F7" s="147"/>
      <c r="G7" s="147"/>
      <c r="H7" s="147"/>
      <c r="I7" s="147"/>
      <c r="J7" s="147"/>
      <c r="K7" s="147"/>
      <c r="L7" s="147"/>
    </row>
    <row r="8" spans="1:12" ht="11.25" customHeight="1" x14ac:dyDescent="0.2">
      <c r="A8" s="63"/>
      <c r="B8" s="292" t="s">
        <v>152</v>
      </c>
      <c r="C8" s="292" t="s">
        <v>156</v>
      </c>
      <c r="D8" s="132" t="s">
        <v>135</v>
      </c>
      <c r="E8" s="132" t="s">
        <v>158</v>
      </c>
      <c r="F8" s="132" t="s">
        <v>136</v>
      </c>
      <c r="G8" s="132" t="s">
        <v>160</v>
      </c>
      <c r="H8" s="132" t="s">
        <v>137</v>
      </c>
      <c r="I8" s="132" t="s">
        <v>21</v>
      </c>
      <c r="J8" s="132" t="s">
        <v>94</v>
      </c>
      <c r="K8" s="132" t="s">
        <v>164</v>
      </c>
      <c r="L8" s="132" t="s">
        <v>165</v>
      </c>
    </row>
    <row r="9" spans="1:12" ht="11.25" customHeight="1" x14ac:dyDescent="0.2">
      <c r="A9" s="65"/>
      <c r="B9" s="399" t="s">
        <v>96</v>
      </c>
      <c r="C9" s="399" t="s">
        <v>219</v>
      </c>
      <c r="D9" s="132" t="s">
        <v>138</v>
      </c>
      <c r="E9" s="138" t="s">
        <v>97</v>
      </c>
      <c r="F9" s="132" t="s">
        <v>138</v>
      </c>
      <c r="G9" s="138" t="s">
        <v>98</v>
      </c>
      <c r="H9" s="132" t="s">
        <v>138</v>
      </c>
      <c r="I9" s="138" t="s">
        <v>223</v>
      </c>
      <c r="J9" s="138" t="s">
        <v>99</v>
      </c>
      <c r="K9" s="138" t="s">
        <v>100</v>
      </c>
      <c r="L9" s="138" t="s">
        <v>32</v>
      </c>
    </row>
    <row r="10" spans="1:12" s="65" customFormat="1" ht="11.25" customHeight="1" x14ac:dyDescent="0.15">
      <c r="B10" s="402"/>
      <c r="C10" s="402" t="s">
        <v>220</v>
      </c>
      <c r="D10" s="149" t="s">
        <v>139</v>
      </c>
      <c r="E10" s="138"/>
      <c r="F10" s="138" t="s">
        <v>222</v>
      </c>
      <c r="G10" s="138"/>
      <c r="H10" s="138" t="s">
        <v>140</v>
      </c>
      <c r="I10" s="138"/>
      <c r="J10" s="138"/>
      <c r="K10" s="138"/>
      <c r="L10" s="138"/>
    </row>
    <row r="11" spans="1:12" ht="11.25" customHeight="1" x14ac:dyDescent="0.2">
      <c r="A11" s="68"/>
      <c r="B11" s="396"/>
      <c r="C11" s="396"/>
      <c r="D11" s="146" t="s">
        <v>141</v>
      </c>
      <c r="E11" s="147"/>
      <c r="F11" s="146" t="s">
        <v>141</v>
      </c>
      <c r="G11" s="147"/>
      <c r="H11" s="146" t="s">
        <v>141</v>
      </c>
      <c r="I11" s="147"/>
      <c r="J11" s="147"/>
      <c r="K11" s="147"/>
      <c r="L11" s="147"/>
    </row>
    <row r="12" spans="1:12" ht="11.25" customHeight="1" x14ac:dyDescent="0.2">
      <c r="D12" s="224"/>
      <c r="E12" s="224"/>
      <c r="F12" s="224"/>
      <c r="G12" s="224"/>
      <c r="H12" s="224"/>
      <c r="I12" s="224"/>
      <c r="J12" s="224"/>
      <c r="K12" s="224"/>
      <c r="L12" s="224"/>
    </row>
    <row r="13" spans="1:12" s="63" customFormat="1" ht="11.25" customHeight="1" x14ac:dyDescent="0.2">
      <c r="A13" s="9" t="s">
        <v>167</v>
      </c>
      <c r="B13" s="132">
        <v>270</v>
      </c>
      <c r="C13" s="132">
        <v>86</v>
      </c>
      <c r="D13" s="132">
        <v>36</v>
      </c>
      <c r="E13" s="132">
        <v>14</v>
      </c>
      <c r="F13" s="132">
        <v>1</v>
      </c>
      <c r="G13" s="132">
        <v>28</v>
      </c>
      <c r="H13" s="132">
        <v>3</v>
      </c>
      <c r="I13" s="132">
        <v>8</v>
      </c>
      <c r="J13" s="132">
        <v>33</v>
      </c>
      <c r="K13" s="132">
        <v>52</v>
      </c>
      <c r="L13" s="132">
        <v>9</v>
      </c>
    </row>
    <row r="14" spans="1:12" ht="11.25" customHeight="1" x14ac:dyDescent="0.2">
      <c r="A14" s="9"/>
      <c r="B14" s="130"/>
      <c r="C14" s="130"/>
    </row>
    <row r="15" spans="1:12" ht="11.25" customHeight="1" x14ac:dyDescent="0.2">
      <c r="A15" s="2" t="s">
        <v>168</v>
      </c>
      <c r="B15" s="130">
        <v>35</v>
      </c>
      <c r="C15" s="130">
        <v>9</v>
      </c>
      <c r="D15" s="130" t="s">
        <v>142</v>
      </c>
      <c r="E15" s="130">
        <v>2</v>
      </c>
      <c r="F15" s="130" t="s">
        <v>142</v>
      </c>
      <c r="G15" s="130">
        <v>5</v>
      </c>
      <c r="H15" s="130">
        <v>1</v>
      </c>
      <c r="I15" s="130">
        <v>1</v>
      </c>
      <c r="J15" s="130">
        <v>5</v>
      </c>
      <c r="K15" s="130">
        <v>11</v>
      </c>
      <c r="L15" s="130">
        <v>1</v>
      </c>
    </row>
    <row r="16" spans="1:12" s="72" customFormat="1" ht="11.25" customHeight="1" x14ac:dyDescent="0.2">
      <c r="A16" s="25" t="s">
        <v>235</v>
      </c>
      <c r="B16" s="129">
        <v>8</v>
      </c>
      <c r="C16" s="129">
        <v>1</v>
      </c>
      <c r="D16" s="129" t="s">
        <v>142</v>
      </c>
      <c r="E16" s="129" t="s">
        <v>142</v>
      </c>
      <c r="F16" s="129" t="s">
        <v>142</v>
      </c>
      <c r="G16" s="129">
        <v>1</v>
      </c>
      <c r="H16" s="129" t="s">
        <v>142</v>
      </c>
      <c r="I16" s="129" t="s">
        <v>142</v>
      </c>
      <c r="J16" s="129">
        <v>2</v>
      </c>
      <c r="K16" s="129">
        <v>4</v>
      </c>
      <c r="L16" s="129" t="s">
        <v>142</v>
      </c>
    </row>
    <row r="17" spans="1:12" ht="11.25" customHeight="1" x14ac:dyDescent="0.2">
      <c r="A17" s="2" t="s">
        <v>169</v>
      </c>
      <c r="B17" s="130">
        <v>3</v>
      </c>
      <c r="C17" s="130" t="s">
        <v>142</v>
      </c>
      <c r="D17" s="130">
        <v>2</v>
      </c>
      <c r="E17" s="130" t="s">
        <v>142</v>
      </c>
      <c r="F17" s="130" t="s">
        <v>142</v>
      </c>
      <c r="G17" s="130">
        <v>1</v>
      </c>
      <c r="H17" s="130" t="s">
        <v>142</v>
      </c>
      <c r="I17" s="130" t="s">
        <v>142</v>
      </c>
      <c r="J17" s="130" t="s">
        <v>142</v>
      </c>
      <c r="K17" s="130" t="s">
        <v>142</v>
      </c>
      <c r="L17" s="130" t="s">
        <v>142</v>
      </c>
    </row>
    <row r="18" spans="1:12" ht="11.25" customHeight="1" x14ac:dyDescent="0.2">
      <c r="A18" s="2" t="s">
        <v>170</v>
      </c>
      <c r="B18" s="130">
        <v>11</v>
      </c>
      <c r="C18" s="130">
        <v>2</v>
      </c>
      <c r="D18" s="130">
        <v>2</v>
      </c>
      <c r="E18" s="130">
        <v>1</v>
      </c>
      <c r="F18" s="130" t="s">
        <v>142</v>
      </c>
      <c r="G18" s="130" t="s">
        <v>142</v>
      </c>
      <c r="H18" s="130">
        <v>1</v>
      </c>
      <c r="I18" s="130" t="s">
        <v>142</v>
      </c>
      <c r="J18" s="130">
        <v>1</v>
      </c>
      <c r="K18" s="130">
        <v>4</v>
      </c>
      <c r="L18" s="130" t="s">
        <v>142</v>
      </c>
    </row>
    <row r="19" spans="1:12" ht="11.25" customHeight="1" x14ac:dyDescent="0.2">
      <c r="A19" s="2" t="s">
        <v>171</v>
      </c>
      <c r="B19" s="224">
        <v>13</v>
      </c>
      <c r="C19" s="224">
        <v>5</v>
      </c>
      <c r="D19" s="130">
        <v>2</v>
      </c>
      <c r="E19" s="130" t="s">
        <v>142</v>
      </c>
      <c r="F19" s="130" t="s">
        <v>142</v>
      </c>
      <c r="G19" s="130">
        <v>2</v>
      </c>
      <c r="H19" s="130">
        <v>1</v>
      </c>
      <c r="I19" s="130" t="s">
        <v>142</v>
      </c>
      <c r="J19" s="130">
        <v>2</v>
      </c>
      <c r="K19" s="130">
        <v>1</v>
      </c>
      <c r="L19" s="130" t="s">
        <v>142</v>
      </c>
    </row>
    <row r="20" spans="1:12" ht="11.25" customHeight="1" x14ac:dyDescent="0.2">
      <c r="A20" s="2"/>
    </row>
    <row r="21" spans="1:12" ht="11.25" customHeight="1" x14ac:dyDescent="0.2">
      <c r="A21" s="2" t="s">
        <v>172</v>
      </c>
      <c r="B21" s="224">
        <v>8</v>
      </c>
      <c r="C21" s="224">
        <v>5</v>
      </c>
      <c r="D21" s="130" t="s">
        <v>142</v>
      </c>
      <c r="E21" s="130" t="s">
        <v>142</v>
      </c>
      <c r="F21" s="130" t="s">
        <v>142</v>
      </c>
      <c r="G21" s="130">
        <v>1</v>
      </c>
      <c r="H21" s="130" t="s">
        <v>142</v>
      </c>
      <c r="I21" s="130" t="s">
        <v>142</v>
      </c>
      <c r="J21" s="130">
        <v>1</v>
      </c>
      <c r="K21" s="130">
        <v>1</v>
      </c>
      <c r="L21" s="130" t="s">
        <v>142</v>
      </c>
    </row>
    <row r="22" spans="1:12" ht="11.25" customHeight="1" x14ac:dyDescent="0.2">
      <c r="A22" s="2" t="s">
        <v>173</v>
      </c>
      <c r="B22" s="421">
        <v>8</v>
      </c>
      <c r="C22" s="421">
        <v>2</v>
      </c>
      <c r="D22" s="133">
        <v>3</v>
      </c>
      <c r="E22" s="133" t="s">
        <v>142</v>
      </c>
      <c r="F22" s="133" t="s">
        <v>142</v>
      </c>
      <c r="G22" s="133">
        <v>1</v>
      </c>
      <c r="H22" s="133" t="s">
        <v>142</v>
      </c>
      <c r="I22" s="133" t="s">
        <v>142</v>
      </c>
      <c r="J22" s="133">
        <v>1</v>
      </c>
      <c r="K22" s="133">
        <v>1</v>
      </c>
      <c r="L22" s="130" t="s">
        <v>142</v>
      </c>
    </row>
    <row r="23" spans="1:12" ht="11.25" customHeight="1" x14ac:dyDescent="0.2">
      <c r="A23" s="2" t="s">
        <v>174</v>
      </c>
      <c r="B23" s="224">
        <v>5</v>
      </c>
      <c r="C23" s="224">
        <v>2</v>
      </c>
      <c r="D23" s="130" t="s">
        <v>142</v>
      </c>
      <c r="E23" s="130" t="s">
        <v>142</v>
      </c>
      <c r="F23" s="130" t="s">
        <v>142</v>
      </c>
      <c r="G23" s="130" t="s">
        <v>142</v>
      </c>
      <c r="H23" s="130" t="s">
        <v>142</v>
      </c>
      <c r="I23" s="130">
        <v>1</v>
      </c>
      <c r="J23" s="130" t="s">
        <v>142</v>
      </c>
      <c r="K23" s="130">
        <v>1</v>
      </c>
      <c r="L23" s="130">
        <v>1</v>
      </c>
    </row>
    <row r="24" spans="1:12" ht="11.25" customHeight="1" x14ac:dyDescent="0.2">
      <c r="A24" s="30" t="s">
        <v>175</v>
      </c>
      <c r="B24" s="224">
        <v>3</v>
      </c>
      <c r="C24" s="224">
        <v>3</v>
      </c>
      <c r="D24" s="130" t="s">
        <v>142</v>
      </c>
      <c r="E24" s="130" t="s">
        <v>142</v>
      </c>
      <c r="F24" s="130" t="s">
        <v>142</v>
      </c>
      <c r="G24" s="130" t="s">
        <v>142</v>
      </c>
      <c r="H24" s="130" t="s">
        <v>142</v>
      </c>
      <c r="I24" s="130" t="s">
        <v>142</v>
      </c>
      <c r="J24" s="130" t="s">
        <v>142</v>
      </c>
      <c r="K24" s="130" t="s">
        <v>142</v>
      </c>
      <c r="L24" s="130" t="s">
        <v>142</v>
      </c>
    </row>
    <row r="25" spans="1:12" ht="11.25" customHeight="1" x14ac:dyDescent="0.2">
      <c r="A25" s="2" t="s">
        <v>176</v>
      </c>
      <c r="B25" s="224">
        <v>3</v>
      </c>
      <c r="C25" s="224">
        <v>2</v>
      </c>
      <c r="D25" s="130" t="s">
        <v>142</v>
      </c>
      <c r="E25" s="130" t="s">
        <v>142</v>
      </c>
      <c r="F25" s="130" t="s">
        <v>142</v>
      </c>
      <c r="G25" s="130">
        <v>1</v>
      </c>
      <c r="H25" s="130" t="s">
        <v>142</v>
      </c>
      <c r="I25" s="130" t="s">
        <v>142</v>
      </c>
      <c r="J25" s="130" t="s">
        <v>142</v>
      </c>
      <c r="K25" s="130" t="s">
        <v>142</v>
      </c>
      <c r="L25" s="130" t="s">
        <v>142</v>
      </c>
    </row>
    <row r="26" spans="1:12" ht="11.25" customHeight="1" x14ac:dyDescent="0.2">
      <c r="A26" s="2"/>
    </row>
    <row r="27" spans="1:12" ht="11.25" customHeight="1" x14ac:dyDescent="0.2">
      <c r="A27" s="2" t="s">
        <v>177</v>
      </c>
      <c r="B27" s="224">
        <v>38</v>
      </c>
      <c r="C27" s="224">
        <v>8</v>
      </c>
      <c r="D27" s="130">
        <v>3</v>
      </c>
      <c r="E27" s="130">
        <v>2</v>
      </c>
      <c r="F27" s="130" t="s">
        <v>142</v>
      </c>
      <c r="G27" s="130">
        <v>4</v>
      </c>
      <c r="H27" s="130" t="s">
        <v>142</v>
      </c>
      <c r="I27" s="130">
        <v>2</v>
      </c>
      <c r="J27" s="130">
        <v>8</v>
      </c>
      <c r="K27" s="130">
        <v>11</v>
      </c>
      <c r="L27" s="130" t="s">
        <v>142</v>
      </c>
    </row>
    <row r="28" spans="1:12" s="72" customFormat="1" ht="11.25" customHeight="1" x14ac:dyDescent="0.2">
      <c r="A28" s="25" t="s">
        <v>236</v>
      </c>
      <c r="B28" s="321">
        <v>2</v>
      </c>
      <c r="C28" s="321" t="s">
        <v>142</v>
      </c>
      <c r="D28" s="129" t="s">
        <v>142</v>
      </c>
      <c r="E28" s="129" t="s">
        <v>142</v>
      </c>
      <c r="F28" s="129" t="s">
        <v>142</v>
      </c>
      <c r="G28" s="129" t="s">
        <v>142</v>
      </c>
      <c r="H28" s="129" t="s">
        <v>142</v>
      </c>
      <c r="I28" s="129" t="s">
        <v>142</v>
      </c>
      <c r="J28" s="129" t="s">
        <v>142</v>
      </c>
      <c r="K28" s="129">
        <v>2</v>
      </c>
      <c r="L28" s="129" t="s">
        <v>142</v>
      </c>
    </row>
    <row r="29" spans="1:12" ht="11.25" customHeight="1" x14ac:dyDescent="0.2">
      <c r="A29" s="2" t="s">
        <v>178</v>
      </c>
      <c r="B29" s="224">
        <v>3</v>
      </c>
      <c r="C29" s="224">
        <v>1</v>
      </c>
      <c r="D29" s="130" t="s">
        <v>142</v>
      </c>
      <c r="E29" s="130">
        <v>1</v>
      </c>
      <c r="F29" s="130" t="s">
        <v>142</v>
      </c>
      <c r="G29" s="130" t="s">
        <v>142</v>
      </c>
      <c r="H29" s="130" t="s">
        <v>142</v>
      </c>
      <c r="I29" s="130" t="s">
        <v>142</v>
      </c>
      <c r="J29" s="130">
        <v>1</v>
      </c>
      <c r="K29" s="130" t="s">
        <v>142</v>
      </c>
      <c r="L29" s="130" t="s">
        <v>142</v>
      </c>
    </row>
    <row r="30" spans="1:12" ht="11.25" customHeight="1" x14ac:dyDescent="0.2">
      <c r="A30" s="2" t="s">
        <v>179</v>
      </c>
      <c r="B30" s="224">
        <v>49</v>
      </c>
      <c r="C30" s="224">
        <v>18</v>
      </c>
      <c r="D30" s="130">
        <v>6</v>
      </c>
      <c r="E30" s="130">
        <v>3</v>
      </c>
      <c r="F30" s="130">
        <v>1</v>
      </c>
      <c r="G30" s="130">
        <v>3</v>
      </c>
      <c r="H30" s="130" t="s">
        <v>142</v>
      </c>
      <c r="I30" s="130">
        <v>1</v>
      </c>
      <c r="J30" s="130">
        <v>4</v>
      </c>
      <c r="K30" s="130">
        <v>10</v>
      </c>
      <c r="L30" s="130">
        <v>3</v>
      </c>
    </row>
    <row r="31" spans="1:12" s="72" customFormat="1" ht="11.25" customHeight="1" x14ac:dyDescent="0.2">
      <c r="A31" s="79" t="s">
        <v>237</v>
      </c>
      <c r="B31" s="321">
        <v>5</v>
      </c>
      <c r="C31" s="321" t="s">
        <v>142</v>
      </c>
      <c r="D31" s="129">
        <v>1</v>
      </c>
      <c r="E31" s="129">
        <v>1</v>
      </c>
      <c r="F31" s="129" t="s">
        <v>142</v>
      </c>
      <c r="G31" s="129" t="s">
        <v>142</v>
      </c>
      <c r="H31" s="129" t="s">
        <v>142</v>
      </c>
      <c r="I31" s="129" t="s">
        <v>142</v>
      </c>
      <c r="J31" s="129">
        <v>1</v>
      </c>
      <c r="K31" s="129">
        <v>1</v>
      </c>
      <c r="L31" s="129">
        <v>1</v>
      </c>
    </row>
    <row r="32" spans="1:12" ht="11.25" customHeight="1" x14ac:dyDescent="0.2">
      <c r="A32" s="2"/>
    </row>
    <row r="33" spans="1:12" ht="11.25" customHeight="1" x14ac:dyDescent="0.2">
      <c r="A33" s="2" t="s">
        <v>180</v>
      </c>
      <c r="B33" s="224">
        <v>10</v>
      </c>
      <c r="C33" s="224">
        <v>4</v>
      </c>
      <c r="D33" s="130">
        <v>3</v>
      </c>
      <c r="E33" s="130" t="s">
        <v>142</v>
      </c>
      <c r="F33" s="130" t="s">
        <v>142</v>
      </c>
      <c r="G33" s="130">
        <v>1</v>
      </c>
      <c r="H33" s="130" t="s">
        <v>142</v>
      </c>
      <c r="I33" s="130" t="s">
        <v>142</v>
      </c>
      <c r="J33" s="130">
        <v>2</v>
      </c>
      <c r="K33" s="130" t="s">
        <v>142</v>
      </c>
      <c r="L33" s="130" t="s">
        <v>142</v>
      </c>
    </row>
    <row r="34" spans="1:12" ht="11.25" customHeight="1" x14ac:dyDescent="0.2">
      <c r="A34" s="2" t="s">
        <v>181</v>
      </c>
      <c r="B34" s="224">
        <v>12</v>
      </c>
      <c r="C34" s="224">
        <v>5</v>
      </c>
      <c r="D34" s="130">
        <v>1</v>
      </c>
      <c r="E34" s="130">
        <v>1</v>
      </c>
      <c r="F34" s="130" t="s">
        <v>142</v>
      </c>
      <c r="G34" s="130">
        <v>2</v>
      </c>
      <c r="H34" s="130" t="s">
        <v>142</v>
      </c>
      <c r="I34" s="130" t="s">
        <v>142</v>
      </c>
      <c r="J34" s="130">
        <v>2</v>
      </c>
      <c r="K34" s="130">
        <v>1</v>
      </c>
      <c r="L34" s="130" t="s">
        <v>142</v>
      </c>
    </row>
    <row r="35" spans="1:12" ht="11.25" customHeight="1" x14ac:dyDescent="0.2">
      <c r="A35" s="2" t="s">
        <v>182</v>
      </c>
      <c r="B35" s="224">
        <v>9</v>
      </c>
      <c r="C35" s="224">
        <v>3</v>
      </c>
      <c r="D35" s="130">
        <v>3</v>
      </c>
      <c r="E35" s="130" t="s">
        <v>142</v>
      </c>
      <c r="F35" s="130" t="s">
        <v>142</v>
      </c>
      <c r="G35" s="130" t="s">
        <v>142</v>
      </c>
      <c r="H35" s="130" t="s">
        <v>142</v>
      </c>
      <c r="I35" s="130">
        <v>1</v>
      </c>
      <c r="J35" s="130">
        <v>1</v>
      </c>
      <c r="K35" s="130">
        <v>1</v>
      </c>
      <c r="L35" s="130" t="s">
        <v>142</v>
      </c>
    </row>
    <row r="36" spans="1:12" ht="11.25" customHeight="1" x14ac:dyDescent="0.2">
      <c r="A36" s="2" t="s">
        <v>183</v>
      </c>
      <c r="B36" s="224">
        <v>14</v>
      </c>
      <c r="C36" s="224">
        <v>5</v>
      </c>
      <c r="D36" s="130">
        <v>2</v>
      </c>
      <c r="E36" s="130">
        <v>2</v>
      </c>
      <c r="F36" s="130" t="s">
        <v>142</v>
      </c>
      <c r="G36" s="130" t="s">
        <v>142</v>
      </c>
      <c r="H36" s="130" t="s">
        <v>142</v>
      </c>
      <c r="I36" s="130" t="s">
        <v>142</v>
      </c>
      <c r="J36" s="130">
        <v>2</v>
      </c>
      <c r="K36" s="130">
        <v>3</v>
      </c>
      <c r="L36" s="130" t="s">
        <v>142</v>
      </c>
    </row>
    <row r="37" spans="1:12" ht="11.25" customHeight="1" x14ac:dyDescent="0.2">
      <c r="A37" s="2" t="s">
        <v>184</v>
      </c>
      <c r="B37" s="224">
        <v>6</v>
      </c>
      <c r="C37" s="224">
        <v>1</v>
      </c>
      <c r="D37" s="130">
        <v>1</v>
      </c>
      <c r="E37" s="130" t="s">
        <v>142</v>
      </c>
      <c r="F37" s="130" t="s">
        <v>142</v>
      </c>
      <c r="G37" s="130">
        <v>2</v>
      </c>
      <c r="H37" s="130" t="s">
        <v>142</v>
      </c>
      <c r="I37" s="130">
        <v>1</v>
      </c>
      <c r="J37" s="130">
        <v>1</v>
      </c>
      <c r="K37" s="130" t="s">
        <v>142</v>
      </c>
      <c r="L37" s="130" t="s">
        <v>142</v>
      </c>
    </row>
    <row r="38" spans="1:12" ht="11.25" customHeight="1" x14ac:dyDescent="0.2">
      <c r="A38" s="2"/>
    </row>
    <row r="39" spans="1:12" ht="11.25" customHeight="1" x14ac:dyDescent="0.2">
      <c r="A39" s="2" t="s">
        <v>185</v>
      </c>
      <c r="B39" s="224">
        <v>14</v>
      </c>
      <c r="C39" s="224">
        <v>5</v>
      </c>
      <c r="D39" s="130">
        <v>3</v>
      </c>
      <c r="E39" s="130">
        <v>1</v>
      </c>
      <c r="F39" s="130" t="s">
        <v>142</v>
      </c>
      <c r="G39" s="130">
        <v>2</v>
      </c>
      <c r="H39" s="130" t="s">
        <v>142</v>
      </c>
      <c r="I39" s="130">
        <v>1</v>
      </c>
      <c r="J39" s="130" t="s">
        <v>142</v>
      </c>
      <c r="K39" s="130">
        <v>2</v>
      </c>
      <c r="L39" s="130" t="s">
        <v>142</v>
      </c>
    </row>
    <row r="40" spans="1:12" ht="11.25" customHeight="1" x14ac:dyDescent="0.2">
      <c r="A40" s="2" t="s">
        <v>186</v>
      </c>
      <c r="B40" s="224">
        <v>5</v>
      </c>
      <c r="C40" s="224">
        <v>1</v>
      </c>
      <c r="D40" s="130">
        <v>1</v>
      </c>
      <c r="E40" s="130" t="s">
        <v>142</v>
      </c>
      <c r="F40" s="130" t="s">
        <v>142</v>
      </c>
      <c r="G40" s="130" t="s">
        <v>142</v>
      </c>
      <c r="H40" s="130" t="s">
        <v>142</v>
      </c>
      <c r="I40" s="130" t="s">
        <v>142</v>
      </c>
      <c r="J40" s="130" t="s">
        <v>142</v>
      </c>
      <c r="K40" s="130">
        <v>1</v>
      </c>
      <c r="L40" s="130">
        <v>2</v>
      </c>
    </row>
    <row r="41" spans="1:12" ht="11.25" customHeight="1" x14ac:dyDescent="0.2">
      <c r="A41" s="2" t="s">
        <v>187</v>
      </c>
      <c r="B41" s="224">
        <v>8</v>
      </c>
      <c r="C41" s="224">
        <v>1</v>
      </c>
      <c r="D41" s="130">
        <v>1</v>
      </c>
      <c r="E41" s="130" t="s">
        <v>142</v>
      </c>
      <c r="F41" s="130" t="s">
        <v>142</v>
      </c>
      <c r="G41" s="130">
        <v>1</v>
      </c>
      <c r="H41" s="130" t="s">
        <v>142</v>
      </c>
      <c r="I41" s="130" t="s">
        <v>142</v>
      </c>
      <c r="J41" s="130" t="s">
        <v>142</v>
      </c>
      <c r="K41" s="130">
        <v>4</v>
      </c>
      <c r="L41" s="130">
        <v>1</v>
      </c>
    </row>
    <row r="42" spans="1:12" ht="11.25" customHeight="1" x14ac:dyDescent="0.2">
      <c r="A42" s="80" t="s">
        <v>188</v>
      </c>
      <c r="B42" s="410">
        <v>13</v>
      </c>
      <c r="C42" s="410">
        <v>4</v>
      </c>
      <c r="D42" s="165">
        <v>3</v>
      </c>
      <c r="E42" s="165">
        <v>1</v>
      </c>
      <c r="F42" s="165" t="s">
        <v>142</v>
      </c>
      <c r="G42" s="165">
        <v>2</v>
      </c>
      <c r="H42" s="165" t="s">
        <v>142</v>
      </c>
      <c r="I42" s="165" t="s">
        <v>142</v>
      </c>
      <c r="J42" s="165">
        <v>2</v>
      </c>
      <c r="K42" s="165" t="s">
        <v>142</v>
      </c>
      <c r="L42" s="165">
        <v>1</v>
      </c>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L67"/>
  <sheetViews>
    <sheetView zoomScaleNormal="100" zoomScaleSheetLayoutView="100" workbookViewId="0">
      <pane ySplit="11" topLeftCell="A15" activePane="bottomLeft" state="frozen"/>
      <selection activeCell="B28" sqref="B28"/>
      <selection pane="bottomLeft" activeCell="D32" sqref="D32"/>
    </sheetView>
  </sheetViews>
  <sheetFormatPr defaultColWidth="9.140625" defaultRowHeight="11.25" customHeight="1" x14ac:dyDescent="0.2"/>
  <cols>
    <col min="1" max="1" width="11.85546875" style="64" customWidth="1"/>
    <col min="2" max="2" width="16.7109375" style="224" customWidth="1"/>
    <col min="3" max="3" width="15.140625" style="224" customWidth="1"/>
    <col min="4" max="4" width="12.85546875" style="130" customWidth="1"/>
    <col min="5" max="5" width="15.140625" style="130" customWidth="1"/>
    <col min="6" max="6" width="12.28515625" style="130" customWidth="1"/>
    <col min="7" max="7" width="16.42578125" style="130" customWidth="1"/>
    <col min="8" max="8" width="11.5703125" style="130" customWidth="1"/>
    <col min="9" max="9" width="11.28515625" style="130" customWidth="1"/>
    <col min="10" max="10" width="8.7109375" style="130" customWidth="1"/>
    <col min="11" max="11" width="11.42578125" style="130" customWidth="1"/>
    <col min="12" max="12" width="17.140625" style="130" customWidth="1"/>
    <col min="13" max="16384" width="9.140625" style="64"/>
  </cols>
  <sheetData>
    <row r="1" spans="1:12" ht="11.25" customHeight="1" x14ac:dyDescent="0.2">
      <c r="A1" s="63" t="s">
        <v>687</v>
      </c>
      <c r="B1" s="292"/>
      <c r="C1" s="292"/>
      <c r="D1" s="132"/>
      <c r="E1" s="132"/>
      <c r="F1" s="132"/>
      <c r="G1" s="132"/>
      <c r="H1" s="132"/>
      <c r="I1" s="132"/>
      <c r="J1" s="132"/>
      <c r="K1" s="132"/>
      <c r="L1" s="132"/>
    </row>
    <row r="2" spans="1:12" ht="11.25" hidden="1" customHeight="1" x14ac:dyDescent="0.2">
      <c r="A2" s="63" t="s">
        <v>317</v>
      </c>
      <c r="B2" s="292"/>
      <c r="C2" s="292"/>
      <c r="D2" s="132"/>
      <c r="E2" s="132"/>
      <c r="F2" s="132"/>
      <c r="G2" s="132"/>
      <c r="H2" s="132"/>
      <c r="I2" s="132"/>
      <c r="J2" s="132"/>
      <c r="K2" s="132"/>
      <c r="L2" s="132"/>
    </row>
    <row r="3" spans="1:12" ht="10.5" customHeight="1" x14ac:dyDescent="0.2">
      <c r="A3" s="65" t="s">
        <v>688</v>
      </c>
      <c r="B3" s="292"/>
      <c r="C3" s="292"/>
      <c r="D3" s="132"/>
      <c r="E3" s="132"/>
      <c r="F3" s="132"/>
      <c r="G3" s="132"/>
      <c r="H3" s="132"/>
      <c r="I3" s="132"/>
      <c r="J3" s="132"/>
      <c r="K3" s="132"/>
      <c r="L3" s="132"/>
    </row>
    <row r="4" spans="1:12" ht="11.25" hidden="1" customHeight="1" x14ac:dyDescent="0.2">
      <c r="A4" s="65" t="s">
        <v>317</v>
      </c>
      <c r="B4" s="292"/>
      <c r="C4" s="292"/>
      <c r="D4" s="132"/>
      <c r="E4" s="132"/>
      <c r="F4" s="132"/>
      <c r="G4" s="132"/>
      <c r="H4" s="132"/>
      <c r="I4" s="132"/>
      <c r="J4" s="132"/>
      <c r="K4" s="132"/>
      <c r="L4" s="132"/>
    </row>
    <row r="5" spans="1:12" ht="11.25" customHeight="1" x14ac:dyDescent="0.2">
      <c r="A5" s="66" t="s">
        <v>317</v>
      </c>
      <c r="B5" s="410"/>
      <c r="C5" s="410"/>
      <c r="D5" s="165"/>
      <c r="E5" s="165"/>
      <c r="F5" s="165"/>
      <c r="G5" s="165"/>
      <c r="H5" s="165"/>
      <c r="I5" s="165"/>
      <c r="J5" s="165"/>
      <c r="K5" s="165"/>
      <c r="L5" s="165"/>
    </row>
    <row r="6" spans="1:12" ht="11.25" customHeight="1" x14ac:dyDescent="0.2">
      <c r="A6" s="4" t="s">
        <v>214</v>
      </c>
      <c r="B6" s="398" t="s">
        <v>301</v>
      </c>
      <c r="C6" s="292"/>
      <c r="D6" s="132"/>
      <c r="E6" s="132"/>
      <c r="F6" s="132"/>
      <c r="G6" s="132"/>
      <c r="H6" s="132"/>
      <c r="I6" s="132"/>
      <c r="J6" s="132"/>
      <c r="K6" s="132"/>
      <c r="L6" s="132"/>
    </row>
    <row r="7" spans="1:12" ht="11.25" customHeight="1" x14ac:dyDescent="0.2">
      <c r="A7" s="16" t="s">
        <v>215</v>
      </c>
      <c r="B7" s="419" t="s">
        <v>303</v>
      </c>
      <c r="C7" s="396"/>
      <c r="D7" s="147"/>
      <c r="E7" s="147"/>
      <c r="F7" s="147"/>
      <c r="G7" s="147"/>
      <c r="H7" s="147"/>
      <c r="I7" s="147"/>
      <c r="J7" s="147"/>
      <c r="K7" s="147"/>
      <c r="L7" s="147"/>
    </row>
    <row r="8" spans="1:12" ht="11.25" customHeight="1" x14ac:dyDescent="0.2">
      <c r="A8" s="10" t="s">
        <v>540</v>
      </c>
      <c r="B8" s="292" t="s">
        <v>152</v>
      </c>
      <c r="C8" s="292" t="s">
        <v>156</v>
      </c>
      <c r="D8" s="132" t="s">
        <v>135</v>
      </c>
      <c r="E8" s="132" t="s">
        <v>158</v>
      </c>
      <c r="F8" s="132" t="s">
        <v>136</v>
      </c>
      <c r="G8" s="132" t="s">
        <v>160</v>
      </c>
      <c r="H8" s="132" t="s">
        <v>137</v>
      </c>
      <c r="I8" s="132" t="s">
        <v>21</v>
      </c>
      <c r="J8" s="132" t="s">
        <v>94</v>
      </c>
      <c r="K8" s="132" t="s">
        <v>164</v>
      </c>
      <c r="L8" s="132" t="s">
        <v>165</v>
      </c>
    </row>
    <row r="9" spans="1:12" ht="11.25" customHeight="1" x14ac:dyDescent="0.2">
      <c r="A9" s="22" t="s">
        <v>541</v>
      </c>
      <c r="B9" s="399" t="s">
        <v>96</v>
      </c>
      <c r="C9" s="399" t="s">
        <v>219</v>
      </c>
      <c r="D9" s="132" t="s">
        <v>138</v>
      </c>
      <c r="E9" s="138" t="s">
        <v>97</v>
      </c>
      <c r="F9" s="132" t="s">
        <v>138</v>
      </c>
      <c r="G9" s="138" t="s">
        <v>98</v>
      </c>
      <c r="H9" s="132" t="s">
        <v>138</v>
      </c>
      <c r="I9" s="138" t="s">
        <v>223</v>
      </c>
      <c r="J9" s="138" t="s">
        <v>99</v>
      </c>
      <c r="K9" s="138" t="s">
        <v>100</v>
      </c>
      <c r="L9" s="138" t="s">
        <v>32</v>
      </c>
    </row>
    <row r="10" spans="1:12" s="65" customFormat="1" ht="11.25" customHeight="1" x14ac:dyDescent="0.2">
      <c r="A10" s="4" t="s">
        <v>542</v>
      </c>
      <c r="B10" s="402"/>
      <c r="C10" s="402" t="s">
        <v>220</v>
      </c>
      <c r="D10" s="149" t="s">
        <v>139</v>
      </c>
      <c r="E10" s="138"/>
      <c r="F10" s="138" t="s">
        <v>222</v>
      </c>
      <c r="G10" s="138"/>
      <c r="H10" s="138" t="s">
        <v>140</v>
      </c>
      <c r="I10" s="138"/>
      <c r="J10" s="138"/>
      <c r="K10" s="138"/>
      <c r="L10" s="138"/>
    </row>
    <row r="11" spans="1:12" ht="11.25" customHeight="1" x14ac:dyDescent="0.2">
      <c r="A11" s="18" t="s">
        <v>543</v>
      </c>
      <c r="B11" s="396"/>
      <c r="C11" s="396"/>
      <c r="D11" s="146" t="s">
        <v>141</v>
      </c>
      <c r="E11" s="147"/>
      <c r="F11" s="146" t="s">
        <v>141</v>
      </c>
      <c r="G11" s="147"/>
      <c r="H11" s="146" t="s">
        <v>141</v>
      </c>
      <c r="I11" s="147"/>
      <c r="J11" s="147"/>
      <c r="K11" s="147"/>
      <c r="L11" s="147"/>
    </row>
    <row r="12" spans="1:12" ht="11.25" customHeight="1" x14ac:dyDescent="0.2">
      <c r="D12" s="224"/>
      <c r="E12" s="224"/>
      <c r="F12" s="224"/>
      <c r="G12" s="224"/>
      <c r="H12" s="224"/>
      <c r="I12" s="224"/>
      <c r="J12" s="224"/>
      <c r="K12" s="224"/>
      <c r="L12" s="224"/>
    </row>
    <row r="13" spans="1:12" s="63" customFormat="1" ht="11.25" customHeight="1" x14ac:dyDescent="0.2">
      <c r="A13" s="9" t="s">
        <v>232</v>
      </c>
      <c r="B13" s="420">
        <v>270</v>
      </c>
      <c r="C13" s="420">
        <v>86</v>
      </c>
      <c r="D13" s="131">
        <v>36</v>
      </c>
      <c r="E13" s="131">
        <v>14</v>
      </c>
      <c r="F13" s="131">
        <v>1</v>
      </c>
      <c r="G13" s="131">
        <v>28</v>
      </c>
      <c r="H13" s="131">
        <v>3</v>
      </c>
      <c r="I13" s="131">
        <v>8</v>
      </c>
      <c r="J13" s="131">
        <v>33</v>
      </c>
      <c r="K13" s="131">
        <v>52</v>
      </c>
      <c r="L13" s="131">
        <v>9</v>
      </c>
    </row>
    <row r="14" spans="1:12" s="63" customFormat="1" ht="11.25" customHeight="1" x14ac:dyDescent="0.2">
      <c r="A14" s="9"/>
      <c r="B14" s="420"/>
      <c r="C14" s="420"/>
      <c r="D14" s="131"/>
      <c r="E14" s="131"/>
      <c r="F14" s="131"/>
      <c r="G14" s="131"/>
      <c r="H14" s="131"/>
      <c r="I14" s="131"/>
      <c r="J14" s="131"/>
      <c r="K14" s="131"/>
      <c r="L14" s="131"/>
    </row>
    <row r="15" spans="1:12" ht="11.25" customHeight="1" x14ac:dyDescent="0.2">
      <c r="A15" s="2" t="s">
        <v>198</v>
      </c>
      <c r="B15" s="421">
        <v>18</v>
      </c>
      <c r="C15" s="421">
        <v>7</v>
      </c>
      <c r="D15" s="133">
        <v>5</v>
      </c>
      <c r="E15" s="133" t="s">
        <v>142</v>
      </c>
      <c r="F15" s="133" t="s">
        <v>142</v>
      </c>
      <c r="G15" s="133" t="s">
        <v>142</v>
      </c>
      <c r="H15" s="133" t="s">
        <v>142</v>
      </c>
      <c r="I15" s="133" t="s">
        <v>142</v>
      </c>
      <c r="J15" s="133">
        <v>3</v>
      </c>
      <c r="K15" s="133">
        <v>3</v>
      </c>
      <c r="L15" s="133" t="s">
        <v>142</v>
      </c>
    </row>
    <row r="16" spans="1:12" ht="11.25" customHeight="1" x14ac:dyDescent="0.2">
      <c r="A16" s="2" t="s">
        <v>199</v>
      </c>
      <c r="B16" s="421">
        <v>17</v>
      </c>
      <c r="C16" s="421">
        <v>7</v>
      </c>
      <c r="D16" s="133">
        <v>1</v>
      </c>
      <c r="E16" s="133">
        <v>2</v>
      </c>
      <c r="F16" s="133" t="s">
        <v>142</v>
      </c>
      <c r="G16" s="133" t="s">
        <v>142</v>
      </c>
      <c r="H16" s="133" t="s">
        <v>142</v>
      </c>
      <c r="I16" s="133">
        <v>1</v>
      </c>
      <c r="J16" s="133">
        <v>3</v>
      </c>
      <c r="K16" s="133">
        <v>3</v>
      </c>
      <c r="L16" s="133" t="s">
        <v>142</v>
      </c>
    </row>
    <row r="17" spans="1:12" ht="11.25" customHeight="1" x14ac:dyDescent="0.2">
      <c r="A17" s="2" t="s">
        <v>200</v>
      </c>
      <c r="B17" s="421">
        <v>21</v>
      </c>
      <c r="C17" s="421">
        <v>7</v>
      </c>
      <c r="D17" s="133">
        <v>5</v>
      </c>
      <c r="E17" s="133">
        <v>2</v>
      </c>
      <c r="F17" s="133" t="s">
        <v>142</v>
      </c>
      <c r="G17" s="133">
        <v>1</v>
      </c>
      <c r="H17" s="133" t="s">
        <v>142</v>
      </c>
      <c r="I17" s="133" t="s">
        <v>142</v>
      </c>
      <c r="J17" s="133" t="s">
        <v>142</v>
      </c>
      <c r="K17" s="133">
        <v>6</v>
      </c>
      <c r="L17" s="133" t="s">
        <v>142</v>
      </c>
    </row>
    <row r="18" spans="1:12" ht="11.25" customHeight="1" x14ac:dyDescent="0.2">
      <c r="A18" s="2"/>
      <c r="B18" s="421"/>
      <c r="C18" s="421"/>
      <c r="D18" s="133"/>
      <c r="E18" s="133"/>
      <c r="F18" s="133"/>
      <c r="G18" s="133"/>
      <c r="H18" s="133"/>
      <c r="I18" s="133"/>
      <c r="J18" s="133"/>
      <c r="K18" s="133"/>
      <c r="L18" s="133"/>
    </row>
    <row r="19" spans="1:12" ht="11.25" customHeight="1" x14ac:dyDescent="0.2">
      <c r="A19" s="2" t="s">
        <v>201</v>
      </c>
      <c r="B19" s="421">
        <v>19</v>
      </c>
      <c r="C19" s="421">
        <v>4</v>
      </c>
      <c r="D19" s="133">
        <v>3</v>
      </c>
      <c r="E19" s="133">
        <v>1</v>
      </c>
      <c r="F19" s="133" t="s">
        <v>142</v>
      </c>
      <c r="G19" s="133">
        <v>2</v>
      </c>
      <c r="H19" s="133" t="s">
        <v>142</v>
      </c>
      <c r="I19" s="133">
        <v>1</v>
      </c>
      <c r="J19" s="133">
        <v>3</v>
      </c>
      <c r="K19" s="133">
        <v>4</v>
      </c>
      <c r="L19" s="133">
        <v>1</v>
      </c>
    </row>
    <row r="20" spans="1:12" ht="11.25" customHeight="1" x14ac:dyDescent="0.2">
      <c r="A20" s="2" t="s">
        <v>202</v>
      </c>
      <c r="B20" s="224">
        <v>22</v>
      </c>
      <c r="C20" s="224">
        <v>5</v>
      </c>
      <c r="D20" s="130">
        <v>3</v>
      </c>
      <c r="E20" s="130">
        <v>2</v>
      </c>
      <c r="F20" s="130" t="s">
        <v>142</v>
      </c>
      <c r="G20" s="130">
        <v>5</v>
      </c>
      <c r="H20" s="130" t="s">
        <v>142</v>
      </c>
      <c r="I20" s="130">
        <v>1</v>
      </c>
      <c r="J20" s="130">
        <v>2</v>
      </c>
      <c r="K20" s="130">
        <v>2</v>
      </c>
      <c r="L20" s="130">
        <v>2</v>
      </c>
    </row>
    <row r="21" spans="1:12" ht="11.25" customHeight="1" x14ac:dyDescent="0.2">
      <c r="A21" s="2" t="s">
        <v>191</v>
      </c>
      <c r="B21" s="421">
        <v>28</v>
      </c>
      <c r="C21" s="421">
        <v>9</v>
      </c>
      <c r="D21" s="133">
        <v>3</v>
      </c>
      <c r="E21" s="133" t="s">
        <v>142</v>
      </c>
      <c r="F21" s="133" t="s">
        <v>142</v>
      </c>
      <c r="G21" s="133">
        <v>4</v>
      </c>
      <c r="H21" s="133" t="s">
        <v>142</v>
      </c>
      <c r="I21" s="133">
        <v>1</v>
      </c>
      <c r="J21" s="133">
        <v>2</v>
      </c>
      <c r="K21" s="133">
        <v>8</v>
      </c>
      <c r="L21" s="133">
        <v>1</v>
      </c>
    </row>
    <row r="22" spans="1:12" ht="11.25" customHeight="1" x14ac:dyDescent="0.2">
      <c r="A22" s="2"/>
      <c r="B22" s="421"/>
      <c r="C22" s="421"/>
      <c r="D22" s="133"/>
      <c r="E22" s="133"/>
      <c r="F22" s="133"/>
      <c r="G22" s="133"/>
      <c r="H22" s="133"/>
      <c r="I22" s="133"/>
      <c r="J22" s="133"/>
      <c r="K22" s="133"/>
      <c r="L22" s="133"/>
    </row>
    <row r="23" spans="1:12" ht="11.25" customHeight="1" x14ac:dyDescent="0.2">
      <c r="A23" s="2" t="s">
        <v>192</v>
      </c>
      <c r="B23" s="421">
        <v>27</v>
      </c>
      <c r="C23" s="421">
        <v>7</v>
      </c>
      <c r="D23" s="133">
        <v>3</v>
      </c>
      <c r="E23" s="133" t="s">
        <v>142</v>
      </c>
      <c r="F23" s="133" t="s">
        <v>142</v>
      </c>
      <c r="G23" s="133">
        <v>8</v>
      </c>
      <c r="H23" s="133" t="s">
        <v>142</v>
      </c>
      <c r="I23" s="133" t="s">
        <v>142</v>
      </c>
      <c r="J23" s="133">
        <v>4</v>
      </c>
      <c r="K23" s="133">
        <v>3</v>
      </c>
      <c r="L23" s="133">
        <v>2</v>
      </c>
    </row>
    <row r="24" spans="1:12" ht="11.25" customHeight="1" x14ac:dyDescent="0.2">
      <c r="A24" s="2" t="s">
        <v>193</v>
      </c>
      <c r="B24" s="421">
        <v>25</v>
      </c>
      <c r="C24" s="421">
        <v>6</v>
      </c>
      <c r="D24" s="133">
        <v>2</v>
      </c>
      <c r="E24" s="133">
        <v>3</v>
      </c>
      <c r="F24" s="133" t="s">
        <v>142</v>
      </c>
      <c r="G24" s="133">
        <v>3</v>
      </c>
      <c r="H24" s="133">
        <v>2</v>
      </c>
      <c r="I24" s="133">
        <v>2</v>
      </c>
      <c r="J24" s="133">
        <v>5</v>
      </c>
      <c r="K24" s="133">
        <v>2</v>
      </c>
      <c r="L24" s="133" t="s">
        <v>142</v>
      </c>
    </row>
    <row r="25" spans="1:12" ht="11.25" customHeight="1" x14ac:dyDescent="0.2">
      <c r="A25" s="2" t="s">
        <v>194</v>
      </c>
      <c r="B25" s="224">
        <v>32</v>
      </c>
      <c r="C25" s="224">
        <v>11</v>
      </c>
      <c r="D25" s="130">
        <v>7</v>
      </c>
      <c r="E25" s="130" t="s">
        <v>142</v>
      </c>
      <c r="F25" s="130" t="s">
        <v>142</v>
      </c>
      <c r="G25" s="130">
        <v>4</v>
      </c>
      <c r="H25" s="130">
        <v>1</v>
      </c>
      <c r="I25" s="130">
        <v>2</v>
      </c>
      <c r="J25" s="130">
        <v>3</v>
      </c>
      <c r="K25" s="130">
        <v>2</v>
      </c>
      <c r="L25" s="130">
        <v>2</v>
      </c>
    </row>
    <row r="26" spans="1:12" s="72" customFormat="1" ht="11.25" customHeight="1" x14ac:dyDescent="0.2">
      <c r="A26" s="2"/>
      <c r="B26" s="421"/>
      <c r="C26" s="421"/>
      <c r="D26" s="133"/>
      <c r="E26" s="133"/>
      <c r="F26" s="133"/>
      <c r="G26" s="133"/>
      <c r="H26" s="133"/>
      <c r="I26" s="133"/>
      <c r="J26" s="133"/>
      <c r="K26" s="133"/>
      <c r="L26" s="133"/>
    </row>
    <row r="27" spans="1:12" ht="11.25" customHeight="1" x14ac:dyDescent="0.2">
      <c r="A27" s="2" t="s">
        <v>195</v>
      </c>
      <c r="B27" s="421">
        <v>15</v>
      </c>
      <c r="C27" s="421">
        <v>7</v>
      </c>
      <c r="D27" s="133" t="s">
        <v>142</v>
      </c>
      <c r="E27" s="133">
        <v>1</v>
      </c>
      <c r="F27" s="133" t="s">
        <v>142</v>
      </c>
      <c r="G27" s="133">
        <v>1</v>
      </c>
      <c r="H27" s="133" t="s">
        <v>142</v>
      </c>
      <c r="I27" s="133" t="s">
        <v>142</v>
      </c>
      <c r="J27" s="133">
        <v>5</v>
      </c>
      <c r="K27" s="133">
        <v>1</v>
      </c>
      <c r="L27" s="133" t="s">
        <v>142</v>
      </c>
    </row>
    <row r="28" spans="1:12" ht="11.25" customHeight="1" x14ac:dyDescent="0.2">
      <c r="A28" s="2" t="s">
        <v>196</v>
      </c>
      <c r="B28" s="421">
        <v>16</v>
      </c>
      <c r="C28" s="421">
        <v>4</v>
      </c>
      <c r="D28" s="133">
        <v>3</v>
      </c>
      <c r="E28" s="133">
        <v>1</v>
      </c>
      <c r="F28" s="133" t="s">
        <v>142</v>
      </c>
      <c r="G28" s="133" t="s">
        <v>142</v>
      </c>
      <c r="H28" s="133" t="s">
        <v>142</v>
      </c>
      <c r="I28" s="133" t="s">
        <v>142</v>
      </c>
      <c r="J28" s="133">
        <v>2</v>
      </c>
      <c r="K28" s="133">
        <v>6</v>
      </c>
      <c r="L28" s="133" t="s">
        <v>142</v>
      </c>
    </row>
    <row r="29" spans="1:12" s="72" customFormat="1" ht="11.25" customHeight="1" x14ac:dyDescent="0.2">
      <c r="A29" s="1" t="s">
        <v>197</v>
      </c>
      <c r="B29" s="421">
        <v>30</v>
      </c>
      <c r="C29" s="421">
        <v>12</v>
      </c>
      <c r="D29" s="133">
        <v>1</v>
      </c>
      <c r="E29" s="133">
        <v>2</v>
      </c>
      <c r="F29" s="133">
        <v>1</v>
      </c>
      <c r="G29" s="133" t="s">
        <v>142</v>
      </c>
      <c r="H29" s="133" t="s">
        <v>142</v>
      </c>
      <c r="I29" s="133" t="s">
        <v>142</v>
      </c>
      <c r="J29" s="133">
        <v>1</v>
      </c>
      <c r="K29" s="133">
        <v>12</v>
      </c>
      <c r="L29" s="133">
        <v>1</v>
      </c>
    </row>
    <row r="30" spans="1:12" s="72" customFormat="1" ht="11.25" customHeight="1" x14ac:dyDescent="0.2">
      <c r="A30" s="11"/>
      <c r="B30" s="509"/>
      <c r="C30" s="509"/>
      <c r="D30" s="509"/>
      <c r="E30" s="509"/>
      <c r="F30" s="509"/>
      <c r="G30" s="509"/>
      <c r="H30" s="509"/>
      <c r="I30" s="509"/>
      <c r="J30" s="509"/>
      <c r="K30" s="509"/>
      <c r="L30" s="509"/>
    </row>
    <row r="31" spans="1:12" s="69" customFormat="1" ht="11.25" customHeight="1" x14ac:dyDescent="0.2">
      <c r="A31" s="166" t="s">
        <v>232</v>
      </c>
      <c r="B31" s="431">
        <v>270</v>
      </c>
      <c r="C31" s="431">
        <v>86</v>
      </c>
      <c r="D31" s="510">
        <v>36</v>
      </c>
      <c r="E31" s="510">
        <v>14</v>
      </c>
      <c r="F31" s="510">
        <v>1</v>
      </c>
      <c r="G31" s="510">
        <v>28</v>
      </c>
      <c r="H31" s="510">
        <v>3</v>
      </c>
      <c r="I31" s="510">
        <v>8</v>
      </c>
      <c r="J31" s="510">
        <v>33</v>
      </c>
      <c r="K31" s="510">
        <v>52</v>
      </c>
      <c r="L31" s="510">
        <v>9</v>
      </c>
    </row>
    <row r="32" spans="1:12" s="63" customFormat="1" ht="11.25" customHeight="1" x14ac:dyDescent="0.2">
      <c r="A32" s="9"/>
      <c r="B32" s="449"/>
      <c r="C32" s="449"/>
      <c r="D32" s="235"/>
      <c r="E32" s="235"/>
      <c r="F32" s="235"/>
      <c r="G32" s="235"/>
      <c r="H32" s="235"/>
      <c r="I32" s="235"/>
      <c r="J32" s="235"/>
      <c r="K32" s="235"/>
      <c r="L32" s="235"/>
    </row>
    <row r="33" spans="1:12" s="72" customFormat="1" ht="11.25" customHeight="1" x14ac:dyDescent="0.2">
      <c r="A33" s="2" t="s">
        <v>433</v>
      </c>
      <c r="B33" s="421">
        <v>36</v>
      </c>
      <c r="C33" s="421">
        <v>10</v>
      </c>
      <c r="D33" s="133">
        <v>2</v>
      </c>
      <c r="E33" s="133">
        <v>6</v>
      </c>
      <c r="F33" s="133" t="s">
        <v>142</v>
      </c>
      <c r="G33" s="133">
        <v>1</v>
      </c>
      <c r="H33" s="133" t="s">
        <v>142</v>
      </c>
      <c r="I33" s="133" t="s">
        <v>142</v>
      </c>
      <c r="J33" s="133">
        <v>6</v>
      </c>
      <c r="K33" s="133">
        <v>10</v>
      </c>
      <c r="L33" s="133">
        <v>1</v>
      </c>
    </row>
    <row r="34" spans="1:12" s="72" customFormat="1" ht="11.25" customHeight="1" x14ac:dyDescent="0.2">
      <c r="A34" s="2" t="s">
        <v>434</v>
      </c>
      <c r="B34" s="421">
        <v>27</v>
      </c>
      <c r="C34" s="421">
        <v>12</v>
      </c>
      <c r="D34" s="133">
        <v>2</v>
      </c>
      <c r="E34" s="133">
        <v>1</v>
      </c>
      <c r="F34" s="133" t="s">
        <v>142</v>
      </c>
      <c r="G34" s="133">
        <v>3</v>
      </c>
      <c r="H34" s="133" t="s">
        <v>142</v>
      </c>
      <c r="I34" s="133">
        <v>2</v>
      </c>
      <c r="J34" s="133">
        <v>3</v>
      </c>
      <c r="K34" s="133">
        <v>2</v>
      </c>
      <c r="L34" s="133">
        <v>2</v>
      </c>
    </row>
    <row r="35" spans="1:12" s="72" customFormat="1" ht="11.25" customHeight="1" x14ac:dyDescent="0.2">
      <c r="A35" s="2" t="s">
        <v>435</v>
      </c>
      <c r="B35" s="423">
        <v>40</v>
      </c>
      <c r="C35" s="423">
        <v>15</v>
      </c>
      <c r="D35" s="135">
        <v>5</v>
      </c>
      <c r="E35" s="135">
        <v>1</v>
      </c>
      <c r="F35" s="135" t="s">
        <v>142</v>
      </c>
      <c r="G35" s="135">
        <v>3</v>
      </c>
      <c r="H35" s="135" t="s">
        <v>142</v>
      </c>
      <c r="I35" s="135">
        <v>1</v>
      </c>
      <c r="J35" s="135">
        <v>3</v>
      </c>
      <c r="K35" s="135">
        <v>11</v>
      </c>
      <c r="L35" s="135">
        <v>1</v>
      </c>
    </row>
    <row r="36" spans="1:12" s="72" customFormat="1" ht="11.25" customHeight="1" x14ac:dyDescent="0.2">
      <c r="A36" s="2" t="s">
        <v>436</v>
      </c>
      <c r="B36" s="423">
        <v>42</v>
      </c>
      <c r="C36" s="423">
        <v>11</v>
      </c>
      <c r="D36" s="135">
        <v>5</v>
      </c>
      <c r="E36" s="135">
        <v>3</v>
      </c>
      <c r="F36" s="135">
        <v>1</v>
      </c>
      <c r="G36" s="135">
        <v>4</v>
      </c>
      <c r="H36" s="135" t="s">
        <v>142</v>
      </c>
      <c r="I36" s="135">
        <v>1</v>
      </c>
      <c r="J36" s="135">
        <v>7</v>
      </c>
      <c r="K36" s="135">
        <v>10</v>
      </c>
      <c r="L36" s="135" t="s">
        <v>142</v>
      </c>
    </row>
    <row r="37" spans="1:12" s="72" customFormat="1" ht="11.25" customHeight="1" x14ac:dyDescent="0.2">
      <c r="A37" s="2" t="s">
        <v>437</v>
      </c>
      <c r="B37" s="423">
        <v>48</v>
      </c>
      <c r="C37" s="423">
        <v>16</v>
      </c>
      <c r="D37" s="135">
        <v>8</v>
      </c>
      <c r="E37" s="135">
        <v>3</v>
      </c>
      <c r="F37" s="135" t="s">
        <v>142</v>
      </c>
      <c r="G37" s="135">
        <v>1</v>
      </c>
      <c r="H37" s="135">
        <v>1</v>
      </c>
      <c r="I37" s="135">
        <v>2</v>
      </c>
      <c r="J37" s="135">
        <v>7</v>
      </c>
      <c r="K37" s="135">
        <v>10</v>
      </c>
      <c r="L37" s="135" t="s">
        <v>142</v>
      </c>
    </row>
    <row r="38" spans="1:12" s="234" customFormat="1" ht="11.25" customHeight="1" x14ac:dyDescent="0.2">
      <c r="A38" s="21" t="s">
        <v>438</v>
      </c>
      <c r="B38" s="423">
        <v>44</v>
      </c>
      <c r="C38" s="423">
        <v>12</v>
      </c>
      <c r="D38" s="135">
        <v>7</v>
      </c>
      <c r="E38" s="135" t="s">
        <v>142</v>
      </c>
      <c r="F38" s="135" t="s">
        <v>142</v>
      </c>
      <c r="G38" s="135">
        <v>6</v>
      </c>
      <c r="H38" s="135">
        <v>2</v>
      </c>
      <c r="I38" s="135">
        <v>1</v>
      </c>
      <c r="J38" s="135">
        <v>6</v>
      </c>
      <c r="K38" s="135">
        <v>7</v>
      </c>
      <c r="L38" s="135">
        <v>3</v>
      </c>
    </row>
    <row r="39" spans="1:12" s="234" customFormat="1" ht="11.25" customHeight="1" x14ac:dyDescent="0.2">
      <c r="A39" s="1" t="s">
        <v>439</v>
      </c>
      <c r="B39" s="425">
        <v>33</v>
      </c>
      <c r="C39" s="425">
        <v>10</v>
      </c>
      <c r="D39" s="136">
        <v>7</v>
      </c>
      <c r="E39" s="136" t="s">
        <v>142</v>
      </c>
      <c r="F39" s="136" t="s">
        <v>142</v>
      </c>
      <c r="G39" s="136">
        <v>10</v>
      </c>
      <c r="H39" s="136" t="s">
        <v>142</v>
      </c>
      <c r="I39" s="136">
        <v>1</v>
      </c>
      <c r="J39" s="136">
        <v>1</v>
      </c>
      <c r="K39" s="136">
        <v>2</v>
      </c>
      <c r="L39" s="136">
        <v>2</v>
      </c>
    </row>
    <row r="40" spans="1:12" s="71" customFormat="1" ht="12" customHeight="1" x14ac:dyDescent="0.2">
      <c r="A40" s="3"/>
      <c r="B40" s="423"/>
      <c r="C40" s="423"/>
      <c r="D40" s="423"/>
      <c r="E40" s="423"/>
      <c r="F40" s="423"/>
      <c r="G40" s="423"/>
      <c r="H40" s="423"/>
      <c r="I40" s="423"/>
      <c r="J40" s="423"/>
      <c r="K40" s="423"/>
      <c r="L40" s="423"/>
    </row>
    <row r="41" spans="1:12" s="69" customFormat="1" ht="11.25" customHeight="1" x14ac:dyDescent="0.2">
      <c r="A41" s="166" t="s">
        <v>232</v>
      </c>
      <c r="B41" s="511">
        <v>270</v>
      </c>
      <c r="C41" s="511">
        <v>86</v>
      </c>
      <c r="D41" s="512">
        <v>36</v>
      </c>
      <c r="E41" s="512">
        <v>14</v>
      </c>
      <c r="F41" s="512">
        <v>1</v>
      </c>
      <c r="G41" s="512">
        <v>28</v>
      </c>
      <c r="H41" s="512">
        <v>3</v>
      </c>
      <c r="I41" s="512">
        <v>8</v>
      </c>
      <c r="J41" s="512">
        <v>33</v>
      </c>
      <c r="K41" s="512">
        <v>52</v>
      </c>
      <c r="L41" s="512">
        <v>9</v>
      </c>
    </row>
    <row r="42" spans="1:12" s="69" customFormat="1" ht="11.25" customHeight="1" x14ac:dyDescent="0.2">
      <c r="A42" s="166"/>
      <c r="B42" s="424"/>
      <c r="C42" s="424"/>
      <c r="D42" s="158"/>
      <c r="E42" s="158"/>
      <c r="F42" s="158"/>
      <c r="G42" s="158"/>
      <c r="H42" s="158"/>
      <c r="I42" s="158"/>
      <c r="J42" s="158"/>
      <c r="K42" s="158"/>
      <c r="L42" s="158"/>
    </row>
    <row r="43" spans="1:12" s="71" customFormat="1" ht="11.25" customHeight="1" x14ac:dyDescent="0.2">
      <c r="A43" s="21" t="s">
        <v>252</v>
      </c>
      <c r="B43" s="223">
        <v>10</v>
      </c>
      <c r="C43" s="223">
        <v>5</v>
      </c>
      <c r="D43" s="148">
        <v>1</v>
      </c>
      <c r="E43" s="148" t="s">
        <v>142</v>
      </c>
      <c r="F43" s="148" t="s">
        <v>142</v>
      </c>
      <c r="G43" s="148">
        <v>1</v>
      </c>
      <c r="H43" s="148" t="s">
        <v>142</v>
      </c>
      <c r="I43" s="148" t="s">
        <v>142</v>
      </c>
      <c r="J43" s="148" t="s">
        <v>142</v>
      </c>
      <c r="K43" s="148">
        <v>3</v>
      </c>
      <c r="L43" s="148" t="s">
        <v>142</v>
      </c>
    </row>
    <row r="44" spans="1:12" ht="11.25" customHeight="1" x14ac:dyDescent="0.2">
      <c r="A44" s="94" t="s">
        <v>253</v>
      </c>
      <c r="B44" s="223">
        <v>9</v>
      </c>
      <c r="C44" s="223">
        <v>3</v>
      </c>
      <c r="D44" s="148">
        <v>1</v>
      </c>
      <c r="E44" s="148" t="s">
        <v>142</v>
      </c>
      <c r="F44" s="148" t="s">
        <v>142</v>
      </c>
      <c r="G44" s="148">
        <v>3</v>
      </c>
      <c r="H44" s="148" t="s">
        <v>142</v>
      </c>
      <c r="I44" s="148" t="s">
        <v>142</v>
      </c>
      <c r="J44" s="148" t="s">
        <v>142</v>
      </c>
      <c r="K44" s="148">
        <v>2</v>
      </c>
      <c r="L44" s="148" t="s">
        <v>142</v>
      </c>
    </row>
    <row r="45" spans="1:12" ht="11.25" customHeight="1" x14ac:dyDescent="0.2">
      <c r="A45" s="94" t="s">
        <v>254</v>
      </c>
      <c r="B45" s="421">
        <v>7</v>
      </c>
      <c r="C45" s="421">
        <v>3</v>
      </c>
      <c r="D45" s="133">
        <v>1</v>
      </c>
      <c r="E45" s="133">
        <v>2</v>
      </c>
      <c r="F45" s="133" t="s">
        <v>142</v>
      </c>
      <c r="G45" s="133" t="s">
        <v>142</v>
      </c>
      <c r="H45" s="133" t="s">
        <v>142</v>
      </c>
      <c r="I45" s="133" t="s">
        <v>142</v>
      </c>
      <c r="J45" s="133" t="s">
        <v>142</v>
      </c>
      <c r="K45" s="133">
        <v>1</v>
      </c>
      <c r="L45" s="133" t="s">
        <v>142</v>
      </c>
    </row>
    <row r="46" spans="1:12" ht="11.25" customHeight="1" x14ac:dyDescent="0.2">
      <c r="A46" s="94" t="s">
        <v>255</v>
      </c>
      <c r="B46" s="488">
        <v>8</v>
      </c>
      <c r="C46" s="488" t="s">
        <v>142</v>
      </c>
      <c r="D46" s="513" t="s">
        <v>142</v>
      </c>
      <c r="E46" s="513">
        <v>3</v>
      </c>
      <c r="F46" s="513">
        <v>1</v>
      </c>
      <c r="G46" s="513">
        <v>1</v>
      </c>
      <c r="H46" s="513" t="s">
        <v>142</v>
      </c>
      <c r="I46" s="513" t="s">
        <v>142</v>
      </c>
      <c r="J46" s="513">
        <v>2</v>
      </c>
      <c r="K46" s="513">
        <v>1</v>
      </c>
      <c r="L46" s="513" t="s">
        <v>142</v>
      </c>
    </row>
    <row r="47" spans="1:12" ht="11.25" customHeight="1" x14ac:dyDescent="0.2">
      <c r="A47" s="94" t="s">
        <v>256</v>
      </c>
      <c r="B47" s="424">
        <v>22</v>
      </c>
      <c r="C47" s="424">
        <v>9</v>
      </c>
      <c r="D47" s="158">
        <v>2</v>
      </c>
      <c r="E47" s="158">
        <v>2</v>
      </c>
      <c r="F47" s="158" t="s">
        <v>142</v>
      </c>
      <c r="G47" s="158">
        <v>2</v>
      </c>
      <c r="H47" s="158" t="s">
        <v>142</v>
      </c>
      <c r="I47" s="158">
        <v>1</v>
      </c>
      <c r="J47" s="158">
        <v>5</v>
      </c>
      <c r="K47" s="158" t="s">
        <v>142</v>
      </c>
      <c r="L47" s="158">
        <v>1</v>
      </c>
    </row>
    <row r="48" spans="1:12" ht="11.25" customHeight="1" x14ac:dyDescent="0.2">
      <c r="A48" s="94" t="s">
        <v>257</v>
      </c>
      <c r="B48" s="423">
        <v>32</v>
      </c>
      <c r="C48" s="423">
        <v>11</v>
      </c>
      <c r="D48" s="135">
        <v>7</v>
      </c>
      <c r="E48" s="135">
        <v>2</v>
      </c>
      <c r="F48" s="135" t="s">
        <v>142</v>
      </c>
      <c r="G48" s="135">
        <v>1</v>
      </c>
      <c r="H48" s="135">
        <v>1</v>
      </c>
      <c r="I48" s="135">
        <v>2</v>
      </c>
      <c r="J48" s="135">
        <v>2</v>
      </c>
      <c r="K48" s="135">
        <v>5</v>
      </c>
      <c r="L48" s="135">
        <v>1</v>
      </c>
    </row>
    <row r="49" spans="1:12" ht="11.25" customHeight="1" x14ac:dyDescent="0.2">
      <c r="A49" s="94"/>
      <c r="B49" s="423"/>
      <c r="C49" s="423"/>
      <c r="D49" s="135"/>
      <c r="E49" s="135"/>
      <c r="F49" s="135"/>
      <c r="G49" s="135"/>
      <c r="H49" s="135"/>
      <c r="I49" s="135"/>
      <c r="J49" s="135"/>
      <c r="K49" s="135"/>
      <c r="L49" s="135"/>
    </row>
    <row r="50" spans="1:12" ht="11.25" customHeight="1" x14ac:dyDescent="0.2">
      <c r="A50" s="94" t="s">
        <v>258</v>
      </c>
      <c r="B50" s="423">
        <v>42</v>
      </c>
      <c r="C50" s="423">
        <v>14</v>
      </c>
      <c r="D50" s="135">
        <v>4</v>
      </c>
      <c r="E50" s="135">
        <v>3</v>
      </c>
      <c r="F50" s="135" t="s">
        <v>142</v>
      </c>
      <c r="G50" s="135">
        <v>4</v>
      </c>
      <c r="H50" s="135" t="s">
        <v>142</v>
      </c>
      <c r="I50" s="135">
        <v>3</v>
      </c>
      <c r="J50" s="135">
        <v>2</v>
      </c>
      <c r="K50" s="135">
        <v>9</v>
      </c>
      <c r="L50" s="135">
        <v>3</v>
      </c>
    </row>
    <row r="51" spans="1:12" ht="11.25" customHeight="1" x14ac:dyDescent="0.2">
      <c r="A51" s="2" t="s">
        <v>259</v>
      </c>
      <c r="B51" s="423">
        <v>44</v>
      </c>
      <c r="C51" s="423">
        <v>10</v>
      </c>
      <c r="D51" s="135">
        <v>9</v>
      </c>
      <c r="E51" s="135">
        <v>2</v>
      </c>
      <c r="F51" s="135" t="s">
        <v>142</v>
      </c>
      <c r="G51" s="135">
        <v>7</v>
      </c>
      <c r="H51" s="135">
        <v>1</v>
      </c>
      <c r="I51" s="135" t="s">
        <v>142</v>
      </c>
      <c r="J51" s="135">
        <v>7</v>
      </c>
      <c r="K51" s="135">
        <v>7</v>
      </c>
      <c r="L51" s="135">
        <v>1</v>
      </c>
    </row>
    <row r="52" spans="1:12" ht="11.25" customHeight="1" x14ac:dyDescent="0.2">
      <c r="A52" s="2" t="s">
        <v>260</v>
      </c>
      <c r="B52" s="423">
        <v>35</v>
      </c>
      <c r="C52" s="423">
        <v>8</v>
      </c>
      <c r="D52" s="135">
        <v>5</v>
      </c>
      <c r="E52" s="135" t="s">
        <v>142</v>
      </c>
      <c r="F52" s="135" t="s">
        <v>142</v>
      </c>
      <c r="G52" s="135">
        <v>4</v>
      </c>
      <c r="H52" s="135">
        <v>1</v>
      </c>
      <c r="I52" s="135" t="s">
        <v>142</v>
      </c>
      <c r="J52" s="135">
        <v>5</v>
      </c>
      <c r="K52" s="135">
        <v>11</v>
      </c>
      <c r="L52" s="135">
        <v>1</v>
      </c>
    </row>
    <row r="53" spans="1:12" ht="11.25" customHeight="1" x14ac:dyDescent="0.2">
      <c r="A53" s="2" t="s">
        <v>261</v>
      </c>
      <c r="B53" s="423">
        <v>23</v>
      </c>
      <c r="C53" s="423">
        <v>10</v>
      </c>
      <c r="D53" s="135">
        <v>1</v>
      </c>
      <c r="E53" s="135" t="s">
        <v>142</v>
      </c>
      <c r="F53" s="135" t="s">
        <v>142</v>
      </c>
      <c r="G53" s="135">
        <v>2</v>
      </c>
      <c r="H53" s="135" t="s">
        <v>142</v>
      </c>
      <c r="I53" s="135">
        <v>1</v>
      </c>
      <c r="J53" s="135">
        <v>3</v>
      </c>
      <c r="K53" s="135">
        <v>5</v>
      </c>
      <c r="L53" s="135">
        <v>1</v>
      </c>
    </row>
    <row r="54" spans="1:12" ht="11.25" customHeight="1" x14ac:dyDescent="0.2">
      <c r="A54" s="2" t="s">
        <v>262</v>
      </c>
      <c r="B54" s="224">
        <v>13</v>
      </c>
      <c r="C54" s="224">
        <v>6</v>
      </c>
      <c r="D54" s="130">
        <v>1</v>
      </c>
      <c r="E54" s="130" t="s">
        <v>142</v>
      </c>
      <c r="F54" s="130" t="s">
        <v>142</v>
      </c>
      <c r="G54" s="130">
        <v>1</v>
      </c>
      <c r="H54" s="130" t="s">
        <v>142</v>
      </c>
      <c r="I54" s="130">
        <v>1</v>
      </c>
      <c r="J54" s="130">
        <v>1</v>
      </c>
      <c r="K54" s="130">
        <v>3</v>
      </c>
      <c r="L54" s="130" t="s">
        <v>142</v>
      </c>
    </row>
    <row r="55" spans="1:12" ht="11.25" customHeight="1" x14ac:dyDescent="0.2">
      <c r="A55" s="2" t="s">
        <v>263</v>
      </c>
      <c r="B55" s="224">
        <v>16</v>
      </c>
      <c r="C55" s="224">
        <v>4</v>
      </c>
      <c r="D55" s="130">
        <v>2</v>
      </c>
      <c r="E55" s="130" t="s">
        <v>142</v>
      </c>
      <c r="F55" s="130" t="s">
        <v>142</v>
      </c>
      <c r="G55" s="130">
        <v>1</v>
      </c>
      <c r="H55" s="130" t="s">
        <v>142</v>
      </c>
      <c r="I55" s="130" t="s">
        <v>142</v>
      </c>
      <c r="J55" s="130">
        <v>5</v>
      </c>
      <c r="K55" s="130">
        <v>3</v>
      </c>
      <c r="L55" s="130">
        <v>1</v>
      </c>
    </row>
    <row r="56" spans="1:12" ht="11.25" customHeight="1" x14ac:dyDescent="0.2">
      <c r="A56" s="1" t="s">
        <v>264</v>
      </c>
      <c r="B56" s="425">
        <v>9</v>
      </c>
      <c r="C56" s="425">
        <v>3</v>
      </c>
      <c r="D56" s="136">
        <v>2</v>
      </c>
      <c r="E56" s="136" t="s">
        <v>142</v>
      </c>
      <c r="F56" s="136" t="s">
        <v>142</v>
      </c>
      <c r="G56" s="136">
        <v>1</v>
      </c>
      <c r="H56" s="136" t="s">
        <v>142</v>
      </c>
      <c r="I56" s="136" t="s">
        <v>142</v>
      </c>
      <c r="J56" s="136">
        <v>1</v>
      </c>
      <c r="K56" s="136">
        <v>2</v>
      </c>
      <c r="L56" s="136" t="s">
        <v>142</v>
      </c>
    </row>
    <row r="57" spans="1:12" ht="11.25" customHeight="1" x14ac:dyDescent="0.2">
      <c r="B57" s="427"/>
      <c r="C57" s="427"/>
      <c r="D57" s="290"/>
      <c r="E57" s="290"/>
      <c r="F57" s="290"/>
      <c r="G57" s="290"/>
      <c r="H57" s="290"/>
      <c r="I57" s="290"/>
      <c r="J57" s="290"/>
      <c r="K57" s="290"/>
      <c r="L57" s="290"/>
    </row>
    <row r="58" spans="1:12" ht="11.25" customHeight="1" x14ac:dyDescent="0.2">
      <c r="B58" s="297"/>
      <c r="C58" s="297"/>
      <c r="D58" s="297"/>
      <c r="E58" s="297"/>
      <c r="F58" s="297"/>
      <c r="G58" s="297"/>
      <c r="H58" s="297"/>
      <c r="I58" s="297"/>
      <c r="J58" s="297"/>
      <c r="K58" s="297"/>
      <c r="L58" s="297"/>
    </row>
    <row r="59" spans="1:12" ht="11.25" customHeight="1" x14ac:dyDescent="0.2">
      <c r="B59" s="297"/>
      <c r="C59" s="297"/>
      <c r="D59" s="297"/>
      <c r="E59" s="297"/>
      <c r="F59" s="297"/>
      <c r="G59" s="297"/>
      <c r="H59" s="297"/>
      <c r="I59" s="297"/>
      <c r="J59" s="297"/>
      <c r="K59" s="297"/>
      <c r="L59" s="297"/>
    </row>
    <row r="60" spans="1:12" ht="11.25" customHeight="1" x14ac:dyDescent="0.2">
      <c r="B60" s="297"/>
      <c r="C60" s="297"/>
      <c r="D60" s="297"/>
      <c r="E60" s="297"/>
      <c r="F60" s="297"/>
      <c r="G60" s="297"/>
      <c r="H60" s="297"/>
      <c r="I60" s="297"/>
      <c r="J60" s="297"/>
      <c r="K60" s="297"/>
      <c r="L60" s="297"/>
    </row>
    <row r="61" spans="1:12" ht="11.25" customHeight="1" x14ac:dyDescent="0.2">
      <c r="B61" s="297"/>
      <c r="C61" s="297"/>
      <c r="D61" s="297"/>
      <c r="E61" s="297"/>
      <c r="F61" s="297"/>
      <c r="G61" s="297"/>
      <c r="H61" s="297"/>
      <c r="I61" s="297"/>
      <c r="J61" s="297"/>
      <c r="K61" s="297"/>
      <c r="L61" s="297"/>
    </row>
    <row r="62" spans="1:12" ht="11.25" customHeight="1" x14ac:dyDescent="0.2">
      <c r="B62" s="297"/>
      <c r="C62" s="297"/>
      <c r="D62" s="297"/>
      <c r="E62" s="297"/>
      <c r="F62" s="297"/>
      <c r="G62" s="297"/>
      <c r="H62" s="297"/>
      <c r="I62" s="297"/>
      <c r="J62" s="297"/>
      <c r="K62" s="297"/>
      <c r="L62" s="297"/>
    </row>
    <row r="63" spans="1:12" ht="11.25" customHeight="1" x14ac:dyDescent="0.2">
      <c r="B63" s="297"/>
      <c r="C63" s="297"/>
      <c r="D63" s="297"/>
      <c r="E63" s="297"/>
      <c r="F63" s="297"/>
      <c r="G63" s="297"/>
      <c r="H63" s="297"/>
      <c r="I63" s="297"/>
      <c r="J63" s="297"/>
      <c r="K63" s="297"/>
      <c r="L63" s="297"/>
    </row>
    <row r="64" spans="1:12" ht="11.25" customHeight="1" x14ac:dyDescent="0.2">
      <c r="B64" s="297"/>
      <c r="C64" s="297"/>
      <c r="D64" s="297"/>
      <c r="E64" s="297"/>
      <c r="F64" s="297"/>
      <c r="G64" s="297"/>
      <c r="H64" s="297"/>
      <c r="I64" s="297"/>
      <c r="J64" s="297"/>
      <c r="K64" s="297"/>
      <c r="L64" s="297"/>
    </row>
    <row r="65" spans="2:12" ht="11.25" customHeight="1" x14ac:dyDescent="0.2">
      <c r="B65" s="297"/>
      <c r="C65" s="297"/>
      <c r="D65" s="297"/>
      <c r="E65" s="297"/>
      <c r="F65" s="297"/>
      <c r="G65" s="297"/>
      <c r="H65" s="297"/>
      <c r="I65" s="297"/>
      <c r="J65" s="297"/>
      <c r="K65" s="297"/>
      <c r="L65" s="297"/>
    </row>
    <row r="66" spans="2:12" ht="11.25" customHeight="1" x14ac:dyDescent="0.2">
      <c r="B66" s="297"/>
      <c r="C66" s="297"/>
      <c r="D66" s="297"/>
      <c r="E66" s="297"/>
      <c r="F66" s="297"/>
      <c r="G66" s="297"/>
      <c r="H66" s="297"/>
      <c r="I66" s="297"/>
      <c r="J66" s="297"/>
      <c r="K66" s="297"/>
      <c r="L66" s="297"/>
    </row>
    <row r="67" spans="2:12" ht="11.25" customHeight="1" x14ac:dyDescent="0.2">
      <c r="B67" s="297"/>
      <c r="C67" s="297"/>
      <c r="D67" s="297"/>
      <c r="E67" s="297"/>
      <c r="F67" s="297"/>
      <c r="G67" s="297"/>
      <c r="H67" s="297"/>
      <c r="I67" s="297"/>
      <c r="J67" s="297"/>
      <c r="K67" s="297"/>
      <c r="L67" s="297"/>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P88"/>
  <sheetViews>
    <sheetView zoomScaleNormal="100" zoomScaleSheetLayoutView="90" workbookViewId="0">
      <pane ySplit="14" topLeftCell="A15" activePane="bottomLeft" state="frozen"/>
      <selection activeCell="B28" sqref="B28"/>
      <selection pane="bottomLeft"/>
    </sheetView>
  </sheetViews>
  <sheetFormatPr defaultColWidth="9.140625" defaultRowHeight="11.25" customHeight="1" x14ac:dyDescent="0.2"/>
  <cols>
    <col min="1" max="1" width="22.7109375" style="11" customWidth="1"/>
    <col min="2" max="2" width="16.28515625" style="422" customWidth="1"/>
    <col min="3" max="3" width="14.5703125" style="422" customWidth="1"/>
    <col min="4" max="4" width="14" style="422" customWidth="1"/>
    <col min="5" max="5" width="15" style="422" customWidth="1"/>
    <col min="6" max="6" width="11" style="48" customWidth="1"/>
    <col min="7" max="7" width="16.42578125" style="48" customWidth="1"/>
    <col min="8" max="9" width="12.140625" style="48" customWidth="1"/>
    <col min="10" max="10" width="10" style="48" customWidth="1"/>
    <col min="11" max="11" width="11" style="48" customWidth="1"/>
    <col min="12" max="12" width="17.5703125" style="48" customWidth="1"/>
    <col min="13" max="13" width="5.28515625" style="11" customWidth="1"/>
    <col min="14" max="16384" width="9.140625" style="11"/>
  </cols>
  <sheetData>
    <row r="1" spans="1:14" s="156" customFormat="1" ht="11.25" customHeight="1" x14ac:dyDescent="0.2">
      <c r="A1" s="187" t="s">
        <v>650</v>
      </c>
      <c r="B1" s="292"/>
      <c r="C1" s="292"/>
      <c r="D1" s="292"/>
      <c r="E1" s="292"/>
      <c r="F1" s="292"/>
      <c r="G1" s="292"/>
      <c r="H1" s="292"/>
      <c r="I1" s="292"/>
      <c r="J1" s="292"/>
      <c r="K1" s="292"/>
      <c r="L1" s="292"/>
    </row>
    <row r="2" spans="1:14" s="156" customFormat="1" ht="11.25" hidden="1" customHeight="1" x14ac:dyDescent="0.2">
      <c r="A2" s="187" t="s">
        <v>317</v>
      </c>
      <c r="B2" s="292"/>
      <c r="C2" s="292"/>
      <c r="D2" s="292"/>
      <c r="E2" s="292"/>
      <c r="F2" s="292"/>
      <c r="G2" s="292"/>
      <c r="H2" s="292"/>
      <c r="I2" s="292"/>
      <c r="J2" s="292"/>
      <c r="K2" s="292"/>
      <c r="L2" s="292"/>
    </row>
    <row r="3" spans="1:14" s="156" customFormat="1" ht="11.25" customHeight="1" x14ac:dyDescent="0.2">
      <c r="A3" s="188" t="s">
        <v>651</v>
      </c>
      <c r="B3" s="292"/>
      <c r="C3" s="292"/>
      <c r="D3" s="292"/>
      <c r="E3" s="292"/>
      <c r="F3" s="292"/>
      <c r="G3" s="292"/>
      <c r="H3" s="292"/>
      <c r="I3" s="292"/>
      <c r="J3" s="292"/>
      <c r="K3" s="292"/>
      <c r="L3" s="292"/>
    </row>
    <row r="4" spans="1:14" s="156" customFormat="1" ht="11.25" hidden="1" customHeight="1" x14ac:dyDescent="0.2">
      <c r="A4" s="188" t="s">
        <v>317</v>
      </c>
      <c r="B4" s="292"/>
      <c r="C4" s="292"/>
      <c r="D4" s="292"/>
      <c r="E4" s="292"/>
      <c r="F4" s="292"/>
      <c r="G4" s="292"/>
      <c r="H4" s="292"/>
      <c r="I4" s="292"/>
      <c r="J4" s="292"/>
      <c r="K4" s="292"/>
      <c r="L4" s="292"/>
    </row>
    <row r="5" spans="1:14" s="64" customFormat="1" ht="11.25" customHeight="1" x14ac:dyDescent="0.2">
      <c r="A5" s="66" t="s">
        <v>317</v>
      </c>
      <c r="B5" s="410"/>
      <c r="C5" s="410"/>
      <c r="D5" s="410"/>
      <c r="E5" s="410"/>
      <c r="F5" s="165"/>
      <c r="G5" s="165"/>
      <c r="H5" s="165"/>
      <c r="I5" s="165"/>
      <c r="J5" s="165"/>
      <c r="K5" s="165"/>
      <c r="L5" s="165"/>
    </row>
    <row r="6" spans="1:14" s="64" customFormat="1" ht="11.25" customHeight="1" x14ac:dyDescent="0.2">
      <c r="A6" s="63" t="s">
        <v>554</v>
      </c>
      <c r="B6" s="398" t="s">
        <v>301</v>
      </c>
      <c r="C6" s="292"/>
      <c r="D6" s="292"/>
      <c r="E6" s="292"/>
      <c r="F6" s="132"/>
      <c r="G6" s="132"/>
      <c r="H6" s="132"/>
      <c r="I6" s="132"/>
      <c r="J6" s="132"/>
      <c r="K6" s="132"/>
      <c r="L6" s="132"/>
    </row>
    <row r="7" spans="1:14" s="64" customFormat="1" ht="11.25" customHeight="1" x14ac:dyDescent="0.2">
      <c r="A7" s="65" t="s">
        <v>555</v>
      </c>
      <c r="B7" s="419" t="s">
        <v>303</v>
      </c>
      <c r="C7" s="396"/>
      <c r="D7" s="396"/>
      <c r="E7" s="396"/>
      <c r="F7" s="147"/>
      <c r="G7" s="147"/>
      <c r="H7" s="147"/>
      <c r="I7" s="147"/>
      <c r="J7" s="147"/>
      <c r="K7" s="147"/>
      <c r="L7" s="147"/>
    </row>
    <row r="8" spans="1:14" s="64" customFormat="1" ht="11.25" customHeight="1" x14ac:dyDescent="0.2">
      <c r="A8" s="63"/>
      <c r="B8" s="292" t="s">
        <v>152</v>
      </c>
      <c r="C8" s="292" t="s">
        <v>156</v>
      </c>
      <c r="D8" s="292" t="s">
        <v>135</v>
      </c>
      <c r="E8" s="292" t="s">
        <v>158</v>
      </c>
      <c r="F8" s="132" t="s">
        <v>136</v>
      </c>
      <c r="G8" s="132" t="s">
        <v>160</v>
      </c>
      <c r="H8" s="132" t="s">
        <v>137</v>
      </c>
      <c r="I8" s="132" t="s">
        <v>21</v>
      </c>
      <c r="J8" s="132" t="s">
        <v>94</v>
      </c>
      <c r="K8" s="132" t="s">
        <v>164</v>
      </c>
      <c r="L8" s="132" t="s">
        <v>165</v>
      </c>
    </row>
    <row r="9" spans="1:14" s="64" customFormat="1" ht="11.25" customHeight="1" x14ac:dyDescent="0.2">
      <c r="A9" s="65"/>
      <c r="B9" s="399" t="s">
        <v>96</v>
      </c>
      <c r="C9" s="399" t="s">
        <v>219</v>
      </c>
      <c r="D9" s="292" t="s">
        <v>138</v>
      </c>
      <c r="E9" s="402" t="s">
        <v>97</v>
      </c>
      <c r="F9" s="132" t="s">
        <v>138</v>
      </c>
      <c r="G9" s="138" t="s">
        <v>98</v>
      </c>
      <c r="H9" s="132" t="s">
        <v>138</v>
      </c>
      <c r="I9" s="138" t="s">
        <v>223</v>
      </c>
      <c r="J9" s="138" t="s">
        <v>99</v>
      </c>
      <c r="K9" s="138" t="s">
        <v>100</v>
      </c>
      <c r="L9" s="138" t="s">
        <v>32</v>
      </c>
    </row>
    <row r="10" spans="1:14" s="65" customFormat="1" ht="11.25" customHeight="1" x14ac:dyDescent="0.15">
      <c r="B10" s="402"/>
      <c r="C10" s="402" t="s">
        <v>220</v>
      </c>
      <c r="D10" s="399" t="s">
        <v>139</v>
      </c>
      <c r="E10" s="402"/>
      <c r="F10" s="138" t="s">
        <v>222</v>
      </c>
      <c r="G10" s="138"/>
      <c r="H10" s="138" t="s">
        <v>140</v>
      </c>
      <c r="I10" s="138"/>
      <c r="J10" s="138"/>
      <c r="K10" s="138"/>
      <c r="L10" s="138"/>
    </row>
    <row r="11" spans="1:14" s="64" customFormat="1" ht="11.25" customHeight="1" x14ac:dyDescent="0.2">
      <c r="A11" s="68"/>
      <c r="B11" s="396"/>
      <c r="C11" s="396"/>
      <c r="D11" s="403" t="s">
        <v>141</v>
      </c>
      <c r="E11" s="396"/>
      <c r="F11" s="146" t="s">
        <v>141</v>
      </c>
      <c r="G11" s="147"/>
      <c r="H11" s="146" t="s">
        <v>141</v>
      </c>
      <c r="I11" s="147"/>
      <c r="J11" s="147"/>
      <c r="K11" s="147"/>
      <c r="L11" s="147"/>
    </row>
    <row r="12" spans="1:14" s="63" customFormat="1" ht="11.25" customHeight="1" x14ac:dyDescent="0.2">
      <c r="A12" s="9"/>
      <c r="B12" s="420"/>
      <c r="C12" s="420"/>
      <c r="D12" s="131"/>
      <c r="E12" s="131"/>
      <c r="F12" s="131"/>
      <c r="G12" s="131"/>
      <c r="H12" s="131"/>
      <c r="I12" s="131"/>
      <c r="J12" s="131"/>
      <c r="K12" s="131"/>
      <c r="L12" s="131"/>
    </row>
    <row r="13" spans="1:14" s="63" customFormat="1" ht="11.25" customHeight="1" x14ac:dyDescent="0.2">
      <c r="A13" s="4" t="s">
        <v>232</v>
      </c>
      <c r="B13" s="420">
        <v>270</v>
      </c>
      <c r="C13" s="420">
        <v>86</v>
      </c>
      <c r="D13" s="131">
        <v>36</v>
      </c>
      <c r="E13" s="131">
        <v>14</v>
      </c>
      <c r="F13" s="131">
        <v>1</v>
      </c>
      <c r="G13" s="131">
        <v>28</v>
      </c>
      <c r="H13" s="131">
        <v>3</v>
      </c>
      <c r="I13" s="131">
        <v>8</v>
      </c>
      <c r="J13" s="131">
        <v>33</v>
      </c>
      <c r="K13" s="131">
        <v>52</v>
      </c>
      <c r="L13" s="131">
        <v>9</v>
      </c>
      <c r="M13" s="122"/>
      <c r="N13" s="74"/>
    </row>
    <row r="14" spans="1:14" s="69" customFormat="1" ht="11.25" customHeight="1" x14ac:dyDescent="0.2">
      <c r="A14" s="150"/>
      <c r="B14" s="29"/>
      <c r="C14" s="424"/>
      <c r="D14" s="428"/>
      <c r="E14" s="428"/>
      <c r="F14" s="157"/>
      <c r="G14" s="157"/>
      <c r="H14" s="157"/>
      <c r="I14" s="157"/>
      <c r="J14" s="157"/>
      <c r="K14" s="157"/>
      <c r="L14" s="157"/>
      <c r="N14" s="74"/>
    </row>
    <row r="15" spans="1:14" s="69" customFormat="1" ht="11.25" customHeight="1" x14ac:dyDescent="0.2">
      <c r="A15" s="150"/>
      <c r="B15" s="428"/>
      <c r="C15" s="428"/>
      <c r="D15" s="428"/>
      <c r="E15" s="428"/>
      <c r="F15" s="157"/>
      <c r="G15" s="157"/>
      <c r="H15" s="157"/>
      <c r="I15" s="157"/>
      <c r="J15" s="157"/>
      <c r="K15" s="157"/>
      <c r="L15" s="157"/>
      <c r="N15" s="74"/>
    </row>
    <row r="16" spans="1:14" s="3" customFormat="1" ht="11.25" customHeight="1" x14ac:dyDescent="0.2">
      <c r="A16" s="19" t="s">
        <v>321</v>
      </c>
      <c r="B16" s="49"/>
      <c r="C16" s="49"/>
      <c r="D16" s="49"/>
      <c r="E16" s="49"/>
      <c r="F16" s="49"/>
      <c r="G16" s="49"/>
      <c r="H16" s="49"/>
      <c r="I16" s="49"/>
      <c r="J16" s="49"/>
      <c r="K16" s="49"/>
      <c r="L16" s="49"/>
      <c r="M16" s="272"/>
      <c r="N16" s="74"/>
    </row>
    <row r="17" spans="1:14" ht="11.25" customHeight="1" x14ac:dyDescent="0.2">
      <c r="A17" s="2" t="s">
        <v>372</v>
      </c>
      <c r="B17" s="457">
        <v>67</v>
      </c>
      <c r="C17" s="457">
        <v>8</v>
      </c>
      <c r="D17" s="457">
        <v>2</v>
      </c>
      <c r="E17" s="457">
        <v>1</v>
      </c>
      <c r="F17" s="457" t="s">
        <v>142</v>
      </c>
      <c r="G17" s="457">
        <v>6</v>
      </c>
      <c r="H17" s="457" t="s">
        <v>142</v>
      </c>
      <c r="I17" s="457">
        <v>3</v>
      </c>
      <c r="J17" s="457">
        <v>18</v>
      </c>
      <c r="K17" s="457">
        <v>28</v>
      </c>
      <c r="L17" s="457">
        <v>1</v>
      </c>
      <c r="M17" s="264"/>
      <c r="N17" s="74"/>
    </row>
    <row r="18" spans="1:14" ht="11.25" customHeight="1" x14ac:dyDescent="0.2">
      <c r="A18" s="21" t="s">
        <v>373</v>
      </c>
      <c r="B18" s="413">
        <v>186</v>
      </c>
      <c r="C18" s="413">
        <v>77</v>
      </c>
      <c r="D18" s="413">
        <v>33</v>
      </c>
      <c r="E18" s="413">
        <v>13</v>
      </c>
      <c r="F18" s="155">
        <v>1</v>
      </c>
      <c r="G18" s="155">
        <v>21</v>
      </c>
      <c r="H18" s="155">
        <v>3</v>
      </c>
      <c r="I18" s="155">
        <v>4</v>
      </c>
      <c r="J18" s="155">
        <v>7</v>
      </c>
      <c r="K18" s="155">
        <v>21</v>
      </c>
      <c r="L18" s="155">
        <v>6</v>
      </c>
      <c r="M18" s="264"/>
      <c r="N18" s="74"/>
    </row>
    <row r="19" spans="1:14" ht="11.25" customHeight="1" x14ac:dyDescent="0.2">
      <c r="A19" s="1" t="s">
        <v>73</v>
      </c>
      <c r="B19" s="415">
        <v>17</v>
      </c>
      <c r="C19" s="415">
        <v>1</v>
      </c>
      <c r="D19" s="415">
        <v>1</v>
      </c>
      <c r="E19" s="415" t="s">
        <v>142</v>
      </c>
      <c r="F19" s="154" t="s">
        <v>142</v>
      </c>
      <c r="G19" s="154">
        <v>1</v>
      </c>
      <c r="H19" s="154" t="s">
        <v>142</v>
      </c>
      <c r="I19" s="154">
        <v>1</v>
      </c>
      <c r="J19" s="154">
        <v>8</v>
      </c>
      <c r="K19" s="154">
        <v>3</v>
      </c>
      <c r="L19" s="154">
        <v>2</v>
      </c>
      <c r="M19" s="264"/>
      <c r="N19" s="74"/>
    </row>
    <row r="20" spans="1:14" ht="11.25" customHeight="1" x14ac:dyDescent="0.2">
      <c r="A20" s="4"/>
      <c r="B20" s="28"/>
      <c r="C20" s="28"/>
      <c r="D20" s="28"/>
      <c r="E20" s="28"/>
      <c r="F20" s="28"/>
      <c r="G20" s="28"/>
      <c r="H20" s="28"/>
      <c r="I20" s="28"/>
      <c r="J20" s="28"/>
      <c r="K20" s="28"/>
      <c r="L20" s="28"/>
      <c r="M20" s="264"/>
      <c r="N20" s="74"/>
    </row>
    <row r="21" spans="1:14" ht="11.25" customHeight="1" x14ac:dyDescent="0.2">
      <c r="A21" s="4" t="s">
        <v>23</v>
      </c>
      <c r="B21" s="29"/>
      <c r="C21" s="29"/>
      <c r="D21" s="29"/>
      <c r="E21" s="29"/>
      <c r="F21" s="29"/>
      <c r="G21" s="29"/>
      <c r="H21" s="29"/>
      <c r="I21" s="29"/>
      <c r="J21" s="29"/>
      <c r="K21" s="29"/>
      <c r="L21" s="29"/>
      <c r="M21" s="29"/>
      <c r="N21" s="29"/>
    </row>
    <row r="22" spans="1:14" ht="11.25" customHeight="1" x14ac:dyDescent="0.2">
      <c r="A22" s="2" t="s">
        <v>84</v>
      </c>
      <c r="B22" s="457">
        <v>31</v>
      </c>
      <c r="C22" s="423">
        <v>12</v>
      </c>
      <c r="D22" s="423">
        <v>6</v>
      </c>
      <c r="E22" s="423">
        <v>4</v>
      </c>
      <c r="F22" s="135" t="s">
        <v>142</v>
      </c>
      <c r="G22" s="135">
        <v>3</v>
      </c>
      <c r="H22" s="135">
        <v>1</v>
      </c>
      <c r="I22" s="135" t="s">
        <v>142</v>
      </c>
      <c r="J22" s="135" t="s">
        <v>142</v>
      </c>
      <c r="K22" s="135">
        <v>5</v>
      </c>
      <c r="L22" s="135" t="s">
        <v>142</v>
      </c>
      <c r="M22" s="122"/>
      <c r="N22" s="74"/>
    </row>
    <row r="23" spans="1:14" ht="11.25" customHeight="1" x14ac:dyDescent="0.2">
      <c r="A23" s="2" t="s">
        <v>85</v>
      </c>
      <c r="B23" s="457">
        <v>13</v>
      </c>
      <c r="C23" s="423">
        <v>5</v>
      </c>
      <c r="D23" s="423">
        <v>4</v>
      </c>
      <c r="E23" s="423">
        <v>3</v>
      </c>
      <c r="F23" s="135" t="s">
        <v>142</v>
      </c>
      <c r="G23" s="135" t="s">
        <v>142</v>
      </c>
      <c r="H23" s="135" t="s">
        <v>142</v>
      </c>
      <c r="I23" s="135">
        <v>1</v>
      </c>
      <c r="J23" s="135" t="s">
        <v>142</v>
      </c>
      <c r="K23" s="135" t="s">
        <v>142</v>
      </c>
      <c r="L23" s="135" t="s">
        <v>142</v>
      </c>
      <c r="M23" s="122"/>
      <c r="N23" s="74"/>
    </row>
    <row r="24" spans="1:14" ht="11.25" customHeight="1" x14ac:dyDescent="0.2">
      <c r="A24" s="2" t="s">
        <v>86</v>
      </c>
      <c r="B24" s="457">
        <v>147</v>
      </c>
      <c r="C24" s="423">
        <v>59</v>
      </c>
      <c r="D24" s="423">
        <v>20</v>
      </c>
      <c r="E24" s="423">
        <v>7</v>
      </c>
      <c r="F24" s="135">
        <v>1</v>
      </c>
      <c r="G24" s="135">
        <v>22</v>
      </c>
      <c r="H24" s="135">
        <v>1</v>
      </c>
      <c r="I24" s="135">
        <v>2</v>
      </c>
      <c r="J24" s="135">
        <v>11</v>
      </c>
      <c r="K24" s="135">
        <v>20</v>
      </c>
      <c r="L24" s="135">
        <v>4</v>
      </c>
      <c r="M24" s="122"/>
      <c r="N24" s="74"/>
    </row>
    <row r="25" spans="1:14" ht="11.25" customHeight="1" x14ac:dyDescent="0.2">
      <c r="A25" s="2" t="s">
        <v>87</v>
      </c>
      <c r="B25" s="457">
        <v>37</v>
      </c>
      <c r="C25" s="423">
        <v>4</v>
      </c>
      <c r="D25" s="423">
        <v>1</v>
      </c>
      <c r="E25" s="423" t="s">
        <v>142</v>
      </c>
      <c r="F25" s="135" t="s">
        <v>142</v>
      </c>
      <c r="G25" s="135">
        <v>2</v>
      </c>
      <c r="H25" s="135">
        <v>1</v>
      </c>
      <c r="I25" s="135">
        <v>2</v>
      </c>
      <c r="J25" s="135">
        <v>10</v>
      </c>
      <c r="K25" s="135">
        <v>17</v>
      </c>
      <c r="L25" s="135" t="s">
        <v>142</v>
      </c>
      <c r="M25" s="122"/>
      <c r="N25" s="74"/>
    </row>
    <row r="26" spans="1:14" s="83" customFormat="1" ht="11.25" customHeight="1" x14ac:dyDescent="0.2">
      <c r="A26" s="30" t="s">
        <v>88</v>
      </c>
      <c r="B26" s="457">
        <v>6</v>
      </c>
      <c r="C26" s="423">
        <v>1</v>
      </c>
      <c r="D26" s="423">
        <v>1</v>
      </c>
      <c r="E26" s="423" t="s">
        <v>142</v>
      </c>
      <c r="F26" s="135" t="s">
        <v>142</v>
      </c>
      <c r="G26" s="135" t="s">
        <v>142</v>
      </c>
      <c r="H26" s="135" t="s">
        <v>142</v>
      </c>
      <c r="I26" s="135" t="s">
        <v>142</v>
      </c>
      <c r="J26" s="135" t="s">
        <v>142</v>
      </c>
      <c r="K26" s="135">
        <v>4</v>
      </c>
      <c r="L26" s="135" t="s">
        <v>142</v>
      </c>
      <c r="M26" s="122"/>
      <c r="N26" s="74"/>
    </row>
    <row r="27" spans="1:14" s="83" customFormat="1" ht="11.25" customHeight="1" x14ac:dyDescent="0.2">
      <c r="A27" s="30" t="s">
        <v>89</v>
      </c>
      <c r="B27" s="457">
        <v>14</v>
      </c>
      <c r="C27" s="423">
        <v>3</v>
      </c>
      <c r="D27" s="423">
        <v>2</v>
      </c>
      <c r="E27" s="423" t="s">
        <v>142</v>
      </c>
      <c r="F27" s="135" t="s">
        <v>142</v>
      </c>
      <c r="G27" s="135" t="s">
        <v>142</v>
      </c>
      <c r="H27" s="135" t="s">
        <v>142</v>
      </c>
      <c r="I27" s="135" t="s">
        <v>142</v>
      </c>
      <c r="J27" s="135">
        <v>2</v>
      </c>
      <c r="K27" s="135">
        <v>4</v>
      </c>
      <c r="L27" s="135">
        <v>3</v>
      </c>
      <c r="M27" s="122"/>
      <c r="N27" s="74"/>
    </row>
    <row r="28" spans="1:14" s="83" customFormat="1" ht="11.25" customHeight="1" x14ac:dyDescent="0.2">
      <c r="A28" s="1" t="s">
        <v>73</v>
      </c>
      <c r="B28" s="459">
        <v>22</v>
      </c>
      <c r="C28" s="425">
        <v>2</v>
      </c>
      <c r="D28" s="425">
        <v>2</v>
      </c>
      <c r="E28" s="425" t="s">
        <v>142</v>
      </c>
      <c r="F28" s="136" t="s">
        <v>142</v>
      </c>
      <c r="G28" s="136">
        <v>1</v>
      </c>
      <c r="H28" s="136" t="s">
        <v>142</v>
      </c>
      <c r="I28" s="136">
        <v>3</v>
      </c>
      <c r="J28" s="136">
        <v>10</v>
      </c>
      <c r="K28" s="136">
        <v>2</v>
      </c>
      <c r="L28" s="136">
        <v>2</v>
      </c>
      <c r="M28" s="122"/>
      <c r="N28" s="74"/>
    </row>
    <row r="29" spans="1:14" s="83" customFormat="1" ht="11.25" customHeight="1" x14ac:dyDescent="0.2">
      <c r="A29" s="30"/>
      <c r="B29" s="29"/>
      <c r="C29" s="29"/>
      <c r="D29" s="29"/>
      <c r="E29" s="29"/>
      <c r="F29" s="29"/>
      <c r="G29" s="29"/>
      <c r="H29" s="29"/>
      <c r="I29" s="29"/>
      <c r="J29" s="29"/>
      <c r="K29" s="29"/>
      <c r="L29" s="29"/>
      <c r="M29" s="122"/>
      <c r="N29" s="74"/>
    </row>
    <row r="30" spans="1:14" s="10" customFormat="1" ht="11.25" customHeight="1" x14ac:dyDescent="0.2">
      <c r="A30" s="4" t="s">
        <v>22</v>
      </c>
      <c r="B30" s="29"/>
      <c r="C30" s="29"/>
      <c r="D30" s="29"/>
      <c r="E30" s="29"/>
      <c r="F30" s="29"/>
      <c r="G30" s="29"/>
      <c r="H30" s="29"/>
      <c r="I30" s="29"/>
      <c r="J30" s="29"/>
      <c r="K30" s="29"/>
      <c r="L30" s="29"/>
      <c r="M30" s="29"/>
      <c r="N30" s="74"/>
    </row>
    <row r="31" spans="1:14" s="83" customFormat="1" ht="11.25" customHeight="1" x14ac:dyDescent="0.2">
      <c r="A31" s="30" t="s">
        <v>78</v>
      </c>
      <c r="B31" s="423">
        <v>6</v>
      </c>
      <c r="C31" s="423">
        <v>3</v>
      </c>
      <c r="D31" s="423">
        <v>3</v>
      </c>
      <c r="E31" s="423" t="s">
        <v>142</v>
      </c>
      <c r="F31" s="135" t="s">
        <v>142</v>
      </c>
      <c r="G31" s="135" t="s">
        <v>142</v>
      </c>
      <c r="H31" s="135" t="s">
        <v>142</v>
      </c>
      <c r="I31" s="135" t="s">
        <v>142</v>
      </c>
      <c r="J31" s="135" t="s">
        <v>142</v>
      </c>
      <c r="K31" s="135" t="s">
        <v>142</v>
      </c>
      <c r="L31" s="135" t="s">
        <v>142</v>
      </c>
      <c r="M31" s="122"/>
      <c r="N31" s="74"/>
    </row>
    <row r="32" spans="1:14" ht="11.25" customHeight="1" x14ac:dyDescent="0.2">
      <c r="A32" s="2" t="s">
        <v>79</v>
      </c>
      <c r="B32" s="423">
        <v>16</v>
      </c>
      <c r="C32" s="423">
        <v>4</v>
      </c>
      <c r="D32" s="423">
        <v>2</v>
      </c>
      <c r="E32" s="423">
        <v>3</v>
      </c>
      <c r="F32" s="135" t="s">
        <v>142</v>
      </c>
      <c r="G32" s="135">
        <v>3</v>
      </c>
      <c r="H32" s="135">
        <v>1</v>
      </c>
      <c r="I32" s="135" t="s">
        <v>142</v>
      </c>
      <c r="J32" s="135" t="s">
        <v>142</v>
      </c>
      <c r="K32" s="135">
        <v>3</v>
      </c>
      <c r="L32" s="135" t="s">
        <v>142</v>
      </c>
      <c r="M32" s="122"/>
      <c r="N32" s="74"/>
    </row>
    <row r="33" spans="1:14" ht="11.25" customHeight="1" x14ac:dyDescent="0.2">
      <c r="A33" s="2" t="s">
        <v>224</v>
      </c>
      <c r="B33" s="423">
        <v>15</v>
      </c>
      <c r="C33" s="423">
        <v>5</v>
      </c>
      <c r="D33" s="423">
        <v>3</v>
      </c>
      <c r="E33" s="423">
        <v>3</v>
      </c>
      <c r="F33" s="135" t="s">
        <v>142</v>
      </c>
      <c r="G33" s="135">
        <v>1</v>
      </c>
      <c r="H33" s="135" t="s">
        <v>142</v>
      </c>
      <c r="I33" s="135">
        <v>1</v>
      </c>
      <c r="J33" s="135" t="s">
        <v>142</v>
      </c>
      <c r="K33" s="135">
        <v>2</v>
      </c>
      <c r="L33" s="135" t="s">
        <v>142</v>
      </c>
      <c r="M33" s="122"/>
      <c r="N33" s="74"/>
    </row>
    <row r="34" spans="1:14" ht="11.25" customHeight="1" x14ac:dyDescent="0.2">
      <c r="A34" s="2" t="s">
        <v>80</v>
      </c>
      <c r="B34" s="423">
        <v>36</v>
      </c>
      <c r="C34" s="423">
        <v>19</v>
      </c>
      <c r="D34" s="423">
        <v>9</v>
      </c>
      <c r="E34" s="423">
        <v>2</v>
      </c>
      <c r="F34" s="135">
        <v>1</v>
      </c>
      <c r="G34" s="135">
        <v>2</v>
      </c>
      <c r="H34" s="135" t="s">
        <v>142</v>
      </c>
      <c r="I34" s="135" t="s">
        <v>142</v>
      </c>
      <c r="J34" s="135">
        <v>2</v>
      </c>
      <c r="K34" s="135">
        <v>1</v>
      </c>
      <c r="L34" s="135" t="s">
        <v>142</v>
      </c>
      <c r="M34" s="122"/>
      <c r="N34" s="74"/>
    </row>
    <row r="35" spans="1:14" ht="11.25" customHeight="1" x14ac:dyDescent="0.2">
      <c r="A35" s="2" t="s">
        <v>225</v>
      </c>
      <c r="B35" s="423">
        <v>29</v>
      </c>
      <c r="C35" s="423">
        <v>15</v>
      </c>
      <c r="D35" s="423">
        <v>1</v>
      </c>
      <c r="E35" s="423">
        <v>3</v>
      </c>
      <c r="F35" s="135" t="s">
        <v>142</v>
      </c>
      <c r="G35" s="135">
        <v>4</v>
      </c>
      <c r="H35" s="135" t="s">
        <v>142</v>
      </c>
      <c r="I35" s="135">
        <v>2</v>
      </c>
      <c r="J35" s="135" t="s">
        <v>142</v>
      </c>
      <c r="K35" s="135">
        <v>4</v>
      </c>
      <c r="L35" s="135" t="s">
        <v>142</v>
      </c>
      <c r="M35" s="122"/>
      <c r="N35" s="74"/>
    </row>
    <row r="36" spans="1:14" ht="11.25" customHeight="1" x14ac:dyDescent="0.2">
      <c r="A36" s="2" t="s">
        <v>81</v>
      </c>
      <c r="B36" s="423">
        <v>53</v>
      </c>
      <c r="C36" s="423">
        <v>22</v>
      </c>
      <c r="D36" s="423">
        <v>7</v>
      </c>
      <c r="E36" s="423">
        <v>2</v>
      </c>
      <c r="F36" s="135" t="s">
        <v>142</v>
      </c>
      <c r="G36" s="135">
        <v>10</v>
      </c>
      <c r="H36" s="135">
        <v>2</v>
      </c>
      <c r="I36" s="135" t="s">
        <v>142</v>
      </c>
      <c r="J36" s="135">
        <v>4</v>
      </c>
      <c r="K36" s="135">
        <v>5</v>
      </c>
      <c r="L36" s="135">
        <v>1</v>
      </c>
      <c r="M36" s="122"/>
      <c r="N36" s="74"/>
    </row>
    <row r="37" spans="1:14" ht="11.25" customHeight="1" x14ac:dyDescent="0.2">
      <c r="A37" s="2" t="s">
        <v>226</v>
      </c>
      <c r="B37" s="423">
        <v>4</v>
      </c>
      <c r="C37" s="423" t="s">
        <v>142</v>
      </c>
      <c r="D37" s="423">
        <v>2</v>
      </c>
      <c r="E37" s="423" t="s">
        <v>142</v>
      </c>
      <c r="F37" s="135" t="s">
        <v>142</v>
      </c>
      <c r="G37" s="135" t="s">
        <v>142</v>
      </c>
      <c r="H37" s="135" t="s">
        <v>142</v>
      </c>
      <c r="I37" s="135" t="s">
        <v>142</v>
      </c>
      <c r="J37" s="135">
        <v>1</v>
      </c>
      <c r="K37" s="135">
        <v>1</v>
      </c>
      <c r="L37" s="135" t="s">
        <v>142</v>
      </c>
      <c r="M37" s="122"/>
      <c r="N37" s="74"/>
    </row>
    <row r="38" spans="1:14" ht="11.25" customHeight="1" x14ac:dyDescent="0.2">
      <c r="A38" s="2" t="s">
        <v>82</v>
      </c>
      <c r="B38" s="423">
        <v>36</v>
      </c>
      <c r="C38" s="423">
        <v>6</v>
      </c>
      <c r="D38" s="423">
        <v>1</v>
      </c>
      <c r="E38" s="423" t="s">
        <v>142</v>
      </c>
      <c r="F38" s="135" t="s">
        <v>142</v>
      </c>
      <c r="G38" s="135">
        <v>6</v>
      </c>
      <c r="H38" s="135" t="s">
        <v>142</v>
      </c>
      <c r="I38" s="135" t="s">
        <v>142</v>
      </c>
      <c r="J38" s="135">
        <v>10</v>
      </c>
      <c r="K38" s="135">
        <v>12</v>
      </c>
      <c r="L38" s="135">
        <v>1</v>
      </c>
      <c r="M38" s="122"/>
      <c r="N38" s="74"/>
    </row>
    <row r="39" spans="1:14" s="83" customFormat="1" ht="11.25" customHeight="1" x14ac:dyDescent="0.2">
      <c r="A39" s="30" t="s">
        <v>227</v>
      </c>
      <c r="B39" s="224">
        <v>5</v>
      </c>
      <c r="C39" s="224" t="s">
        <v>142</v>
      </c>
      <c r="D39" s="224" t="s">
        <v>142</v>
      </c>
      <c r="E39" s="224" t="s">
        <v>142</v>
      </c>
      <c r="F39" s="130" t="s">
        <v>142</v>
      </c>
      <c r="G39" s="130" t="s">
        <v>142</v>
      </c>
      <c r="H39" s="130" t="s">
        <v>142</v>
      </c>
      <c r="I39" s="130" t="s">
        <v>142</v>
      </c>
      <c r="J39" s="130">
        <v>2</v>
      </c>
      <c r="K39" s="130">
        <v>3</v>
      </c>
      <c r="L39" s="130" t="s">
        <v>142</v>
      </c>
      <c r="M39" s="122"/>
      <c r="N39" s="74"/>
    </row>
    <row r="40" spans="1:14" s="83" customFormat="1" ht="11.25" customHeight="1" x14ac:dyDescent="0.2">
      <c r="A40" s="30" t="s">
        <v>83</v>
      </c>
      <c r="B40" s="423">
        <v>5</v>
      </c>
      <c r="C40" s="423">
        <v>1</v>
      </c>
      <c r="D40" s="423" t="s">
        <v>142</v>
      </c>
      <c r="E40" s="423" t="s">
        <v>142</v>
      </c>
      <c r="F40" s="135" t="s">
        <v>142</v>
      </c>
      <c r="G40" s="135">
        <v>1</v>
      </c>
      <c r="H40" s="135" t="s">
        <v>142</v>
      </c>
      <c r="I40" s="135">
        <v>1</v>
      </c>
      <c r="J40" s="135" t="s">
        <v>142</v>
      </c>
      <c r="K40" s="135">
        <v>2</v>
      </c>
      <c r="L40" s="135" t="s">
        <v>142</v>
      </c>
      <c r="M40" s="122"/>
      <c r="N40" s="74"/>
    </row>
    <row r="41" spans="1:14" ht="11.25" customHeight="1" x14ac:dyDescent="0.2">
      <c r="A41" s="1" t="s">
        <v>73</v>
      </c>
      <c r="B41" s="425">
        <v>65</v>
      </c>
      <c r="C41" s="425">
        <v>11</v>
      </c>
      <c r="D41" s="425">
        <v>8</v>
      </c>
      <c r="E41" s="425">
        <v>1</v>
      </c>
      <c r="F41" s="136" t="s">
        <v>142</v>
      </c>
      <c r="G41" s="136">
        <v>1</v>
      </c>
      <c r="H41" s="136" t="s">
        <v>142</v>
      </c>
      <c r="I41" s="136">
        <v>4</v>
      </c>
      <c r="J41" s="136">
        <v>14</v>
      </c>
      <c r="K41" s="136">
        <v>19</v>
      </c>
      <c r="L41" s="136">
        <v>7</v>
      </c>
      <c r="M41" s="122"/>
      <c r="N41" s="74"/>
    </row>
    <row r="42" spans="1:14" ht="9.6" customHeight="1" x14ac:dyDescent="0.2">
      <c r="A42" s="2"/>
      <c r="B42" s="29"/>
      <c r="C42" s="29"/>
      <c r="D42" s="29"/>
      <c r="E42" s="29"/>
      <c r="F42" s="29"/>
      <c r="G42" s="29"/>
      <c r="H42" s="29"/>
      <c r="I42" s="29"/>
      <c r="J42" s="29"/>
      <c r="K42" s="29"/>
      <c r="L42" s="29"/>
      <c r="M42" s="122"/>
      <c r="N42" s="74"/>
    </row>
    <row r="43" spans="1:14" s="83" customFormat="1" ht="11.25" customHeight="1" x14ac:dyDescent="0.2">
      <c r="A43" s="9" t="s">
        <v>143</v>
      </c>
      <c r="B43" s="251"/>
      <c r="C43" s="251"/>
      <c r="D43" s="251"/>
      <c r="E43" s="251"/>
      <c r="F43" s="251"/>
      <c r="G43" s="251"/>
      <c r="H43" s="251"/>
      <c r="I43" s="251"/>
      <c r="J43" s="251"/>
      <c r="K43" s="251"/>
      <c r="L43" s="251"/>
      <c r="M43" s="122"/>
      <c r="N43" s="74"/>
    </row>
    <row r="44" spans="1:14" ht="11.25" customHeight="1" x14ac:dyDescent="0.2">
      <c r="A44" s="2" t="s">
        <v>90</v>
      </c>
      <c r="B44" s="457">
        <v>204</v>
      </c>
      <c r="C44" s="423">
        <v>74</v>
      </c>
      <c r="D44" s="423">
        <v>30</v>
      </c>
      <c r="E44" s="423">
        <v>14</v>
      </c>
      <c r="F44" s="135">
        <v>1</v>
      </c>
      <c r="G44" s="135">
        <v>20</v>
      </c>
      <c r="H44" s="135">
        <v>1</v>
      </c>
      <c r="I44" s="135">
        <v>4</v>
      </c>
      <c r="J44" s="135">
        <v>20</v>
      </c>
      <c r="K44" s="135">
        <v>36</v>
      </c>
      <c r="L44" s="135">
        <v>4</v>
      </c>
      <c r="M44" s="122"/>
      <c r="N44" s="74"/>
    </row>
    <row r="45" spans="1:14" ht="11.25" customHeight="1" x14ac:dyDescent="0.2">
      <c r="A45" s="2" t="s">
        <v>91</v>
      </c>
      <c r="B45" s="457">
        <v>44</v>
      </c>
      <c r="C45" s="423">
        <v>8</v>
      </c>
      <c r="D45" s="423">
        <v>4</v>
      </c>
      <c r="E45" s="423" t="s">
        <v>142</v>
      </c>
      <c r="F45" s="135" t="s">
        <v>142</v>
      </c>
      <c r="G45" s="135">
        <v>6</v>
      </c>
      <c r="H45" s="135">
        <v>2</v>
      </c>
      <c r="I45" s="135">
        <v>2</v>
      </c>
      <c r="J45" s="135">
        <v>10</v>
      </c>
      <c r="K45" s="135">
        <v>11</v>
      </c>
      <c r="L45" s="135">
        <v>1</v>
      </c>
      <c r="M45" s="122"/>
      <c r="N45" s="74"/>
    </row>
    <row r="46" spans="1:14" s="83" customFormat="1" ht="11.25" customHeight="1" x14ac:dyDescent="0.2">
      <c r="A46" s="30" t="s">
        <v>92</v>
      </c>
      <c r="B46" s="457">
        <v>1</v>
      </c>
      <c r="C46" s="457" t="s">
        <v>142</v>
      </c>
      <c r="D46" s="457" t="s">
        <v>142</v>
      </c>
      <c r="E46" s="457" t="s">
        <v>142</v>
      </c>
      <c r="F46" s="457" t="s">
        <v>142</v>
      </c>
      <c r="G46" s="457">
        <v>1</v>
      </c>
      <c r="H46" s="457" t="s">
        <v>142</v>
      </c>
      <c r="I46" s="457" t="s">
        <v>142</v>
      </c>
      <c r="J46" s="457" t="s">
        <v>142</v>
      </c>
      <c r="K46" s="457" t="s">
        <v>142</v>
      </c>
      <c r="L46" s="457" t="s">
        <v>142</v>
      </c>
      <c r="M46" s="122"/>
      <c r="N46" s="74"/>
    </row>
    <row r="47" spans="1:14" ht="11.25" customHeight="1" x14ac:dyDescent="0.2">
      <c r="A47" s="2" t="s">
        <v>93</v>
      </c>
      <c r="B47" s="457">
        <v>1</v>
      </c>
      <c r="C47" s="423" t="s">
        <v>142</v>
      </c>
      <c r="D47" s="423" t="s">
        <v>142</v>
      </c>
      <c r="E47" s="423" t="s">
        <v>142</v>
      </c>
      <c r="F47" s="135" t="s">
        <v>142</v>
      </c>
      <c r="G47" s="135">
        <v>1</v>
      </c>
      <c r="H47" s="135" t="s">
        <v>142</v>
      </c>
      <c r="I47" s="135" t="s">
        <v>142</v>
      </c>
      <c r="J47" s="135" t="s">
        <v>142</v>
      </c>
      <c r="K47" s="135" t="s">
        <v>142</v>
      </c>
      <c r="L47" s="135" t="s">
        <v>142</v>
      </c>
      <c r="M47" s="122"/>
      <c r="N47" s="74"/>
    </row>
    <row r="48" spans="1:14" s="83" customFormat="1" ht="11.25" customHeight="1" x14ac:dyDescent="0.2">
      <c r="A48" s="80" t="s">
        <v>691</v>
      </c>
      <c r="B48" s="459">
        <v>20</v>
      </c>
      <c r="C48" s="425">
        <v>4</v>
      </c>
      <c r="D48" s="425">
        <v>2</v>
      </c>
      <c r="E48" s="425" t="s">
        <v>142</v>
      </c>
      <c r="F48" s="136" t="s">
        <v>142</v>
      </c>
      <c r="G48" s="136" t="s">
        <v>142</v>
      </c>
      <c r="H48" s="136" t="s">
        <v>142</v>
      </c>
      <c r="I48" s="136">
        <v>2</v>
      </c>
      <c r="J48" s="136">
        <v>3</v>
      </c>
      <c r="K48" s="136">
        <v>5</v>
      </c>
      <c r="L48" s="136">
        <v>4</v>
      </c>
      <c r="M48" s="122"/>
      <c r="N48" s="74"/>
    </row>
    <row r="49" spans="1:14" s="83" customFormat="1" ht="11.25" customHeight="1" x14ac:dyDescent="0.2">
      <c r="A49" s="150"/>
      <c r="B49" s="29"/>
      <c r="C49" s="29"/>
      <c r="D49" s="29"/>
      <c r="E49" s="29"/>
      <c r="F49" s="29"/>
      <c r="G49" s="29"/>
      <c r="H49" s="29"/>
      <c r="I49" s="29"/>
      <c r="J49" s="29"/>
      <c r="K49" s="29"/>
      <c r="L49" s="29"/>
      <c r="M49" s="122"/>
      <c r="N49" s="74"/>
    </row>
    <row r="50" spans="1:14" ht="11.25" customHeight="1" x14ac:dyDescent="0.2">
      <c r="A50" s="4" t="s">
        <v>371</v>
      </c>
      <c r="B50" s="251"/>
      <c r="C50" s="251"/>
      <c r="D50" s="251"/>
      <c r="E50" s="251"/>
      <c r="F50" s="251"/>
      <c r="G50" s="251"/>
      <c r="H50" s="251"/>
      <c r="I50" s="251"/>
      <c r="J50" s="251"/>
      <c r="K50" s="251"/>
      <c r="L50" s="251"/>
      <c r="M50" s="251"/>
      <c r="N50" s="251"/>
    </row>
    <row r="51" spans="1:14" ht="11.25" customHeight="1" x14ac:dyDescent="0.2">
      <c r="A51" s="2" t="s">
        <v>374</v>
      </c>
      <c r="B51" s="413">
        <v>199</v>
      </c>
      <c r="C51" s="413">
        <v>64</v>
      </c>
      <c r="D51" s="413">
        <v>26</v>
      </c>
      <c r="E51" s="413">
        <v>12</v>
      </c>
      <c r="F51" s="155">
        <v>1</v>
      </c>
      <c r="G51" s="155">
        <v>26</v>
      </c>
      <c r="H51" s="155">
        <v>2</v>
      </c>
      <c r="I51" s="155">
        <v>6</v>
      </c>
      <c r="J51" s="155">
        <v>19</v>
      </c>
      <c r="K51" s="155">
        <v>37</v>
      </c>
      <c r="L51" s="155">
        <v>6</v>
      </c>
      <c r="M51" s="122"/>
      <c r="N51" s="74"/>
    </row>
    <row r="52" spans="1:14" ht="11.25" customHeight="1" x14ac:dyDescent="0.2">
      <c r="A52" s="2" t="s">
        <v>375</v>
      </c>
      <c r="B52" s="413">
        <v>11</v>
      </c>
      <c r="C52" s="413">
        <v>7</v>
      </c>
      <c r="D52" s="413">
        <v>1</v>
      </c>
      <c r="E52" s="413">
        <v>1</v>
      </c>
      <c r="F52" s="155" t="s">
        <v>142</v>
      </c>
      <c r="G52" s="155" t="s">
        <v>142</v>
      </c>
      <c r="H52" s="155" t="s">
        <v>142</v>
      </c>
      <c r="I52" s="155">
        <v>1</v>
      </c>
      <c r="J52" s="155" t="s">
        <v>142</v>
      </c>
      <c r="K52" s="155">
        <v>1</v>
      </c>
      <c r="L52" s="155" t="s">
        <v>142</v>
      </c>
      <c r="M52" s="122"/>
      <c r="N52" s="74"/>
    </row>
    <row r="53" spans="1:14" ht="11.25" customHeight="1" x14ac:dyDescent="0.2">
      <c r="A53" s="2" t="s">
        <v>376</v>
      </c>
      <c r="B53" s="413">
        <v>17</v>
      </c>
      <c r="C53" s="413">
        <v>6</v>
      </c>
      <c r="D53" s="413">
        <v>1</v>
      </c>
      <c r="E53" s="413" t="s">
        <v>142</v>
      </c>
      <c r="F53" s="155" t="s">
        <v>142</v>
      </c>
      <c r="G53" s="155" t="s">
        <v>142</v>
      </c>
      <c r="H53" s="155" t="s">
        <v>142</v>
      </c>
      <c r="I53" s="155" t="s">
        <v>142</v>
      </c>
      <c r="J53" s="155">
        <v>2</v>
      </c>
      <c r="K53" s="155">
        <v>7</v>
      </c>
      <c r="L53" s="155">
        <v>1</v>
      </c>
      <c r="M53" s="122"/>
      <c r="N53" s="74"/>
    </row>
    <row r="54" spans="1:14" ht="11.25" customHeight="1" x14ac:dyDescent="0.2">
      <c r="A54" s="2" t="s">
        <v>377</v>
      </c>
      <c r="B54" s="413">
        <v>13</v>
      </c>
      <c r="C54" s="413">
        <v>4</v>
      </c>
      <c r="D54" s="413">
        <v>3</v>
      </c>
      <c r="E54" s="413">
        <v>1</v>
      </c>
      <c r="F54" s="155" t="s">
        <v>142</v>
      </c>
      <c r="G54" s="155" t="s">
        <v>142</v>
      </c>
      <c r="H54" s="155" t="s">
        <v>142</v>
      </c>
      <c r="I54" s="155" t="s">
        <v>142</v>
      </c>
      <c r="J54" s="155">
        <v>2</v>
      </c>
      <c r="K54" s="155">
        <v>3</v>
      </c>
      <c r="L54" s="155" t="s">
        <v>142</v>
      </c>
      <c r="M54" s="122"/>
      <c r="N54" s="74"/>
    </row>
    <row r="55" spans="1:14" ht="11.25" customHeight="1" x14ac:dyDescent="0.2">
      <c r="A55" s="1" t="s">
        <v>73</v>
      </c>
      <c r="B55" s="415">
        <v>30</v>
      </c>
      <c r="C55" s="415">
        <v>5</v>
      </c>
      <c r="D55" s="415">
        <v>5</v>
      </c>
      <c r="E55" s="415" t="s">
        <v>142</v>
      </c>
      <c r="F55" s="154" t="s">
        <v>142</v>
      </c>
      <c r="G55" s="154">
        <v>2</v>
      </c>
      <c r="H55" s="154">
        <v>1</v>
      </c>
      <c r="I55" s="154">
        <v>1</v>
      </c>
      <c r="J55" s="154">
        <v>10</v>
      </c>
      <c r="K55" s="154">
        <v>4</v>
      </c>
      <c r="L55" s="154">
        <v>2</v>
      </c>
      <c r="M55" s="122"/>
      <c r="N55" s="74"/>
    </row>
    <row r="56" spans="1:14" ht="11.25" customHeight="1" x14ac:dyDescent="0.2">
      <c r="A56" s="2"/>
      <c r="B56" s="29"/>
      <c r="C56" s="29"/>
      <c r="D56" s="29"/>
      <c r="E56" s="29"/>
      <c r="F56" s="29"/>
      <c r="G56" s="29"/>
      <c r="H56" s="29"/>
      <c r="I56" s="29"/>
      <c r="J56" s="29"/>
      <c r="K56" s="29"/>
      <c r="L56" s="29"/>
      <c r="M56" s="122"/>
      <c r="N56" s="74"/>
    </row>
    <row r="57" spans="1:14" s="86" customFormat="1" ht="11.25" customHeight="1" x14ac:dyDescent="0.2">
      <c r="A57" s="9" t="s">
        <v>269</v>
      </c>
      <c r="B57" s="28"/>
      <c r="C57" s="28"/>
      <c r="D57" s="28"/>
      <c r="E57" s="28"/>
      <c r="F57" s="28"/>
      <c r="G57" s="28"/>
      <c r="H57" s="28"/>
      <c r="I57" s="28"/>
      <c r="J57" s="28"/>
      <c r="K57" s="28"/>
      <c r="L57" s="28"/>
      <c r="M57" s="28"/>
      <c r="N57" s="74"/>
    </row>
    <row r="58" spans="1:14" ht="11.25" customHeight="1" x14ac:dyDescent="0.2">
      <c r="A58" s="2" t="s">
        <v>70</v>
      </c>
      <c r="B58" s="457">
        <v>155</v>
      </c>
      <c r="C58" s="423">
        <v>47</v>
      </c>
      <c r="D58" s="423">
        <v>21</v>
      </c>
      <c r="E58" s="423">
        <v>11</v>
      </c>
      <c r="F58" s="135">
        <v>1</v>
      </c>
      <c r="G58" s="135">
        <v>27</v>
      </c>
      <c r="H58" s="135">
        <v>2</v>
      </c>
      <c r="I58" s="135">
        <v>6</v>
      </c>
      <c r="J58" s="135">
        <v>15</v>
      </c>
      <c r="K58" s="135">
        <v>20</v>
      </c>
      <c r="L58" s="135">
        <v>5</v>
      </c>
      <c r="M58" s="122"/>
      <c r="N58" s="74"/>
    </row>
    <row r="59" spans="1:14" ht="11.25" customHeight="1" x14ac:dyDescent="0.2">
      <c r="A59" s="2" t="s">
        <v>71</v>
      </c>
      <c r="B59" s="457">
        <v>64</v>
      </c>
      <c r="C59" s="423">
        <v>23</v>
      </c>
      <c r="D59" s="423">
        <v>6</v>
      </c>
      <c r="E59" s="423">
        <v>2</v>
      </c>
      <c r="F59" s="135" t="s">
        <v>142</v>
      </c>
      <c r="G59" s="135" t="s">
        <v>142</v>
      </c>
      <c r="H59" s="135">
        <v>1</v>
      </c>
      <c r="I59" s="135">
        <v>1</v>
      </c>
      <c r="J59" s="135">
        <v>6</v>
      </c>
      <c r="K59" s="135">
        <v>24</v>
      </c>
      <c r="L59" s="135">
        <v>1</v>
      </c>
      <c r="M59" s="122"/>
      <c r="N59" s="74"/>
    </row>
    <row r="60" spans="1:14" ht="11.25" customHeight="1" x14ac:dyDescent="0.2">
      <c r="A60" s="2" t="s">
        <v>72</v>
      </c>
      <c r="B60" s="457">
        <v>29</v>
      </c>
      <c r="C60" s="224">
        <v>13</v>
      </c>
      <c r="D60" s="224">
        <v>6</v>
      </c>
      <c r="E60" s="224">
        <v>1</v>
      </c>
      <c r="F60" s="130">
        <v>0</v>
      </c>
      <c r="G60" s="130">
        <v>0</v>
      </c>
      <c r="H60" s="130">
        <v>0</v>
      </c>
      <c r="I60" s="130">
        <v>0</v>
      </c>
      <c r="J60" s="130">
        <v>2</v>
      </c>
      <c r="K60" s="130">
        <v>6</v>
      </c>
      <c r="L60" s="130">
        <v>1</v>
      </c>
      <c r="M60" s="122"/>
      <c r="N60" s="74"/>
    </row>
    <row r="61" spans="1:14" s="76" customFormat="1" ht="11.25" customHeight="1" x14ac:dyDescent="0.2">
      <c r="A61" s="25" t="s">
        <v>228</v>
      </c>
      <c r="B61" s="460">
        <v>6</v>
      </c>
      <c r="C61" s="429">
        <v>2</v>
      </c>
      <c r="D61" s="429">
        <v>1</v>
      </c>
      <c r="E61" s="429" t="s">
        <v>142</v>
      </c>
      <c r="F61" s="137" t="s">
        <v>142</v>
      </c>
      <c r="G61" s="137" t="s">
        <v>142</v>
      </c>
      <c r="H61" s="137" t="s">
        <v>142</v>
      </c>
      <c r="I61" s="137" t="s">
        <v>142</v>
      </c>
      <c r="J61" s="137">
        <v>1</v>
      </c>
      <c r="K61" s="137">
        <v>1</v>
      </c>
      <c r="L61" s="137">
        <v>1</v>
      </c>
      <c r="M61" s="291"/>
      <c r="N61" s="74"/>
    </row>
    <row r="62" spans="1:14" s="76" customFormat="1" ht="11.25" customHeight="1" x14ac:dyDescent="0.2">
      <c r="A62" s="25" t="s">
        <v>229</v>
      </c>
      <c r="B62" s="460">
        <v>14</v>
      </c>
      <c r="C62" s="429">
        <v>8</v>
      </c>
      <c r="D62" s="429">
        <v>3</v>
      </c>
      <c r="E62" s="429" t="s">
        <v>142</v>
      </c>
      <c r="F62" s="137" t="s">
        <v>142</v>
      </c>
      <c r="G62" s="137" t="s">
        <v>142</v>
      </c>
      <c r="H62" s="137" t="s">
        <v>142</v>
      </c>
      <c r="I62" s="137" t="s">
        <v>142</v>
      </c>
      <c r="J62" s="137" t="s">
        <v>142</v>
      </c>
      <c r="K62" s="137">
        <v>3</v>
      </c>
      <c r="L62" s="137" t="s">
        <v>142</v>
      </c>
      <c r="M62" s="291"/>
      <c r="N62" s="74"/>
    </row>
    <row r="63" spans="1:14" s="76" customFormat="1" ht="11.25" customHeight="1" x14ac:dyDescent="0.2">
      <c r="A63" s="25" t="s">
        <v>230</v>
      </c>
      <c r="B63" s="460">
        <v>9</v>
      </c>
      <c r="C63" s="429">
        <v>3</v>
      </c>
      <c r="D63" s="429">
        <v>2</v>
      </c>
      <c r="E63" s="429">
        <v>1</v>
      </c>
      <c r="F63" s="137" t="s">
        <v>142</v>
      </c>
      <c r="G63" s="137" t="s">
        <v>142</v>
      </c>
      <c r="H63" s="137" t="s">
        <v>142</v>
      </c>
      <c r="I63" s="137" t="s">
        <v>142</v>
      </c>
      <c r="J63" s="137">
        <v>1</v>
      </c>
      <c r="K63" s="137">
        <v>2</v>
      </c>
      <c r="L63" s="137" t="s">
        <v>142</v>
      </c>
      <c r="M63" s="291"/>
      <c r="N63" s="74"/>
    </row>
    <row r="64" spans="1:14" ht="11.25" customHeight="1" x14ac:dyDescent="0.2">
      <c r="A64" s="1" t="s">
        <v>73</v>
      </c>
      <c r="B64" s="459">
        <v>22</v>
      </c>
      <c r="C64" s="425">
        <v>3</v>
      </c>
      <c r="D64" s="425">
        <v>3</v>
      </c>
      <c r="E64" s="425" t="s">
        <v>142</v>
      </c>
      <c r="F64" s="136" t="s">
        <v>142</v>
      </c>
      <c r="G64" s="136">
        <v>1</v>
      </c>
      <c r="H64" s="136" t="s">
        <v>142</v>
      </c>
      <c r="I64" s="136">
        <v>1</v>
      </c>
      <c r="J64" s="136">
        <v>10</v>
      </c>
      <c r="K64" s="136">
        <v>2</v>
      </c>
      <c r="L64" s="136">
        <v>2</v>
      </c>
      <c r="M64" s="122"/>
      <c r="N64" s="74"/>
    </row>
    <row r="65" spans="1:16" s="83" customFormat="1" ht="11.25" customHeight="1" x14ac:dyDescent="0.2">
      <c r="A65" s="30"/>
      <c r="B65" s="29"/>
      <c r="C65" s="29"/>
      <c r="D65" s="29"/>
      <c r="E65" s="29"/>
      <c r="F65" s="29"/>
      <c r="G65" s="29"/>
      <c r="H65" s="29"/>
      <c r="I65" s="29"/>
      <c r="J65" s="29"/>
      <c r="K65" s="29"/>
      <c r="L65" s="29"/>
      <c r="M65" s="122"/>
      <c r="N65" s="74"/>
    </row>
    <row r="66" spans="1:16" s="86" customFormat="1" ht="11.25" customHeight="1" x14ac:dyDescent="0.2">
      <c r="A66" s="9" t="s">
        <v>74</v>
      </c>
      <c r="B66" s="29"/>
      <c r="C66" s="29"/>
      <c r="D66" s="29"/>
      <c r="E66" s="29"/>
      <c r="F66" s="29"/>
      <c r="G66" s="29"/>
      <c r="H66" s="29"/>
      <c r="I66" s="29"/>
      <c r="J66" s="29"/>
      <c r="K66" s="29"/>
      <c r="L66" s="29"/>
      <c r="M66" s="29"/>
      <c r="N66" s="29"/>
      <c r="O66" s="29"/>
      <c r="P66" s="29"/>
    </row>
    <row r="67" spans="1:16" ht="11.25" customHeight="1" x14ac:dyDescent="0.2">
      <c r="A67" s="2" t="s">
        <v>75</v>
      </c>
      <c r="B67" s="423">
        <v>162</v>
      </c>
      <c r="C67" s="423">
        <v>50</v>
      </c>
      <c r="D67" s="423">
        <v>25</v>
      </c>
      <c r="E67" s="423">
        <v>11</v>
      </c>
      <c r="F67" s="135" t="s">
        <v>142</v>
      </c>
      <c r="G67" s="135">
        <v>21</v>
      </c>
      <c r="H67" s="135">
        <v>3</v>
      </c>
      <c r="I67" s="135">
        <v>4</v>
      </c>
      <c r="J67" s="135">
        <v>19</v>
      </c>
      <c r="K67" s="135">
        <v>22</v>
      </c>
      <c r="L67" s="135">
        <v>7</v>
      </c>
      <c r="M67" s="122"/>
      <c r="N67" s="74"/>
    </row>
    <row r="68" spans="1:16" ht="11.25" customHeight="1" x14ac:dyDescent="0.2">
      <c r="A68" s="2" t="s">
        <v>76</v>
      </c>
      <c r="B68" s="423">
        <v>78</v>
      </c>
      <c r="C68" s="423">
        <v>30</v>
      </c>
      <c r="D68" s="423">
        <v>8</v>
      </c>
      <c r="E68" s="423">
        <v>1</v>
      </c>
      <c r="F68" s="135">
        <v>1</v>
      </c>
      <c r="G68" s="135">
        <v>2</v>
      </c>
      <c r="H68" s="135" t="s">
        <v>142</v>
      </c>
      <c r="I68" s="135">
        <v>2</v>
      </c>
      <c r="J68" s="135">
        <v>7</v>
      </c>
      <c r="K68" s="135">
        <v>26</v>
      </c>
      <c r="L68" s="135">
        <v>1</v>
      </c>
      <c r="M68" s="122"/>
      <c r="N68" s="74"/>
    </row>
    <row r="69" spans="1:16" s="76" customFormat="1" ht="11.25" customHeight="1" x14ac:dyDescent="0.2">
      <c r="A69" s="25" t="s">
        <v>231</v>
      </c>
      <c r="B69" s="429">
        <v>26</v>
      </c>
      <c r="C69" s="429">
        <v>6</v>
      </c>
      <c r="D69" s="429">
        <v>4</v>
      </c>
      <c r="E69" s="429" t="s">
        <v>142</v>
      </c>
      <c r="F69" s="137" t="s">
        <v>142</v>
      </c>
      <c r="G69" s="137" t="s">
        <v>142</v>
      </c>
      <c r="H69" s="137" t="s">
        <v>142</v>
      </c>
      <c r="I69" s="137">
        <v>1</v>
      </c>
      <c r="J69" s="137">
        <v>3</v>
      </c>
      <c r="K69" s="137">
        <v>12</v>
      </c>
      <c r="L69" s="137" t="s">
        <v>142</v>
      </c>
      <c r="M69" s="291"/>
      <c r="N69" s="74"/>
    </row>
    <row r="70" spans="1:16" ht="11.25" customHeight="1" x14ac:dyDescent="0.2">
      <c r="A70" s="2" t="s">
        <v>77</v>
      </c>
      <c r="B70" s="423">
        <v>12</v>
      </c>
      <c r="C70" s="423">
        <v>4</v>
      </c>
      <c r="D70" s="423" t="s">
        <v>142</v>
      </c>
      <c r="E70" s="423">
        <v>2</v>
      </c>
      <c r="F70" s="135" t="s">
        <v>142</v>
      </c>
      <c r="G70" s="135">
        <v>3</v>
      </c>
      <c r="H70" s="135" t="s">
        <v>142</v>
      </c>
      <c r="I70" s="135" t="s">
        <v>142</v>
      </c>
      <c r="J70" s="135">
        <v>1</v>
      </c>
      <c r="K70" s="135">
        <v>1</v>
      </c>
      <c r="L70" s="135">
        <v>1</v>
      </c>
      <c r="M70" s="122"/>
      <c r="N70" s="74"/>
    </row>
    <row r="71" spans="1:16" s="87" customFormat="1" ht="11.25" customHeight="1" x14ac:dyDescent="0.2">
      <c r="A71" s="79" t="s">
        <v>231</v>
      </c>
      <c r="B71" s="423">
        <v>3</v>
      </c>
      <c r="C71" s="423" t="s">
        <v>142</v>
      </c>
      <c r="D71" s="423" t="s">
        <v>142</v>
      </c>
      <c r="E71" s="423" t="s">
        <v>142</v>
      </c>
      <c r="F71" s="135" t="s">
        <v>142</v>
      </c>
      <c r="G71" s="135">
        <v>1</v>
      </c>
      <c r="H71" s="135" t="s">
        <v>142</v>
      </c>
      <c r="I71" s="135" t="s">
        <v>142</v>
      </c>
      <c r="J71" s="135">
        <v>1</v>
      </c>
      <c r="K71" s="135">
        <v>1</v>
      </c>
      <c r="L71" s="135" t="s">
        <v>142</v>
      </c>
      <c r="M71" s="291"/>
      <c r="N71" s="74"/>
    </row>
    <row r="72" spans="1:16" ht="11.25" customHeight="1" x14ac:dyDescent="0.2">
      <c r="A72" s="1" t="s">
        <v>73</v>
      </c>
      <c r="B72" s="461">
        <v>18</v>
      </c>
      <c r="C72" s="461">
        <v>2</v>
      </c>
      <c r="D72" s="461">
        <v>3</v>
      </c>
      <c r="E72" s="461" t="s">
        <v>142</v>
      </c>
      <c r="F72" s="462" t="s">
        <v>142</v>
      </c>
      <c r="G72" s="462">
        <v>2</v>
      </c>
      <c r="H72" s="462" t="s">
        <v>142</v>
      </c>
      <c r="I72" s="462">
        <v>2</v>
      </c>
      <c r="J72" s="462">
        <v>6</v>
      </c>
      <c r="K72" s="462">
        <v>3</v>
      </c>
      <c r="L72" s="462" t="s">
        <v>142</v>
      </c>
      <c r="M72" s="122"/>
      <c r="N72" s="74"/>
    </row>
    <row r="73" spans="1:16" ht="11.25" customHeight="1" x14ac:dyDescent="0.2">
      <c r="A73" s="2"/>
      <c r="B73" s="3"/>
      <c r="C73" s="122"/>
      <c r="D73" s="11"/>
      <c r="E73" s="11"/>
      <c r="F73" s="11"/>
      <c r="G73" s="11"/>
      <c r="H73" s="11"/>
      <c r="I73" s="11"/>
      <c r="J73" s="11"/>
      <c r="K73" s="11"/>
      <c r="L73" s="11"/>
    </row>
    <row r="74" spans="1:16" ht="11.25" customHeight="1" x14ac:dyDescent="0.2">
      <c r="A74" s="2"/>
      <c r="B74" s="29"/>
      <c r="C74" s="29"/>
      <c r="D74" s="29"/>
      <c r="E74" s="29"/>
      <c r="F74" s="29"/>
      <c r="G74" s="29"/>
      <c r="H74" s="29"/>
      <c r="I74" s="29"/>
      <c r="J74" s="29"/>
      <c r="K74" s="29"/>
      <c r="L74" s="29"/>
      <c r="M74" s="122"/>
    </row>
    <row r="75" spans="1:16" ht="11.25" customHeight="1" x14ac:dyDescent="0.2">
      <c r="A75" s="25"/>
      <c r="B75" s="82"/>
      <c r="K75" s="293"/>
      <c r="L75" s="259"/>
      <c r="M75" s="122"/>
    </row>
    <row r="76" spans="1:16" ht="11.25" customHeight="1" x14ac:dyDescent="0.2">
      <c r="A76" s="2"/>
      <c r="B76" s="82"/>
      <c r="K76" s="293"/>
      <c r="L76" s="259"/>
      <c r="M76" s="122"/>
    </row>
    <row r="77" spans="1:16" ht="11.25" customHeight="1" x14ac:dyDescent="0.2">
      <c r="A77" s="2"/>
      <c r="B77" s="82"/>
      <c r="K77" s="293"/>
      <c r="L77" s="259"/>
      <c r="M77" s="122"/>
    </row>
    <row r="78" spans="1:16" ht="11.25" customHeight="1" x14ac:dyDescent="0.2">
      <c r="A78" s="2"/>
      <c r="B78" s="82"/>
      <c r="K78" s="293"/>
      <c r="L78" s="259"/>
      <c r="M78" s="122"/>
    </row>
    <row r="79" spans="1:16" ht="11.25" customHeight="1" x14ac:dyDescent="0.2">
      <c r="A79" s="2"/>
      <c r="B79" s="82"/>
      <c r="K79" s="293"/>
      <c r="L79" s="259"/>
      <c r="M79" s="122"/>
    </row>
    <row r="80" spans="1:16" ht="11.25" customHeight="1" x14ac:dyDescent="0.2">
      <c r="A80" s="2"/>
      <c r="B80" s="82"/>
      <c r="K80" s="293"/>
      <c r="L80" s="259"/>
    </row>
    <row r="81" spans="1:12" ht="11.25" customHeight="1" x14ac:dyDescent="0.2">
      <c r="A81" s="2"/>
      <c r="B81" s="82"/>
      <c r="K81" s="293"/>
      <c r="L81" s="259"/>
    </row>
    <row r="82" spans="1:12" ht="11.25" customHeight="1" x14ac:dyDescent="0.2">
      <c r="A82" s="2"/>
      <c r="B82" s="82"/>
      <c r="K82" s="293"/>
      <c r="L82" s="259"/>
    </row>
    <row r="83" spans="1:12" ht="11.25" customHeight="1" x14ac:dyDescent="0.2">
      <c r="A83" s="2"/>
      <c r="B83" s="82"/>
      <c r="K83" s="293"/>
      <c r="L83" s="259"/>
    </row>
    <row r="84" spans="1:12" ht="11.25" customHeight="1" x14ac:dyDescent="0.2">
      <c r="A84" s="2"/>
      <c r="B84" s="82"/>
      <c r="K84" s="293"/>
      <c r="L84" s="259"/>
    </row>
    <row r="85" spans="1:12" ht="11.25" customHeight="1" x14ac:dyDescent="0.2">
      <c r="A85" s="2"/>
      <c r="B85" s="82"/>
      <c r="K85" s="293"/>
      <c r="L85" s="259"/>
    </row>
    <row r="86" spans="1:12" ht="11.25" customHeight="1" x14ac:dyDescent="0.2">
      <c r="A86" s="2"/>
      <c r="B86" s="82"/>
      <c r="K86" s="293"/>
      <c r="L86" s="259"/>
    </row>
    <row r="87" spans="1:12" ht="11.25" customHeight="1" x14ac:dyDescent="0.2">
      <c r="A87" s="2"/>
      <c r="B87" s="82"/>
      <c r="K87" s="293"/>
      <c r="L87" s="259"/>
    </row>
    <row r="88" spans="1:12" ht="11.25" customHeight="1" x14ac:dyDescent="0.2">
      <c r="B88" s="82"/>
      <c r="K88" s="293"/>
      <c r="L88" s="259"/>
    </row>
  </sheetData>
  <pageMargins left="0.74803149606299213" right="0.74803149606299213" top="0.98425196850393704" bottom="0.98425196850393704" header="0.51181102362204722" footer="0.51181102362204722"/>
  <pageSetup paperSize="9" scale="5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0"/>
  <sheetViews>
    <sheetView view="pageBreakPreview" topLeftCell="A17" zoomScaleNormal="100" zoomScaleSheetLayoutView="100" workbookViewId="0">
      <selection activeCell="B104" sqref="B104"/>
    </sheetView>
  </sheetViews>
  <sheetFormatPr defaultColWidth="9.140625" defaultRowHeight="12.75" x14ac:dyDescent="0.2"/>
  <cols>
    <col min="1" max="1" width="19.7109375" style="115" customWidth="1"/>
    <col min="2" max="2" width="7.140625" style="115" customWidth="1"/>
    <col min="3" max="5" width="6.140625" style="318" customWidth="1"/>
    <col min="6" max="6" width="1.140625" style="318" customWidth="1"/>
    <col min="7" max="8" width="6.140625" style="318" customWidth="1"/>
    <col min="9" max="9" width="1.140625" style="318" customWidth="1"/>
    <col min="10" max="10" width="6.140625" style="318" customWidth="1"/>
    <col min="11" max="11" width="1.140625" style="318" customWidth="1"/>
    <col min="12" max="12" width="6.140625" style="318" customWidth="1"/>
    <col min="13" max="13" width="1.140625" style="318" customWidth="1"/>
    <col min="14" max="14" width="6.140625" style="318" customWidth="1"/>
    <col min="15" max="15" width="1.140625" style="318" customWidth="1"/>
    <col min="16" max="16" width="6.140625" style="318" customWidth="1"/>
    <col min="17" max="17" width="1.140625" style="318" customWidth="1"/>
    <col min="18" max="18" width="6.140625" style="318" customWidth="1"/>
    <col min="19" max="19" width="1.140625" style="318" customWidth="1"/>
    <col min="20" max="20" width="6.140625" style="318" customWidth="1"/>
    <col min="21" max="21" width="1.140625" style="318" customWidth="1"/>
    <col min="22" max="22" width="6.140625" style="318" customWidth="1"/>
    <col min="23" max="23" width="1.140625" style="318" customWidth="1"/>
    <col min="24" max="24" width="6.140625" style="318" customWidth="1"/>
    <col min="25" max="25" width="1.140625" style="318" customWidth="1"/>
    <col min="26" max="26" width="6.140625" style="318" customWidth="1"/>
    <col min="27" max="27" width="1.140625" style="318" customWidth="1"/>
    <col min="28" max="28" width="6.140625" style="318" customWidth="1"/>
    <col min="29" max="29" width="1.140625" style="318" customWidth="1"/>
    <col min="30" max="30" width="6.140625" style="318" customWidth="1"/>
    <col min="31" max="31" width="1.140625" style="318" customWidth="1"/>
    <col min="32" max="32" width="8.7109375" style="318" customWidth="1"/>
    <col min="33" max="33" width="9.140625" style="167"/>
    <col min="34" max="16384" width="9.140625" style="115"/>
  </cols>
  <sheetData>
    <row r="1" spans="1:40" s="95" customFormat="1" ht="11.25" customHeight="1" x14ac:dyDescent="0.2">
      <c r="A1" s="5" t="s">
        <v>652</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96"/>
      <c r="AG1" s="168"/>
    </row>
    <row r="2" spans="1:40" s="97" customFormat="1" ht="11.25" hidden="1" customHeight="1" x14ac:dyDescent="0.2">
      <c r="A2" s="5" t="s">
        <v>317</v>
      </c>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168"/>
    </row>
    <row r="3" spans="1:40" s="98" customFormat="1" ht="11.25" customHeight="1" x14ac:dyDescent="0.2">
      <c r="A3" s="16" t="s">
        <v>653</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169"/>
    </row>
    <row r="4" spans="1:40" s="98" customFormat="1" ht="11.25" hidden="1" customHeight="1" x14ac:dyDescent="0.2">
      <c r="A4" s="16" t="s">
        <v>317</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169"/>
    </row>
    <row r="5" spans="1:40" s="95" customFormat="1" ht="11.25" customHeight="1" x14ac:dyDescent="0.2">
      <c r="A5" s="99" t="s">
        <v>317</v>
      </c>
      <c r="B5" s="99"/>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169"/>
    </row>
    <row r="6" spans="1:40" s="95" customFormat="1" ht="11.25" customHeight="1" x14ac:dyDescent="0.2">
      <c r="A6" s="100"/>
      <c r="B6" s="101" t="s">
        <v>103</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169"/>
      <c r="AH6" s="181"/>
      <c r="AI6" s="181"/>
      <c r="AJ6" s="181"/>
      <c r="AK6" s="181"/>
      <c r="AL6" s="181"/>
      <c r="AM6" s="181"/>
      <c r="AN6" s="181"/>
    </row>
    <row r="7" spans="1:40" s="95" customFormat="1" ht="11.25" x14ac:dyDescent="0.2">
      <c r="A7" s="102"/>
      <c r="B7" s="103" t="s">
        <v>105</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316"/>
      <c r="AG7" s="169"/>
      <c r="AI7" s="481"/>
    </row>
    <row r="8" spans="1:40" s="95" customFormat="1" ht="11.25" x14ac:dyDescent="0.2">
      <c r="A8" s="104" t="s">
        <v>20</v>
      </c>
      <c r="B8" s="104" t="s">
        <v>153</v>
      </c>
      <c r="C8" s="105">
        <v>0</v>
      </c>
      <c r="D8" s="105" t="s">
        <v>106</v>
      </c>
      <c r="E8" s="105" t="s">
        <v>107</v>
      </c>
      <c r="F8" s="105"/>
      <c r="G8" s="105" t="s">
        <v>108</v>
      </c>
      <c r="H8" s="105" t="s">
        <v>109</v>
      </c>
      <c r="I8" s="105"/>
      <c r="J8" s="105" t="s">
        <v>110</v>
      </c>
      <c r="K8" s="105"/>
      <c r="L8" s="105">
        <v>15</v>
      </c>
      <c r="M8" s="105"/>
      <c r="N8" s="105" t="s">
        <v>111</v>
      </c>
      <c r="O8" s="105"/>
      <c r="P8" s="105" t="s">
        <v>112</v>
      </c>
      <c r="Q8" s="105"/>
      <c r="R8" s="105" t="s">
        <v>113</v>
      </c>
      <c r="S8" s="105"/>
      <c r="T8" s="105" t="s">
        <v>114</v>
      </c>
      <c r="U8" s="105"/>
      <c r="V8" s="105" t="s">
        <v>115</v>
      </c>
      <c r="W8" s="105"/>
      <c r="X8" s="105" t="s">
        <v>116</v>
      </c>
      <c r="Y8" s="105"/>
      <c r="Z8" s="105" t="s">
        <v>117</v>
      </c>
      <c r="AA8" s="105"/>
      <c r="AB8" s="105" t="s">
        <v>118</v>
      </c>
      <c r="AC8" s="105"/>
      <c r="AD8" s="105" t="s">
        <v>613</v>
      </c>
      <c r="AE8" s="105"/>
      <c r="AF8" s="105" t="s">
        <v>119</v>
      </c>
      <c r="AG8" s="169"/>
    </row>
    <row r="9" spans="1:40" s="95" customFormat="1" ht="11.25" x14ac:dyDescent="0.2">
      <c r="A9" s="106" t="s">
        <v>95</v>
      </c>
      <c r="B9" s="106" t="s">
        <v>101</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t="s">
        <v>120</v>
      </c>
      <c r="AG9" s="169"/>
    </row>
    <row r="10" spans="1:40" s="108" customFormat="1" ht="11.25" x14ac:dyDescent="0.2">
      <c r="A10" s="97"/>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654"/>
      <c r="AG10" s="183"/>
    </row>
    <row r="11" spans="1:40" s="95" customFormat="1" ht="11.25" x14ac:dyDescent="0.2">
      <c r="A11" s="114" t="s">
        <v>9</v>
      </c>
      <c r="B11" s="109">
        <v>270</v>
      </c>
      <c r="C11" s="109">
        <v>1</v>
      </c>
      <c r="D11" s="109">
        <v>2</v>
      </c>
      <c r="E11" s="109" t="s">
        <v>142</v>
      </c>
      <c r="F11" s="109"/>
      <c r="G11" s="109">
        <v>2</v>
      </c>
      <c r="H11" s="109">
        <v>1</v>
      </c>
      <c r="I11" s="109"/>
      <c r="J11" s="109">
        <v>1</v>
      </c>
      <c r="K11" s="109"/>
      <c r="L11" s="109">
        <v>3</v>
      </c>
      <c r="M11" s="109"/>
      <c r="N11" s="109">
        <v>4</v>
      </c>
      <c r="O11" s="109"/>
      <c r="P11" s="109">
        <v>8</v>
      </c>
      <c r="Q11" s="109"/>
      <c r="R11" s="109">
        <v>17</v>
      </c>
      <c r="S11" s="109"/>
      <c r="T11" s="109">
        <v>29</v>
      </c>
      <c r="U11" s="109"/>
      <c r="V11" s="109">
        <v>30</v>
      </c>
      <c r="W11" s="109"/>
      <c r="X11" s="109">
        <v>40</v>
      </c>
      <c r="Y11" s="109"/>
      <c r="Z11" s="109">
        <v>33</v>
      </c>
      <c r="AA11" s="109"/>
      <c r="AB11" s="109">
        <v>37</v>
      </c>
      <c r="AC11" s="109"/>
      <c r="AD11" s="109">
        <v>62</v>
      </c>
      <c r="AE11" s="109"/>
      <c r="AF11" s="109" t="s">
        <v>142</v>
      </c>
      <c r="AG11" s="183"/>
    </row>
    <row r="12" spans="1:40" s="95" customFormat="1" ht="11.25" x14ac:dyDescent="0.2">
      <c r="A12" s="11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09"/>
      <c r="AG12" s="614"/>
    </row>
    <row r="13" spans="1:40" s="108" customFormat="1" ht="11.25" x14ac:dyDescent="0.2">
      <c r="A13" s="108" t="s">
        <v>168</v>
      </c>
      <c r="B13" s="110">
        <v>35</v>
      </c>
      <c r="C13" s="110" t="s">
        <v>142</v>
      </c>
      <c r="D13" s="110" t="s">
        <v>142</v>
      </c>
      <c r="E13" s="110" t="s">
        <v>142</v>
      </c>
      <c r="F13" s="110"/>
      <c r="G13" s="110" t="s">
        <v>142</v>
      </c>
      <c r="H13" s="110" t="s">
        <v>142</v>
      </c>
      <c r="I13" s="110"/>
      <c r="J13" s="110" t="s">
        <v>142</v>
      </c>
      <c r="K13" s="110"/>
      <c r="L13" s="110">
        <v>1</v>
      </c>
      <c r="M13" s="110"/>
      <c r="N13" s="110" t="s">
        <v>142</v>
      </c>
      <c r="O13" s="110"/>
      <c r="P13" s="110" t="s">
        <v>142</v>
      </c>
      <c r="Q13" s="110"/>
      <c r="R13" s="110">
        <v>3</v>
      </c>
      <c r="S13" s="110"/>
      <c r="T13" s="110">
        <v>3</v>
      </c>
      <c r="U13" s="110"/>
      <c r="V13" s="110">
        <v>4</v>
      </c>
      <c r="W13" s="110"/>
      <c r="X13" s="110">
        <v>6</v>
      </c>
      <c r="Y13" s="110"/>
      <c r="Z13" s="110">
        <v>3</v>
      </c>
      <c r="AA13" s="110"/>
      <c r="AB13" s="110">
        <v>6</v>
      </c>
      <c r="AC13" s="110"/>
      <c r="AD13" s="110">
        <v>9</v>
      </c>
      <c r="AE13" s="110"/>
      <c r="AF13" s="110" t="s">
        <v>142</v>
      </c>
      <c r="AG13" s="614"/>
    </row>
    <row r="14" spans="1:40" s="310" customFormat="1" ht="11.25" x14ac:dyDescent="0.2">
      <c r="A14" s="310" t="s">
        <v>265</v>
      </c>
      <c r="B14" s="524">
        <v>8</v>
      </c>
      <c r="C14" s="128" t="s">
        <v>142</v>
      </c>
      <c r="D14" s="128" t="s">
        <v>142</v>
      </c>
      <c r="E14" s="128" t="s">
        <v>142</v>
      </c>
      <c r="F14" s="128"/>
      <c r="G14" s="128" t="s">
        <v>142</v>
      </c>
      <c r="H14" s="128" t="s">
        <v>142</v>
      </c>
      <c r="I14" s="128"/>
      <c r="J14" s="128" t="s">
        <v>142</v>
      </c>
      <c r="K14" s="128"/>
      <c r="L14" s="128" t="s">
        <v>142</v>
      </c>
      <c r="M14" s="128"/>
      <c r="N14" s="128" t="s">
        <v>142</v>
      </c>
      <c r="O14" s="128"/>
      <c r="P14" s="524" t="s">
        <v>142</v>
      </c>
      <c r="Q14" s="128"/>
      <c r="R14" s="524" t="s">
        <v>142</v>
      </c>
      <c r="S14" s="128"/>
      <c r="T14" s="524" t="s">
        <v>142</v>
      </c>
      <c r="U14" s="128"/>
      <c r="V14" s="524" t="s">
        <v>142</v>
      </c>
      <c r="W14" s="128"/>
      <c r="X14" s="524">
        <v>2</v>
      </c>
      <c r="Y14" s="524"/>
      <c r="Z14" s="524">
        <v>1</v>
      </c>
      <c r="AA14" s="128"/>
      <c r="AB14" s="524">
        <v>3</v>
      </c>
      <c r="AC14" s="128"/>
      <c r="AD14" s="524">
        <v>2</v>
      </c>
      <c r="AE14" s="524"/>
      <c r="AF14" s="312" t="s">
        <v>142</v>
      </c>
      <c r="AG14" s="614"/>
    </row>
    <row r="15" spans="1:40" s="108" customFormat="1" ht="11.25" x14ac:dyDescent="0.2">
      <c r="A15" s="108" t="s">
        <v>169</v>
      </c>
      <c r="B15" s="311">
        <v>3</v>
      </c>
      <c r="C15" s="110" t="s">
        <v>142</v>
      </c>
      <c r="D15" s="110" t="s">
        <v>142</v>
      </c>
      <c r="E15" s="110" t="s">
        <v>142</v>
      </c>
      <c r="F15" s="110"/>
      <c r="G15" s="110" t="s">
        <v>142</v>
      </c>
      <c r="H15" s="110" t="s">
        <v>142</v>
      </c>
      <c r="I15" s="110"/>
      <c r="J15" s="110" t="s">
        <v>142</v>
      </c>
      <c r="K15" s="110"/>
      <c r="L15" s="110" t="s">
        <v>142</v>
      </c>
      <c r="M15" s="110"/>
      <c r="N15" s="110">
        <v>1</v>
      </c>
      <c r="O15" s="110"/>
      <c r="P15" s="311" t="s">
        <v>142</v>
      </c>
      <c r="Q15" s="110"/>
      <c r="R15" s="311" t="s">
        <v>142</v>
      </c>
      <c r="S15" s="110"/>
      <c r="T15" s="311" t="s">
        <v>142</v>
      </c>
      <c r="U15" s="110"/>
      <c r="V15" s="311" t="s">
        <v>142</v>
      </c>
      <c r="W15" s="110"/>
      <c r="X15" s="110">
        <v>1</v>
      </c>
      <c r="Y15" s="110"/>
      <c r="Z15" s="311" t="s">
        <v>142</v>
      </c>
      <c r="AA15" s="110"/>
      <c r="AB15" s="311" t="s">
        <v>142</v>
      </c>
      <c r="AC15" s="110"/>
      <c r="AD15" s="311">
        <v>1</v>
      </c>
      <c r="AE15" s="311"/>
      <c r="AF15" s="110" t="s">
        <v>142</v>
      </c>
      <c r="AG15" s="614"/>
    </row>
    <row r="16" spans="1:40" s="108" customFormat="1" ht="11.25" x14ac:dyDescent="0.2">
      <c r="A16" s="108" t="s">
        <v>170</v>
      </c>
      <c r="B16" s="110">
        <v>11</v>
      </c>
      <c r="C16" s="110" t="s">
        <v>142</v>
      </c>
      <c r="D16" s="110" t="s">
        <v>142</v>
      </c>
      <c r="E16" s="110" t="s">
        <v>142</v>
      </c>
      <c r="F16" s="110"/>
      <c r="G16" s="110" t="s">
        <v>142</v>
      </c>
      <c r="H16" s="110" t="s">
        <v>142</v>
      </c>
      <c r="I16" s="110"/>
      <c r="J16" s="110" t="s">
        <v>142</v>
      </c>
      <c r="K16" s="110"/>
      <c r="L16" s="110" t="s">
        <v>142</v>
      </c>
      <c r="M16" s="110"/>
      <c r="N16" s="110" t="s">
        <v>142</v>
      </c>
      <c r="O16" s="110"/>
      <c r="P16" s="110" t="s">
        <v>142</v>
      </c>
      <c r="Q16" s="110"/>
      <c r="R16" s="110" t="s">
        <v>142</v>
      </c>
      <c r="S16" s="110"/>
      <c r="T16" s="110">
        <v>1</v>
      </c>
      <c r="U16" s="110"/>
      <c r="V16" s="110">
        <v>1</v>
      </c>
      <c r="W16" s="110"/>
      <c r="X16" s="110">
        <v>2</v>
      </c>
      <c r="Y16" s="110"/>
      <c r="Z16" s="110">
        <v>2</v>
      </c>
      <c r="AA16" s="110"/>
      <c r="AB16" s="110">
        <v>3</v>
      </c>
      <c r="AC16" s="110"/>
      <c r="AD16" s="110">
        <v>2</v>
      </c>
      <c r="AE16" s="110"/>
      <c r="AF16" s="110" t="s">
        <v>142</v>
      </c>
      <c r="AG16" s="614"/>
    </row>
    <row r="17" spans="1:33" s="108" customFormat="1" ht="11.25" x14ac:dyDescent="0.2">
      <c r="A17" s="108" t="s">
        <v>171</v>
      </c>
      <c r="B17" s="110">
        <v>13</v>
      </c>
      <c r="C17" s="110" t="s">
        <v>142</v>
      </c>
      <c r="D17" s="110" t="s">
        <v>142</v>
      </c>
      <c r="E17" s="110" t="s">
        <v>142</v>
      </c>
      <c r="F17" s="110"/>
      <c r="G17" s="110" t="s">
        <v>142</v>
      </c>
      <c r="H17" s="110" t="s">
        <v>142</v>
      </c>
      <c r="I17" s="110"/>
      <c r="J17" s="110" t="s">
        <v>142</v>
      </c>
      <c r="K17" s="110"/>
      <c r="L17" s="110" t="s">
        <v>142</v>
      </c>
      <c r="M17" s="110"/>
      <c r="N17" s="110" t="s">
        <v>142</v>
      </c>
      <c r="O17" s="110"/>
      <c r="P17" s="110" t="s">
        <v>142</v>
      </c>
      <c r="Q17" s="110"/>
      <c r="R17" s="110" t="s">
        <v>142</v>
      </c>
      <c r="S17" s="110"/>
      <c r="T17" s="110">
        <v>5</v>
      </c>
      <c r="U17" s="110"/>
      <c r="V17" s="110">
        <v>1</v>
      </c>
      <c r="W17" s="110"/>
      <c r="X17" s="110">
        <v>2</v>
      </c>
      <c r="Y17" s="110"/>
      <c r="Z17" s="110">
        <v>1</v>
      </c>
      <c r="AA17" s="110"/>
      <c r="AB17" s="110">
        <v>2</v>
      </c>
      <c r="AC17" s="110"/>
      <c r="AD17" s="110">
        <v>2</v>
      </c>
      <c r="AE17" s="110"/>
      <c r="AF17" s="110" t="s">
        <v>142</v>
      </c>
      <c r="AG17" s="614"/>
    </row>
    <row r="18" spans="1:33" s="108" customFormat="1" ht="11.25" x14ac:dyDescent="0.2">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0"/>
      <c r="AG18" s="614"/>
    </row>
    <row r="19" spans="1:33" s="108" customFormat="1" ht="11.25" x14ac:dyDescent="0.2">
      <c r="A19" s="108" t="s">
        <v>172</v>
      </c>
      <c r="B19" s="110">
        <v>8</v>
      </c>
      <c r="C19" s="110" t="s">
        <v>142</v>
      </c>
      <c r="D19" s="110" t="s">
        <v>142</v>
      </c>
      <c r="E19" s="110" t="s">
        <v>142</v>
      </c>
      <c r="F19" s="110"/>
      <c r="G19" s="110" t="s">
        <v>142</v>
      </c>
      <c r="H19" s="110" t="s">
        <v>142</v>
      </c>
      <c r="I19" s="110"/>
      <c r="J19" s="110" t="s">
        <v>142</v>
      </c>
      <c r="K19" s="110"/>
      <c r="L19" s="110" t="s">
        <v>142</v>
      </c>
      <c r="M19" s="110"/>
      <c r="N19" s="110" t="s">
        <v>142</v>
      </c>
      <c r="O19" s="110"/>
      <c r="P19" s="110" t="s">
        <v>142</v>
      </c>
      <c r="Q19" s="110"/>
      <c r="R19" s="110">
        <v>1</v>
      </c>
      <c r="S19" s="110"/>
      <c r="T19" s="110">
        <v>2</v>
      </c>
      <c r="U19" s="110"/>
      <c r="V19" s="110">
        <v>1</v>
      </c>
      <c r="W19" s="110"/>
      <c r="X19" s="110" t="s">
        <v>142</v>
      </c>
      <c r="Y19" s="110"/>
      <c r="Z19" s="110">
        <v>1</v>
      </c>
      <c r="AA19" s="110"/>
      <c r="AB19" s="110">
        <v>2</v>
      </c>
      <c r="AC19" s="110"/>
      <c r="AD19" s="110">
        <v>1</v>
      </c>
      <c r="AE19" s="110"/>
      <c r="AF19" s="110" t="s">
        <v>142</v>
      </c>
      <c r="AG19" s="614"/>
    </row>
    <row r="20" spans="1:33" s="108" customFormat="1" ht="11.25" x14ac:dyDescent="0.2">
      <c r="A20" s="108" t="s">
        <v>173</v>
      </c>
      <c r="B20" s="110">
        <v>8</v>
      </c>
      <c r="C20" s="110" t="s">
        <v>142</v>
      </c>
      <c r="D20" s="110" t="s">
        <v>142</v>
      </c>
      <c r="E20" s="110" t="s">
        <v>142</v>
      </c>
      <c r="F20" s="110"/>
      <c r="G20" s="110" t="s">
        <v>142</v>
      </c>
      <c r="H20" s="110" t="s">
        <v>142</v>
      </c>
      <c r="I20" s="110"/>
      <c r="J20" s="110" t="s">
        <v>142</v>
      </c>
      <c r="K20" s="110"/>
      <c r="L20" s="110" t="s">
        <v>142</v>
      </c>
      <c r="M20" s="110"/>
      <c r="N20" s="110" t="s">
        <v>142</v>
      </c>
      <c r="O20" s="110"/>
      <c r="P20" s="110" t="s">
        <v>142</v>
      </c>
      <c r="Q20" s="110"/>
      <c r="R20" s="110" t="s">
        <v>142</v>
      </c>
      <c r="S20" s="110"/>
      <c r="T20" s="110">
        <v>1</v>
      </c>
      <c r="U20" s="110"/>
      <c r="V20" s="110">
        <v>1</v>
      </c>
      <c r="W20" s="110"/>
      <c r="X20" s="110">
        <v>3</v>
      </c>
      <c r="Y20" s="110"/>
      <c r="Z20" s="110">
        <v>1</v>
      </c>
      <c r="AA20" s="110"/>
      <c r="AB20" s="110">
        <v>2</v>
      </c>
      <c r="AC20" s="110"/>
      <c r="AD20" s="110" t="s">
        <v>142</v>
      </c>
      <c r="AE20" s="110"/>
      <c r="AF20" s="110" t="s">
        <v>142</v>
      </c>
      <c r="AG20" s="614"/>
    </row>
    <row r="21" spans="1:33" s="108" customFormat="1" ht="11.25" x14ac:dyDescent="0.2">
      <c r="A21" s="108" t="s">
        <v>174</v>
      </c>
      <c r="B21" s="111">
        <v>5</v>
      </c>
      <c r="C21" s="111" t="s">
        <v>142</v>
      </c>
      <c r="D21" s="111" t="s">
        <v>142</v>
      </c>
      <c r="E21" s="111" t="s">
        <v>142</v>
      </c>
      <c r="F21" s="111"/>
      <c r="G21" s="111" t="s">
        <v>142</v>
      </c>
      <c r="H21" s="111" t="s">
        <v>142</v>
      </c>
      <c r="I21" s="111"/>
      <c r="J21" s="111" t="s">
        <v>142</v>
      </c>
      <c r="K21" s="111"/>
      <c r="L21" s="111" t="s">
        <v>142</v>
      </c>
      <c r="M21" s="111"/>
      <c r="N21" s="111" t="s">
        <v>142</v>
      </c>
      <c r="O21" s="111"/>
      <c r="P21" s="111" t="s">
        <v>142</v>
      </c>
      <c r="Q21" s="111"/>
      <c r="R21" s="111" t="s">
        <v>142</v>
      </c>
      <c r="S21" s="111"/>
      <c r="T21" s="111" t="s">
        <v>142</v>
      </c>
      <c r="U21" s="111"/>
      <c r="V21" s="111" t="s">
        <v>142</v>
      </c>
      <c r="W21" s="111"/>
      <c r="X21" s="111">
        <v>3</v>
      </c>
      <c r="Y21" s="111"/>
      <c r="Z21" s="111">
        <v>1</v>
      </c>
      <c r="AA21" s="111"/>
      <c r="AB21" s="111" t="s">
        <v>142</v>
      </c>
      <c r="AC21" s="111"/>
      <c r="AD21" s="111">
        <v>1</v>
      </c>
      <c r="AE21" s="111"/>
      <c r="AF21" s="110" t="s">
        <v>142</v>
      </c>
      <c r="AG21" s="614"/>
    </row>
    <row r="22" spans="1:33" s="108" customFormat="1" ht="11.25" x14ac:dyDescent="0.2">
      <c r="A22" s="108" t="s">
        <v>175</v>
      </c>
      <c r="B22" s="110">
        <v>3</v>
      </c>
      <c r="C22" s="110" t="s">
        <v>142</v>
      </c>
      <c r="D22" s="110" t="s">
        <v>142</v>
      </c>
      <c r="E22" s="110" t="s">
        <v>142</v>
      </c>
      <c r="F22" s="110"/>
      <c r="G22" s="110" t="s">
        <v>142</v>
      </c>
      <c r="H22" s="110" t="s">
        <v>142</v>
      </c>
      <c r="I22" s="110"/>
      <c r="J22" s="110" t="s">
        <v>142</v>
      </c>
      <c r="K22" s="110"/>
      <c r="L22" s="110" t="s">
        <v>142</v>
      </c>
      <c r="M22" s="110"/>
      <c r="N22" s="110" t="s">
        <v>142</v>
      </c>
      <c r="O22" s="110"/>
      <c r="P22" s="110">
        <v>1</v>
      </c>
      <c r="Q22" s="110"/>
      <c r="R22" s="110" t="s">
        <v>142</v>
      </c>
      <c r="S22" s="110"/>
      <c r="T22" s="110" t="s">
        <v>142</v>
      </c>
      <c r="U22" s="110"/>
      <c r="V22" s="110" t="s">
        <v>142</v>
      </c>
      <c r="W22" s="110"/>
      <c r="X22" s="110">
        <v>1</v>
      </c>
      <c r="Y22" s="110"/>
      <c r="Z22" s="110">
        <v>1</v>
      </c>
      <c r="AA22" s="110"/>
      <c r="AB22" s="110" t="s">
        <v>142</v>
      </c>
      <c r="AC22" s="110"/>
      <c r="AD22" s="110" t="s">
        <v>142</v>
      </c>
      <c r="AE22" s="110"/>
      <c r="AF22" s="110" t="s">
        <v>142</v>
      </c>
      <c r="AG22" s="614"/>
    </row>
    <row r="23" spans="1:33" s="108" customFormat="1" ht="11.25" x14ac:dyDescent="0.2">
      <c r="A23" s="108" t="s">
        <v>176</v>
      </c>
      <c r="B23" s="111">
        <v>3</v>
      </c>
      <c r="C23" s="110" t="s">
        <v>142</v>
      </c>
      <c r="D23" s="110" t="s">
        <v>142</v>
      </c>
      <c r="E23" s="110" t="s">
        <v>142</v>
      </c>
      <c r="F23" s="110"/>
      <c r="G23" s="110" t="s">
        <v>142</v>
      </c>
      <c r="H23" s="110" t="s">
        <v>142</v>
      </c>
      <c r="I23" s="110"/>
      <c r="J23" s="110" t="s">
        <v>142</v>
      </c>
      <c r="K23" s="110"/>
      <c r="L23" s="110" t="s">
        <v>142</v>
      </c>
      <c r="M23" s="110"/>
      <c r="N23" s="110" t="s">
        <v>142</v>
      </c>
      <c r="O23" s="110"/>
      <c r="P23" s="110" t="s">
        <v>142</v>
      </c>
      <c r="Q23" s="110"/>
      <c r="R23" s="111" t="s">
        <v>142</v>
      </c>
      <c r="S23" s="110"/>
      <c r="T23" s="111" t="s">
        <v>142</v>
      </c>
      <c r="U23" s="110"/>
      <c r="V23" s="111">
        <v>1</v>
      </c>
      <c r="W23" s="110"/>
      <c r="X23" s="111" t="s">
        <v>142</v>
      </c>
      <c r="Y23" s="111"/>
      <c r="Z23" s="111">
        <v>1</v>
      </c>
      <c r="AA23" s="110"/>
      <c r="AB23" s="110" t="s">
        <v>142</v>
      </c>
      <c r="AC23" s="110"/>
      <c r="AD23" s="111">
        <v>1</v>
      </c>
      <c r="AE23" s="111"/>
      <c r="AF23" s="110" t="s">
        <v>142</v>
      </c>
      <c r="AG23" s="614"/>
    </row>
    <row r="24" spans="1:33" s="108" customFormat="1" ht="11.25" x14ac:dyDescent="0.2">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0"/>
      <c r="AG24" s="614"/>
    </row>
    <row r="25" spans="1:33" s="108" customFormat="1" ht="11.25" x14ac:dyDescent="0.2">
      <c r="A25" s="108" t="s">
        <v>177</v>
      </c>
      <c r="B25" s="110">
        <v>38</v>
      </c>
      <c r="C25" s="110" t="s">
        <v>142</v>
      </c>
      <c r="D25" s="110">
        <v>1</v>
      </c>
      <c r="E25" s="110" t="s">
        <v>142</v>
      </c>
      <c r="F25" s="110"/>
      <c r="G25" s="110" t="s">
        <v>142</v>
      </c>
      <c r="H25" s="110" t="s">
        <v>142</v>
      </c>
      <c r="I25" s="110"/>
      <c r="J25" s="110">
        <v>1</v>
      </c>
      <c r="K25" s="110"/>
      <c r="L25" s="110">
        <v>1</v>
      </c>
      <c r="M25" s="110"/>
      <c r="N25" s="110">
        <v>1</v>
      </c>
      <c r="O25" s="110"/>
      <c r="P25" s="110">
        <v>1</v>
      </c>
      <c r="Q25" s="110"/>
      <c r="R25" s="110">
        <v>3</v>
      </c>
      <c r="S25" s="110"/>
      <c r="T25" s="110">
        <v>3</v>
      </c>
      <c r="U25" s="110"/>
      <c r="V25" s="110">
        <v>3</v>
      </c>
      <c r="W25" s="110"/>
      <c r="X25" s="110">
        <v>6</v>
      </c>
      <c r="Y25" s="110"/>
      <c r="Z25" s="110">
        <v>4</v>
      </c>
      <c r="AA25" s="110"/>
      <c r="AB25" s="110">
        <v>5</v>
      </c>
      <c r="AC25" s="110"/>
      <c r="AD25" s="110">
        <v>9</v>
      </c>
      <c r="AE25" s="110"/>
      <c r="AF25" s="110" t="s">
        <v>142</v>
      </c>
      <c r="AG25" s="614"/>
    </row>
    <row r="26" spans="1:33" s="310" customFormat="1" ht="11.25" x14ac:dyDescent="0.2">
      <c r="A26" s="310" t="s">
        <v>236</v>
      </c>
      <c r="B26" s="128">
        <v>2</v>
      </c>
      <c r="C26" s="128" t="s">
        <v>142</v>
      </c>
      <c r="D26" s="128" t="s">
        <v>142</v>
      </c>
      <c r="E26" s="128" t="s">
        <v>142</v>
      </c>
      <c r="F26" s="128"/>
      <c r="G26" s="128" t="s">
        <v>142</v>
      </c>
      <c r="H26" s="128" t="s">
        <v>142</v>
      </c>
      <c r="I26" s="128"/>
      <c r="J26" s="128" t="s">
        <v>142</v>
      </c>
      <c r="K26" s="128"/>
      <c r="L26" s="128" t="s">
        <v>142</v>
      </c>
      <c r="M26" s="128"/>
      <c r="N26" s="128" t="s">
        <v>142</v>
      </c>
      <c r="O26" s="128"/>
      <c r="P26" s="128" t="s">
        <v>142</v>
      </c>
      <c r="Q26" s="128"/>
      <c r="R26" s="128">
        <v>1</v>
      </c>
      <c r="S26" s="128"/>
      <c r="T26" s="128">
        <v>1</v>
      </c>
      <c r="U26" s="128"/>
      <c r="V26" s="128" t="s">
        <v>142</v>
      </c>
      <c r="W26" s="128"/>
      <c r="X26" s="128" t="s">
        <v>142</v>
      </c>
      <c r="Y26" s="128"/>
      <c r="Z26" s="128" t="s">
        <v>142</v>
      </c>
      <c r="AA26" s="128"/>
      <c r="AB26" s="128" t="s">
        <v>142</v>
      </c>
      <c r="AC26" s="128"/>
      <c r="AD26" s="128" t="s">
        <v>142</v>
      </c>
      <c r="AE26" s="128"/>
      <c r="AF26" s="128" t="s">
        <v>142</v>
      </c>
      <c r="AG26" s="614"/>
    </row>
    <row r="27" spans="1:33" s="108" customFormat="1" ht="11.25" x14ac:dyDescent="0.2">
      <c r="A27" s="108" t="s">
        <v>178</v>
      </c>
      <c r="B27" s="110">
        <v>3</v>
      </c>
      <c r="C27" s="110" t="s">
        <v>142</v>
      </c>
      <c r="D27" s="110" t="s">
        <v>142</v>
      </c>
      <c r="E27" s="110" t="s">
        <v>142</v>
      </c>
      <c r="F27" s="110"/>
      <c r="G27" s="110" t="s">
        <v>142</v>
      </c>
      <c r="H27" s="110" t="s">
        <v>142</v>
      </c>
      <c r="I27" s="110"/>
      <c r="J27" s="110" t="s">
        <v>142</v>
      </c>
      <c r="K27" s="110"/>
      <c r="L27" s="110" t="s">
        <v>142</v>
      </c>
      <c r="M27" s="110"/>
      <c r="N27" s="110" t="s">
        <v>142</v>
      </c>
      <c r="O27" s="110"/>
      <c r="P27" s="110" t="s">
        <v>142</v>
      </c>
      <c r="Q27" s="110"/>
      <c r="R27" s="110" t="s">
        <v>142</v>
      </c>
      <c r="S27" s="110"/>
      <c r="T27" s="110">
        <v>1</v>
      </c>
      <c r="U27" s="110"/>
      <c r="V27" s="110" t="s">
        <v>142</v>
      </c>
      <c r="W27" s="110"/>
      <c r="X27" s="110" t="s">
        <v>142</v>
      </c>
      <c r="Y27" s="110"/>
      <c r="Z27" s="110">
        <v>1</v>
      </c>
      <c r="AA27" s="110"/>
      <c r="AB27" s="110" t="s">
        <v>142</v>
      </c>
      <c r="AC27" s="110"/>
      <c r="AD27" s="110">
        <v>1</v>
      </c>
      <c r="AE27" s="110"/>
      <c r="AF27" s="110" t="s">
        <v>142</v>
      </c>
      <c r="AG27" s="614"/>
    </row>
    <row r="28" spans="1:33" s="108" customFormat="1" ht="11.25" x14ac:dyDescent="0.2">
      <c r="A28" s="108" t="s">
        <v>179</v>
      </c>
      <c r="B28" s="110">
        <v>49</v>
      </c>
      <c r="C28" s="110">
        <v>1</v>
      </c>
      <c r="D28" s="110">
        <v>1</v>
      </c>
      <c r="E28" s="110" t="s">
        <v>142</v>
      </c>
      <c r="F28" s="110"/>
      <c r="G28" s="110">
        <v>1</v>
      </c>
      <c r="H28" s="110" t="s">
        <v>142</v>
      </c>
      <c r="I28" s="110"/>
      <c r="J28" s="110" t="s">
        <v>142</v>
      </c>
      <c r="K28" s="110"/>
      <c r="L28" s="110" t="s">
        <v>142</v>
      </c>
      <c r="M28" s="110"/>
      <c r="N28" s="110" t="s">
        <v>142</v>
      </c>
      <c r="O28" s="110"/>
      <c r="P28" s="110" t="s">
        <v>142</v>
      </c>
      <c r="Q28" s="110"/>
      <c r="R28" s="110">
        <v>6</v>
      </c>
      <c r="S28" s="110"/>
      <c r="T28" s="110">
        <v>5</v>
      </c>
      <c r="U28" s="110"/>
      <c r="V28" s="110">
        <v>6</v>
      </c>
      <c r="W28" s="110"/>
      <c r="X28" s="110">
        <v>5</v>
      </c>
      <c r="Y28" s="110"/>
      <c r="Z28" s="110">
        <v>4</v>
      </c>
      <c r="AA28" s="110"/>
      <c r="AB28" s="110">
        <v>6</v>
      </c>
      <c r="AC28" s="110"/>
      <c r="AD28" s="110">
        <v>14</v>
      </c>
      <c r="AE28" s="110"/>
      <c r="AF28" s="110" t="s">
        <v>142</v>
      </c>
      <c r="AG28" s="614"/>
    </row>
    <row r="29" spans="1:33" s="310" customFormat="1" ht="11.25" x14ac:dyDescent="0.2">
      <c r="A29" s="310" t="s">
        <v>237</v>
      </c>
      <c r="B29" s="128">
        <v>5</v>
      </c>
      <c r="C29" s="128" t="s">
        <v>142</v>
      </c>
      <c r="D29" s="128" t="s">
        <v>142</v>
      </c>
      <c r="E29" s="128" t="s">
        <v>142</v>
      </c>
      <c r="F29" s="128"/>
      <c r="G29" s="128" t="s">
        <v>142</v>
      </c>
      <c r="H29" s="128" t="s">
        <v>142</v>
      </c>
      <c r="I29" s="128"/>
      <c r="J29" s="128" t="s">
        <v>142</v>
      </c>
      <c r="K29" s="128"/>
      <c r="L29" s="128" t="s">
        <v>142</v>
      </c>
      <c r="M29" s="128"/>
      <c r="N29" s="128" t="s">
        <v>142</v>
      </c>
      <c r="O29" s="128"/>
      <c r="P29" s="128" t="s">
        <v>142</v>
      </c>
      <c r="Q29" s="128"/>
      <c r="R29" s="128">
        <v>2</v>
      </c>
      <c r="S29" s="128"/>
      <c r="T29" s="128" t="s">
        <v>142</v>
      </c>
      <c r="U29" s="128"/>
      <c r="V29" s="128" t="s">
        <v>142</v>
      </c>
      <c r="W29" s="128"/>
      <c r="X29" s="128">
        <v>1</v>
      </c>
      <c r="Y29" s="128"/>
      <c r="Z29" s="128" t="s">
        <v>142</v>
      </c>
      <c r="AA29" s="128"/>
      <c r="AB29" s="128" t="s">
        <v>142</v>
      </c>
      <c r="AC29" s="128"/>
      <c r="AD29" s="128">
        <v>2</v>
      </c>
      <c r="AE29" s="128"/>
      <c r="AF29" s="128" t="s">
        <v>142</v>
      </c>
      <c r="AG29" s="614"/>
    </row>
    <row r="30" spans="1:33" s="108" customFormat="1" ht="11.25" x14ac:dyDescent="0.2">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0"/>
      <c r="AG30" s="614"/>
    </row>
    <row r="31" spans="1:33" s="108" customFormat="1" ht="11.25" x14ac:dyDescent="0.2">
      <c r="A31" s="108" t="s">
        <v>180</v>
      </c>
      <c r="B31" s="111">
        <v>10</v>
      </c>
      <c r="C31" s="111" t="s">
        <v>142</v>
      </c>
      <c r="D31" s="111" t="s">
        <v>142</v>
      </c>
      <c r="E31" s="111" t="s">
        <v>142</v>
      </c>
      <c r="F31" s="111"/>
      <c r="G31" s="111" t="s">
        <v>142</v>
      </c>
      <c r="H31" s="111">
        <v>1</v>
      </c>
      <c r="I31" s="111"/>
      <c r="J31" s="111" t="s">
        <v>142</v>
      </c>
      <c r="K31" s="111"/>
      <c r="L31" s="111" t="s">
        <v>142</v>
      </c>
      <c r="M31" s="111"/>
      <c r="N31" s="111">
        <v>1</v>
      </c>
      <c r="O31" s="111"/>
      <c r="P31" s="111">
        <v>1</v>
      </c>
      <c r="Q31" s="111"/>
      <c r="R31" s="111" t="s">
        <v>142</v>
      </c>
      <c r="S31" s="111"/>
      <c r="T31" s="111" t="s">
        <v>142</v>
      </c>
      <c r="U31" s="111"/>
      <c r="V31" s="111">
        <v>3</v>
      </c>
      <c r="W31" s="111"/>
      <c r="X31" s="111">
        <v>1</v>
      </c>
      <c r="Y31" s="111"/>
      <c r="Z31" s="111">
        <v>2</v>
      </c>
      <c r="AA31" s="111"/>
      <c r="AB31" s="111" t="s">
        <v>142</v>
      </c>
      <c r="AC31" s="111"/>
      <c r="AD31" s="111">
        <v>1</v>
      </c>
      <c r="AE31" s="111"/>
      <c r="AF31" s="110" t="s">
        <v>142</v>
      </c>
      <c r="AG31" s="614"/>
    </row>
    <row r="32" spans="1:33" s="108" customFormat="1" ht="11.25" x14ac:dyDescent="0.2">
      <c r="A32" s="108" t="s">
        <v>181</v>
      </c>
      <c r="B32" s="110">
        <v>12</v>
      </c>
      <c r="C32" s="110" t="s">
        <v>142</v>
      </c>
      <c r="D32" s="110" t="s">
        <v>142</v>
      </c>
      <c r="E32" s="110" t="s">
        <v>142</v>
      </c>
      <c r="F32" s="110"/>
      <c r="G32" s="110" t="s">
        <v>142</v>
      </c>
      <c r="H32" s="110" t="s">
        <v>142</v>
      </c>
      <c r="I32" s="110"/>
      <c r="J32" s="110" t="s">
        <v>142</v>
      </c>
      <c r="K32" s="110"/>
      <c r="L32" s="110" t="s">
        <v>142</v>
      </c>
      <c r="M32" s="110"/>
      <c r="N32" s="110" t="s">
        <v>142</v>
      </c>
      <c r="O32" s="110"/>
      <c r="P32" s="110" t="s">
        <v>142</v>
      </c>
      <c r="Q32" s="110"/>
      <c r="R32" s="110" t="s">
        <v>142</v>
      </c>
      <c r="S32" s="110"/>
      <c r="T32" s="110">
        <v>2</v>
      </c>
      <c r="U32" s="110"/>
      <c r="V32" s="110" t="s">
        <v>142</v>
      </c>
      <c r="W32" s="110"/>
      <c r="X32" s="110" t="s">
        <v>142</v>
      </c>
      <c r="Y32" s="110"/>
      <c r="Z32" s="110" t="s">
        <v>142</v>
      </c>
      <c r="AA32" s="110"/>
      <c r="AB32" s="110">
        <v>4</v>
      </c>
      <c r="AC32" s="110"/>
      <c r="AD32" s="110">
        <v>6</v>
      </c>
      <c r="AE32" s="110"/>
      <c r="AF32" s="110" t="s">
        <v>142</v>
      </c>
      <c r="AG32" s="614"/>
    </row>
    <row r="33" spans="1:35" s="108" customFormat="1" ht="11.25" x14ac:dyDescent="0.2">
      <c r="A33" s="108" t="s">
        <v>182</v>
      </c>
      <c r="B33" s="110">
        <v>9</v>
      </c>
      <c r="C33" s="110" t="s">
        <v>142</v>
      </c>
      <c r="D33" s="110" t="s">
        <v>142</v>
      </c>
      <c r="E33" s="110" t="s">
        <v>142</v>
      </c>
      <c r="F33" s="110"/>
      <c r="G33" s="110" t="s">
        <v>142</v>
      </c>
      <c r="H33" s="110" t="s">
        <v>142</v>
      </c>
      <c r="I33" s="110"/>
      <c r="J33" s="110" t="s">
        <v>142</v>
      </c>
      <c r="K33" s="110"/>
      <c r="L33" s="110" t="s">
        <v>142</v>
      </c>
      <c r="M33" s="110"/>
      <c r="N33" s="110" t="s">
        <v>142</v>
      </c>
      <c r="O33" s="110"/>
      <c r="P33" s="110">
        <v>1</v>
      </c>
      <c r="Q33" s="110"/>
      <c r="R33" s="110" t="s">
        <v>142</v>
      </c>
      <c r="S33" s="110"/>
      <c r="T33" s="110" t="s">
        <v>142</v>
      </c>
      <c r="U33" s="110"/>
      <c r="V33" s="110">
        <v>2</v>
      </c>
      <c r="W33" s="110"/>
      <c r="X33" s="110">
        <v>2</v>
      </c>
      <c r="Y33" s="110"/>
      <c r="Z33" s="110" t="s">
        <v>142</v>
      </c>
      <c r="AA33" s="110"/>
      <c r="AB33" s="110">
        <v>3</v>
      </c>
      <c r="AC33" s="110"/>
      <c r="AD33" s="110">
        <v>1</v>
      </c>
      <c r="AE33" s="110"/>
      <c r="AF33" s="110" t="s">
        <v>142</v>
      </c>
      <c r="AG33" s="614"/>
    </row>
    <row r="34" spans="1:35" s="108" customFormat="1" ht="11.25" x14ac:dyDescent="0.2">
      <c r="A34" s="108" t="s">
        <v>183</v>
      </c>
      <c r="B34" s="111">
        <v>14</v>
      </c>
      <c r="C34" s="110" t="s">
        <v>142</v>
      </c>
      <c r="D34" s="110" t="s">
        <v>142</v>
      </c>
      <c r="E34" s="110" t="s">
        <v>142</v>
      </c>
      <c r="F34" s="110"/>
      <c r="G34" s="110" t="s">
        <v>142</v>
      </c>
      <c r="H34" s="110" t="s">
        <v>142</v>
      </c>
      <c r="I34" s="110"/>
      <c r="J34" s="110" t="s">
        <v>142</v>
      </c>
      <c r="K34" s="110"/>
      <c r="L34" s="110" t="s">
        <v>142</v>
      </c>
      <c r="M34" s="110"/>
      <c r="N34" s="110" t="s">
        <v>142</v>
      </c>
      <c r="O34" s="110"/>
      <c r="P34" s="110">
        <v>1</v>
      </c>
      <c r="Q34" s="110"/>
      <c r="R34" s="110">
        <v>2</v>
      </c>
      <c r="S34" s="110"/>
      <c r="T34" s="110">
        <v>2</v>
      </c>
      <c r="U34" s="110"/>
      <c r="V34" s="110">
        <v>2</v>
      </c>
      <c r="W34" s="110"/>
      <c r="X34" s="110">
        <v>3</v>
      </c>
      <c r="Y34" s="110"/>
      <c r="Z34" s="110">
        <v>1</v>
      </c>
      <c r="AA34" s="110"/>
      <c r="AB34" s="110">
        <v>1</v>
      </c>
      <c r="AC34" s="110"/>
      <c r="AD34" s="111">
        <v>2</v>
      </c>
      <c r="AE34" s="111"/>
      <c r="AF34" s="110" t="s">
        <v>142</v>
      </c>
      <c r="AG34" s="614"/>
    </row>
    <row r="35" spans="1:35" s="108" customFormat="1" ht="11.25" x14ac:dyDescent="0.2">
      <c r="A35" s="108" t="s">
        <v>184</v>
      </c>
      <c r="B35" s="110">
        <v>6</v>
      </c>
      <c r="C35" s="110" t="s">
        <v>142</v>
      </c>
      <c r="D35" s="110" t="s">
        <v>142</v>
      </c>
      <c r="E35" s="110" t="s">
        <v>142</v>
      </c>
      <c r="F35" s="110"/>
      <c r="G35" s="110" t="s">
        <v>142</v>
      </c>
      <c r="H35" s="110" t="s">
        <v>142</v>
      </c>
      <c r="I35" s="110"/>
      <c r="J35" s="110" t="s">
        <v>142</v>
      </c>
      <c r="K35" s="110"/>
      <c r="L35" s="110" t="s">
        <v>142</v>
      </c>
      <c r="M35" s="110"/>
      <c r="N35" s="110" t="s">
        <v>142</v>
      </c>
      <c r="O35" s="110"/>
      <c r="P35" s="110" t="s">
        <v>142</v>
      </c>
      <c r="Q35" s="110"/>
      <c r="R35" s="110" t="s">
        <v>142</v>
      </c>
      <c r="S35" s="110"/>
      <c r="T35" s="110" t="s">
        <v>142</v>
      </c>
      <c r="U35" s="110"/>
      <c r="V35" s="110">
        <v>2</v>
      </c>
      <c r="W35" s="110"/>
      <c r="X35" s="110" t="s">
        <v>142</v>
      </c>
      <c r="Y35" s="110"/>
      <c r="Z35" s="110">
        <v>2</v>
      </c>
      <c r="AA35" s="110"/>
      <c r="AB35" s="110" t="s">
        <v>142</v>
      </c>
      <c r="AC35" s="110"/>
      <c r="AD35" s="110">
        <v>2</v>
      </c>
      <c r="AE35" s="110"/>
      <c r="AF35" s="110" t="s">
        <v>142</v>
      </c>
      <c r="AG35" s="614"/>
    </row>
    <row r="36" spans="1:35" s="108" customFormat="1" ht="11.25" x14ac:dyDescent="0.2">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0"/>
      <c r="AG36" s="614"/>
    </row>
    <row r="37" spans="1:35" s="108" customFormat="1" ht="11.25" x14ac:dyDescent="0.2">
      <c r="A37" s="108" t="s">
        <v>185</v>
      </c>
      <c r="B37" s="110">
        <v>14</v>
      </c>
      <c r="C37" s="110" t="s">
        <v>142</v>
      </c>
      <c r="D37" s="110" t="s">
        <v>142</v>
      </c>
      <c r="E37" s="110" t="s">
        <v>142</v>
      </c>
      <c r="F37" s="110"/>
      <c r="G37" s="110">
        <v>1</v>
      </c>
      <c r="H37" s="110" t="s">
        <v>142</v>
      </c>
      <c r="I37" s="110"/>
      <c r="J37" s="110" t="s">
        <v>142</v>
      </c>
      <c r="K37" s="110"/>
      <c r="L37" s="110">
        <v>1</v>
      </c>
      <c r="M37" s="110"/>
      <c r="N37" s="110">
        <v>1</v>
      </c>
      <c r="O37" s="110"/>
      <c r="P37" s="110">
        <v>2</v>
      </c>
      <c r="Q37" s="110"/>
      <c r="R37" s="110">
        <v>1</v>
      </c>
      <c r="S37" s="110"/>
      <c r="T37" s="110" t="s">
        <v>142</v>
      </c>
      <c r="U37" s="110"/>
      <c r="V37" s="110" t="s">
        <v>142</v>
      </c>
      <c r="W37" s="110"/>
      <c r="X37" s="110">
        <v>2</v>
      </c>
      <c r="Y37" s="110"/>
      <c r="Z37" s="110">
        <v>1</v>
      </c>
      <c r="AA37" s="110"/>
      <c r="AB37" s="110">
        <v>1</v>
      </c>
      <c r="AC37" s="110"/>
      <c r="AD37" s="110">
        <v>4</v>
      </c>
      <c r="AE37" s="110"/>
      <c r="AF37" s="110" t="s">
        <v>142</v>
      </c>
      <c r="AG37" s="614"/>
    </row>
    <row r="38" spans="1:35" s="108" customFormat="1" ht="11.25" x14ac:dyDescent="0.2">
      <c r="A38" s="108" t="s">
        <v>186</v>
      </c>
      <c r="B38" s="111">
        <v>5</v>
      </c>
      <c r="C38" s="111" t="s">
        <v>142</v>
      </c>
      <c r="D38" s="110" t="s">
        <v>142</v>
      </c>
      <c r="E38" s="110" t="s">
        <v>142</v>
      </c>
      <c r="F38" s="110"/>
      <c r="G38" s="111" t="s">
        <v>142</v>
      </c>
      <c r="H38" s="110" t="s">
        <v>142</v>
      </c>
      <c r="I38" s="110"/>
      <c r="J38" s="110" t="s">
        <v>142</v>
      </c>
      <c r="K38" s="110"/>
      <c r="L38" s="110" t="s">
        <v>142</v>
      </c>
      <c r="M38" s="110"/>
      <c r="N38" s="111" t="s">
        <v>142</v>
      </c>
      <c r="O38" s="110"/>
      <c r="P38" s="111" t="s">
        <v>142</v>
      </c>
      <c r="Q38" s="110"/>
      <c r="R38" s="111" t="s">
        <v>142</v>
      </c>
      <c r="S38" s="110"/>
      <c r="T38" s="111">
        <v>1</v>
      </c>
      <c r="U38" s="110"/>
      <c r="V38" s="111" t="s">
        <v>142</v>
      </c>
      <c r="W38" s="110"/>
      <c r="X38" s="111" t="s">
        <v>142</v>
      </c>
      <c r="Y38" s="111"/>
      <c r="Z38" s="111">
        <v>2</v>
      </c>
      <c r="AA38" s="110"/>
      <c r="AB38" s="111">
        <v>2</v>
      </c>
      <c r="AC38" s="110"/>
      <c r="AD38" s="111" t="s">
        <v>142</v>
      </c>
      <c r="AE38" s="111"/>
      <c r="AF38" s="110" t="s">
        <v>142</v>
      </c>
      <c r="AG38" s="614"/>
    </row>
    <row r="39" spans="1:35" s="108" customFormat="1" ht="11.25" x14ac:dyDescent="0.2">
      <c r="A39" s="108" t="s">
        <v>187</v>
      </c>
      <c r="B39" s="111">
        <v>8</v>
      </c>
      <c r="C39" s="110" t="s">
        <v>142</v>
      </c>
      <c r="D39" s="110" t="s">
        <v>142</v>
      </c>
      <c r="E39" s="110" t="s">
        <v>142</v>
      </c>
      <c r="F39" s="110"/>
      <c r="G39" s="110" t="s">
        <v>142</v>
      </c>
      <c r="H39" s="110" t="s">
        <v>142</v>
      </c>
      <c r="I39" s="110"/>
      <c r="J39" s="110" t="s">
        <v>142</v>
      </c>
      <c r="K39" s="110"/>
      <c r="L39" s="110" t="s">
        <v>142</v>
      </c>
      <c r="M39" s="110"/>
      <c r="N39" s="110" t="s">
        <v>142</v>
      </c>
      <c r="O39" s="110"/>
      <c r="P39" s="110" t="s">
        <v>142</v>
      </c>
      <c r="Q39" s="110"/>
      <c r="R39" s="111">
        <v>1</v>
      </c>
      <c r="S39" s="110"/>
      <c r="T39" s="111">
        <v>1</v>
      </c>
      <c r="U39" s="110"/>
      <c r="V39" s="110" t="s">
        <v>142</v>
      </c>
      <c r="W39" s="110"/>
      <c r="X39" s="110">
        <v>1</v>
      </c>
      <c r="Y39" s="110"/>
      <c r="Z39" s="111">
        <v>1</v>
      </c>
      <c r="AA39" s="110"/>
      <c r="AB39" s="110" t="s">
        <v>142</v>
      </c>
      <c r="AC39" s="110"/>
      <c r="AD39" s="111">
        <v>4</v>
      </c>
      <c r="AE39" s="111"/>
      <c r="AF39" s="111" t="s">
        <v>142</v>
      </c>
      <c r="AG39" s="614"/>
    </row>
    <row r="40" spans="1:35" s="108" customFormat="1" ht="11.25" x14ac:dyDescent="0.2">
      <c r="A40" s="192" t="s">
        <v>188</v>
      </c>
      <c r="B40" s="116">
        <v>13</v>
      </c>
      <c r="C40" s="116" t="s">
        <v>142</v>
      </c>
      <c r="D40" s="116" t="s">
        <v>142</v>
      </c>
      <c r="E40" s="116" t="s">
        <v>142</v>
      </c>
      <c r="F40" s="116"/>
      <c r="G40" s="116" t="s">
        <v>142</v>
      </c>
      <c r="H40" s="116" t="s">
        <v>142</v>
      </c>
      <c r="I40" s="116"/>
      <c r="J40" s="116" t="s">
        <v>142</v>
      </c>
      <c r="K40" s="116"/>
      <c r="L40" s="116" t="s">
        <v>142</v>
      </c>
      <c r="M40" s="116"/>
      <c r="N40" s="116" t="s">
        <v>142</v>
      </c>
      <c r="O40" s="116"/>
      <c r="P40" s="116">
        <v>1</v>
      </c>
      <c r="Q40" s="116"/>
      <c r="R40" s="116" t="s">
        <v>142</v>
      </c>
      <c r="S40" s="116"/>
      <c r="T40" s="116">
        <v>2</v>
      </c>
      <c r="U40" s="116"/>
      <c r="V40" s="116">
        <v>3</v>
      </c>
      <c r="W40" s="116"/>
      <c r="X40" s="116">
        <v>2</v>
      </c>
      <c r="Y40" s="116"/>
      <c r="Z40" s="116">
        <v>4</v>
      </c>
      <c r="AA40" s="116"/>
      <c r="AB40" s="116" t="s">
        <v>142</v>
      </c>
      <c r="AC40" s="116"/>
      <c r="AD40" s="116">
        <v>1</v>
      </c>
      <c r="AE40" s="116"/>
      <c r="AF40" s="193" t="s">
        <v>142</v>
      </c>
      <c r="AG40" s="614"/>
    </row>
    <row r="41" spans="1:35" s="108" customFormat="1" ht="11.25" x14ac:dyDescent="0.2">
      <c r="A41" s="112"/>
      <c r="B41" s="528"/>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614"/>
    </row>
    <row r="42" spans="1:35" s="95" customFormat="1" ht="11.25" x14ac:dyDescent="0.2">
      <c r="A42" s="114" t="s">
        <v>166</v>
      </c>
      <c r="B42" s="195">
        <v>2395</v>
      </c>
      <c r="C42" s="109">
        <v>3</v>
      </c>
      <c r="D42" s="109">
        <v>6</v>
      </c>
      <c r="E42" s="109">
        <v>29</v>
      </c>
      <c r="F42" s="109"/>
      <c r="G42" s="109">
        <v>24</v>
      </c>
      <c r="H42" s="109">
        <v>28</v>
      </c>
      <c r="I42" s="109"/>
      <c r="J42" s="109">
        <v>27</v>
      </c>
      <c r="K42" s="109"/>
      <c r="L42" s="109">
        <v>42</v>
      </c>
      <c r="M42" s="109"/>
      <c r="N42" s="109">
        <v>84</v>
      </c>
      <c r="O42" s="109"/>
      <c r="P42" s="195">
        <v>148</v>
      </c>
      <c r="Q42" s="109"/>
      <c r="R42" s="195">
        <v>312</v>
      </c>
      <c r="S42" s="109"/>
      <c r="T42" s="195">
        <v>370</v>
      </c>
      <c r="U42" s="109"/>
      <c r="V42" s="195">
        <v>343</v>
      </c>
      <c r="W42" s="109"/>
      <c r="X42" s="109">
        <v>344</v>
      </c>
      <c r="Y42" s="109"/>
      <c r="Z42" s="195">
        <v>286</v>
      </c>
      <c r="AA42" s="109"/>
      <c r="AB42" s="195">
        <v>175</v>
      </c>
      <c r="AC42" s="109"/>
      <c r="AD42" s="195">
        <v>150</v>
      </c>
      <c r="AE42" s="195"/>
      <c r="AF42" s="109">
        <v>24</v>
      </c>
      <c r="AG42" s="614"/>
      <c r="AH42" s="84"/>
      <c r="AI42" s="481"/>
    </row>
    <row r="43" spans="1:35" s="657" customFormat="1" ht="11.25" x14ac:dyDescent="0.2">
      <c r="A43" s="655"/>
      <c r="B43" s="648"/>
      <c r="C43" s="656"/>
      <c r="D43" s="656"/>
      <c r="E43" s="656"/>
      <c r="F43" s="656"/>
      <c r="G43" s="656"/>
      <c r="H43" s="656"/>
      <c r="I43" s="656"/>
      <c r="J43" s="656"/>
      <c r="K43" s="656"/>
      <c r="L43" s="656"/>
      <c r="M43" s="656"/>
      <c r="N43" s="656"/>
      <c r="O43" s="656"/>
      <c r="P43" s="648"/>
      <c r="Q43" s="656"/>
      <c r="R43" s="648"/>
      <c r="S43" s="656"/>
      <c r="T43" s="648"/>
      <c r="U43" s="656"/>
      <c r="V43" s="648"/>
      <c r="W43" s="656"/>
      <c r="X43" s="656"/>
      <c r="Y43" s="656"/>
      <c r="Z43" s="648"/>
      <c r="AA43" s="656"/>
      <c r="AB43" s="648"/>
      <c r="AC43" s="656"/>
      <c r="AD43" s="648"/>
      <c r="AE43" s="648"/>
      <c r="AF43" s="656"/>
    </row>
    <row r="44" spans="1:35" s="108" customFormat="1" ht="11.25" x14ac:dyDescent="0.2">
      <c r="A44" s="108" t="s">
        <v>168</v>
      </c>
      <c r="B44" s="111">
        <v>417</v>
      </c>
      <c r="C44" s="110" t="s">
        <v>142</v>
      </c>
      <c r="D44" s="110">
        <v>2</v>
      </c>
      <c r="E44" s="110">
        <v>6</v>
      </c>
      <c r="F44" s="110"/>
      <c r="G44" s="110">
        <v>4</v>
      </c>
      <c r="H44" s="110">
        <v>5</v>
      </c>
      <c r="I44" s="110"/>
      <c r="J44" s="110">
        <v>7</v>
      </c>
      <c r="K44" s="110"/>
      <c r="L44" s="110">
        <v>8</v>
      </c>
      <c r="M44" s="110"/>
      <c r="N44" s="110">
        <v>19</v>
      </c>
      <c r="O44" s="110"/>
      <c r="P44" s="111">
        <v>15</v>
      </c>
      <c r="Q44" s="110"/>
      <c r="R44" s="111">
        <v>56</v>
      </c>
      <c r="S44" s="110"/>
      <c r="T44" s="111">
        <v>72</v>
      </c>
      <c r="U44" s="110"/>
      <c r="V44" s="111">
        <v>57</v>
      </c>
      <c r="W44" s="110"/>
      <c r="X44" s="110">
        <v>70</v>
      </c>
      <c r="Y44" s="110"/>
      <c r="Z44" s="111">
        <v>45</v>
      </c>
      <c r="AA44" s="110"/>
      <c r="AB44" s="111">
        <v>21</v>
      </c>
      <c r="AC44" s="110"/>
      <c r="AD44" s="111">
        <v>21</v>
      </c>
      <c r="AE44" s="111"/>
      <c r="AF44" s="110">
        <v>9</v>
      </c>
      <c r="AG44" s="645"/>
      <c r="AH44" s="82"/>
      <c r="AI44" s="481"/>
    </row>
    <row r="45" spans="1:35" s="310" customFormat="1" ht="11.25" x14ac:dyDescent="0.2">
      <c r="A45" s="310" t="s">
        <v>265</v>
      </c>
      <c r="B45" s="524">
        <v>164</v>
      </c>
      <c r="C45" s="128" t="s">
        <v>142</v>
      </c>
      <c r="D45" s="128">
        <v>1</v>
      </c>
      <c r="E45" s="128">
        <v>1</v>
      </c>
      <c r="F45" s="128"/>
      <c r="G45" s="128">
        <v>1</v>
      </c>
      <c r="H45" s="128">
        <v>1</v>
      </c>
      <c r="I45" s="128"/>
      <c r="J45" s="128">
        <v>1</v>
      </c>
      <c r="K45" s="128"/>
      <c r="L45" s="128">
        <v>1</v>
      </c>
      <c r="M45" s="128"/>
      <c r="N45" s="128">
        <v>7</v>
      </c>
      <c r="O45" s="128"/>
      <c r="P45" s="524">
        <v>9</v>
      </c>
      <c r="Q45" s="128"/>
      <c r="R45" s="524">
        <v>14</v>
      </c>
      <c r="S45" s="128"/>
      <c r="T45" s="524">
        <v>37</v>
      </c>
      <c r="U45" s="128"/>
      <c r="V45" s="524">
        <v>13</v>
      </c>
      <c r="W45" s="128"/>
      <c r="X45" s="128">
        <v>30</v>
      </c>
      <c r="Y45" s="128"/>
      <c r="Z45" s="524">
        <v>25</v>
      </c>
      <c r="AA45" s="128"/>
      <c r="AB45" s="524">
        <v>9</v>
      </c>
      <c r="AC45" s="128"/>
      <c r="AD45" s="524">
        <v>7</v>
      </c>
      <c r="AE45" s="524"/>
      <c r="AF45" s="128">
        <v>7</v>
      </c>
      <c r="AG45" s="646"/>
      <c r="AH45" s="578"/>
      <c r="AI45" s="481"/>
    </row>
    <row r="46" spans="1:35" s="108" customFormat="1" ht="11.25" x14ac:dyDescent="0.2">
      <c r="A46" s="108" t="s">
        <v>169</v>
      </c>
      <c r="B46" s="110">
        <v>87</v>
      </c>
      <c r="C46" s="110">
        <v>1</v>
      </c>
      <c r="D46" s="110" t="s">
        <v>142</v>
      </c>
      <c r="E46" s="110">
        <v>2</v>
      </c>
      <c r="F46" s="110"/>
      <c r="G46" s="110" t="s">
        <v>142</v>
      </c>
      <c r="H46" s="110" t="s">
        <v>142</v>
      </c>
      <c r="I46" s="110"/>
      <c r="J46" s="110">
        <v>2</v>
      </c>
      <c r="K46" s="110"/>
      <c r="L46" s="110">
        <v>3</v>
      </c>
      <c r="M46" s="110"/>
      <c r="N46" s="110">
        <v>1</v>
      </c>
      <c r="O46" s="110"/>
      <c r="P46" s="110">
        <v>5</v>
      </c>
      <c r="Q46" s="110"/>
      <c r="R46" s="110">
        <v>10</v>
      </c>
      <c r="S46" s="110"/>
      <c r="T46" s="110">
        <v>21</v>
      </c>
      <c r="U46" s="110"/>
      <c r="V46" s="110">
        <v>13</v>
      </c>
      <c r="W46" s="110"/>
      <c r="X46" s="110">
        <v>15</v>
      </c>
      <c r="Y46" s="110"/>
      <c r="Z46" s="110">
        <v>5</v>
      </c>
      <c r="AA46" s="110"/>
      <c r="AB46" s="110">
        <v>4</v>
      </c>
      <c r="AC46" s="110"/>
      <c r="AD46" s="110">
        <v>5</v>
      </c>
      <c r="AE46" s="110"/>
      <c r="AF46" s="110" t="s">
        <v>142</v>
      </c>
      <c r="AG46" s="645"/>
      <c r="AH46" s="82"/>
      <c r="AI46" s="481"/>
    </row>
    <row r="47" spans="1:35" s="108" customFormat="1" ht="11.25" x14ac:dyDescent="0.2">
      <c r="A47" s="108" t="s">
        <v>170</v>
      </c>
      <c r="B47" s="110">
        <v>107</v>
      </c>
      <c r="C47" s="110">
        <v>1</v>
      </c>
      <c r="D47" s="110" t="s">
        <v>142</v>
      </c>
      <c r="E47" s="110">
        <v>1</v>
      </c>
      <c r="F47" s="110"/>
      <c r="G47" s="110">
        <v>1</v>
      </c>
      <c r="H47" s="110">
        <v>1</v>
      </c>
      <c r="I47" s="110"/>
      <c r="J47" s="110">
        <v>1</v>
      </c>
      <c r="K47" s="110"/>
      <c r="L47" s="110">
        <v>2</v>
      </c>
      <c r="M47" s="110"/>
      <c r="N47" s="110">
        <v>3</v>
      </c>
      <c r="O47" s="110"/>
      <c r="P47" s="110">
        <v>3</v>
      </c>
      <c r="Q47" s="110"/>
      <c r="R47" s="110">
        <v>15</v>
      </c>
      <c r="S47" s="110"/>
      <c r="T47" s="110">
        <v>17</v>
      </c>
      <c r="U47" s="110"/>
      <c r="V47" s="110">
        <v>21</v>
      </c>
      <c r="W47" s="110"/>
      <c r="X47" s="110">
        <v>11</v>
      </c>
      <c r="Y47" s="110"/>
      <c r="Z47" s="110">
        <v>19</v>
      </c>
      <c r="AA47" s="110"/>
      <c r="AB47" s="110">
        <v>5</v>
      </c>
      <c r="AC47" s="110"/>
      <c r="AD47" s="110">
        <v>3</v>
      </c>
      <c r="AE47" s="110"/>
      <c r="AF47" s="110">
        <v>3</v>
      </c>
      <c r="AG47" s="645"/>
      <c r="AH47" s="82"/>
      <c r="AI47" s="481"/>
    </row>
    <row r="48" spans="1:35" s="108" customFormat="1" ht="11.25" x14ac:dyDescent="0.2">
      <c r="A48" s="108" t="s">
        <v>171</v>
      </c>
      <c r="B48" s="111">
        <v>91</v>
      </c>
      <c r="C48" s="110" t="s">
        <v>142</v>
      </c>
      <c r="D48" s="111" t="s">
        <v>142</v>
      </c>
      <c r="E48" s="111" t="s">
        <v>142</v>
      </c>
      <c r="F48" s="111"/>
      <c r="G48" s="111">
        <v>1</v>
      </c>
      <c r="H48" s="111" t="s">
        <v>142</v>
      </c>
      <c r="I48" s="111"/>
      <c r="J48" s="111">
        <v>1</v>
      </c>
      <c r="K48" s="111"/>
      <c r="L48" s="111">
        <v>1</v>
      </c>
      <c r="M48" s="111"/>
      <c r="N48" s="111">
        <v>5</v>
      </c>
      <c r="O48" s="111"/>
      <c r="P48" s="111">
        <v>6</v>
      </c>
      <c r="Q48" s="111"/>
      <c r="R48" s="111">
        <v>16</v>
      </c>
      <c r="S48" s="111"/>
      <c r="T48" s="111">
        <v>13</v>
      </c>
      <c r="U48" s="111"/>
      <c r="V48" s="111">
        <v>15</v>
      </c>
      <c r="W48" s="111"/>
      <c r="X48" s="111">
        <v>11</v>
      </c>
      <c r="Y48" s="111"/>
      <c r="Z48" s="111">
        <v>10</v>
      </c>
      <c r="AA48" s="111"/>
      <c r="AB48" s="111">
        <v>6</v>
      </c>
      <c r="AC48" s="111"/>
      <c r="AD48" s="111">
        <v>5</v>
      </c>
      <c r="AE48" s="111"/>
      <c r="AF48" s="111">
        <v>1</v>
      </c>
      <c r="AG48" s="645"/>
      <c r="AH48" s="82"/>
      <c r="AI48" s="481"/>
    </row>
    <row r="49" spans="1:35" s="108" customFormat="1" ht="11.25" x14ac:dyDescent="0.2">
      <c r="B49" s="111"/>
      <c r="C49" s="110"/>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645"/>
      <c r="AH49" s="82"/>
      <c r="AI49" s="481"/>
    </row>
    <row r="50" spans="1:35" s="108" customFormat="1" ht="11.25" x14ac:dyDescent="0.2">
      <c r="A50" s="108" t="s">
        <v>172</v>
      </c>
      <c r="B50" s="111">
        <v>76</v>
      </c>
      <c r="C50" s="110" t="s">
        <v>142</v>
      </c>
      <c r="D50" s="111" t="s">
        <v>142</v>
      </c>
      <c r="E50" s="111" t="s">
        <v>142</v>
      </c>
      <c r="F50" s="111"/>
      <c r="G50" s="111">
        <v>1</v>
      </c>
      <c r="H50" s="111">
        <v>4</v>
      </c>
      <c r="I50" s="111"/>
      <c r="J50" s="111" t="s">
        <v>142</v>
      </c>
      <c r="K50" s="111"/>
      <c r="L50" s="111">
        <v>1</v>
      </c>
      <c r="M50" s="111"/>
      <c r="N50" s="111">
        <v>2</v>
      </c>
      <c r="O50" s="111"/>
      <c r="P50" s="111">
        <v>3</v>
      </c>
      <c r="Q50" s="111"/>
      <c r="R50" s="111">
        <v>6</v>
      </c>
      <c r="S50" s="111"/>
      <c r="T50" s="111">
        <v>13</v>
      </c>
      <c r="U50" s="111"/>
      <c r="V50" s="111">
        <v>8</v>
      </c>
      <c r="W50" s="111"/>
      <c r="X50" s="111">
        <v>14</v>
      </c>
      <c r="Y50" s="111"/>
      <c r="Z50" s="111">
        <v>10</v>
      </c>
      <c r="AA50" s="111"/>
      <c r="AB50" s="111">
        <v>6</v>
      </c>
      <c r="AC50" s="111"/>
      <c r="AD50" s="111">
        <v>8</v>
      </c>
      <c r="AE50" s="111"/>
      <c r="AF50" s="111" t="s">
        <v>142</v>
      </c>
      <c r="AG50" s="645"/>
      <c r="AH50" s="82"/>
      <c r="AI50" s="481"/>
    </row>
    <row r="51" spans="1:35" s="108" customFormat="1" ht="11.25" x14ac:dyDescent="0.2">
      <c r="A51" s="108" t="s">
        <v>173</v>
      </c>
      <c r="B51" s="111">
        <v>67</v>
      </c>
      <c r="C51" s="110" t="s">
        <v>142</v>
      </c>
      <c r="D51" s="111" t="s">
        <v>142</v>
      </c>
      <c r="E51" s="111">
        <v>2</v>
      </c>
      <c r="F51" s="111"/>
      <c r="G51" s="110" t="s">
        <v>142</v>
      </c>
      <c r="H51" s="111">
        <v>2</v>
      </c>
      <c r="I51" s="111"/>
      <c r="J51" s="111">
        <v>1</v>
      </c>
      <c r="K51" s="111"/>
      <c r="L51" s="111" t="s">
        <v>142</v>
      </c>
      <c r="M51" s="111"/>
      <c r="N51" s="111">
        <v>2</v>
      </c>
      <c r="O51" s="111"/>
      <c r="P51" s="111">
        <v>6</v>
      </c>
      <c r="Q51" s="111"/>
      <c r="R51" s="111">
        <v>10</v>
      </c>
      <c r="S51" s="111"/>
      <c r="T51" s="111">
        <v>8</v>
      </c>
      <c r="U51" s="111"/>
      <c r="V51" s="111">
        <v>12</v>
      </c>
      <c r="W51" s="111"/>
      <c r="X51" s="111">
        <v>10</v>
      </c>
      <c r="Y51" s="111"/>
      <c r="Z51" s="111">
        <v>6</v>
      </c>
      <c r="AA51" s="111"/>
      <c r="AB51" s="111">
        <v>6</v>
      </c>
      <c r="AC51" s="111"/>
      <c r="AD51" s="111">
        <v>1</v>
      </c>
      <c r="AE51" s="111"/>
      <c r="AF51" s="110">
        <v>1</v>
      </c>
      <c r="AG51" s="645"/>
      <c r="AH51" s="82"/>
      <c r="AI51" s="481"/>
    </row>
    <row r="52" spans="1:35" s="108" customFormat="1" ht="11.25" x14ac:dyDescent="0.2">
      <c r="A52" s="108" t="s">
        <v>174</v>
      </c>
      <c r="B52" s="111">
        <v>77</v>
      </c>
      <c r="C52" s="110" t="s">
        <v>142</v>
      </c>
      <c r="D52" s="111" t="s">
        <v>142</v>
      </c>
      <c r="E52" s="111" t="s">
        <v>142</v>
      </c>
      <c r="F52" s="111"/>
      <c r="G52" s="110" t="s">
        <v>142</v>
      </c>
      <c r="H52" s="111" t="s">
        <v>142</v>
      </c>
      <c r="I52" s="111"/>
      <c r="J52" s="111">
        <v>2</v>
      </c>
      <c r="K52" s="111"/>
      <c r="L52" s="111">
        <v>1</v>
      </c>
      <c r="M52" s="111"/>
      <c r="N52" s="111" t="s">
        <v>142</v>
      </c>
      <c r="O52" s="111"/>
      <c r="P52" s="111">
        <v>8</v>
      </c>
      <c r="Q52" s="111"/>
      <c r="R52" s="111">
        <v>8</v>
      </c>
      <c r="S52" s="111"/>
      <c r="T52" s="111">
        <v>9</v>
      </c>
      <c r="U52" s="111"/>
      <c r="V52" s="111">
        <v>11</v>
      </c>
      <c r="W52" s="111"/>
      <c r="X52" s="111">
        <v>9</v>
      </c>
      <c r="Y52" s="111"/>
      <c r="Z52" s="111">
        <v>9</v>
      </c>
      <c r="AA52" s="111"/>
      <c r="AB52" s="111">
        <v>14</v>
      </c>
      <c r="AC52" s="111"/>
      <c r="AD52" s="111">
        <v>6</v>
      </c>
      <c r="AE52" s="111"/>
      <c r="AF52" s="110" t="s">
        <v>142</v>
      </c>
      <c r="AG52" s="645"/>
      <c r="AH52" s="82"/>
      <c r="AI52" s="481"/>
    </row>
    <row r="53" spans="1:35" s="108" customFormat="1" ht="11.25" x14ac:dyDescent="0.2">
      <c r="A53" s="108" t="s">
        <v>175</v>
      </c>
      <c r="B53" s="110">
        <v>24</v>
      </c>
      <c r="C53" s="110" t="s">
        <v>142</v>
      </c>
      <c r="D53" s="110" t="s">
        <v>142</v>
      </c>
      <c r="E53" s="110" t="s">
        <v>142</v>
      </c>
      <c r="F53" s="110"/>
      <c r="G53" s="110" t="s">
        <v>142</v>
      </c>
      <c r="H53" s="110">
        <v>1</v>
      </c>
      <c r="I53" s="110"/>
      <c r="J53" s="110">
        <v>1</v>
      </c>
      <c r="K53" s="110"/>
      <c r="L53" s="110" t="s">
        <v>142</v>
      </c>
      <c r="M53" s="110"/>
      <c r="N53" s="110">
        <v>1</v>
      </c>
      <c r="O53" s="110"/>
      <c r="P53" s="110">
        <v>1</v>
      </c>
      <c r="Q53" s="110"/>
      <c r="R53" s="110">
        <v>5</v>
      </c>
      <c r="S53" s="110"/>
      <c r="T53" s="110" t="s">
        <v>142</v>
      </c>
      <c r="U53" s="110"/>
      <c r="V53" s="110">
        <v>3</v>
      </c>
      <c r="W53" s="110"/>
      <c r="X53" s="110">
        <v>6</v>
      </c>
      <c r="Y53" s="110"/>
      <c r="Z53" s="110">
        <v>3</v>
      </c>
      <c r="AA53" s="110"/>
      <c r="AB53" s="110">
        <v>2</v>
      </c>
      <c r="AC53" s="110"/>
      <c r="AD53" s="110">
        <v>1</v>
      </c>
      <c r="AE53" s="110"/>
      <c r="AF53" s="110" t="s">
        <v>142</v>
      </c>
      <c r="AG53" s="645"/>
      <c r="AH53" s="82"/>
      <c r="AI53" s="481"/>
    </row>
    <row r="54" spans="1:35" s="108" customFormat="1" ht="11.25" x14ac:dyDescent="0.2">
      <c r="A54" s="108" t="s">
        <v>176</v>
      </c>
      <c r="B54" s="110">
        <v>28</v>
      </c>
      <c r="C54" s="110" t="s">
        <v>142</v>
      </c>
      <c r="D54" s="110" t="s">
        <v>142</v>
      </c>
      <c r="E54" s="110">
        <v>1</v>
      </c>
      <c r="F54" s="110"/>
      <c r="G54" s="110">
        <v>1</v>
      </c>
      <c r="H54" s="110">
        <v>1</v>
      </c>
      <c r="I54" s="110"/>
      <c r="J54" s="110" t="s">
        <v>142</v>
      </c>
      <c r="K54" s="110"/>
      <c r="L54" s="110" t="s">
        <v>142</v>
      </c>
      <c r="M54" s="110"/>
      <c r="N54" s="110" t="s">
        <v>142</v>
      </c>
      <c r="O54" s="110"/>
      <c r="P54" s="110">
        <v>1</v>
      </c>
      <c r="Q54" s="110"/>
      <c r="R54" s="110">
        <v>8</v>
      </c>
      <c r="S54" s="110"/>
      <c r="T54" s="110">
        <v>2</v>
      </c>
      <c r="U54" s="110"/>
      <c r="V54" s="110">
        <v>4</v>
      </c>
      <c r="W54" s="110"/>
      <c r="X54" s="110">
        <v>3</v>
      </c>
      <c r="Y54" s="110"/>
      <c r="Z54" s="110">
        <v>4</v>
      </c>
      <c r="AA54" s="110"/>
      <c r="AB54" s="110" t="s">
        <v>142</v>
      </c>
      <c r="AC54" s="110"/>
      <c r="AD54" s="110">
        <v>3</v>
      </c>
      <c r="AE54" s="110"/>
      <c r="AF54" s="110" t="s">
        <v>142</v>
      </c>
      <c r="AG54" s="645"/>
      <c r="AH54" s="82"/>
      <c r="AI54" s="481"/>
    </row>
    <row r="55" spans="1:35" s="108" customFormat="1" ht="11.25" x14ac:dyDescent="0.2">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645"/>
      <c r="AH55" s="82"/>
      <c r="AI55" s="481"/>
    </row>
    <row r="56" spans="1:35" s="526" customFormat="1" ht="11.25" x14ac:dyDescent="0.2">
      <c r="A56" s="526" t="s">
        <v>177</v>
      </c>
      <c r="B56" s="110">
        <v>293</v>
      </c>
      <c r="C56" s="110" t="s">
        <v>142</v>
      </c>
      <c r="D56" s="110">
        <v>1</v>
      </c>
      <c r="E56" s="110">
        <v>3</v>
      </c>
      <c r="F56" s="110"/>
      <c r="G56" s="110">
        <v>3</v>
      </c>
      <c r="H56" s="110">
        <v>1</v>
      </c>
      <c r="I56" s="110"/>
      <c r="J56" s="110">
        <v>5</v>
      </c>
      <c r="K56" s="110"/>
      <c r="L56" s="110">
        <v>10</v>
      </c>
      <c r="M56" s="110"/>
      <c r="N56" s="110">
        <v>4</v>
      </c>
      <c r="O56" s="110"/>
      <c r="P56" s="110">
        <v>12</v>
      </c>
      <c r="Q56" s="110"/>
      <c r="R56" s="110">
        <v>37</v>
      </c>
      <c r="S56" s="110"/>
      <c r="T56" s="110">
        <v>48</v>
      </c>
      <c r="U56" s="484" t="s">
        <v>623</v>
      </c>
      <c r="V56" s="110">
        <v>33</v>
      </c>
      <c r="W56" s="484" t="s">
        <v>623</v>
      </c>
      <c r="X56" s="110">
        <v>46</v>
      </c>
      <c r="Y56" s="110"/>
      <c r="Z56" s="110">
        <v>41</v>
      </c>
      <c r="AA56" s="110"/>
      <c r="AB56" s="110">
        <v>24</v>
      </c>
      <c r="AC56" s="484" t="s">
        <v>623</v>
      </c>
      <c r="AD56" s="110">
        <v>23</v>
      </c>
      <c r="AE56" s="484" t="s">
        <v>623</v>
      </c>
      <c r="AF56" s="110">
        <v>2</v>
      </c>
      <c r="AG56" s="660"/>
      <c r="AH56" s="82"/>
      <c r="AI56" s="661"/>
    </row>
    <row r="57" spans="1:35" s="310" customFormat="1" ht="11.25" x14ac:dyDescent="0.2">
      <c r="A57" s="310" t="s">
        <v>236</v>
      </c>
      <c r="B57" s="128">
        <v>40</v>
      </c>
      <c r="C57" s="128" t="s">
        <v>142</v>
      </c>
      <c r="D57" s="128" t="s">
        <v>142</v>
      </c>
      <c r="E57" s="128" t="s">
        <v>142</v>
      </c>
      <c r="F57" s="128"/>
      <c r="G57" s="128" t="s">
        <v>142</v>
      </c>
      <c r="H57" s="128" t="s">
        <v>142</v>
      </c>
      <c r="I57" s="128"/>
      <c r="J57" s="128" t="s">
        <v>142</v>
      </c>
      <c r="K57" s="128"/>
      <c r="L57" s="128">
        <v>2</v>
      </c>
      <c r="M57" s="128"/>
      <c r="N57" s="128" t="s">
        <v>142</v>
      </c>
      <c r="O57" s="128"/>
      <c r="P57" s="128">
        <v>3</v>
      </c>
      <c r="Q57" s="128"/>
      <c r="R57" s="128">
        <v>9</v>
      </c>
      <c r="S57" s="128"/>
      <c r="T57" s="128">
        <v>6</v>
      </c>
      <c r="U57" s="128"/>
      <c r="V57" s="128">
        <v>4</v>
      </c>
      <c r="W57" s="128"/>
      <c r="X57" s="128">
        <v>6</v>
      </c>
      <c r="Y57" s="128"/>
      <c r="Z57" s="128">
        <v>7</v>
      </c>
      <c r="AA57" s="128"/>
      <c r="AB57" s="128">
        <v>3</v>
      </c>
      <c r="AC57" s="128"/>
      <c r="AD57" s="128" t="s">
        <v>142</v>
      </c>
      <c r="AE57" s="128"/>
      <c r="AF57" s="128" t="s">
        <v>142</v>
      </c>
      <c r="AG57" s="662"/>
      <c r="AH57" s="578"/>
      <c r="AI57" s="661"/>
    </row>
    <row r="58" spans="1:35" s="526" customFormat="1" ht="11.25" x14ac:dyDescent="0.2">
      <c r="A58" s="526" t="s">
        <v>178</v>
      </c>
      <c r="B58" s="110">
        <v>151</v>
      </c>
      <c r="C58" s="110" t="s">
        <v>142</v>
      </c>
      <c r="D58" s="110" t="s">
        <v>142</v>
      </c>
      <c r="E58" s="110">
        <v>1</v>
      </c>
      <c r="F58" s="110"/>
      <c r="G58" s="110">
        <v>1</v>
      </c>
      <c r="H58" s="110">
        <v>3</v>
      </c>
      <c r="I58" s="110"/>
      <c r="J58" s="110">
        <v>2</v>
      </c>
      <c r="K58" s="110"/>
      <c r="L58" s="110">
        <v>3</v>
      </c>
      <c r="M58" s="110"/>
      <c r="N58" s="110">
        <v>9</v>
      </c>
      <c r="O58" s="110"/>
      <c r="P58" s="110">
        <v>9</v>
      </c>
      <c r="Q58" s="110"/>
      <c r="R58" s="110">
        <v>22</v>
      </c>
      <c r="S58" s="110"/>
      <c r="T58" s="110">
        <v>29</v>
      </c>
      <c r="U58" s="110"/>
      <c r="V58" s="110">
        <v>20</v>
      </c>
      <c r="W58" s="110"/>
      <c r="X58" s="110">
        <v>18</v>
      </c>
      <c r="Y58" s="110"/>
      <c r="Z58" s="110">
        <v>17</v>
      </c>
      <c r="AA58" s="110"/>
      <c r="AB58" s="110">
        <v>8</v>
      </c>
      <c r="AC58" s="110"/>
      <c r="AD58" s="110">
        <v>8</v>
      </c>
      <c r="AE58" s="110"/>
      <c r="AF58" s="110">
        <v>1</v>
      </c>
      <c r="AG58" s="660"/>
      <c r="AH58" s="82"/>
      <c r="AI58" s="661"/>
    </row>
    <row r="59" spans="1:35" s="526" customFormat="1" ht="11.25" x14ac:dyDescent="0.2">
      <c r="A59" s="526" t="s">
        <v>179</v>
      </c>
      <c r="B59" s="311">
        <v>304</v>
      </c>
      <c r="C59" s="110" t="s">
        <v>142</v>
      </c>
      <c r="D59" s="110" t="s">
        <v>142</v>
      </c>
      <c r="E59" s="311">
        <v>3</v>
      </c>
      <c r="F59" s="311"/>
      <c r="G59" s="311">
        <v>2</v>
      </c>
      <c r="H59" s="311">
        <v>2</v>
      </c>
      <c r="I59" s="311"/>
      <c r="J59" s="311" t="s">
        <v>142</v>
      </c>
      <c r="K59" s="311"/>
      <c r="L59" s="311">
        <v>5</v>
      </c>
      <c r="M59" s="311"/>
      <c r="N59" s="311">
        <v>12</v>
      </c>
      <c r="O59" s="311"/>
      <c r="P59" s="311">
        <v>21</v>
      </c>
      <c r="Q59" s="311"/>
      <c r="R59" s="311">
        <v>33</v>
      </c>
      <c r="S59" s="311"/>
      <c r="T59" s="311">
        <v>51</v>
      </c>
      <c r="U59" s="484" t="s">
        <v>623</v>
      </c>
      <c r="V59" s="311">
        <v>44</v>
      </c>
      <c r="W59" s="311"/>
      <c r="X59" s="311">
        <v>39</v>
      </c>
      <c r="Y59" s="311"/>
      <c r="Z59" s="311">
        <v>45</v>
      </c>
      <c r="AA59" s="311"/>
      <c r="AB59" s="311">
        <v>22</v>
      </c>
      <c r="AC59" s="311"/>
      <c r="AD59" s="311">
        <v>23</v>
      </c>
      <c r="AE59" s="311"/>
      <c r="AF59" s="311">
        <v>2</v>
      </c>
      <c r="AG59" s="660"/>
      <c r="AH59" s="82"/>
      <c r="AI59" s="661"/>
    </row>
    <row r="60" spans="1:35" s="310" customFormat="1" ht="11.25" customHeight="1" x14ac:dyDescent="0.2">
      <c r="A60" s="310" t="s">
        <v>237</v>
      </c>
      <c r="B60" s="312">
        <v>77</v>
      </c>
      <c r="C60" s="128" t="s">
        <v>142</v>
      </c>
      <c r="D60" s="128" t="s">
        <v>142</v>
      </c>
      <c r="E60" s="312">
        <v>1</v>
      </c>
      <c r="F60" s="312"/>
      <c r="G60" s="312" t="s">
        <v>142</v>
      </c>
      <c r="H60" s="312" t="s">
        <v>142</v>
      </c>
      <c r="I60" s="312"/>
      <c r="J60" s="312" t="s">
        <v>142</v>
      </c>
      <c r="K60" s="312"/>
      <c r="L60" s="312">
        <v>1</v>
      </c>
      <c r="M60" s="312"/>
      <c r="N60" s="312">
        <v>3</v>
      </c>
      <c r="O60" s="312"/>
      <c r="P60" s="312">
        <v>4</v>
      </c>
      <c r="Q60" s="312"/>
      <c r="R60" s="312">
        <v>5</v>
      </c>
      <c r="S60" s="312"/>
      <c r="T60" s="312">
        <v>19</v>
      </c>
      <c r="U60" s="312"/>
      <c r="V60" s="312">
        <v>15</v>
      </c>
      <c r="W60" s="312"/>
      <c r="X60" s="312">
        <v>11</v>
      </c>
      <c r="Y60" s="312"/>
      <c r="Z60" s="312">
        <v>8</v>
      </c>
      <c r="AA60" s="312"/>
      <c r="AB60" s="312">
        <v>2</v>
      </c>
      <c r="AC60" s="312"/>
      <c r="AD60" s="312">
        <v>8</v>
      </c>
      <c r="AE60" s="312"/>
      <c r="AF60" s="312" t="s">
        <v>142</v>
      </c>
      <c r="AG60" s="660"/>
      <c r="AH60" s="578"/>
      <c r="AI60" s="661"/>
    </row>
    <row r="61" spans="1:35" s="526" customFormat="1" ht="11.25" x14ac:dyDescent="0.2">
      <c r="B61" s="311"/>
      <c r="C61" s="110"/>
      <c r="D61" s="110"/>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660"/>
      <c r="AH61" s="82"/>
      <c r="AI61" s="661"/>
    </row>
    <row r="62" spans="1:35" s="526" customFormat="1" ht="11.25" x14ac:dyDescent="0.2">
      <c r="A62" s="526" t="s">
        <v>180</v>
      </c>
      <c r="B62" s="110">
        <v>60</v>
      </c>
      <c r="C62" s="110" t="s">
        <v>142</v>
      </c>
      <c r="D62" s="110" t="s">
        <v>142</v>
      </c>
      <c r="E62" s="110">
        <v>1</v>
      </c>
      <c r="F62" s="110"/>
      <c r="G62" s="110">
        <v>2</v>
      </c>
      <c r="H62" s="110">
        <v>1</v>
      </c>
      <c r="I62" s="110"/>
      <c r="J62" s="110">
        <v>1</v>
      </c>
      <c r="K62" s="110"/>
      <c r="L62" s="110">
        <v>1</v>
      </c>
      <c r="M62" s="110"/>
      <c r="N62" s="110">
        <v>2</v>
      </c>
      <c r="O62" s="110"/>
      <c r="P62" s="110">
        <v>3</v>
      </c>
      <c r="Q62" s="110"/>
      <c r="R62" s="110">
        <v>5</v>
      </c>
      <c r="S62" s="110"/>
      <c r="T62" s="110">
        <v>5</v>
      </c>
      <c r="U62" s="110"/>
      <c r="V62" s="110">
        <v>9</v>
      </c>
      <c r="W62" s="110"/>
      <c r="X62" s="110">
        <v>12</v>
      </c>
      <c r="Y62" s="110"/>
      <c r="Z62" s="110">
        <v>3</v>
      </c>
      <c r="AA62" s="110"/>
      <c r="AB62" s="110">
        <v>8</v>
      </c>
      <c r="AC62" s="110"/>
      <c r="AD62" s="110">
        <v>7</v>
      </c>
      <c r="AE62" s="110"/>
      <c r="AF62" s="110" t="s">
        <v>142</v>
      </c>
      <c r="AG62" s="660"/>
      <c r="AH62" s="82"/>
      <c r="AI62" s="661"/>
    </row>
    <row r="63" spans="1:35" s="526" customFormat="1" ht="11.25" x14ac:dyDescent="0.2">
      <c r="A63" s="526" t="s">
        <v>181</v>
      </c>
      <c r="B63" s="311">
        <v>56</v>
      </c>
      <c r="C63" s="110" t="s">
        <v>142</v>
      </c>
      <c r="D63" s="311" t="s">
        <v>142</v>
      </c>
      <c r="E63" s="110" t="s">
        <v>142</v>
      </c>
      <c r="F63" s="110"/>
      <c r="G63" s="110" t="s">
        <v>142</v>
      </c>
      <c r="H63" s="311">
        <v>1</v>
      </c>
      <c r="I63" s="110"/>
      <c r="J63" s="110">
        <v>1</v>
      </c>
      <c r="K63" s="110"/>
      <c r="L63" s="311">
        <v>1</v>
      </c>
      <c r="M63" s="110"/>
      <c r="N63" s="311">
        <v>1</v>
      </c>
      <c r="O63" s="110"/>
      <c r="P63" s="311">
        <v>2</v>
      </c>
      <c r="Q63" s="110"/>
      <c r="R63" s="311">
        <v>5</v>
      </c>
      <c r="S63" s="110"/>
      <c r="T63" s="311">
        <v>10</v>
      </c>
      <c r="U63" s="110"/>
      <c r="V63" s="311">
        <v>7</v>
      </c>
      <c r="W63" s="110"/>
      <c r="X63" s="311">
        <v>4</v>
      </c>
      <c r="Y63" s="311"/>
      <c r="Z63" s="311">
        <v>13</v>
      </c>
      <c r="AA63" s="110"/>
      <c r="AB63" s="311">
        <v>5</v>
      </c>
      <c r="AC63" s="110"/>
      <c r="AD63" s="311">
        <v>6</v>
      </c>
      <c r="AE63" s="484" t="s">
        <v>623</v>
      </c>
      <c r="AF63" s="110" t="s">
        <v>142</v>
      </c>
      <c r="AG63" s="660"/>
      <c r="AH63" s="82"/>
      <c r="AI63" s="661"/>
    </row>
    <row r="64" spans="1:35" s="526" customFormat="1" ht="11.25" x14ac:dyDescent="0.2">
      <c r="A64" s="526" t="s">
        <v>182</v>
      </c>
      <c r="B64" s="311">
        <v>98</v>
      </c>
      <c r="C64" s="110">
        <v>1</v>
      </c>
      <c r="D64" s="311">
        <v>1</v>
      </c>
      <c r="E64" s="110">
        <v>2</v>
      </c>
      <c r="F64" s="110"/>
      <c r="G64" s="110">
        <v>1</v>
      </c>
      <c r="H64" s="311">
        <v>1</v>
      </c>
      <c r="I64" s="110"/>
      <c r="J64" s="110" t="s">
        <v>142</v>
      </c>
      <c r="K64" s="110"/>
      <c r="L64" s="311" t="s">
        <v>142</v>
      </c>
      <c r="M64" s="110"/>
      <c r="N64" s="311">
        <v>2</v>
      </c>
      <c r="O64" s="110"/>
      <c r="P64" s="311">
        <v>4</v>
      </c>
      <c r="Q64" s="110"/>
      <c r="R64" s="311">
        <v>14</v>
      </c>
      <c r="S64" s="110"/>
      <c r="T64" s="311">
        <v>15</v>
      </c>
      <c r="U64" s="110"/>
      <c r="V64" s="311">
        <v>16</v>
      </c>
      <c r="W64" s="110"/>
      <c r="X64" s="311">
        <v>10</v>
      </c>
      <c r="Y64" s="484" t="s">
        <v>623</v>
      </c>
      <c r="Z64" s="311">
        <v>13</v>
      </c>
      <c r="AA64" s="110"/>
      <c r="AB64" s="311">
        <v>9</v>
      </c>
      <c r="AC64" s="110"/>
      <c r="AD64" s="311">
        <v>9</v>
      </c>
      <c r="AE64" s="311"/>
      <c r="AF64" s="110" t="s">
        <v>142</v>
      </c>
      <c r="AG64" s="660"/>
      <c r="AH64" s="82"/>
      <c r="AI64" s="661"/>
    </row>
    <row r="65" spans="1:35" s="526" customFormat="1" ht="11.25" x14ac:dyDescent="0.2">
      <c r="A65" s="526" t="s">
        <v>183</v>
      </c>
      <c r="B65" s="311">
        <v>71</v>
      </c>
      <c r="C65" s="110" t="s">
        <v>142</v>
      </c>
      <c r="D65" s="311" t="s">
        <v>142</v>
      </c>
      <c r="E65" s="110">
        <v>1</v>
      </c>
      <c r="F65" s="110"/>
      <c r="G65" s="110" t="s">
        <v>142</v>
      </c>
      <c r="H65" s="311" t="s">
        <v>142</v>
      </c>
      <c r="I65" s="110"/>
      <c r="J65" s="110" t="s">
        <v>142</v>
      </c>
      <c r="K65" s="110"/>
      <c r="L65" s="311" t="s">
        <v>142</v>
      </c>
      <c r="M65" s="110"/>
      <c r="N65" s="311">
        <v>5</v>
      </c>
      <c r="O65" s="110"/>
      <c r="P65" s="311">
        <v>5</v>
      </c>
      <c r="Q65" s="110"/>
      <c r="R65" s="311">
        <v>8</v>
      </c>
      <c r="S65" s="110"/>
      <c r="T65" s="311">
        <v>7</v>
      </c>
      <c r="U65" s="110"/>
      <c r="V65" s="311">
        <v>17</v>
      </c>
      <c r="W65" s="110"/>
      <c r="X65" s="311">
        <v>13</v>
      </c>
      <c r="Y65" s="311"/>
      <c r="Z65" s="311">
        <v>7</v>
      </c>
      <c r="AA65" s="110"/>
      <c r="AB65" s="311">
        <v>3</v>
      </c>
      <c r="AC65" s="110"/>
      <c r="AD65" s="311">
        <v>4</v>
      </c>
      <c r="AE65" s="311"/>
      <c r="AF65" s="110">
        <v>1</v>
      </c>
      <c r="AG65" s="660"/>
      <c r="AH65" s="82"/>
      <c r="AI65" s="661"/>
    </row>
    <row r="66" spans="1:35" s="526" customFormat="1" ht="11.25" x14ac:dyDescent="0.2">
      <c r="A66" s="526" t="s">
        <v>184</v>
      </c>
      <c r="B66" s="110">
        <v>79</v>
      </c>
      <c r="C66" s="110" t="s">
        <v>142</v>
      </c>
      <c r="D66" s="110" t="s">
        <v>142</v>
      </c>
      <c r="E66" s="110">
        <v>2</v>
      </c>
      <c r="F66" s="110"/>
      <c r="G66" s="110">
        <v>2</v>
      </c>
      <c r="H66" s="110">
        <v>2</v>
      </c>
      <c r="I66" s="110"/>
      <c r="J66" s="110">
        <v>1</v>
      </c>
      <c r="K66" s="110"/>
      <c r="L66" s="110">
        <v>1</v>
      </c>
      <c r="M66" s="110"/>
      <c r="N66" s="110">
        <v>6</v>
      </c>
      <c r="O66" s="110"/>
      <c r="P66" s="110">
        <v>11</v>
      </c>
      <c r="Q66" s="110"/>
      <c r="R66" s="110">
        <v>9</v>
      </c>
      <c r="S66" s="110"/>
      <c r="T66" s="110">
        <v>10</v>
      </c>
      <c r="U66" s="110"/>
      <c r="V66" s="110">
        <v>14</v>
      </c>
      <c r="W66" s="110"/>
      <c r="X66" s="110">
        <v>8</v>
      </c>
      <c r="Y66" s="110"/>
      <c r="Z66" s="110">
        <v>4</v>
      </c>
      <c r="AA66" s="110"/>
      <c r="AB66" s="110">
        <v>5</v>
      </c>
      <c r="AC66" s="110"/>
      <c r="AD66" s="110">
        <v>4</v>
      </c>
      <c r="AE66" s="110"/>
      <c r="AF66" s="110" t="s">
        <v>142</v>
      </c>
      <c r="AG66" s="660"/>
      <c r="AH66" s="82"/>
      <c r="AI66" s="661"/>
    </row>
    <row r="67" spans="1:35" s="526" customFormat="1" ht="10.5"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660"/>
      <c r="AH67" s="82"/>
      <c r="AI67" s="661"/>
    </row>
    <row r="68" spans="1:35" s="526" customFormat="1" ht="11.25" x14ac:dyDescent="0.2">
      <c r="A68" s="526" t="s">
        <v>185</v>
      </c>
      <c r="B68" s="110">
        <v>117</v>
      </c>
      <c r="C68" s="110" t="s">
        <v>142</v>
      </c>
      <c r="D68" s="110">
        <v>1</v>
      </c>
      <c r="E68" s="110">
        <v>2</v>
      </c>
      <c r="F68" s="110"/>
      <c r="G68" s="110">
        <v>3</v>
      </c>
      <c r="H68" s="110">
        <v>1</v>
      </c>
      <c r="I68" s="110"/>
      <c r="J68" s="110">
        <v>2</v>
      </c>
      <c r="K68" s="110"/>
      <c r="L68" s="110">
        <v>1</v>
      </c>
      <c r="M68" s="110"/>
      <c r="N68" s="110">
        <v>4</v>
      </c>
      <c r="O68" s="110"/>
      <c r="P68" s="110">
        <v>18</v>
      </c>
      <c r="Q68" s="110"/>
      <c r="R68" s="110">
        <v>13</v>
      </c>
      <c r="S68" s="110"/>
      <c r="T68" s="110">
        <v>16</v>
      </c>
      <c r="U68" s="110"/>
      <c r="V68" s="110">
        <v>13</v>
      </c>
      <c r="W68" s="110"/>
      <c r="X68" s="110">
        <v>12</v>
      </c>
      <c r="Y68" s="110"/>
      <c r="Z68" s="110">
        <v>15</v>
      </c>
      <c r="AA68" s="110"/>
      <c r="AB68" s="110">
        <v>11</v>
      </c>
      <c r="AC68" s="110"/>
      <c r="AD68" s="110">
        <v>5</v>
      </c>
      <c r="AE68" s="110"/>
      <c r="AF68" s="110" t="s">
        <v>142</v>
      </c>
      <c r="AG68" s="660"/>
      <c r="AH68" s="82"/>
      <c r="AI68" s="661"/>
    </row>
    <row r="69" spans="1:35" s="526" customFormat="1" ht="11.25" x14ac:dyDescent="0.2">
      <c r="A69" s="526" t="s">
        <v>186</v>
      </c>
      <c r="B69" s="110">
        <v>61</v>
      </c>
      <c r="C69" s="110" t="s">
        <v>142</v>
      </c>
      <c r="D69" s="110">
        <v>1</v>
      </c>
      <c r="E69" s="110" t="s">
        <v>142</v>
      </c>
      <c r="F69" s="110"/>
      <c r="G69" s="110">
        <v>1</v>
      </c>
      <c r="H69" s="110">
        <v>1</v>
      </c>
      <c r="I69" s="110"/>
      <c r="J69" s="110" t="s">
        <v>142</v>
      </c>
      <c r="K69" s="110"/>
      <c r="L69" s="110">
        <v>2</v>
      </c>
      <c r="M69" s="110"/>
      <c r="N69" s="110">
        <v>1</v>
      </c>
      <c r="O69" s="110"/>
      <c r="P69" s="110">
        <v>4</v>
      </c>
      <c r="Q69" s="110"/>
      <c r="R69" s="110">
        <v>9</v>
      </c>
      <c r="S69" s="110"/>
      <c r="T69" s="110">
        <v>9</v>
      </c>
      <c r="U69" s="110"/>
      <c r="V69" s="110">
        <v>8</v>
      </c>
      <c r="W69" s="110"/>
      <c r="X69" s="110">
        <v>8</v>
      </c>
      <c r="Y69" s="110"/>
      <c r="Z69" s="110">
        <v>6</v>
      </c>
      <c r="AA69" s="110"/>
      <c r="AB69" s="110">
        <v>6</v>
      </c>
      <c r="AC69" s="110"/>
      <c r="AD69" s="110">
        <v>2</v>
      </c>
      <c r="AE69" s="110"/>
      <c r="AF69" s="110">
        <v>3</v>
      </c>
      <c r="AG69" s="660"/>
      <c r="AH69" s="82"/>
      <c r="AI69" s="661"/>
    </row>
    <row r="70" spans="1:35" s="526" customFormat="1" ht="11.25" x14ac:dyDescent="0.2">
      <c r="A70" s="526" t="s">
        <v>187</v>
      </c>
      <c r="B70" s="110">
        <v>60</v>
      </c>
      <c r="C70" s="110" t="s">
        <v>142</v>
      </c>
      <c r="D70" s="110" t="s">
        <v>142</v>
      </c>
      <c r="E70" s="110">
        <v>1</v>
      </c>
      <c r="F70" s="110"/>
      <c r="G70" s="110">
        <v>1</v>
      </c>
      <c r="H70" s="110" t="s">
        <v>142</v>
      </c>
      <c r="I70" s="110"/>
      <c r="J70" s="110" t="s">
        <v>142</v>
      </c>
      <c r="K70" s="110"/>
      <c r="L70" s="110">
        <v>2</v>
      </c>
      <c r="M70" s="110"/>
      <c r="N70" s="110">
        <v>2</v>
      </c>
      <c r="O70" s="110"/>
      <c r="P70" s="110">
        <v>4</v>
      </c>
      <c r="Q70" s="110"/>
      <c r="R70" s="110">
        <v>10</v>
      </c>
      <c r="S70" s="110"/>
      <c r="T70" s="110">
        <v>6</v>
      </c>
      <c r="U70" s="110"/>
      <c r="V70" s="110">
        <v>10</v>
      </c>
      <c r="W70" s="110"/>
      <c r="X70" s="110">
        <v>11</v>
      </c>
      <c r="Y70" s="110"/>
      <c r="Z70" s="110">
        <v>4</v>
      </c>
      <c r="AA70" s="110"/>
      <c r="AB70" s="110">
        <v>5</v>
      </c>
      <c r="AC70" s="110"/>
      <c r="AD70" s="110">
        <v>3</v>
      </c>
      <c r="AE70" s="110"/>
      <c r="AF70" s="110">
        <v>1</v>
      </c>
      <c r="AG70" s="660"/>
      <c r="AH70" s="82"/>
      <c r="AI70" s="661"/>
    </row>
    <row r="71" spans="1:35" s="526" customFormat="1" ht="11.25" x14ac:dyDescent="0.2">
      <c r="A71" s="663" t="s">
        <v>188</v>
      </c>
      <c r="B71" s="193">
        <v>71</v>
      </c>
      <c r="C71" s="193" t="s">
        <v>142</v>
      </c>
      <c r="D71" s="193" t="s">
        <v>142</v>
      </c>
      <c r="E71" s="193">
        <v>1</v>
      </c>
      <c r="F71" s="193"/>
      <c r="G71" s="193" t="s">
        <v>142</v>
      </c>
      <c r="H71" s="193">
        <v>1</v>
      </c>
      <c r="I71" s="193"/>
      <c r="J71" s="193" t="s">
        <v>142</v>
      </c>
      <c r="K71" s="193"/>
      <c r="L71" s="193" t="s">
        <v>142</v>
      </c>
      <c r="M71" s="193"/>
      <c r="N71" s="193">
        <v>3</v>
      </c>
      <c r="O71" s="193"/>
      <c r="P71" s="193">
        <v>7</v>
      </c>
      <c r="Q71" s="193"/>
      <c r="R71" s="193">
        <v>13</v>
      </c>
      <c r="S71" s="193"/>
      <c r="T71" s="193">
        <v>9</v>
      </c>
      <c r="U71" s="193"/>
      <c r="V71" s="193">
        <v>8</v>
      </c>
      <c r="W71" s="193"/>
      <c r="X71" s="193">
        <v>14</v>
      </c>
      <c r="Y71" s="193"/>
      <c r="Z71" s="193">
        <v>7</v>
      </c>
      <c r="AA71" s="193"/>
      <c r="AB71" s="193">
        <v>5</v>
      </c>
      <c r="AC71" s="193"/>
      <c r="AD71" s="193">
        <v>3</v>
      </c>
      <c r="AE71" s="193"/>
      <c r="AF71" s="193" t="s">
        <v>142</v>
      </c>
      <c r="AG71" s="660"/>
      <c r="AH71" s="49"/>
      <c r="AI71" s="661"/>
    </row>
    <row r="72" spans="1:35" s="526" customFormat="1" ht="11.25" x14ac:dyDescent="0.2">
      <c r="A72" s="664"/>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660"/>
      <c r="AH72" s="665"/>
    </row>
    <row r="73" spans="1:35" s="114" customFormat="1" ht="11.25" x14ac:dyDescent="0.2">
      <c r="A73" s="114" t="s">
        <v>10</v>
      </c>
      <c r="B73" s="319">
        <v>15130</v>
      </c>
      <c r="C73" s="109">
        <v>39</v>
      </c>
      <c r="D73" s="319">
        <v>121</v>
      </c>
      <c r="E73" s="319">
        <v>154</v>
      </c>
      <c r="F73" s="319"/>
      <c r="G73" s="319">
        <v>149</v>
      </c>
      <c r="H73" s="319">
        <v>237</v>
      </c>
      <c r="I73" s="319"/>
      <c r="J73" s="319">
        <v>234</v>
      </c>
      <c r="K73" s="319"/>
      <c r="L73" s="319">
        <v>334</v>
      </c>
      <c r="M73" s="319"/>
      <c r="N73" s="319">
        <v>506</v>
      </c>
      <c r="O73" s="319"/>
      <c r="P73" s="319">
        <v>926</v>
      </c>
      <c r="Q73" s="319"/>
      <c r="R73" s="319">
        <v>2283</v>
      </c>
      <c r="S73" s="319"/>
      <c r="T73" s="319">
        <v>2765</v>
      </c>
      <c r="U73" s="319"/>
      <c r="V73" s="319">
        <v>2151</v>
      </c>
      <c r="W73" s="319"/>
      <c r="X73" s="319">
        <v>1984</v>
      </c>
      <c r="Y73" s="319"/>
      <c r="Z73" s="319">
        <v>1460</v>
      </c>
      <c r="AA73" s="319"/>
      <c r="AB73" s="319">
        <v>990</v>
      </c>
      <c r="AC73" s="319"/>
      <c r="AD73" s="319">
        <v>662</v>
      </c>
      <c r="AE73" s="319"/>
      <c r="AF73" s="319">
        <v>135</v>
      </c>
      <c r="AG73" s="666"/>
      <c r="AH73" s="667"/>
    </row>
    <row r="74" spans="1:35" s="655" customFormat="1" ht="11.25" x14ac:dyDescent="0.2">
      <c r="B74" s="656"/>
      <c r="C74" s="656"/>
      <c r="D74" s="656"/>
      <c r="E74" s="656"/>
      <c r="F74" s="656"/>
      <c r="G74" s="656"/>
      <c r="H74" s="656"/>
      <c r="I74" s="656"/>
      <c r="J74" s="656"/>
      <c r="K74" s="656"/>
      <c r="L74" s="656"/>
      <c r="M74" s="656"/>
      <c r="N74" s="656"/>
      <c r="O74" s="656"/>
      <c r="P74" s="656"/>
      <c r="Q74" s="656"/>
      <c r="R74" s="656"/>
      <c r="S74" s="656"/>
      <c r="T74" s="656"/>
      <c r="U74" s="656"/>
      <c r="V74" s="656"/>
      <c r="W74" s="656"/>
      <c r="X74" s="656"/>
      <c r="Y74" s="656"/>
      <c r="Z74" s="656"/>
      <c r="AA74" s="656"/>
      <c r="AB74" s="656"/>
      <c r="AC74" s="656"/>
      <c r="AD74" s="656"/>
      <c r="AE74" s="656"/>
      <c r="AF74" s="656"/>
    </row>
    <row r="75" spans="1:35" s="665" customFormat="1" ht="11.25" x14ac:dyDescent="0.2">
      <c r="A75" s="526" t="s">
        <v>168</v>
      </c>
      <c r="B75" s="110">
        <v>2251</v>
      </c>
      <c r="C75" s="110">
        <v>4</v>
      </c>
      <c r="D75" s="110">
        <v>12</v>
      </c>
      <c r="E75" s="110">
        <v>15</v>
      </c>
      <c r="F75" s="110"/>
      <c r="G75" s="110">
        <v>27</v>
      </c>
      <c r="H75" s="110">
        <v>34</v>
      </c>
      <c r="I75" s="110"/>
      <c r="J75" s="110">
        <v>33</v>
      </c>
      <c r="K75" s="110"/>
      <c r="L75" s="110">
        <v>50</v>
      </c>
      <c r="M75" s="110"/>
      <c r="N75" s="110">
        <v>57</v>
      </c>
      <c r="O75" s="110"/>
      <c r="P75" s="110">
        <v>104</v>
      </c>
      <c r="Q75" s="110"/>
      <c r="R75" s="110">
        <v>276</v>
      </c>
      <c r="S75" s="110"/>
      <c r="T75" s="110">
        <v>449</v>
      </c>
      <c r="U75" s="110"/>
      <c r="V75" s="110">
        <v>413</v>
      </c>
      <c r="W75" s="110"/>
      <c r="X75" s="110">
        <v>360</v>
      </c>
      <c r="Y75" s="110"/>
      <c r="Z75" s="110">
        <v>206</v>
      </c>
      <c r="AA75" s="110"/>
      <c r="AB75" s="110">
        <v>129</v>
      </c>
      <c r="AC75" s="110"/>
      <c r="AD75" s="110">
        <v>58</v>
      </c>
      <c r="AE75" s="110"/>
      <c r="AF75" s="110">
        <v>24</v>
      </c>
      <c r="AG75" s="660"/>
    </row>
    <row r="76" spans="1:35" s="310" customFormat="1" ht="11.25" x14ac:dyDescent="0.2">
      <c r="A76" s="310" t="s">
        <v>265</v>
      </c>
      <c r="B76" s="312">
        <v>972</v>
      </c>
      <c r="C76" s="128">
        <v>1</v>
      </c>
      <c r="D76" s="128">
        <v>3</v>
      </c>
      <c r="E76" s="128">
        <v>6</v>
      </c>
      <c r="F76" s="128"/>
      <c r="G76" s="128">
        <v>12</v>
      </c>
      <c r="H76" s="128">
        <v>18</v>
      </c>
      <c r="I76" s="128"/>
      <c r="J76" s="312">
        <v>10</v>
      </c>
      <c r="K76" s="128"/>
      <c r="L76" s="128">
        <v>10</v>
      </c>
      <c r="M76" s="128"/>
      <c r="N76" s="312">
        <v>18</v>
      </c>
      <c r="O76" s="128"/>
      <c r="P76" s="312">
        <v>38</v>
      </c>
      <c r="Q76" s="128"/>
      <c r="R76" s="312">
        <v>118</v>
      </c>
      <c r="S76" s="128"/>
      <c r="T76" s="312">
        <v>232</v>
      </c>
      <c r="U76" s="128"/>
      <c r="V76" s="312">
        <v>183</v>
      </c>
      <c r="W76" s="128"/>
      <c r="X76" s="312">
        <v>161</v>
      </c>
      <c r="Y76" s="312"/>
      <c r="Z76" s="312">
        <v>86</v>
      </c>
      <c r="AA76" s="128"/>
      <c r="AB76" s="312">
        <v>49</v>
      </c>
      <c r="AC76" s="128"/>
      <c r="AD76" s="312">
        <v>19</v>
      </c>
      <c r="AE76" s="312"/>
      <c r="AF76" s="128">
        <v>8</v>
      </c>
      <c r="AG76" s="662"/>
    </row>
    <row r="77" spans="1:35" s="526" customFormat="1" ht="11.25" x14ac:dyDescent="0.2">
      <c r="A77" s="526" t="s">
        <v>169</v>
      </c>
      <c r="B77" s="110">
        <v>371</v>
      </c>
      <c r="C77" s="110">
        <v>2</v>
      </c>
      <c r="D77" s="110">
        <v>7</v>
      </c>
      <c r="E77" s="110">
        <v>4</v>
      </c>
      <c r="F77" s="110"/>
      <c r="G77" s="110">
        <v>3</v>
      </c>
      <c r="H77" s="110">
        <v>4</v>
      </c>
      <c r="I77" s="110"/>
      <c r="J77" s="110">
        <v>6</v>
      </c>
      <c r="K77" s="110"/>
      <c r="L77" s="110">
        <v>7</v>
      </c>
      <c r="M77" s="110"/>
      <c r="N77" s="110">
        <v>5</v>
      </c>
      <c r="O77" s="110"/>
      <c r="P77" s="110">
        <v>16</v>
      </c>
      <c r="Q77" s="110"/>
      <c r="R77" s="110">
        <v>63</v>
      </c>
      <c r="S77" s="110"/>
      <c r="T77" s="110">
        <v>81</v>
      </c>
      <c r="U77" s="484" t="s">
        <v>623</v>
      </c>
      <c r="V77" s="110">
        <v>59</v>
      </c>
      <c r="W77" s="110"/>
      <c r="X77" s="110">
        <v>49</v>
      </c>
      <c r="Y77" s="110"/>
      <c r="Z77" s="110">
        <v>29</v>
      </c>
      <c r="AA77" s="110"/>
      <c r="AB77" s="110">
        <v>24</v>
      </c>
      <c r="AC77" s="110"/>
      <c r="AD77" s="110">
        <v>12</v>
      </c>
      <c r="AE77" s="110"/>
      <c r="AF77" s="110" t="s">
        <v>142</v>
      </c>
      <c r="AG77" s="660"/>
    </row>
    <row r="78" spans="1:35" s="526" customFormat="1" ht="11.25" x14ac:dyDescent="0.2">
      <c r="A78" s="526" t="s">
        <v>170</v>
      </c>
      <c r="B78" s="527">
        <v>571</v>
      </c>
      <c r="C78" s="527">
        <v>2</v>
      </c>
      <c r="D78" s="527">
        <v>6</v>
      </c>
      <c r="E78" s="527">
        <v>13</v>
      </c>
      <c r="F78" s="527"/>
      <c r="G78" s="527">
        <v>14</v>
      </c>
      <c r="H78" s="527">
        <v>13</v>
      </c>
      <c r="I78" s="527"/>
      <c r="J78" s="527">
        <v>10</v>
      </c>
      <c r="K78" s="527"/>
      <c r="L78" s="527">
        <v>13</v>
      </c>
      <c r="M78" s="527"/>
      <c r="N78" s="527">
        <v>19</v>
      </c>
      <c r="O78" s="527"/>
      <c r="P78" s="527">
        <v>38</v>
      </c>
      <c r="Q78" s="527"/>
      <c r="R78" s="527">
        <v>79</v>
      </c>
      <c r="S78" s="527"/>
      <c r="T78" s="527">
        <v>106</v>
      </c>
      <c r="U78" s="527"/>
      <c r="V78" s="527">
        <v>78</v>
      </c>
      <c r="W78" s="527"/>
      <c r="X78" s="527">
        <v>65</v>
      </c>
      <c r="Y78" s="527"/>
      <c r="Z78" s="527">
        <v>58</v>
      </c>
      <c r="AA78" s="527"/>
      <c r="AB78" s="527">
        <v>32</v>
      </c>
      <c r="AC78" s="527"/>
      <c r="AD78" s="527">
        <v>23</v>
      </c>
      <c r="AE78" s="527"/>
      <c r="AF78" s="527">
        <v>2</v>
      </c>
      <c r="AG78" s="660"/>
    </row>
    <row r="79" spans="1:35" s="526" customFormat="1" ht="11.25" x14ac:dyDescent="0.2">
      <c r="A79" s="526" t="s">
        <v>171</v>
      </c>
      <c r="B79" s="527">
        <v>637</v>
      </c>
      <c r="C79" s="527" t="s">
        <v>142</v>
      </c>
      <c r="D79" s="527">
        <v>10</v>
      </c>
      <c r="E79" s="527">
        <v>11</v>
      </c>
      <c r="F79" s="527"/>
      <c r="G79" s="527">
        <v>11</v>
      </c>
      <c r="H79" s="527">
        <v>8</v>
      </c>
      <c r="I79" s="527"/>
      <c r="J79" s="527">
        <v>13</v>
      </c>
      <c r="K79" s="527"/>
      <c r="L79" s="527">
        <v>13</v>
      </c>
      <c r="M79" s="484" t="s">
        <v>623</v>
      </c>
      <c r="N79" s="527">
        <v>24</v>
      </c>
      <c r="O79" s="527"/>
      <c r="P79" s="527">
        <v>41</v>
      </c>
      <c r="Q79" s="527"/>
      <c r="R79" s="527">
        <v>95</v>
      </c>
      <c r="S79" s="527"/>
      <c r="T79" s="527">
        <v>100</v>
      </c>
      <c r="U79" s="527"/>
      <c r="V79" s="527">
        <v>91</v>
      </c>
      <c r="W79" s="527"/>
      <c r="X79" s="527">
        <v>80</v>
      </c>
      <c r="Y79" s="527"/>
      <c r="Z79" s="527">
        <v>75</v>
      </c>
      <c r="AA79" s="527"/>
      <c r="AB79" s="527">
        <v>33</v>
      </c>
      <c r="AC79" s="527"/>
      <c r="AD79" s="527">
        <v>30</v>
      </c>
      <c r="AE79" s="527"/>
      <c r="AF79" s="527">
        <v>2</v>
      </c>
      <c r="AG79" s="660"/>
    </row>
    <row r="80" spans="1:35" s="526" customFormat="1" ht="11.25" x14ac:dyDescent="0.2">
      <c r="B80" s="527"/>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660"/>
    </row>
    <row r="81" spans="1:33" s="526" customFormat="1" ht="11.25" x14ac:dyDescent="0.2">
      <c r="A81" s="526" t="s">
        <v>172</v>
      </c>
      <c r="B81" s="527">
        <v>748</v>
      </c>
      <c r="C81" s="527">
        <v>6</v>
      </c>
      <c r="D81" s="527">
        <v>9</v>
      </c>
      <c r="E81" s="527">
        <v>8</v>
      </c>
      <c r="F81" s="527"/>
      <c r="G81" s="527">
        <v>8</v>
      </c>
      <c r="H81" s="527">
        <v>21</v>
      </c>
      <c r="I81" s="527"/>
      <c r="J81" s="527">
        <v>16</v>
      </c>
      <c r="K81" s="527"/>
      <c r="L81" s="527">
        <v>16</v>
      </c>
      <c r="M81" s="527"/>
      <c r="N81" s="527">
        <v>28</v>
      </c>
      <c r="O81" s="527"/>
      <c r="P81" s="527">
        <v>65</v>
      </c>
      <c r="Q81" s="527"/>
      <c r="R81" s="527">
        <v>133</v>
      </c>
      <c r="S81" s="527"/>
      <c r="T81" s="527">
        <v>135</v>
      </c>
      <c r="U81" s="527"/>
      <c r="V81" s="527">
        <v>81</v>
      </c>
      <c r="W81" s="527"/>
      <c r="X81" s="527">
        <v>78</v>
      </c>
      <c r="Y81" s="527"/>
      <c r="Z81" s="527">
        <v>62</v>
      </c>
      <c r="AA81" s="527"/>
      <c r="AB81" s="527">
        <v>43</v>
      </c>
      <c r="AC81" s="527"/>
      <c r="AD81" s="527">
        <v>30</v>
      </c>
      <c r="AE81" s="527"/>
      <c r="AF81" s="527">
        <v>9</v>
      </c>
      <c r="AG81" s="660"/>
    </row>
    <row r="82" spans="1:33" s="526" customFormat="1" ht="11.25" x14ac:dyDescent="0.2">
      <c r="A82" s="526" t="s">
        <v>173</v>
      </c>
      <c r="B82" s="527">
        <v>314</v>
      </c>
      <c r="C82" s="527" t="s">
        <v>142</v>
      </c>
      <c r="D82" s="527">
        <v>3</v>
      </c>
      <c r="E82" s="527">
        <v>3</v>
      </c>
      <c r="F82" s="527"/>
      <c r="G82" s="527">
        <v>2</v>
      </c>
      <c r="H82" s="527">
        <v>6</v>
      </c>
      <c r="I82" s="527"/>
      <c r="J82" s="527">
        <v>5</v>
      </c>
      <c r="K82" s="527"/>
      <c r="L82" s="527">
        <v>4</v>
      </c>
      <c r="M82" s="527"/>
      <c r="N82" s="527">
        <v>12</v>
      </c>
      <c r="O82" s="527"/>
      <c r="P82" s="527">
        <v>26</v>
      </c>
      <c r="Q82" s="527"/>
      <c r="R82" s="527">
        <v>54</v>
      </c>
      <c r="S82" s="484" t="s">
        <v>623</v>
      </c>
      <c r="T82" s="527">
        <v>47</v>
      </c>
      <c r="U82" s="527"/>
      <c r="V82" s="527">
        <v>45</v>
      </c>
      <c r="W82" s="527"/>
      <c r="X82" s="527">
        <v>33</v>
      </c>
      <c r="Y82" s="527"/>
      <c r="Z82" s="527">
        <v>37</v>
      </c>
      <c r="AA82" s="527"/>
      <c r="AB82" s="527">
        <v>23</v>
      </c>
      <c r="AC82" s="527"/>
      <c r="AD82" s="527">
        <v>13</v>
      </c>
      <c r="AE82" s="527"/>
      <c r="AF82" s="527">
        <v>1</v>
      </c>
      <c r="AG82" s="660"/>
    </row>
    <row r="83" spans="1:33" s="526" customFormat="1" ht="11.25" x14ac:dyDescent="0.2">
      <c r="A83" s="526" t="s">
        <v>174</v>
      </c>
      <c r="B83" s="527">
        <v>415</v>
      </c>
      <c r="C83" s="527">
        <v>3</v>
      </c>
      <c r="D83" s="527">
        <v>5</v>
      </c>
      <c r="E83" s="527">
        <v>3</v>
      </c>
      <c r="F83" s="527"/>
      <c r="G83" s="527">
        <v>6</v>
      </c>
      <c r="H83" s="527">
        <v>5</v>
      </c>
      <c r="I83" s="527"/>
      <c r="J83" s="527">
        <v>7</v>
      </c>
      <c r="K83" s="527"/>
      <c r="L83" s="527">
        <v>4</v>
      </c>
      <c r="M83" s="527"/>
      <c r="N83" s="527">
        <v>15</v>
      </c>
      <c r="O83" s="527"/>
      <c r="P83" s="527">
        <v>29</v>
      </c>
      <c r="Q83" s="527"/>
      <c r="R83" s="527">
        <v>63</v>
      </c>
      <c r="S83" s="527"/>
      <c r="T83" s="527">
        <v>61</v>
      </c>
      <c r="U83" s="527"/>
      <c r="V83" s="527">
        <v>64</v>
      </c>
      <c r="W83" s="527"/>
      <c r="X83" s="527">
        <v>37</v>
      </c>
      <c r="Y83" s="527"/>
      <c r="Z83" s="527">
        <v>44</v>
      </c>
      <c r="AA83" s="527"/>
      <c r="AB83" s="527">
        <v>32</v>
      </c>
      <c r="AC83" s="527"/>
      <c r="AD83" s="527">
        <v>33</v>
      </c>
      <c r="AE83" s="527"/>
      <c r="AF83" s="527">
        <v>4</v>
      </c>
      <c r="AG83" s="660"/>
    </row>
    <row r="84" spans="1:33" s="526" customFormat="1" ht="11.25" x14ac:dyDescent="0.2">
      <c r="A84" s="526" t="s">
        <v>175</v>
      </c>
      <c r="B84" s="527">
        <v>120</v>
      </c>
      <c r="C84" s="527" t="s">
        <v>142</v>
      </c>
      <c r="D84" s="527">
        <v>2</v>
      </c>
      <c r="E84" s="527">
        <v>3</v>
      </c>
      <c r="F84" s="527"/>
      <c r="G84" s="527">
        <v>1</v>
      </c>
      <c r="H84" s="527">
        <v>1</v>
      </c>
      <c r="I84" s="527"/>
      <c r="J84" s="527">
        <v>1</v>
      </c>
      <c r="K84" s="527"/>
      <c r="L84" s="527">
        <v>3</v>
      </c>
      <c r="M84" s="527"/>
      <c r="N84" s="527">
        <v>7</v>
      </c>
      <c r="O84" s="527"/>
      <c r="P84" s="527">
        <v>11</v>
      </c>
      <c r="Q84" s="527"/>
      <c r="R84" s="527">
        <v>19</v>
      </c>
      <c r="S84" s="527"/>
      <c r="T84" s="527">
        <v>17</v>
      </c>
      <c r="U84" s="527"/>
      <c r="V84" s="527">
        <v>15</v>
      </c>
      <c r="W84" s="527"/>
      <c r="X84" s="527">
        <v>10</v>
      </c>
      <c r="Y84" s="527"/>
      <c r="Z84" s="527">
        <v>13</v>
      </c>
      <c r="AA84" s="527"/>
      <c r="AB84" s="527">
        <v>12</v>
      </c>
      <c r="AC84" s="527"/>
      <c r="AD84" s="527">
        <v>5</v>
      </c>
      <c r="AE84" s="527"/>
      <c r="AF84" s="527" t="s">
        <v>142</v>
      </c>
      <c r="AG84" s="660"/>
    </row>
    <row r="85" spans="1:33" s="526" customFormat="1" ht="11.25" x14ac:dyDescent="0.2">
      <c r="A85" s="526" t="s">
        <v>176</v>
      </c>
      <c r="B85" s="110">
        <v>272</v>
      </c>
      <c r="C85" s="110" t="s">
        <v>142</v>
      </c>
      <c r="D85" s="110">
        <v>1</v>
      </c>
      <c r="E85" s="110">
        <v>2</v>
      </c>
      <c r="F85" s="110"/>
      <c r="G85" s="110">
        <v>1</v>
      </c>
      <c r="H85" s="110">
        <v>6</v>
      </c>
      <c r="I85" s="110"/>
      <c r="J85" s="110">
        <v>4</v>
      </c>
      <c r="K85" s="110"/>
      <c r="L85" s="110">
        <v>6</v>
      </c>
      <c r="M85" s="110"/>
      <c r="N85" s="110">
        <v>10</v>
      </c>
      <c r="O85" s="110"/>
      <c r="P85" s="110">
        <v>19</v>
      </c>
      <c r="Q85" s="110"/>
      <c r="R85" s="110">
        <v>40</v>
      </c>
      <c r="S85" s="110"/>
      <c r="T85" s="110">
        <v>37</v>
      </c>
      <c r="U85" s="110"/>
      <c r="V85" s="110">
        <v>40</v>
      </c>
      <c r="W85" s="110"/>
      <c r="X85" s="110">
        <v>34</v>
      </c>
      <c r="Y85" s="110"/>
      <c r="Z85" s="110">
        <v>31</v>
      </c>
      <c r="AA85" s="110"/>
      <c r="AB85" s="110">
        <v>20</v>
      </c>
      <c r="AC85" s="110"/>
      <c r="AD85" s="110">
        <v>20</v>
      </c>
      <c r="AE85" s="110"/>
      <c r="AF85" s="110">
        <v>1</v>
      </c>
      <c r="AG85" s="660"/>
    </row>
    <row r="86" spans="1:33" s="526" customFormat="1" ht="11.25" x14ac:dyDescent="0.2">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660"/>
    </row>
    <row r="87" spans="1:33" s="526" customFormat="1" ht="11.25" x14ac:dyDescent="0.2">
      <c r="A87" s="526" t="s">
        <v>177</v>
      </c>
      <c r="B87" s="110">
        <v>2531</v>
      </c>
      <c r="C87" s="110">
        <v>5</v>
      </c>
      <c r="D87" s="110">
        <v>16</v>
      </c>
      <c r="E87" s="110">
        <v>26</v>
      </c>
      <c r="F87" s="110"/>
      <c r="G87" s="110">
        <v>19</v>
      </c>
      <c r="H87" s="110">
        <v>38</v>
      </c>
      <c r="I87" s="110"/>
      <c r="J87" s="110">
        <v>35</v>
      </c>
      <c r="K87" s="110"/>
      <c r="L87" s="110">
        <v>41</v>
      </c>
      <c r="M87" s="110"/>
      <c r="N87" s="110">
        <v>69</v>
      </c>
      <c r="O87" s="484" t="s">
        <v>623</v>
      </c>
      <c r="P87" s="110">
        <v>137</v>
      </c>
      <c r="Q87" s="484" t="s">
        <v>623</v>
      </c>
      <c r="R87" s="110">
        <v>381</v>
      </c>
      <c r="S87" s="484" t="s">
        <v>623</v>
      </c>
      <c r="T87" s="110">
        <v>484</v>
      </c>
      <c r="U87" s="484" t="s">
        <v>623</v>
      </c>
      <c r="V87" s="110">
        <v>378</v>
      </c>
      <c r="W87" s="110"/>
      <c r="X87" s="110">
        <v>362</v>
      </c>
      <c r="Y87" s="110"/>
      <c r="Z87" s="110">
        <v>235</v>
      </c>
      <c r="AA87" s="110"/>
      <c r="AB87" s="110">
        <v>160</v>
      </c>
      <c r="AC87" s="110"/>
      <c r="AD87" s="110">
        <v>131</v>
      </c>
      <c r="AE87" s="110"/>
      <c r="AF87" s="110">
        <v>14</v>
      </c>
      <c r="AG87" s="660"/>
    </row>
    <row r="88" spans="1:33" s="310" customFormat="1" ht="11.25" x14ac:dyDescent="0.2">
      <c r="A88" s="310" t="s">
        <v>236</v>
      </c>
      <c r="B88" s="643">
        <v>655</v>
      </c>
      <c r="C88" s="643">
        <v>1</v>
      </c>
      <c r="D88" s="643">
        <v>1</v>
      </c>
      <c r="E88" s="643">
        <v>4</v>
      </c>
      <c r="F88" s="643"/>
      <c r="G88" s="643">
        <v>3</v>
      </c>
      <c r="H88" s="643">
        <v>7</v>
      </c>
      <c r="I88" s="643"/>
      <c r="J88" s="643">
        <v>9</v>
      </c>
      <c r="K88" s="643"/>
      <c r="L88" s="643">
        <v>5</v>
      </c>
      <c r="M88" s="643"/>
      <c r="N88" s="643">
        <v>14</v>
      </c>
      <c r="O88" s="484" t="s">
        <v>623</v>
      </c>
      <c r="P88" s="643">
        <v>28</v>
      </c>
      <c r="Q88" s="643"/>
      <c r="R88" s="643">
        <v>101</v>
      </c>
      <c r="S88" s="484" t="s">
        <v>623</v>
      </c>
      <c r="T88" s="643">
        <v>143</v>
      </c>
      <c r="U88" s="643"/>
      <c r="V88" s="643">
        <v>132</v>
      </c>
      <c r="W88" s="484" t="s">
        <v>623</v>
      </c>
      <c r="X88" s="643">
        <v>98</v>
      </c>
      <c r="Y88" s="643"/>
      <c r="Z88" s="643">
        <v>63</v>
      </c>
      <c r="AA88" s="643"/>
      <c r="AB88" s="643">
        <v>21</v>
      </c>
      <c r="AC88" s="643"/>
      <c r="AD88" s="643">
        <v>24</v>
      </c>
      <c r="AE88" s="643"/>
      <c r="AF88" s="643">
        <v>1</v>
      </c>
      <c r="AG88" s="662"/>
    </row>
    <row r="89" spans="1:33" s="526" customFormat="1" ht="11.25" x14ac:dyDescent="0.2">
      <c r="A89" s="526" t="s">
        <v>178</v>
      </c>
      <c r="B89" s="527">
        <v>490</v>
      </c>
      <c r="C89" s="527">
        <v>2</v>
      </c>
      <c r="D89" s="527">
        <v>9</v>
      </c>
      <c r="E89" s="527">
        <v>6</v>
      </c>
      <c r="F89" s="527"/>
      <c r="G89" s="527">
        <v>5</v>
      </c>
      <c r="H89" s="527">
        <v>6</v>
      </c>
      <c r="I89" s="527"/>
      <c r="J89" s="527">
        <v>7</v>
      </c>
      <c r="K89" s="527"/>
      <c r="L89" s="527">
        <v>15</v>
      </c>
      <c r="M89" s="527"/>
      <c r="N89" s="527">
        <v>20</v>
      </c>
      <c r="O89" s="527"/>
      <c r="P89" s="527">
        <v>34</v>
      </c>
      <c r="Q89" s="527"/>
      <c r="R89" s="527">
        <v>85</v>
      </c>
      <c r="S89" s="527"/>
      <c r="T89" s="527">
        <v>81</v>
      </c>
      <c r="U89" s="527"/>
      <c r="V89" s="527">
        <v>65</v>
      </c>
      <c r="W89" s="527"/>
      <c r="X89" s="527">
        <v>55</v>
      </c>
      <c r="Y89" s="527"/>
      <c r="Z89" s="527">
        <v>40</v>
      </c>
      <c r="AA89" s="527"/>
      <c r="AB89" s="527">
        <v>35</v>
      </c>
      <c r="AC89" s="527"/>
      <c r="AD89" s="527">
        <v>25</v>
      </c>
      <c r="AE89" s="527"/>
      <c r="AF89" s="527" t="s">
        <v>142</v>
      </c>
      <c r="AG89" s="660"/>
    </row>
    <row r="90" spans="1:33" s="526" customFormat="1" ht="11.25" x14ac:dyDescent="0.2">
      <c r="A90" s="526" t="s">
        <v>179</v>
      </c>
      <c r="B90" s="527">
        <v>2684</v>
      </c>
      <c r="C90" s="527">
        <v>7</v>
      </c>
      <c r="D90" s="527">
        <v>15</v>
      </c>
      <c r="E90" s="527">
        <v>26</v>
      </c>
      <c r="F90" s="527"/>
      <c r="G90" s="527">
        <v>20</v>
      </c>
      <c r="H90" s="527">
        <v>46</v>
      </c>
      <c r="I90" s="484" t="s">
        <v>623</v>
      </c>
      <c r="J90" s="527">
        <v>43</v>
      </c>
      <c r="K90" s="484" t="s">
        <v>623</v>
      </c>
      <c r="L90" s="527">
        <v>70</v>
      </c>
      <c r="M90" s="527"/>
      <c r="N90" s="527">
        <v>87</v>
      </c>
      <c r="O90" s="527"/>
      <c r="P90" s="527">
        <v>145</v>
      </c>
      <c r="Q90" s="527"/>
      <c r="R90" s="527">
        <v>396</v>
      </c>
      <c r="S90" s="527"/>
      <c r="T90" s="527">
        <v>546</v>
      </c>
      <c r="U90" s="484" t="s">
        <v>623</v>
      </c>
      <c r="V90" s="527">
        <v>391</v>
      </c>
      <c r="W90" s="527"/>
      <c r="X90" s="527">
        <v>343</v>
      </c>
      <c r="Y90" s="484" t="s">
        <v>623</v>
      </c>
      <c r="Z90" s="527">
        <v>250</v>
      </c>
      <c r="AA90" s="527"/>
      <c r="AB90" s="527">
        <v>175</v>
      </c>
      <c r="AC90" s="527"/>
      <c r="AD90" s="527">
        <v>96</v>
      </c>
      <c r="AE90" s="527"/>
      <c r="AF90" s="527">
        <v>28</v>
      </c>
      <c r="AG90" s="660"/>
    </row>
    <row r="91" spans="1:33" s="310" customFormat="1" ht="11.25" x14ac:dyDescent="0.2">
      <c r="A91" s="310" t="s">
        <v>237</v>
      </c>
      <c r="B91" s="643">
        <v>838</v>
      </c>
      <c r="C91" s="643">
        <v>1</v>
      </c>
      <c r="D91" s="643">
        <v>4</v>
      </c>
      <c r="E91" s="643">
        <v>5</v>
      </c>
      <c r="F91" s="643"/>
      <c r="G91" s="643">
        <v>3</v>
      </c>
      <c r="H91" s="643">
        <v>10</v>
      </c>
      <c r="I91" s="643"/>
      <c r="J91" s="643">
        <v>9</v>
      </c>
      <c r="K91" s="643"/>
      <c r="L91" s="643">
        <v>17</v>
      </c>
      <c r="M91" s="643"/>
      <c r="N91" s="643">
        <v>25</v>
      </c>
      <c r="O91" s="643"/>
      <c r="P91" s="643">
        <v>39</v>
      </c>
      <c r="Q91" s="643"/>
      <c r="R91" s="643">
        <v>117</v>
      </c>
      <c r="S91" s="643"/>
      <c r="T91" s="643">
        <v>206</v>
      </c>
      <c r="U91" s="484" t="s">
        <v>623</v>
      </c>
      <c r="V91" s="643">
        <v>138</v>
      </c>
      <c r="W91" s="643"/>
      <c r="X91" s="643">
        <v>122</v>
      </c>
      <c r="Y91" s="484" t="s">
        <v>623</v>
      </c>
      <c r="Z91" s="643">
        <v>83</v>
      </c>
      <c r="AA91" s="643"/>
      <c r="AB91" s="643">
        <v>39</v>
      </c>
      <c r="AC91" s="643"/>
      <c r="AD91" s="643">
        <v>12</v>
      </c>
      <c r="AE91" s="643"/>
      <c r="AF91" s="643">
        <v>8</v>
      </c>
      <c r="AG91" s="662"/>
    </row>
    <row r="92" spans="1:33" s="526" customFormat="1" ht="11.25" x14ac:dyDescent="0.2">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660"/>
    </row>
    <row r="93" spans="1:33" s="526" customFormat="1" ht="11.25" x14ac:dyDescent="0.2">
      <c r="A93" s="526" t="s">
        <v>180</v>
      </c>
      <c r="B93" s="527">
        <v>457</v>
      </c>
      <c r="C93" s="527">
        <v>1</v>
      </c>
      <c r="D93" s="527">
        <v>3</v>
      </c>
      <c r="E93" s="527">
        <v>11</v>
      </c>
      <c r="F93" s="527"/>
      <c r="G93" s="527">
        <v>9</v>
      </c>
      <c r="H93" s="527">
        <v>9</v>
      </c>
      <c r="I93" s="527"/>
      <c r="J93" s="527">
        <v>7</v>
      </c>
      <c r="K93" s="527"/>
      <c r="L93" s="527">
        <v>10</v>
      </c>
      <c r="M93" s="527"/>
      <c r="N93" s="527">
        <v>14</v>
      </c>
      <c r="O93" s="527"/>
      <c r="P93" s="527">
        <v>35</v>
      </c>
      <c r="Q93" s="527"/>
      <c r="R93" s="527">
        <v>57</v>
      </c>
      <c r="S93" s="527"/>
      <c r="T93" s="527">
        <v>71</v>
      </c>
      <c r="U93" s="527"/>
      <c r="V93" s="527">
        <v>55</v>
      </c>
      <c r="W93" s="484" t="s">
        <v>623</v>
      </c>
      <c r="X93" s="527">
        <v>52</v>
      </c>
      <c r="Y93" s="527"/>
      <c r="Z93" s="527">
        <v>41</v>
      </c>
      <c r="AA93" s="527"/>
      <c r="AB93" s="527">
        <v>43</v>
      </c>
      <c r="AC93" s="527"/>
      <c r="AD93" s="527">
        <v>33</v>
      </c>
      <c r="AE93" s="527"/>
      <c r="AF93" s="527">
        <v>6</v>
      </c>
      <c r="AG93" s="660"/>
    </row>
    <row r="94" spans="1:33" s="526" customFormat="1" ht="11.25" x14ac:dyDescent="0.2">
      <c r="A94" s="526" t="s">
        <v>181</v>
      </c>
      <c r="B94" s="527">
        <v>396</v>
      </c>
      <c r="C94" s="527">
        <v>1</v>
      </c>
      <c r="D94" s="527">
        <v>1</v>
      </c>
      <c r="E94" s="527">
        <v>4</v>
      </c>
      <c r="F94" s="527"/>
      <c r="G94" s="527">
        <v>2</v>
      </c>
      <c r="H94" s="527">
        <v>8</v>
      </c>
      <c r="I94" s="527"/>
      <c r="J94" s="527">
        <v>9</v>
      </c>
      <c r="K94" s="527"/>
      <c r="L94" s="527">
        <v>21</v>
      </c>
      <c r="M94" s="527"/>
      <c r="N94" s="527">
        <v>23</v>
      </c>
      <c r="O94" s="527"/>
      <c r="P94" s="527">
        <v>14</v>
      </c>
      <c r="Q94" s="527"/>
      <c r="R94" s="527">
        <v>46</v>
      </c>
      <c r="S94" s="527"/>
      <c r="T94" s="527">
        <v>84</v>
      </c>
      <c r="U94" s="527"/>
      <c r="V94" s="527">
        <v>40</v>
      </c>
      <c r="W94" s="527"/>
      <c r="X94" s="527">
        <v>49</v>
      </c>
      <c r="Y94" s="527"/>
      <c r="Z94" s="527">
        <v>43</v>
      </c>
      <c r="AA94" s="527"/>
      <c r="AB94" s="527">
        <v>31</v>
      </c>
      <c r="AC94" s="527"/>
      <c r="AD94" s="527">
        <v>18</v>
      </c>
      <c r="AE94" s="527"/>
      <c r="AF94" s="527">
        <v>2</v>
      </c>
      <c r="AG94" s="660"/>
    </row>
    <row r="95" spans="1:33" s="526" customFormat="1" ht="11.25" x14ac:dyDescent="0.2">
      <c r="A95" s="526" t="s">
        <v>182</v>
      </c>
      <c r="B95" s="527">
        <v>637</v>
      </c>
      <c r="C95" s="527">
        <v>2</v>
      </c>
      <c r="D95" s="527">
        <v>4</v>
      </c>
      <c r="E95" s="527">
        <v>6</v>
      </c>
      <c r="F95" s="527"/>
      <c r="G95" s="527">
        <v>4</v>
      </c>
      <c r="H95" s="527">
        <v>4</v>
      </c>
      <c r="I95" s="527"/>
      <c r="J95" s="527">
        <v>8</v>
      </c>
      <c r="K95" s="527"/>
      <c r="L95" s="527">
        <v>7</v>
      </c>
      <c r="M95" s="527"/>
      <c r="N95" s="527">
        <v>25</v>
      </c>
      <c r="O95" s="527"/>
      <c r="P95" s="527">
        <v>50</v>
      </c>
      <c r="Q95" s="527"/>
      <c r="R95" s="527">
        <v>112</v>
      </c>
      <c r="S95" s="527"/>
      <c r="T95" s="527">
        <v>104</v>
      </c>
      <c r="U95" s="527"/>
      <c r="V95" s="527">
        <v>77</v>
      </c>
      <c r="W95" s="527"/>
      <c r="X95" s="527">
        <v>95</v>
      </c>
      <c r="Y95" s="527"/>
      <c r="Z95" s="527">
        <v>56</v>
      </c>
      <c r="AA95" s="527"/>
      <c r="AB95" s="527">
        <v>45</v>
      </c>
      <c r="AC95" s="527"/>
      <c r="AD95" s="527">
        <v>22</v>
      </c>
      <c r="AE95" s="527"/>
      <c r="AF95" s="527">
        <v>16</v>
      </c>
      <c r="AG95" s="660"/>
    </row>
    <row r="96" spans="1:33" s="526" customFormat="1" ht="11.25" x14ac:dyDescent="0.2">
      <c r="A96" s="526" t="s">
        <v>183</v>
      </c>
      <c r="B96" s="311">
        <v>394</v>
      </c>
      <c r="C96" s="311" t="s">
        <v>142</v>
      </c>
      <c r="D96" s="311">
        <v>4</v>
      </c>
      <c r="E96" s="311" t="s">
        <v>142</v>
      </c>
      <c r="F96" s="311"/>
      <c r="G96" s="311">
        <v>1</v>
      </c>
      <c r="H96" s="311">
        <v>7</v>
      </c>
      <c r="I96" s="311"/>
      <c r="J96" s="311">
        <v>7</v>
      </c>
      <c r="K96" s="311"/>
      <c r="L96" s="311">
        <v>10</v>
      </c>
      <c r="M96" s="311"/>
      <c r="N96" s="311">
        <v>22</v>
      </c>
      <c r="O96" s="311"/>
      <c r="P96" s="311">
        <v>28</v>
      </c>
      <c r="Q96" s="311"/>
      <c r="R96" s="311">
        <v>64</v>
      </c>
      <c r="S96" s="311"/>
      <c r="T96" s="311">
        <v>61</v>
      </c>
      <c r="U96" s="311"/>
      <c r="V96" s="311">
        <v>39</v>
      </c>
      <c r="W96" s="311"/>
      <c r="X96" s="311">
        <v>55</v>
      </c>
      <c r="Y96" s="311"/>
      <c r="Z96" s="311">
        <v>41</v>
      </c>
      <c r="AA96" s="311"/>
      <c r="AB96" s="311">
        <v>28</v>
      </c>
      <c r="AC96" s="484" t="s">
        <v>623</v>
      </c>
      <c r="AD96" s="311">
        <v>16</v>
      </c>
      <c r="AE96" s="311"/>
      <c r="AF96" s="311">
        <v>11</v>
      </c>
      <c r="AG96" s="660"/>
    </row>
    <row r="97" spans="1:33" s="529" customFormat="1" ht="11.25" customHeight="1" x14ac:dyDescent="0.2">
      <c r="A97" s="526" t="s">
        <v>184</v>
      </c>
      <c r="B97" s="311">
        <v>254</v>
      </c>
      <c r="C97" s="311">
        <v>1</v>
      </c>
      <c r="D97" s="311">
        <v>2</v>
      </c>
      <c r="E97" s="311">
        <v>2</v>
      </c>
      <c r="F97" s="311"/>
      <c r="G97" s="311">
        <v>4</v>
      </c>
      <c r="H97" s="311">
        <v>7</v>
      </c>
      <c r="I97" s="311"/>
      <c r="J97" s="311">
        <v>1</v>
      </c>
      <c r="K97" s="311"/>
      <c r="L97" s="311">
        <v>7</v>
      </c>
      <c r="M97" s="311"/>
      <c r="N97" s="311">
        <v>10</v>
      </c>
      <c r="O97" s="311"/>
      <c r="P97" s="311">
        <v>17</v>
      </c>
      <c r="Q97" s="311"/>
      <c r="R97" s="311">
        <v>54</v>
      </c>
      <c r="S97" s="311"/>
      <c r="T97" s="311">
        <v>26</v>
      </c>
      <c r="U97" s="311"/>
      <c r="V97" s="311">
        <v>31</v>
      </c>
      <c r="W97" s="311"/>
      <c r="X97" s="311">
        <v>27</v>
      </c>
      <c r="Y97" s="311"/>
      <c r="Z97" s="311">
        <v>32</v>
      </c>
      <c r="AA97" s="311"/>
      <c r="AB97" s="311">
        <v>20</v>
      </c>
      <c r="AC97" s="311"/>
      <c r="AD97" s="311">
        <v>13</v>
      </c>
      <c r="AE97" s="311"/>
      <c r="AF97" s="110" t="s">
        <v>142</v>
      </c>
      <c r="AG97" s="660"/>
    </row>
    <row r="98" spans="1:33" s="529" customFormat="1" ht="11.25" customHeight="1" x14ac:dyDescent="0.2">
      <c r="A98" s="526"/>
      <c r="B98" s="311"/>
      <c r="C98" s="311"/>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311"/>
      <c r="AD98" s="311"/>
      <c r="AE98" s="311"/>
      <c r="AF98" s="110"/>
      <c r="AG98" s="660"/>
    </row>
    <row r="99" spans="1:33" s="529" customFormat="1" ht="11.25" customHeight="1" x14ac:dyDescent="0.2">
      <c r="A99" s="526" t="s">
        <v>185</v>
      </c>
      <c r="B99" s="311">
        <v>521</v>
      </c>
      <c r="C99" s="311">
        <v>2</v>
      </c>
      <c r="D99" s="311">
        <v>5</v>
      </c>
      <c r="E99" s="311">
        <v>6</v>
      </c>
      <c r="F99" s="311"/>
      <c r="G99" s="311">
        <v>7</v>
      </c>
      <c r="H99" s="311">
        <v>5</v>
      </c>
      <c r="I99" s="311"/>
      <c r="J99" s="311">
        <v>9</v>
      </c>
      <c r="K99" s="311"/>
      <c r="L99" s="311">
        <v>18</v>
      </c>
      <c r="M99" s="311"/>
      <c r="N99" s="311">
        <v>14</v>
      </c>
      <c r="O99" s="311"/>
      <c r="P99" s="311">
        <v>30</v>
      </c>
      <c r="Q99" s="484" t="s">
        <v>623</v>
      </c>
      <c r="R99" s="311">
        <v>65</v>
      </c>
      <c r="S99" s="311"/>
      <c r="T99" s="311">
        <v>88</v>
      </c>
      <c r="U99" s="311"/>
      <c r="V99" s="311">
        <v>77</v>
      </c>
      <c r="W99" s="311"/>
      <c r="X99" s="311">
        <v>75</v>
      </c>
      <c r="Y99" s="311"/>
      <c r="Z99" s="311">
        <v>58</v>
      </c>
      <c r="AA99" s="311"/>
      <c r="AB99" s="311">
        <v>30</v>
      </c>
      <c r="AC99" s="311"/>
      <c r="AD99" s="311">
        <v>28</v>
      </c>
      <c r="AE99" s="311"/>
      <c r="AF99" s="110">
        <v>4</v>
      </c>
      <c r="AG99" s="660"/>
    </row>
    <row r="100" spans="1:33" s="529" customFormat="1" ht="11.25" customHeight="1" x14ac:dyDescent="0.2">
      <c r="A100" s="526" t="s">
        <v>186</v>
      </c>
      <c r="B100" s="527">
        <v>268</v>
      </c>
      <c r="C100" s="527" t="s">
        <v>142</v>
      </c>
      <c r="D100" s="527">
        <v>2</v>
      </c>
      <c r="E100" s="527">
        <v>3</v>
      </c>
      <c r="F100" s="484" t="s">
        <v>623</v>
      </c>
      <c r="G100" s="527">
        <v>1</v>
      </c>
      <c r="H100" s="527" t="s">
        <v>142</v>
      </c>
      <c r="I100" s="527"/>
      <c r="J100" s="527">
        <v>4</v>
      </c>
      <c r="K100" s="527"/>
      <c r="L100" s="527">
        <v>2</v>
      </c>
      <c r="M100" s="527"/>
      <c r="N100" s="527">
        <v>4</v>
      </c>
      <c r="O100" s="527"/>
      <c r="P100" s="527">
        <v>23</v>
      </c>
      <c r="Q100" s="527"/>
      <c r="R100" s="527">
        <v>50</v>
      </c>
      <c r="S100" s="527"/>
      <c r="T100" s="527">
        <v>39</v>
      </c>
      <c r="U100" s="527"/>
      <c r="V100" s="527">
        <v>29</v>
      </c>
      <c r="W100" s="484" t="s">
        <v>623</v>
      </c>
      <c r="X100" s="527">
        <v>36</v>
      </c>
      <c r="Y100" s="527"/>
      <c r="Z100" s="527">
        <v>33</v>
      </c>
      <c r="AA100" s="527"/>
      <c r="AB100" s="527">
        <v>27</v>
      </c>
      <c r="AC100" s="484" t="s">
        <v>623</v>
      </c>
      <c r="AD100" s="527">
        <v>13</v>
      </c>
      <c r="AE100" s="484" t="s">
        <v>623</v>
      </c>
      <c r="AF100" s="527">
        <v>2</v>
      </c>
      <c r="AG100" s="660"/>
    </row>
    <row r="101" spans="1:33" s="529" customFormat="1" ht="11.25" customHeight="1" x14ac:dyDescent="0.2">
      <c r="A101" s="526" t="s">
        <v>187</v>
      </c>
      <c r="B101" s="527">
        <v>411</v>
      </c>
      <c r="C101" s="527">
        <v>1</v>
      </c>
      <c r="D101" s="527">
        <v>2</v>
      </c>
      <c r="E101" s="527">
        <v>1</v>
      </c>
      <c r="F101" s="527"/>
      <c r="G101" s="527">
        <v>2</v>
      </c>
      <c r="H101" s="527">
        <v>5</v>
      </c>
      <c r="I101" s="527"/>
      <c r="J101" s="527">
        <v>7</v>
      </c>
      <c r="K101" s="527"/>
      <c r="L101" s="527">
        <v>11</v>
      </c>
      <c r="M101" s="527"/>
      <c r="N101" s="527">
        <v>25</v>
      </c>
      <c r="O101" s="527"/>
      <c r="P101" s="527">
        <v>34</v>
      </c>
      <c r="Q101" s="527"/>
      <c r="R101" s="527">
        <v>65</v>
      </c>
      <c r="S101" s="527"/>
      <c r="T101" s="527">
        <v>76</v>
      </c>
      <c r="U101" s="527"/>
      <c r="V101" s="527">
        <v>52</v>
      </c>
      <c r="W101" s="527"/>
      <c r="X101" s="527">
        <v>44</v>
      </c>
      <c r="Y101" s="527"/>
      <c r="Z101" s="527">
        <v>30</v>
      </c>
      <c r="AA101" s="527"/>
      <c r="AB101" s="527">
        <v>30</v>
      </c>
      <c r="AC101" s="527"/>
      <c r="AD101" s="527">
        <v>23</v>
      </c>
      <c r="AE101" s="527"/>
      <c r="AF101" s="527">
        <v>3</v>
      </c>
      <c r="AG101" s="660"/>
    </row>
    <row r="102" spans="1:33" s="529" customFormat="1" ht="11.25" customHeight="1" x14ac:dyDescent="0.2">
      <c r="A102" s="663" t="s">
        <v>188</v>
      </c>
      <c r="B102" s="313">
        <v>388</v>
      </c>
      <c r="C102" s="313" t="s">
        <v>142</v>
      </c>
      <c r="D102" s="313">
        <v>3</v>
      </c>
      <c r="E102" s="313">
        <v>1</v>
      </c>
      <c r="F102" s="313"/>
      <c r="G102" s="313">
        <v>2</v>
      </c>
      <c r="H102" s="313">
        <v>4</v>
      </c>
      <c r="I102" s="313"/>
      <c r="J102" s="313">
        <v>2</v>
      </c>
      <c r="K102" s="313"/>
      <c r="L102" s="313">
        <v>6</v>
      </c>
      <c r="M102" s="313"/>
      <c r="N102" s="313">
        <v>16</v>
      </c>
      <c r="O102" s="313"/>
      <c r="P102" s="313">
        <v>30</v>
      </c>
      <c r="Q102" s="313"/>
      <c r="R102" s="313">
        <v>86</v>
      </c>
      <c r="S102" s="313"/>
      <c r="T102" s="313">
        <v>72</v>
      </c>
      <c r="U102" s="313"/>
      <c r="V102" s="313">
        <v>31</v>
      </c>
      <c r="W102" s="313"/>
      <c r="X102" s="313">
        <v>45</v>
      </c>
      <c r="Y102" s="313"/>
      <c r="Z102" s="313">
        <v>46</v>
      </c>
      <c r="AA102" s="313"/>
      <c r="AB102" s="313">
        <v>18</v>
      </c>
      <c r="AC102" s="313"/>
      <c r="AD102" s="313">
        <v>20</v>
      </c>
      <c r="AE102" s="313"/>
      <c r="AF102" s="313">
        <v>6</v>
      </c>
      <c r="AG102" s="660"/>
    </row>
    <row r="103" spans="1:33" s="194" customFormat="1" ht="10.9" customHeight="1" x14ac:dyDescent="0.2">
      <c r="A103" s="117"/>
      <c r="B103" s="525"/>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614"/>
    </row>
    <row r="104" spans="1:33" s="196" customFormat="1" ht="11.25" customHeight="1" x14ac:dyDescent="0.2">
      <c r="A104" s="114" t="s">
        <v>153</v>
      </c>
      <c r="B104" s="644">
        <v>17795</v>
      </c>
      <c r="C104" s="644">
        <v>43</v>
      </c>
      <c r="D104" s="644">
        <v>129</v>
      </c>
      <c r="E104" s="644">
        <v>183</v>
      </c>
      <c r="F104" s="644"/>
      <c r="G104" s="644">
        <v>175</v>
      </c>
      <c r="H104" s="644">
        <v>266</v>
      </c>
      <c r="I104" s="644"/>
      <c r="J104" s="644">
        <v>262</v>
      </c>
      <c r="K104" s="644"/>
      <c r="L104" s="644">
        <v>379</v>
      </c>
      <c r="M104" s="644"/>
      <c r="N104" s="644">
        <v>594</v>
      </c>
      <c r="O104" s="644"/>
      <c r="P104" s="644">
        <v>1082</v>
      </c>
      <c r="Q104" s="644"/>
      <c r="R104" s="644">
        <v>2612</v>
      </c>
      <c r="S104" s="644"/>
      <c r="T104" s="644">
        <v>3164</v>
      </c>
      <c r="U104" s="644"/>
      <c r="V104" s="644">
        <v>2524</v>
      </c>
      <c r="W104" s="644"/>
      <c r="X104" s="644">
        <v>2368</v>
      </c>
      <c r="Y104" s="644"/>
      <c r="Z104" s="644">
        <v>1779</v>
      </c>
      <c r="AA104" s="644"/>
      <c r="AB104" s="644">
        <v>1202</v>
      </c>
      <c r="AC104" s="644"/>
      <c r="AD104" s="644">
        <v>874</v>
      </c>
      <c r="AE104" s="644"/>
      <c r="AF104" s="644">
        <v>159</v>
      </c>
      <c r="AG104" s="614"/>
    </row>
    <row r="105" spans="1:33" s="529" customFormat="1" ht="11.25" customHeight="1" x14ac:dyDescent="0.2">
      <c r="A105" s="526"/>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614"/>
    </row>
    <row r="106" spans="1:33" s="194" customFormat="1" ht="11.25" customHeight="1" x14ac:dyDescent="0.2">
      <c r="A106" s="108" t="s">
        <v>168</v>
      </c>
      <c r="B106" s="113">
        <v>2703</v>
      </c>
      <c r="C106" s="113">
        <v>4</v>
      </c>
      <c r="D106" s="113">
        <v>14</v>
      </c>
      <c r="E106" s="113">
        <v>21</v>
      </c>
      <c r="F106" s="113"/>
      <c r="G106" s="113">
        <v>31</v>
      </c>
      <c r="H106" s="113">
        <v>39</v>
      </c>
      <c r="I106" s="113"/>
      <c r="J106" s="113">
        <v>40</v>
      </c>
      <c r="K106" s="113"/>
      <c r="L106" s="113">
        <v>59</v>
      </c>
      <c r="M106" s="113"/>
      <c r="N106" s="113">
        <v>76</v>
      </c>
      <c r="O106" s="113"/>
      <c r="P106" s="113">
        <v>119</v>
      </c>
      <c r="Q106" s="113"/>
      <c r="R106" s="113">
        <v>335</v>
      </c>
      <c r="S106" s="113"/>
      <c r="T106" s="113">
        <v>524</v>
      </c>
      <c r="U106" s="113"/>
      <c r="V106" s="113">
        <v>474</v>
      </c>
      <c r="W106" s="113"/>
      <c r="X106" s="113">
        <v>436</v>
      </c>
      <c r="Y106" s="113"/>
      <c r="Z106" s="113">
        <v>254</v>
      </c>
      <c r="AA106" s="113"/>
      <c r="AB106" s="113">
        <v>156</v>
      </c>
      <c r="AC106" s="113"/>
      <c r="AD106" s="113">
        <v>88</v>
      </c>
      <c r="AE106" s="113"/>
      <c r="AF106" s="113">
        <v>33</v>
      </c>
      <c r="AG106" s="614"/>
    </row>
    <row r="107" spans="1:33" s="197" customFormat="1" ht="11.25" customHeight="1" x14ac:dyDescent="0.2">
      <c r="A107" s="127" t="s">
        <v>265</v>
      </c>
      <c r="B107" s="525">
        <v>1144</v>
      </c>
      <c r="C107" s="525">
        <v>1</v>
      </c>
      <c r="D107" s="525">
        <v>4</v>
      </c>
      <c r="E107" s="525">
        <v>7</v>
      </c>
      <c r="F107" s="525"/>
      <c r="G107" s="525">
        <v>13</v>
      </c>
      <c r="H107" s="525">
        <v>19</v>
      </c>
      <c r="I107" s="525"/>
      <c r="J107" s="525">
        <v>11</v>
      </c>
      <c r="K107" s="525"/>
      <c r="L107" s="525">
        <v>11</v>
      </c>
      <c r="M107" s="525"/>
      <c r="N107" s="525">
        <v>25</v>
      </c>
      <c r="O107" s="525"/>
      <c r="P107" s="525">
        <v>47</v>
      </c>
      <c r="Q107" s="525"/>
      <c r="R107" s="525">
        <v>132</v>
      </c>
      <c r="S107" s="525"/>
      <c r="T107" s="525">
        <v>269</v>
      </c>
      <c r="U107" s="525"/>
      <c r="V107" s="525">
        <v>196</v>
      </c>
      <c r="W107" s="525"/>
      <c r="X107" s="525">
        <v>193</v>
      </c>
      <c r="Y107" s="525"/>
      <c r="Z107" s="525">
        <v>112</v>
      </c>
      <c r="AA107" s="525"/>
      <c r="AB107" s="525">
        <v>61</v>
      </c>
      <c r="AC107" s="525"/>
      <c r="AD107" s="525">
        <v>28</v>
      </c>
      <c r="AE107" s="525"/>
      <c r="AF107" s="525">
        <v>15</v>
      </c>
      <c r="AG107" s="647"/>
    </row>
    <row r="108" spans="1:33" s="194" customFormat="1" ht="11.25" customHeight="1" x14ac:dyDescent="0.2">
      <c r="A108" s="108" t="s">
        <v>169</v>
      </c>
      <c r="B108" s="113">
        <v>461</v>
      </c>
      <c r="C108" s="113">
        <v>3</v>
      </c>
      <c r="D108" s="113">
        <v>7</v>
      </c>
      <c r="E108" s="113">
        <v>6</v>
      </c>
      <c r="F108" s="113"/>
      <c r="G108" s="113">
        <v>3</v>
      </c>
      <c r="H108" s="113">
        <v>4</v>
      </c>
      <c r="I108" s="113"/>
      <c r="J108" s="113">
        <v>8</v>
      </c>
      <c r="K108" s="113"/>
      <c r="L108" s="113">
        <v>10</v>
      </c>
      <c r="M108" s="113"/>
      <c r="N108" s="113">
        <v>7</v>
      </c>
      <c r="O108" s="113"/>
      <c r="P108" s="113">
        <v>21</v>
      </c>
      <c r="Q108" s="113"/>
      <c r="R108" s="113">
        <v>73</v>
      </c>
      <c r="S108" s="113"/>
      <c r="T108" s="113">
        <v>102</v>
      </c>
      <c r="U108" s="113"/>
      <c r="V108" s="113">
        <v>72</v>
      </c>
      <c r="W108" s="113"/>
      <c r="X108" s="113">
        <v>65</v>
      </c>
      <c r="Y108" s="113"/>
      <c r="Z108" s="113">
        <v>34</v>
      </c>
      <c r="AA108" s="113"/>
      <c r="AB108" s="113">
        <v>28</v>
      </c>
      <c r="AC108" s="113"/>
      <c r="AD108" s="113">
        <v>18</v>
      </c>
      <c r="AE108" s="113"/>
      <c r="AF108" s="113" t="s">
        <v>142</v>
      </c>
      <c r="AG108" s="614"/>
    </row>
    <row r="109" spans="1:33" s="194" customFormat="1" ht="11.25" customHeight="1" x14ac:dyDescent="0.2">
      <c r="A109" s="108" t="s">
        <v>170</v>
      </c>
      <c r="B109" s="113">
        <v>689</v>
      </c>
      <c r="C109" s="113">
        <v>3</v>
      </c>
      <c r="D109" s="113">
        <v>6</v>
      </c>
      <c r="E109" s="113">
        <v>14</v>
      </c>
      <c r="F109" s="113"/>
      <c r="G109" s="113">
        <v>15</v>
      </c>
      <c r="H109" s="113">
        <v>14</v>
      </c>
      <c r="I109" s="113"/>
      <c r="J109" s="113">
        <v>11</v>
      </c>
      <c r="K109" s="113"/>
      <c r="L109" s="113">
        <v>15</v>
      </c>
      <c r="M109" s="113"/>
      <c r="N109" s="113">
        <v>22</v>
      </c>
      <c r="O109" s="113"/>
      <c r="P109" s="113">
        <v>41</v>
      </c>
      <c r="Q109" s="113"/>
      <c r="R109" s="113">
        <v>94</v>
      </c>
      <c r="S109" s="113"/>
      <c r="T109" s="113">
        <v>124</v>
      </c>
      <c r="U109" s="113"/>
      <c r="V109" s="113">
        <v>100</v>
      </c>
      <c r="W109" s="113"/>
      <c r="X109" s="113">
        <v>78</v>
      </c>
      <c r="Y109" s="113"/>
      <c r="Z109" s="113">
        <v>79</v>
      </c>
      <c r="AA109" s="113"/>
      <c r="AB109" s="113">
        <v>40</v>
      </c>
      <c r="AC109" s="113"/>
      <c r="AD109" s="113">
        <v>28</v>
      </c>
      <c r="AE109" s="113"/>
      <c r="AF109" s="113">
        <v>5</v>
      </c>
      <c r="AG109" s="614"/>
    </row>
    <row r="110" spans="1:33" s="194" customFormat="1" ht="11.25" customHeight="1" x14ac:dyDescent="0.2">
      <c r="A110" s="108" t="s">
        <v>171</v>
      </c>
      <c r="B110" s="113">
        <v>741</v>
      </c>
      <c r="C110" s="113" t="s">
        <v>142</v>
      </c>
      <c r="D110" s="113">
        <v>10</v>
      </c>
      <c r="E110" s="113">
        <v>11</v>
      </c>
      <c r="F110" s="113"/>
      <c r="G110" s="113">
        <v>12</v>
      </c>
      <c r="H110" s="113">
        <v>8</v>
      </c>
      <c r="I110" s="113"/>
      <c r="J110" s="113">
        <v>14</v>
      </c>
      <c r="K110" s="113"/>
      <c r="L110" s="113">
        <v>14</v>
      </c>
      <c r="M110" s="113"/>
      <c r="N110" s="113">
        <v>29</v>
      </c>
      <c r="O110" s="113"/>
      <c r="P110" s="113">
        <v>47</v>
      </c>
      <c r="Q110" s="113"/>
      <c r="R110" s="113">
        <v>111</v>
      </c>
      <c r="S110" s="113"/>
      <c r="T110" s="113">
        <v>118</v>
      </c>
      <c r="U110" s="113"/>
      <c r="V110" s="113">
        <v>107</v>
      </c>
      <c r="W110" s="113"/>
      <c r="X110" s="113">
        <v>93</v>
      </c>
      <c r="Y110" s="113"/>
      <c r="Z110" s="113">
        <v>86</v>
      </c>
      <c r="AA110" s="113"/>
      <c r="AB110" s="113">
        <v>41</v>
      </c>
      <c r="AC110" s="113"/>
      <c r="AD110" s="113">
        <v>37</v>
      </c>
      <c r="AE110" s="113"/>
      <c r="AF110" s="113">
        <v>3</v>
      </c>
      <c r="AG110" s="614"/>
    </row>
    <row r="111" spans="1:33" s="194" customFormat="1" ht="11.25" customHeight="1" x14ac:dyDescent="0.2">
      <c r="A111" s="108"/>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614"/>
    </row>
    <row r="112" spans="1:33" s="194" customFormat="1" ht="11.25" customHeight="1" x14ac:dyDescent="0.2">
      <c r="A112" s="108" t="s">
        <v>172</v>
      </c>
      <c r="B112" s="113">
        <v>832</v>
      </c>
      <c r="C112" s="113">
        <v>6</v>
      </c>
      <c r="D112" s="113">
        <v>9</v>
      </c>
      <c r="E112" s="113">
        <v>8</v>
      </c>
      <c r="F112" s="113"/>
      <c r="G112" s="113">
        <v>9</v>
      </c>
      <c r="H112" s="113">
        <v>25</v>
      </c>
      <c r="I112" s="113"/>
      <c r="J112" s="113">
        <v>16</v>
      </c>
      <c r="K112" s="113"/>
      <c r="L112" s="113">
        <v>17</v>
      </c>
      <c r="M112" s="113"/>
      <c r="N112" s="113">
        <v>30</v>
      </c>
      <c r="O112" s="113"/>
      <c r="P112" s="113">
        <v>68</v>
      </c>
      <c r="Q112" s="113"/>
      <c r="R112" s="113">
        <v>140</v>
      </c>
      <c r="S112" s="113"/>
      <c r="T112" s="113">
        <v>150</v>
      </c>
      <c r="U112" s="113"/>
      <c r="V112" s="113">
        <v>90</v>
      </c>
      <c r="W112" s="113"/>
      <c r="X112" s="113">
        <v>92</v>
      </c>
      <c r="Y112" s="113"/>
      <c r="Z112" s="113">
        <v>73</v>
      </c>
      <c r="AA112" s="113"/>
      <c r="AB112" s="113">
        <v>51</v>
      </c>
      <c r="AC112" s="113"/>
      <c r="AD112" s="113">
        <v>39</v>
      </c>
      <c r="AE112" s="113"/>
      <c r="AF112" s="113">
        <v>9</v>
      </c>
      <c r="AG112" s="614"/>
    </row>
    <row r="113" spans="1:33" s="194" customFormat="1" ht="11.25" customHeight="1" x14ac:dyDescent="0.2">
      <c r="A113" s="108" t="s">
        <v>173</v>
      </c>
      <c r="B113" s="113">
        <v>389</v>
      </c>
      <c r="C113" s="113" t="s">
        <v>142</v>
      </c>
      <c r="D113" s="113">
        <v>3</v>
      </c>
      <c r="E113" s="113">
        <v>5</v>
      </c>
      <c r="F113" s="113"/>
      <c r="G113" s="113">
        <v>2</v>
      </c>
      <c r="H113" s="113">
        <v>8</v>
      </c>
      <c r="I113" s="113"/>
      <c r="J113" s="113">
        <v>6</v>
      </c>
      <c r="K113" s="113"/>
      <c r="L113" s="113">
        <v>4</v>
      </c>
      <c r="M113" s="113"/>
      <c r="N113" s="113">
        <v>14</v>
      </c>
      <c r="O113" s="113"/>
      <c r="P113" s="113">
        <v>32</v>
      </c>
      <c r="Q113" s="113"/>
      <c r="R113" s="113">
        <v>64</v>
      </c>
      <c r="S113" s="113"/>
      <c r="T113" s="113">
        <v>56</v>
      </c>
      <c r="U113" s="113"/>
      <c r="V113" s="113">
        <v>58</v>
      </c>
      <c r="W113" s="113"/>
      <c r="X113" s="113">
        <v>46</v>
      </c>
      <c r="Y113" s="113"/>
      <c r="Z113" s="113">
        <v>44</v>
      </c>
      <c r="AA113" s="113"/>
      <c r="AB113" s="113">
        <v>31</v>
      </c>
      <c r="AC113" s="113"/>
      <c r="AD113" s="113">
        <v>14</v>
      </c>
      <c r="AE113" s="113"/>
      <c r="AF113" s="113">
        <v>2</v>
      </c>
      <c r="AG113" s="614"/>
    </row>
    <row r="114" spans="1:33" s="194" customFormat="1" ht="11.25" customHeight="1" x14ac:dyDescent="0.2">
      <c r="A114" s="108" t="s">
        <v>174</v>
      </c>
      <c r="B114" s="113">
        <v>497</v>
      </c>
      <c r="C114" s="113">
        <v>3</v>
      </c>
      <c r="D114" s="113">
        <v>5</v>
      </c>
      <c r="E114" s="113">
        <v>3</v>
      </c>
      <c r="F114" s="113"/>
      <c r="G114" s="113">
        <v>6</v>
      </c>
      <c r="H114" s="113">
        <v>5</v>
      </c>
      <c r="I114" s="113"/>
      <c r="J114" s="113">
        <v>9</v>
      </c>
      <c r="K114" s="113"/>
      <c r="L114" s="113">
        <v>5</v>
      </c>
      <c r="M114" s="113"/>
      <c r="N114" s="113">
        <v>15</v>
      </c>
      <c r="O114" s="113"/>
      <c r="P114" s="113">
        <v>37</v>
      </c>
      <c r="Q114" s="113"/>
      <c r="R114" s="113">
        <v>71</v>
      </c>
      <c r="S114" s="113"/>
      <c r="T114" s="113">
        <v>70</v>
      </c>
      <c r="U114" s="113"/>
      <c r="V114" s="113">
        <v>75</v>
      </c>
      <c r="W114" s="113"/>
      <c r="X114" s="113">
        <v>49</v>
      </c>
      <c r="Y114" s="113"/>
      <c r="Z114" s="113">
        <v>54</v>
      </c>
      <c r="AA114" s="113"/>
      <c r="AB114" s="113">
        <v>46</v>
      </c>
      <c r="AC114" s="113"/>
      <c r="AD114" s="113">
        <v>40</v>
      </c>
      <c r="AE114" s="113"/>
      <c r="AF114" s="113">
        <v>4</v>
      </c>
      <c r="AG114" s="614"/>
    </row>
    <row r="115" spans="1:33" s="194" customFormat="1" ht="11.25" customHeight="1" x14ac:dyDescent="0.2">
      <c r="A115" s="108" t="s">
        <v>175</v>
      </c>
      <c r="B115" s="113">
        <v>147</v>
      </c>
      <c r="C115" s="113" t="s">
        <v>142</v>
      </c>
      <c r="D115" s="113">
        <v>2</v>
      </c>
      <c r="E115" s="113">
        <v>3</v>
      </c>
      <c r="F115" s="113"/>
      <c r="G115" s="113">
        <v>1</v>
      </c>
      <c r="H115" s="113">
        <v>2</v>
      </c>
      <c r="I115" s="113"/>
      <c r="J115" s="113">
        <v>2</v>
      </c>
      <c r="K115" s="113"/>
      <c r="L115" s="113">
        <v>3</v>
      </c>
      <c r="M115" s="113"/>
      <c r="N115" s="113">
        <v>8</v>
      </c>
      <c r="O115" s="113"/>
      <c r="P115" s="113">
        <v>13</v>
      </c>
      <c r="Q115" s="113"/>
      <c r="R115" s="113">
        <v>24</v>
      </c>
      <c r="S115" s="113"/>
      <c r="T115" s="113">
        <v>17</v>
      </c>
      <c r="U115" s="113"/>
      <c r="V115" s="113">
        <v>18</v>
      </c>
      <c r="W115" s="113"/>
      <c r="X115" s="113">
        <v>17</v>
      </c>
      <c r="Y115" s="113"/>
      <c r="Z115" s="113">
        <v>17</v>
      </c>
      <c r="AA115" s="113"/>
      <c r="AB115" s="113">
        <v>14</v>
      </c>
      <c r="AC115" s="113"/>
      <c r="AD115" s="113">
        <v>6</v>
      </c>
      <c r="AE115" s="113"/>
      <c r="AF115" s="113" t="s">
        <v>142</v>
      </c>
      <c r="AG115" s="614"/>
    </row>
    <row r="116" spans="1:33" s="194" customFormat="1" ht="11.25" customHeight="1" x14ac:dyDescent="0.2">
      <c r="A116" s="108" t="s">
        <v>176</v>
      </c>
      <c r="B116" s="113">
        <v>303</v>
      </c>
      <c r="C116" s="113" t="s">
        <v>142</v>
      </c>
      <c r="D116" s="113">
        <v>1</v>
      </c>
      <c r="E116" s="113">
        <v>3</v>
      </c>
      <c r="F116" s="113"/>
      <c r="G116" s="113">
        <v>2</v>
      </c>
      <c r="H116" s="113">
        <v>7</v>
      </c>
      <c r="I116" s="113"/>
      <c r="J116" s="113">
        <v>4</v>
      </c>
      <c r="K116" s="113"/>
      <c r="L116" s="113">
        <v>6</v>
      </c>
      <c r="M116" s="113"/>
      <c r="N116" s="113">
        <v>10</v>
      </c>
      <c r="O116" s="113"/>
      <c r="P116" s="113">
        <v>20</v>
      </c>
      <c r="Q116" s="113"/>
      <c r="R116" s="113">
        <v>48</v>
      </c>
      <c r="S116" s="113"/>
      <c r="T116" s="113">
        <v>39</v>
      </c>
      <c r="U116" s="113"/>
      <c r="V116" s="113">
        <v>45</v>
      </c>
      <c r="W116" s="113"/>
      <c r="X116" s="113">
        <v>37</v>
      </c>
      <c r="Y116" s="113"/>
      <c r="Z116" s="113">
        <v>36</v>
      </c>
      <c r="AA116" s="113"/>
      <c r="AB116" s="113">
        <v>20</v>
      </c>
      <c r="AC116" s="113"/>
      <c r="AD116" s="113">
        <v>24</v>
      </c>
      <c r="AE116" s="113"/>
      <c r="AF116" s="113">
        <v>1</v>
      </c>
      <c r="AG116" s="614"/>
    </row>
    <row r="117" spans="1:33" s="194" customFormat="1" ht="11.25" customHeight="1" x14ac:dyDescent="0.2">
      <c r="A117" s="108"/>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614"/>
    </row>
    <row r="118" spans="1:33" s="194" customFormat="1" ht="11.25" customHeight="1" x14ac:dyDescent="0.2">
      <c r="A118" s="108" t="s">
        <v>177</v>
      </c>
      <c r="B118" s="113">
        <v>2862</v>
      </c>
      <c r="C118" s="113">
        <v>5</v>
      </c>
      <c r="D118" s="113">
        <v>18</v>
      </c>
      <c r="E118" s="113">
        <v>29</v>
      </c>
      <c r="F118" s="113"/>
      <c r="G118" s="113">
        <v>22</v>
      </c>
      <c r="H118" s="113">
        <v>39</v>
      </c>
      <c r="I118" s="113"/>
      <c r="J118" s="113">
        <v>41</v>
      </c>
      <c r="K118" s="113"/>
      <c r="L118" s="113">
        <v>52</v>
      </c>
      <c r="M118" s="113"/>
      <c r="N118" s="113">
        <v>74</v>
      </c>
      <c r="O118" s="113"/>
      <c r="P118" s="113">
        <v>150</v>
      </c>
      <c r="Q118" s="113"/>
      <c r="R118" s="113">
        <v>421</v>
      </c>
      <c r="S118" s="113"/>
      <c r="T118" s="113">
        <v>535</v>
      </c>
      <c r="U118" s="113"/>
      <c r="V118" s="113">
        <v>414</v>
      </c>
      <c r="W118" s="113"/>
      <c r="X118" s="113">
        <v>414</v>
      </c>
      <c r="Y118" s="113"/>
      <c r="Z118" s="113">
        <v>280</v>
      </c>
      <c r="AA118" s="113"/>
      <c r="AB118" s="113">
        <v>189</v>
      </c>
      <c r="AC118" s="113"/>
      <c r="AD118" s="113">
        <v>163</v>
      </c>
      <c r="AE118" s="113"/>
      <c r="AF118" s="113">
        <v>16</v>
      </c>
      <c r="AG118" s="614"/>
    </row>
    <row r="119" spans="1:33" s="197" customFormat="1" ht="11.25" customHeight="1" x14ac:dyDescent="0.2">
      <c r="A119" s="127" t="s">
        <v>236</v>
      </c>
      <c r="B119" s="525">
        <v>697</v>
      </c>
      <c r="C119" s="525">
        <v>1</v>
      </c>
      <c r="D119" s="525">
        <v>1</v>
      </c>
      <c r="E119" s="525">
        <v>4</v>
      </c>
      <c r="F119" s="525"/>
      <c r="G119" s="525">
        <v>3</v>
      </c>
      <c r="H119" s="525">
        <v>7</v>
      </c>
      <c r="I119" s="525"/>
      <c r="J119" s="525">
        <v>9</v>
      </c>
      <c r="K119" s="525"/>
      <c r="L119" s="525">
        <v>7</v>
      </c>
      <c r="M119" s="525"/>
      <c r="N119" s="525">
        <v>14</v>
      </c>
      <c r="O119" s="525"/>
      <c r="P119" s="525">
        <v>31</v>
      </c>
      <c r="Q119" s="525"/>
      <c r="R119" s="525">
        <v>111</v>
      </c>
      <c r="S119" s="525"/>
      <c r="T119" s="525">
        <v>150</v>
      </c>
      <c r="U119" s="525"/>
      <c r="V119" s="525">
        <v>136</v>
      </c>
      <c r="W119" s="525"/>
      <c r="X119" s="525">
        <v>104</v>
      </c>
      <c r="Y119" s="525"/>
      <c r="Z119" s="525">
        <v>70</v>
      </c>
      <c r="AA119" s="525"/>
      <c r="AB119" s="525">
        <v>24</v>
      </c>
      <c r="AC119" s="525"/>
      <c r="AD119" s="525">
        <v>24</v>
      </c>
      <c r="AE119" s="525"/>
      <c r="AF119" s="525">
        <v>1</v>
      </c>
      <c r="AG119" s="647"/>
    </row>
    <row r="120" spans="1:33" s="194" customFormat="1" ht="11.25" customHeight="1" x14ac:dyDescent="0.2">
      <c r="A120" s="108" t="s">
        <v>178</v>
      </c>
      <c r="B120" s="113">
        <v>644</v>
      </c>
      <c r="C120" s="113">
        <v>2</v>
      </c>
      <c r="D120" s="113">
        <v>9</v>
      </c>
      <c r="E120" s="113">
        <v>7</v>
      </c>
      <c r="F120" s="113"/>
      <c r="G120" s="113">
        <v>6</v>
      </c>
      <c r="H120" s="113">
        <v>9</v>
      </c>
      <c r="I120" s="113"/>
      <c r="J120" s="113">
        <v>9</v>
      </c>
      <c r="K120" s="113"/>
      <c r="L120" s="113">
        <v>18</v>
      </c>
      <c r="M120" s="113"/>
      <c r="N120" s="113">
        <v>29</v>
      </c>
      <c r="O120" s="113"/>
      <c r="P120" s="113">
        <v>43</v>
      </c>
      <c r="Q120" s="113"/>
      <c r="R120" s="113">
        <v>107</v>
      </c>
      <c r="S120" s="113"/>
      <c r="T120" s="113">
        <v>111</v>
      </c>
      <c r="U120" s="113"/>
      <c r="V120" s="113">
        <v>85</v>
      </c>
      <c r="W120" s="113"/>
      <c r="X120" s="113">
        <v>73</v>
      </c>
      <c r="Y120" s="113"/>
      <c r="Z120" s="113">
        <v>58</v>
      </c>
      <c r="AA120" s="113"/>
      <c r="AB120" s="113">
        <v>43</v>
      </c>
      <c r="AC120" s="113"/>
      <c r="AD120" s="113">
        <v>34</v>
      </c>
      <c r="AE120" s="113"/>
      <c r="AF120" s="113">
        <v>1</v>
      </c>
      <c r="AG120" s="614"/>
    </row>
    <row r="121" spans="1:33" s="194" customFormat="1" ht="11.25" customHeight="1" x14ac:dyDescent="0.2">
      <c r="A121" s="108" t="s">
        <v>179</v>
      </c>
      <c r="B121" s="113">
        <v>3037</v>
      </c>
      <c r="C121" s="113">
        <v>8</v>
      </c>
      <c r="D121" s="113">
        <v>16</v>
      </c>
      <c r="E121" s="113">
        <v>29</v>
      </c>
      <c r="F121" s="113"/>
      <c r="G121" s="113">
        <v>23</v>
      </c>
      <c r="H121" s="113">
        <v>48</v>
      </c>
      <c r="I121" s="113"/>
      <c r="J121" s="113">
        <v>43</v>
      </c>
      <c r="K121" s="113"/>
      <c r="L121" s="113">
        <v>75</v>
      </c>
      <c r="M121" s="113"/>
      <c r="N121" s="113">
        <v>99</v>
      </c>
      <c r="O121" s="113"/>
      <c r="P121" s="113">
        <v>166</v>
      </c>
      <c r="Q121" s="113"/>
      <c r="R121" s="113">
        <v>435</v>
      </c>
      <c r="S121" s="113"/>
      <c r="T121" s="113">
        <v>602</v>
      </c>
      <c r="U121" s="113"/>
      <c r="V121" s="113">
        <v>441</v>
      </c>
      <c r="W121" s="113"/>
      <c r="X121" s="113">
        <v>387</v>
      </c>
      <c r="Y121" s="113"/>
      <c r="Z121" s="113">
        <v>299</v>
      </c>
      <c r="AA121" s="113"/>
      <c r="AB121" s="113">
        <v>203</v>
      </c>
      <c r="AC121" s="113"/>
      <c r="AD121" s="113">
        <v>133</v>
      </c>
      <c r="AE121" s="113"/>
      <c r="AF121" s="113">
        <v>30</v>
      </c>
      <c r="AG121" s="614"/>
    </row>
    <row r="122" spans="1:33" s="197" customFormat="1" ht="11.25" customHeight="1" x14ac:dyDescent="0.2">
      <c r="A122" s="127" t="s">
        <v>237</v>
      </c>
      <c r="B122" s="525">
        <v>920</v>
      </c>
      <c r="C122" s="525">
        <v>1</v>
      </c>
      <c r="D122" s="525">
        <v>4</v>
      </c>
      <c r="E122" s="525">
        <v>6</v>
      </c>
      <c r="F122" s="525"/>
      <c r="G122" s="525">
        <v>3</v>
      </c>
      <c r="H122" s="525">
        <v>10</v>
      </c>
      <c r="I122" s="525"/>
      <c r="J122" s="525">
        <v>9</v>
      </c>
      <c r="K122" s="525"/>
      <c r="L122" s="525">
        <v>18</v>
      </c>
      <c r="M122" s="525"/>
      <c r="N122" s="525">
        <v>28</v>
      </c>
      <c r="O122" s="525"/>
      <c r="P122" s="525">
        <v>43</v>
      </c>
      <c r="Q122" s="525"/>
      <c r="R122" s="525">
        <v>124</v>
      </c>
      <c r="S122" s="525"/>
      <c r="T122" s="525">
        <v>225</v>
      </c>
      <c r="U122" s="525"/>
      <c r="V122" s="525">
        <v>153</v>
      </c>
      <c r="W122" s="525"/>
      <c r="X122" s="525">
        <v>134</v>
      </c>
      <c r="Y122" s="525"/>
      <c r="Z122" s="525">
        <v>91</v>
      </c>
      <c r="AA122" s="525"/>
      <c r="AB122" s="525">
        <v>41</v>
      </c>
      <c r="AC122" s="525"/>
      <c r="AD122" s="525">
        <v>22</v>
      </c>
      <c r="AE122" s="525"/>
      <c r="AF122" s="525">
        <v>8</v>
      </c>
      <c r="AG122" s="647"/>
    </row>
    <row r="123" spans="1:33" s="194" customFormat="1" ht="11.25" customHeight="1" x14ac:dyDescent="0.2">
      <c r="A123" s="108"/>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614"/>
    </row>
    <row r="124" spans="1:33" s="194" customFormat="1" ht="11.25" customHeight="1" x14ac:dyDescent="0.2">
      <c r="A124" s="108" t="s">
        <v>180</v>
      </c>
      <c r="B124" s="113">
        <v>527</v>
      </c>
      <c r="C124" s="113">
        <v>1</v>
      </c>
      <c r="D124" s="113">
        <v>3</v>
      </c>
      <c r="E124" s="113">
        <v>12</v>
      </c>
      <c r="F124" s="113"/>
      <c r="G124" s="113">
        <v>11</v>
      </c>
      <c r="H124" s="113">
        <v>11</v>
      </c>
      <c r="I124" s="113"/>
      <c r="J124" s="113">
        <v>8</v>
      </c>
      <c r="K124" s="113"/>
      <c r="L124" s="113">
        <v>11</v>
      </c>
      <c r="M124" s="113"/>
      <c r="N124" s="113">
        <v>17</v>
      </c>
      <c r="O124" s="113"/>
      <c r="P124" s="113">
        <v>39</v>
      </c>
      <c r="Q124" s="113"/>
      <c r="R124" s="113">
        <v>62</v>
      </c>
      <c r="S124" s="113"/>
      <c r="T124" s="113">
        <v>76</v>
      </c>
      <c r="U124" s="113"/>
      <c r="V124" s="113">
        <v>67</v>
      </c>
      <c r="W124" s="113"/>
      <c r="X124" s="113">
        <v>65</v>
      </c>
      <c r="Y124" s="113"/>
      <c r="Z124" s="113">
        <v>46</v>
      </c>
      <c r="AA124" s="113"/>
      <c r="AB124" s="113">
        <v>51</v>
      </c>
      <c r="AC124" s="113"/>
      <c r="AD124" s="113">
        <v>41</v>
      </c>
      <c r="AE124" s="113"/>
      <c r="AF124" s="113">
        <v>6</v>
      </c>
      <c r="AG124" s="614"/>
    </row>
    <row r="125" spans="1:33" s="194" customFormat="1" ht="11.25" customHeight="1" x14ac:dyDescent="0.2">
      <c r="A125" s="108" t="s">
        <v>181</v>
      </c>
      <c r="B125" s="113">
        <v>464</v>
      </c>
      <c r="C125" s="113">
        <v>1</v>
      </c>
      <c r="D125" s="113">
        <v>1</v>
      </c>
      <c r="E125" s="113">
        <v>4</v>
      </c>
      <c r="F125" s="113"/>
      <c r="G125" s="113">
        <v>2</v>
      </c>
      <c r="H125" s="113">
        <v>9</v>
      </c>
      <c r="I125" s="113"/>
      <c r="J125" s="113">
        <v>10</v>
      </c>
      <c r="K125" s="113"/>
      <c r="L125" s="113">
        <v>22</v>
      </c>
      <c r="M125" s="113"/>
      <c r="N125" s="113">
        <v>24</v>
      </c>
      <c r="O125" s="113"/>
      <c r="P125" s="113">
        <v>16</v>
      </c>
      <c r="Q125" s="113"/>
      <c r="R125" s="113">
        <v>51</v>
      </c>
      <c r="S125" s="113"/>
      <c r="T125" s="113">
        <v>96</v>
      </c>
      <c r="U125" s="113"/>
      <c r="V125" s="113">
        <v>47</v>
      </c>
      <c r="W125" s="113"/>
      <c r="X125" s="113">
        <v>53</v>
      </c>
      <c r="Y125" s="113"/>
      <c r="Z125" s="113">
        <v>56</v>
      </c>
      <c r="AA125" s="113"/>
      <c r="AB125" s="113">
        <v>40</v>
      </c>
      <c r="AC125" s="113"/>
      <c r="AD125" s="113">
        <v>30</v>
      </c>
      <c r="AE125" s="113"/>
      <c r="AF125" s="113">
        <v>2</v>
      </c>
      <c r="AG125" s="614"/>
    </row>
    <row r="126" spans="1:33" s="194" customFormat="1" ht="11.25" customHeight="1" x14ac:dyDescent="0.2">
      <c r="A126" s="108" t="s">
        <v>182</v>
      </c>
      <c r="B126" s="113">
        <v>744</v>
      </c>
      <c r="C126" s="113">
        <v>3</v>
      </c>
      <c r="D126" s="113">
        <v>5</v>
      </c>
      <c r="E126" s="113">
        <v>8</v>
      </c>
      <c r="F126" s="113"/>
      <c r="G126" s="113">
        <v>5</v>
      </c>
      <c r="H126" s="113">
        <v>5</v>
      </c>
      <c r="I126" s="113"/>
      <c r="J126" s="113">
        <v>8</v>
      </c>
      <c r="K126" s="113"/>
      <c r="L126" s="113">
        <v>7</v>
      </c>
      <c r="M126" s="113"/>
      <c r="N126" s="113">
        <v>27</v>
      </c>
      <c r="O126" s="113"/>
      <c r="P126" s="113">
        <v>55</v>
      </c>
      <c r="Q126" s="113"/>
      <c r="R126" s="113">
        <v>126</v>
      </c>
      <c r="S126" s="113"/>
      <c r="T126" s="113">
        <v>119</v>
      </c>
      <c r="U126" s="113"/>
      <c r="V126" s="113">
        <v>95</v>
      </c>
      <c r="W126" s="113"/>
      <c r="X126" s="113">
        <v>107</v>
      </c>
      <c r="Y126" s="113"/>
      <c r="Z126" s="113">
        <v>69</v>
      </c>
      <c r="AA126" s="113"/>
      <c r="AB126" s="113">
        <v>57</v>
      </c>
      <c r="AC126" s="113"/>
      <c r="AD126" s="113">
        <v>32</v>
      </c>
      <c r="AE126" s="113"/>
      <c r="AF126" s="113">
        <v>16</v>
      </c>
      <c r="AG126" s="614"/>
    </row>
    <row r="127" spans="1:33" s="194" customFormat="1" ht="11.25" customHeight="1" x14ac:dyDescent="0.2">
      <c r="A127" s="108" t="s">
        <v>183</v>
      </c>
      <c r="B127" s="113">
        <v>479</v>
      </c>
      <c r="C127" s="113" t="s">
        <v>142</v>
      </c>
      <c r="D127" s="113">
        <v>4</v>
      </c>
      <c r="E127" s="113">
        <v>1</v>
      </c>
      <c r="F127" s="113"/>
      <c r="G127" s="113">
        <v>1</v>
      </c>
      <c r="H127" s="113">
        <v>7</v>
      </c>
      <c r="I127" s="113"/>
      <c r="J127" s="113">
        <v>7</v>
      </c>
      <c r="K127" s="113"/>
      <c r="L127" s="113">
        <v>10</v>
      </c>
      <c r="M127" s="113"/>
      <c r="N127" s="113">
        <v>27</v>
      </c>
      <c r="O127" s="113"/>
      <c r="P127" s="113">
        <v>34</v>
      </c>
      <c r="Q127" s="113"/>
      <c r="R127" s="113">
        <v>74</v>
      </c>
      <c r="S127" s="113"/>
      <c r="T127" s="113">
        <v>70</v>
      </c>
      <c r="U127" s="113"/>
      <c r="V127" s="113">
        <v>58</v>
      </c>
      <c r="W127" s="113"/>
      <c r="X127" s="113">
        <v>71</v>
      </c>
      <c r="Y127" s="113"/>
      <c r="Z127" s="113">
        <v>49</v>
      </c>
      <c r="AA127" s="113"/>
      <c r="AB127" s="113">
        <v>32</v>
      </c>
      <c r="AC127" s="113"/>
      <c r="AD127" s="113">
        <v>22</v>
      </c>
      <c r="AE127" s="113"/>
      <c r="AF127" s="113">
        <v>12</v>
      </c>
      <c r="AG127" s="614"/>
    </row>
    <row r="128" spans="1:33" s="194" customFormat="1" ht="11.25" customHeight="1" x14ac:dyDescent="0.2">
      <c r="A128" s="108" t="s">
        <v>184</v>
      </c>
      <c r="B128" s="113">
        <v>339</v>
      </c>
      <c r="C128" s="113">
        <v>1</v>
      </c>
      <c r="D128" s="113">
        <v>2</v>
      </c>
      <c r="E128" s="113">
        <v>4</v>
      </c>
      <c r="F128" s="113"/>
      <c r="G128" s="113">
        <v>6</v>
      </c>
      <c r="H128" s="113">
        <v>9</v>
      </c>
      <c r="I128" s="113"/>
      <c r="J128" s="113">
        <v>2</v>
      </c>
      <c r="K128" s="113"/>
      <c r="L128" s="113">
        <v>8</v>
      </c>
      <c r="M128" s="113"/>
      <c r="N128" s="113">
        <v>16</v>
      </c>
      <c r="O128" s="113"/>
      <c r="P128" s="113">
        <v>28</v>
      </c>
      <c r="Q128" s="113"/>
      <c r="R128" s="113">
        <v>63</v>
      </c>
      <c r="S128" s="113"/>
      <c r="T128" s="113">
        <v>36</v>
      </c>
      <c r="U128" s="113"/>
      <c r="V128" s="113">
        <v>47</v>
      </c>
      <c r="W128" s="113"/>
      <c r="X128" s="113">
        <v>35</v>
      </c>
      <c r="Y128" s="113"/>
      <c r="Z128" s="113">
        <v>38</v>
      </c>
      <c r="AA128" s="113"/>
      <c r="AB128" s="113">
        <v>25</v>
      </c>
      <c r="AC128" s="113"/>
      <c r="AD128" s="113">
        <v>19</v>
      </c>
      <c r="AE128" s="113"/>
      <c r="AF128" s="113" t="s">
        <v>142</v>
      </c>
      <c r="AG128" s="614"/>
    </row>
    <row r="129" spans="1:35" s="194" customFormat="1" ht="11.25" customHeight="1" x14ac:dyDescent="0.2">
      <c r="A129" s="108"/>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614"/>
    </row>
    <row r="130" spans="1:35" s="194" customFormat="1" ht="11.25" customHeight="1" x14ac:dyDescent="0.2">
      <c r="A130" s="108" t="s">
        <v>185</v>
      </c>
      <c r="B130" s="113">
        <v>652</v>
      </c>
      <c r="C130" s="113">
        <v>2</v>
      </c>
      <c r="D130" s="113">
        <v>6</v>
      </c>
      <c r="E130" s="113">
        <v>8</v>
      </c>
      <c r="F130" s="113"/>
      <c r="G130" s="113">
        <v>11</v>
      </c>
      <c r="H130" s="113">
        <v>6</v>
      </c>
      <c r="I130" s="113"/>
      <c r="J130" s="113">
        <v>11</v>
      </c>
      <c r="K130" s="113"/>
      <c r="L130" s="113">
        <v>20</v>
      </c>
      <c r="M130" s="113"/>
      <c r="N130" s="113">
        <v>19</v>
      </c>
      <c r="O130" s="113"/>
      <c r="P130" s="113">
        <v>50</v>
      </c>
      <c r="Q130" s="113"/>
      <c r="R130" s="113">
        <v>79</v>
      </c>
      <c r="S130" s="113"/>
      <c r="T130" s="113">
        <v>104</v>
      </c>
      <c r="U130" s="113"/>
      <c r="V130" s="113">
        <v>90</v>
      </c>
      <c r="W130" s="113"/>
      <c r="X130" s="113">
        <v>89</v>
      </c>
      <c r="Y130" s="113"/>
      <c r="Z130" s="113">
        <v>74</v>
      </c>
      <c r="AA130" s="113"/>
      <c r="AB130" s="113">
        <v>42</v>
      </c>
      <c r="AC130" s="113"/>
      <c r="AD130" s="113">
        <v>37</v>
      </c>
      <c r="AE130" s="113"/>
      <c r="AF130" s="113">
        <v>4</v>
      </c>
      <c r="AG130" s="614"/>
    </row>
    <row r="131" spans="1:35" s="194" customFormat="1" ht="11.25" customHeight="1" x14ac:dyDescent="0.2">
      <c r="A131" s="108" t="s">
        <v>186</v>
      </c>
      <c r="B131" s="113">
        <v>334</v>
      </c>
      <c r="C131" s="113" t="s">
        <v>142</v>
      </c>
      <c r="D131" s="113">
        <v>3</v>
      </c>
      <c r="E131" s="113">
        <v>3</v>
      </c>
      <c r="F131" s="113"/>
      <c r="G131" s="113">
        <v>2</v>
      </c>
      <c r="H131" s="113">
        <v>1</v>
      </c>
      <c r="I131" s="113"/>
      <c r="J131" s="113">
        <v>4</v>
      </c>
      <c r="K131" s="113"/>
      <c r="L131" s="113">
        <v>4</v>
      </c>
      <c r="M131" s="113"/>
      <c r="N131" s="113">
        <v>5</v>
      </c>
      <c r="O131" s="113"/>
      <c r="P131" s="113">
        <v>27</v>
      </c>
      <c r="Q131" s="113"/>
      <c r="R131" s="113">
        <v>59</v>
      </c>
      <c r="S131" s="113"/>
      <c r="T131" s="113">
        <v>49</v>
      </c>
      <c r="U131" s="113"/>
      <c r="V131" s="113">
        <v>37</v>
      </c>
      <c r="W131" s="113"/>
      <c r="X131" s="113">
        <v>44</v>
      </c>
      <c r="Y131" s="113"/>
      <c r="Z131" s="113">
        <v>41</v>
      </c>
      <c r="AA131" s="113"/>
      <c r="AB131" s="113">
        <v>35</v>
      </c>
      <c r="AC131" s="113"/>
      <c r="AD131" s="113">
        <v>15</v>
      </c>
      <c r="AE131" s="113"/>
      <c r="AF131" s="113">
        <v>5</v>
      </c>
      <c r="AG131" s="614"/>
    </row>
    <row r="132" spans="1:35" s="194" customFormat="1" ht="11.25" customHeight="1" x14ac:dyDescent="0.2">
      <c r="A132" s="108" t="s">
        <v>187</v>
      </c>
      <c r="B132" s="113">
        <v>479</v>
      </c>
      <c r="C132" s="113">
        <v>1</v>
      </c>
      <c r="D132" s="113">
        <v>2</v>
      </c>
      <c r="E132" s="113">
        <v>2</v>
      </c>
      <c r="F132" s="113"/>
      <c r="G132" s="113">
        <v>3</v>
      </c>
      <c r="H132" s="113">
        <v>5</v>
      </c>
      <c r="I132" s="113"/>
      <c r="J132" s="113">
        <v>7</v>
      </c>
      <c r="K132" s="113"/>
      <c r="L132" s="113">
        <v>13</v>
      </c>
      <c r="M132" s="113"/>
      <c r="N132" s="113">
        <v>27</v>
      </c>
      <c r="O132" s="113"/>
      <c r="P132" s="113">
        <v>38</v>
      </c>
      <c r="Q132" s="113"/>
      <c r="R132" s="113">
        <v>76</v>
      </c>
      <c r="S132" s="113"/>
      <c r="T132" s="113">
        <v>83</v>
      </c>
      <c r="U132" s="113"/>
      <c r="V132" s="113">
        <v>62</v>
      </c>
      <c r="W132" s="113"/>
      <c r="X132" s="113">
        <v>56</v>
      </c>
      <c r="Y132" s="113"/>
      <c r="Z132" s="113">
        <v>35</v>
      </c>
      <c r="AA132" s="113"/>
      <c r="AB132" s="113">
        <v>35</v>
      </c>
      <c r="AC132" s="113"/>
      <c r="AD132" s="113">
        <v>30</v>
      </c>
      <c r="AE132" s="113"/>
      <c r="AF132" s="113">
        <v>4</v>
      </c>
      <c r="AG132" s="614"/>
    </row>
    <row r="133" spans="1:35" s="194" customFormat="1" ht="11.25" customHeight="1" x14ac:dyDescent="0.2">
      <c r="A133" s="192" t="s">
        <v>188</v>
      </c>
      <c r="B133" s="116">
        <v>472</v>
      </c>
      <c r="C133" s="116" t="s">
        <v>142</v>
      </c>
      <c r="D133" s="116">
        <v>3</v>
      </c>
      <c r="E133" s="116">
        <v>2</v>
      </c>
      <c r="F133" s="116"/>
      <c r="G133" s="116">
        <v>2</v>
      </c>
      <c r="H133" s="116">
        <v>5</v>
      </c>
      <c r="I133" s="116"/>
      <c r="J133" s="116">
        <v>2</v>
      </c>
      <c r="K133" s="116"/>
      <c r="L133" s="116">
        <v>6</v>
      </c>
      <c r="M133" s="116"/>
      <c r="N133" s="116">
        <v>19</v>
      </c>
      <c r="O133" s="116"/>
      <c r="P133" s="116">
        <v>38</v>
      </c>
      <c r="Q133" s="116"/>
      <c r="R133" s="116">
        <v>99</v>
      </c>
      <c r="S133" s="116"/>
      <c r="T133" s="116">
        <v>83</v>
      </c>
      <c r="U133" s="116"/>
      <c r="V133" s="116">
        <v>42</v>
      </c>
      <c r="W133" s="116"/>
      <c r="X133" s="116">
        <v>61</v>
      </c>
      <c r="Y133" s="116"/>
      <c r="Z133" s="116">
        <v>57</v>
      </c>
      <c r="AA133" s="116"/>
      <c r="AB133" s="116">
        <v>23</v>
      </c>
      <c r="AC133" s="116"/>
      <c r="AD133" s="116">
        <v>24</v>
      </c>
      <c r="AE133" s="116"/>
      <c r="AF133" s="116">
        <v>6</v>
      </c>
      <c r="AG133" s="614"/>
    </row>
    <row r="134" spans="1:35" x14ac:dyDescent="0.2">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c r="AA134" s="311"/>
      <c r="AB134" s="311"/>
      <c r="AC134" s="311"/>
      <c r="AD134" s="311"/>
      <c r="AE134" s="311"/>
      <c r="AF134" s="311"/>
      <c r="AG134" s="614"/>
    </row>
    <row r="135" spans="1:35" x14ac:dyDescent="0.2">
      <c r="B135" s="312"/>
      <c r="C135" s="312"/>
      <c r="D135" s="312"/>
      <c r="E135" s="312"/>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2"/>
      <c r="AD135" s="312"/>
      <c r="AE135" s="312"/>
      <c r="AF135" s="312"/>
      <c r="AG135" s="614"/>
    </row>
    <row r="136" spans="1:35" x14ac:dyDescent="0.2">
      <c r="B136" s="311"/>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614"/>
    </row>
    <row r="137" spans="1:35" x14ac:dyDescent="0.2">
      <c r="B137" s="311"/>
      <c r="C137" s="311"/>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311"/>
      <c r="AD137" s="311"/>
      <c r="AE137" s="311"/>
      <c r="AF137" s="311"/>
      <c r="AG137" s="614"/>
    </row>
    <row r="138" spans="1:35" x14ac:dyDescent="0.2">
      <c r="B138" s="312"/>
      <c r="C138" s="312"/>
      <c r="D138" s="312"/>
      <c r="E138" s="312"/>
      <c r="F138" s="312"/>
      <c r="G138" s="312"/>
      <c r="H138" s="312"/>
      <c r="I138" s="312"/>
      <c r="J138" s="312"/>
      <c r="K138" s="312"/>
      <c r="L138" s="312"/>
      <c r="M138" s="312"/>
      <c r="N138" s="312"/>
      <c r="O138" s="312"/>
      <c r="P138" s="312"/>
      <c r="Q138" s="312"/>
      <c r="R138" s="312"/>
      <c r="S138" s="312"/>
      <c r="T138" s="312"/>
      <c r="U138" s="312"/>
      <c r="V138" s="312"/>
      <c r="W138" s="312"/>
      <c r="X138" s="312"/>
      <c r="Y138" s="312"/>
      <c r="Z138" s="312"/>
      <c r="AA138" s="312"/>
      <c r="AB138" s="312"/>
      <c r="AC138" s="312"/>
      <c r="AD138" s="312"/>
      <c r="AE138" s="312"/>
      <c r="AF138" s="312"/>
      <c r="AG138" s="614"/>
    </row>
    <row r="139" spans="1:35" x14ac:dyDescent="0.2">
      <c r="B139" s="311"/>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614"/>
    </row>
    <row r="140" spans="1:35" x14ac:dyDescent="0.2">
      <c r="B140" s="311"/>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614"/>
    </row>
    <row r="141" spans="1:35" x14ac:dyDescent="0.2">
      <c r="B141" s="311"/>
      <c r="C141" s="311"/>
      <c r="D141" s="311"/>
      <c r="E141" s="311"/>
      <c r="F141" s="311"/>
      <c r="G141" s="311"/>
      <c r="H141" s="311"/>
      <c r="I141" s="311"/>
      <c r="J141" s="311"/>
      <c r="K141" s="311"/>
      <c r="L141" s="311"/>
      <c r="M141" s="311"/>
      <c r="N141" s="311"/>
      <c r="O141" s="311"/>
      <c r="P141" s="311"/>
      <c r="Q141" s="311"/>
      <c r="R141" s="311"/>
      <c r="S141" s="311"/>
      <c r="T141" s="311"/>
      <c r="U141" s="311"/>
      <c r="V141" s="311"/>
      <c r="W141" s="311"/>
      <c r="X141" s="311"/>
      <c r="Y141" s="311"/>
      <c r="Z141" s="311"/>
      <c r="AA141" s="311"/>
      <c r="AB141" s="311"/>
      <c r="AC141" s="311"/>
      <c r="AD141" s="311"/>
      <c r="AE141" s="311"/>
      <c r="AF141" s="311"/>
      <c r="AG141" s="614"/>
    </row>
    <row r="142" spans="1:35" x14ac:dyDescent="0.2">
      <c r="B142" s="311"/>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614"/>
    </row>
    <row r="143" spans="1:35" x14ac:dyDescent="0.2">
      <c r="B143" s="311"/>
      <c r="C143" s="311"/>
      <c r="D143" s="311"/>
      <c r="E143" s="311"/>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614"/>
    </row>
    <row r="144" spans="1:35" x14ac:dyDescent="0.2">
      <c r="A144" s="649"/>
      <c r="B144" s="527"/>
      <c r="C144" s="527"/>
      <c r="D144" s="527"/>
      <c r="E144" s="527"/>
      <c r="F144" s="527"/>
      <c r="G144" s="527"/>
      <c r="H144" s="527"/>
      <c r="I144" s="527"/>
      <c r="J144" s="527"/>
      <c r="K144" s="527"/>
      <c r="L144" s="527"/>
      <c r="M144" s="527"/>
      <c r="N144" s="527"/>
      <c r="O144" s="527"/>
      <c r="P144" s="527"/>
      <c r="Q144" s="527"/>
      <c r="R144" s="527"/>
      <c r="S144" s="527"/>
      <c r="T144" s="527"/>
      <c r="U144" s="527"/>
      <c r="V144" s="527"/>
      <c r="W144" s="527"/>
      <c r="X144" s="527"/>
      <c r="Y144" s="527"/>
      <c r="Z144" s="527"/>
      <c r="AA144" s="527"/>
      <c r="AB144" s="527"/>
      <c r="AC144" s="527"/>
      <c r="AD144" s="527"/>
      <c r="AE144" s="527"/>
      <c r="AF144" s="527"/>
      <c r="AG144" s="650"/>
      <c r="AH144" s="649"/>
      <c r="AI144" s="649"/>
    </row>
    <row r="145" spans="1:35" x14ac:dyDescent="0.2">
      <c r="A145" s="649"/>
      <c r="B145" s="527"/>
      <c r="C145" s="527"/>
      <c r="D145" s="527"/>
      <c r="E145" s="527"/>
      <c r="F145" s="527"/>
      <c r="G145" s="527"/>
      <c r="H145" s="527"/>
      <c r="I145" s="527"/>
      <c r="J145" s="527"/>
      <c r="K145" s="527"/>
      <c r="L145" s="527"/>
      <c r="M145" s="527"/>
      <c r="N145" s="527"/>
      <c r="O145" s="527"/>
      <c r="P145" s="527"/>
      <c r="Q145" s="527"/>
      <c r="R145" s="527"/>
      <c r="S145" s="527"/>
      <c r="T145" s="527"/>
      <c r="U145" s="527"/>
      <c r="V145" s="527"/>
      <c r="W145" s="527"/>
      <c r="X145" s="527"/>
      <c r="Y145" s="527"/>
      <c r="Z145" s="527"/>
      <c r="AA145" s="527"/>
      <c r="AB145" s="527"/>
      <c r="AC145" s="527"/>
      <c r="AD145" s="527"/>
      <c r="AE145" s="527"/>
      <c r="AF145" s="527"/>
      <c r="AG145" s="650"/>
      <c r="AH145" s="649"/>
      <c r="AI145" s="649"/>
    </row>
    <row r="146" spans="1:35" x14ac:dyDescent="0.2">
      <c r="A146" s="649"/>
      <c r="B146" s="527"/>
      <c r="C146" s="527"/>
      <c r="D146" s="527"/>
      <c r="E146" s="527"/>
      <c r="F146" s="527"/>
      <c r="G146" s="527"/>
      <c r="H146" s="527"/>
      <c r="I146" s="527"/>
      <c r="J146" s="527"/>
      <c r="K146" s="527"/>
      <c r="L146" s="527"/>
      <c r="M146" s="527"/>
      <c r="N146" s="527"/>
      <c r="O146" s="527"/>
      <c r="P146" s="527"/>
      <c r="Q146" s="527"/>
      <c r="R146" s="527"/>
      <c r="S146" s="527"/>
      <c r="T146" s="527"/>
      <c r="U146" s="527"/>
      <c r="V146" s="527"/>
      <c r="W146" s="527"/>
      <c r="X146" s="527"/>
      <c r="Y146" s="527"/>
      <c r="Z146" s="527"/>
      <c r="AA146" s="527"/>
      <c r="AB146" s="527"/>
      <c r="AC146" s="527"/>
      <c r="AD146" s="527"/>
      <c r="AE146" s="527"/>
      <c r="AF146" s="527"/>
      <c r="AG146" s="650"/>
      <c r="AH146" s="649"/>
      <c r="AI146" s="649"/>
    </row>
    <row r="147" spans="1:35" x14ac:dyDescent="0.2">
      <c r="A147" s="649"/>
      <c r="B147" s="527"/>
      <c r="C147" s="527"/>
      <c r="D147" s="527"/>
      <c r="E147" s="527"/>
      <c r="F147" s="527"/>
      <c r="G147" s="527"/>
      <c r="H147" s="527"/>
      <c r="I147" s="527"/>
      <c r="J147" s="527"/>
      <c r="K147" s="527"/>
      <c r="L147" s="527"/>
      <c r="M147" s="527"/>
      <c r="N147" s="527"/>
      <c r="O147" s="527"/>
      <c r="P147" s="527"/>
      <c r="Q147" s="527"/>
      <c r="R147" s="527"/>
      <c r="S147" s="527"/>
      <c r="T147" s="527"/>
      <c r="U147" s="527"/>
      <c r="V147" s="527"/>
      <c r="W147" s="527"/>
      <c r="X147" s="527"/>
      <c r="Y147" s="527"/>
      <c r="Z147" s="527"/>
      <c r="AA147" s="527"/>
      <c r="AB147" s="527"/>
      <c r="AC147" s="527"/>
      <c r="AD147" s="527"/>
      <c r="AE147" s="527"/>
      <c r="AF147" s="527"/>
      <c r="AG147" s="650"/>
      <c r="AH147" s="649"/>
      <c r="AI147" s="649"/>
    </row>
    <row r="148" spans="1:35" x14ac:dyDescent="0.2">
      <c r="A148" s="649"/>
      <c r="B148" s="527"/>
      <c r="C148" s="527"/>
      <c r="D148" s="527"/>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650"/>
      <c r="AH148" s="649"/>
      <c r="AI148" s="649"/>
    </row>
    <row r="149" spans="1:35" x14ac:dyDescent="0.2">
      <c r="A149" s="649"/>
      <c r="B149" s="527"/>
      <c r="C149" s="527"/>
      <c r="D149" s="527"/>
      <c r="E149" s="527"/>
      <c r="F149" s="527"/>
      <c r="G149" s="527"/>
      <c r="H149" s="527"/>
      <c r="I149" s="527"/>
      <c r="J149" s="527"/>
      <c r="K149" s="527"/>
      <c r="L149" s="527"/>
      <c r="M149" s="527"/>
      <c r="N149" s="527"/>
      <c r="O149" s="527"/>
      <c r="P149" s="527"/>
      <c r="Q149" s="527"/>
      <c r="R149" s="527"/>
      <c r="S149" s="527"/>
      <c r="T149" s="527"/>
      <c r="U149" s="527"/>
      <c r="V149" s="527"/>
      <c r="W149" s="527"/>
      <c r="X149" s="527"/>
      <c r="Y149" s="527"/>
      <c r="Z149" s="527"/>
      <c r="AA149" s="527"/>
      <c r="AB149" s="527"/>
      <c r="AC149" s="527"/>
      <c r="AD149" s="527"/>
      <c r="AE149" s="527"/>
      <c r="AF149" s="527"/>
      <c r="AG149" s="650"/>
      <c r="AH149" s="649"/>
      <c r="AI149" s="649"/>
    </row>
    <row r="150" spans="1:35" x14ac:dyDescent="0.2">
      <c r="A150" s="649"/>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650"/>
      <c r="AH150" s="649"/>
      <c r="AI150" s="649"/>
    </row>
    <row r="151" spans="1:35" x14ac:dyDescent="0.2">
      <c r="A151" s="649"/>
      <c r="B151" s="651"/>
      <c r="C151" s="652"/>
      <c r="D151" s="652"/>
      <c r="E151" s="652"/>
      <c r="F151" s="652"/>
      <c r="G151" s="652"/>
      <c r="H151" s="652"/>
      <c r="I151" s="652"/>
      <c r="J151" s="652"/>
      <c r="K151" s="652"/>
      <c r="L151" s="652"/>
      <c r="M151" s="652"/>
      <c r="N151" s="652"/>
      <c r="O151" s="652"/>
      <c r="P151" s="652"/>
      <c r="Q151" s="652"/>
      <c r="R151" s="652"/>
      <c r="S151" s="652"/>
      <c r="T151" s="652"/>
      <c r="U151" s="652"/>
      <c r="V151" s="652"/>
      <c r="W151" s="652"/>
      <c r="X151" s="652"/>
      <c r="Y151" s="652"/>
      <c r="Z151" s="652"/>
      <c r="AA151" s="652"/>
      <c r="AB151" s="652"/>
      <c r="AC151" s="652"/>
      <c r="AD151" s="652"/>
      <c r="AE151" s="652"/>
      <c r="AF151" s="652"/>
      <c r="AG151" s="650"/>
      <c r="AH151" s="649"/>
      <c r="AI151" s="649"/>
    </row>
    <row r="152" spans="1:35" x14ac:dyDescent="0.2">
      <c r="A152" s="649"/>
      <c r="B152" s="651"/>
      <c r="C152" s="652"/>
      <c r="D152" s="652"/>
      <c r="E152" s="652"/>
      <c r="F152" s="652"/>
      <c r="G152" s="652"/>
      <c r="H152" s="652"/>
      <c r="I152" s="652"/>
      <c r="J152" s="652"/>
      <c r="K152" s="652"/>
      <c r="L152" s="652"/>
      <c r="M152" s="652"/>
      <c r="N152" s="652"/>
      <c r="O152" s="652"/>
      <c r="P152" s="652"/>
      <c r="Q152" s="652"/>
      <c r="R152" s="652"/>
      <c r="S152" s="652"/>
      <c r="T152" s="652"/>
      <c r="U152" s="652"/>
      <c r="V152" s="652"/>
      <c r="W152" s="652"/>
      <c r="X152" s="652"/>
      <c r="Y152" s="652"/>
      <c r="Z152" s="652"/>
      <c r="AA152" s="652"/>
      <c r="AB152" s="652"/>
      <c r="AC152" s="652"/>
      <c r="AD152" s="652"/>
      <c r="AE152" s="652"/>
      <c r="AF152" s="652"/>
      <c r="AG152" s="650"/>
      <c r="AH152" s="649"/>
      <c r="AI152" s="649"/>
    </row>
    <row r="153" spans="1:35" x14ac:dyDescent="0.2">
      <c r="A153" s="649"/>
      <c r="B153" s="651"/>
      <c r="C153" s="652"/>
      <c r="D153" s="652"/>
      <c r="E153" s="652"/>
      <c r="F153" s="652"/>
      <c r="G153" s="652"/>
      <c r="H153" s="652"/>
      <c r="I153" s="652"/>
      <c r="J153" s="652"/>
      <c r="K153" s="652"/>
      <c r="L153" s="652"/>
      <c r="M153" s="652"/>
      <c r="N153" s="652"/>
      <c r="O153" s="652"/>
      <c r="P153" s="652"/>
      <c r="Q153" s="652"/>
      <c r="R153" s="652"/>
      <c r="S153" s="652"/>
      <c r="T153" s="652"/>
      <c r="U153" s="652"/>
      <c r="V153" s="652"/>
      <c r="W153" s="652"/>
      <c r="X153" s="652"/>
      <c r="Y153" s="652"/>
      <c r="Z153" s="652"/>
      <c r="AA153" s="652"/>
      <c r="AB153" s="652"/>
      <c r="AC153" s="652"/>
      <c r="AD153" s="652"/>
      <c r="AE153" s="652"/>
      <c r="AF153" s="652"/>
      <c r="AG153" s="650"/>
      <c r="AH153" s="649"/>
      <c r="AI153" s="649"/>
    </row>
    <row r="154" spans="1:35" x14ac:dyDescent="0.2">
      <c r="A154" s="649"/>
      <c r="B154" s="651"/>
      <c r="C154" s="652"/>
      <c r="D154" s="652"/>
      <c r="E154" s="652"/>
      <c r="F154" s="652"/>
      <c r="G154" s="652"/>
      <c r="H154" s="652"/>
      <c r="I154" s="652"/>
      <c r="J154" s="652"/>
      <c r="K154" s="652"/>
      <c r="L154" s="652"/>
      <c r="M154" s="652"/>
      <c r="N154" s="652"/>
      <c r="O154" s="652"/>
      <c r="P154" s="652"/>
      <c r="Q154" s="652"/>
      <c r="R154" s="652"/>
      <c r="S154" s="652"/>
      <c r="T154" s="652"/>
      <c r="U154" s="652"/>
      <c r="V154" s="652"/>
      <c r="W154" s="652"/>
      <c r="X154" s="652"/>
      <c r="Y154" s="652"/>
      <c r="Z154" s="652"/>
      <c r="AA154" s="652"/>
      <c r="AB154" s="652"/>
      <c r="AC154" s="652"/>
      <c r="AD154" s="652"/>
      <c r="AE154" s="652"/>
      <c r="AF154" s="652"/>
      <c r="AG154" s="650"/>
      <c r="AH154" s="649"/>
      <c r="AI154" s="649"/>
    </row>
    <row r="155" spans="1:35" x14ac:dyDescent="0.2">
      <c r="A155" s="649"/>
      <c r="B155" s="651"/>
      <c r="C155" s="652"/>
      <c r="D155" s="652"/>
      <c r="E155" s="652"/>
      <c r="F155" s="652"/>
      <c r="G155" s="652"/>
      <c r="H155" s="652"/>
      <c r="I155" s="652"/>
      <c r="J155" s="652"/>
      <c r="K155" s="652"/>
      <c r="L155" s="652"/>
      <c r="M155" s="652"/>
      <c r="N155" s="652"/>
      <c r="O155" s="652"/>
      <c r="P155" s="652"/>
      <c r="Q155" s="652"/>
      <c r="R155" s="652"/>
      <c r="S155" s="652"/>
      <c r="T155" s="652"/>
      <c r="U155" s="652"/>
      <c r="V155" s="652"/>
      <c r="W155" s="652"/>
      <c r="X155" s="652"/>
      <c r="Y155" s="652"/>
      <c r="Z155" s="652"/>
      <c r="AA155" s="652"/>
      <c r="AB155" s="652"/>
      <c r="AC155" s="652"/>
      <c r="AD155" s="652"/>
      <c r="AE155" s="652"/>
      <c r="AF155" s="652"/>
      <c r="AG155" s="650"/>
      <c r="AH155" s="649"/>
      <c r="AI155" s="649"/>
    </row>
    <row r="156" spans="1:35" x14ac:dyDescent="0.2">
      <c r="A156" s="649"/>
      <c r="B156" s="649"/>
      <c r="C156" s="653"/>
      <c r="D156" s="653"/>
      <c r="E156" s="653"/>
      <c r="F156" s="653"/>
      <c r="G156" s="653"/>
      <c r="H156" s="653"/>
      <c r="I156" s="653"/>
      <c r="J156" s="653"/>
      <c r="K156" s="653"/>
      <c r="L156" s="653"/>
      <c r="M156" s="653"/>
      <c r="N156" s="653"/>
      <c r="O156" s="653"/>
      <c r="P156" s="653"/>
      <c r="Q156" s="653"/>
      <c r="R156" s="653"/>
      <c r="S156" s="653"/>
      <c r="T156" s="653"/>
      <c r="U156" s="653"/>
      <c r="V156" s="653"/>
      <c r="W156" s="653"/>
      <c r="X156" s="653"/>
      <c r="Y156" s="653"/>
      <c r="Z156" s="653"/>
      <c r="AA156" s="653"/>
      <c r="AB156" s="653"/>
      <c r="AC156" s="653"/>
      <c r="AD156" s="653"/>
      <c r="AE156" s="653"/>
      <c r="AF156" s="653"/>
      <c r="AG156" s="650"/>
      <c r="AH156" s="649"/>
      <c r="AI156" s="649"/>
    </row>
    <row r="157" spans="1:35" x14ac:dyDescent="0.2">
      <c r="A157" s="649"/>
      <c r="B157" s="649"/>
      <c r="C157" s="653"/>
      <c r="D157" s="653"/>
      <c r="E157" s="653"/>
      <c r="F157" s="653"/>
      <c r="G157" s="653"/>
      <c r="H157" s="653"/>
      <c r="I157" s="653"/>
      <c r="J157" s="653"/>
      <c r="K157" s="653"/>
      <c r="L157" s="653"/>
      <c r="M157" s="653"/>
      <c r="N157" s="653"/>
      <c r="O157" s="653"/>
      <c r="P157" s="653"/>
      <c r="Q157" s="653"/>
      <c r="R157" s="653"/>
      <c r="S157" s="653"/>
      <c r="T157" s="653"/>
      <c r="U157" s="653"/>
      <c r="V157" s="653"/>
      <c r="W157" s="653"/>
      <c r="X157" s="653"/>
      <c r="Y157" s="653"/>
      <c r="Z157" s="653"/>
      <c r="AA157" s="653"/>
      <c r="AB157" s="653"/>
      <c r="AC157" s="653"/>
      <c r="AD157" s="653"/>
      <c r="AE157" s="653"/>
      <c r="AF157" s="653"/>
      <c r="AG157" s="650"/>
      <c r="AH157" s="649"/>
      <c r="AI157" s="649"/>
    </row>
    <row r="158" spans="1:35" x14ac:dyDescent="0.2">
      <c r="A158" s="649"/>
      <c r="B158" s="649"/>
      <c r="C158" s="653"/>
      <c r="D158" s="653"/>
      <c r="E158" s="653"/>
      <c r="F158" s="653"/>
      <c r="G158" s="653"/>
      <c r="H158" s="653"/>
      <c r="I158" s="653"/>
      <c r="J158" s="653"/>
      <c r="K158" s="653"/>
      <c r="L158" s="653"/>
      <c r="M158" s="653"/>
      <c r="N158" s="653"/>
      <c r="O158" s="653"/>
      <c r="P158" s="653"/>
      <c r="Q158" s="653"/>
      <c r="R158" s="653"/>
      <c r="S158" s="653"/>
      <c r="T158" s="653"/>
      <c r="U158" s="653"/>
      <c r="V158" s="653"/>
      <c r="W158" s="653"/>
      <c r="X158" s="653"/>
      <c r="Y158" s="653"/>
      <c r="Z158" s="653"/>
      <c r="AA158" s="653"/>
      <c r="AB158" s="653"/>
      <c r="AC158" s="653"/>
      <c r="AD158" s="653"/>
      <c r="AE158" s="653"/>
      <c r="AF158" s="653"/>
      <c r="AG158" s="650"/>
      <c r="AH158" s="649"/>
      <c r="AI158" s="649"/>
    </row>
    <row r="159" spans="1:35" x14ac:dyDescent="0.2">
      <c r="A159" s="649"/>
      <c r="B159" s="649"/>
      <c r="C159" s="653"/>
      <c r="D159" s="653"/>
      <c r="E159" s="653"/>
      <c r="F159" s="653"/>
      <c r="G159" s="653"/>
      <c r="H159" s="653"/>
      <c r="I159" s="653"/>
      <c r="J159" s="653"/>
      <c r="K159" s="653"/>
      <c r="L159" s="653"/>
      <c r="M159" s="653"/>
      <c r="N159" s="653"/>
      <c r="O159" s="653"/>
      <c r="P159" s="653"/>
      <c r="Q159" s="653"/>
      <c r="R159" s="653"/>
      <c r="S159" s="653"/>
      <c r="T159" s="653"/>
      <c r="U159" s="653"/>
      <c r="V159" s="653"/>
      <c r="W159" s="653"/>
      <c r="X159" s="653"/>
      <c r="Y159" s="653"/>
      <c r="Z159" s="653"/>
      <c r="AA159" s="653"/>
      <c r="AB159" s="653"/>
      <c r="AC159" s="653"/>
      <c r="AD159" s="653"/>
      <c r="AE159" s="653"/>
      <c r="AF159" s="653"/>
      <c r="AG159" s="650"/>
      <c r="AH159" s="649"/>
      <c r="AI159" s="649"/>
    </row>
    <row r="160" spans="1:35" x14ac:dyDescent="0.2">
      <c r="A160" s="649"/>
      <c r="B160" s="649"/>
      <c r="C160" s="653"/>
      <c r="D160" s="653"/>
      <c r="E160" s="653"/>
      <c r="F160" s="653"/>
      <c r="G160" s="653"/>
      <c r="H160" s="653"/>
      <c r="I160" s="653"/>
      <c r="J160" s="653"/>
      <c r="K160" s="653"/>
      <c r="L160" s="653"/>
      <c r="M160" s="653"/>
      <c r="N160" s="653"/>
      <c r="O160" s="653"/>
      <c r="P160" s="653"/>
      <c r="Q160" s="653"/>
      <c r="R160" s="653"/>
      <c r="S160" s="653"/>
      <c r="T160" s="653"/>
      <c r="U160" s="653"/>
      <c r="V160" s="653"/>
      <c r="W160" s="653"/>
      <c r="X160" s="653"/>
      <c r="Y160" s="653"/>
      <c r="Z160" s="653"/>
      <c r="AA160" s="653"/>
      <c r="AB160" s="653"/>
      <c r="AC160" s="653"/>
      <c r="AD160" s="653"/>
      <c r="AE160" s="653"/>
      <c r="AF160" s="653"/>
      <c r="AG160" s="650"/>
      <c r="AH160" s="649"/>
      <c r="AI160" s="649"/>
    </row>
    <row r="161" spans="1:35" x14ac:dyDescent="0.2">
      <c r="A161" s="649"/>
      <c r="B161" s="649"/>
      <c r="C161" s="653"/>
      <c r="D161" s="653"/>
      <c r="E161" s="653"/>
      <c r="F161" s="653"/>
      <c r="G161" s="653"/>
      <c r="H161" s="653"/>
      <c r="I161" s="653"/>
      <c r="J161" s="653"/>
      <c r="K161" s="653"/>
      <c r="L161" s="653"/>
      <c r="M161" s="653"/>
      <c r="N161" s="653"/>
      <c r="O161" s="653"/>
      <c r="P161" s="653"/>
      <c r="Q161" s="653"/>
      <c r="R161" s="653"/>
      <c r="S161" s="653"/>
      <c r="T161" s="653"/>
      <c r="U161" s="653"/>
      <c r="V161" s="653"/>
      <c r="W161" s="653"/>
      <c r="X161" s="653"/>
      <c r="Y161" s="653"/>
      <c r="Z161" s="653"/>
      <c r="AA161" s="653"/>
      <c r="AB161" s="653"/>
      <c r="AC161" s="653"/>
      <c r="AD161" s="653"/>
      <c r="AE161" s="653"/>
      <c r="AF161" s="653"/>
      <c r="AG161" s="650"/>
      <c r="AH161" s="649"/>
      <c r="AI161" s="649"/>
    </row>
    <row r="162" spans="1:35" x14ac:dyDescent="0.2">
      <c r="A162" s="649"/>
      <c r="B162" s="649"/>
      <c r="C162" s="653"/>
      <c r="D162" s="653"/>
      <c r="E162" s="653"/>
      <c r="F162" s="653"/>
      <c r="G162" s="653"/>
      <c r="H162" s="653"/>
      <c r="I162" s="653"/>
      <c r="J162" s="653"/>
      <c r="K162" s="653"/>
      <c r="L162" s="653"/>
      <c r="M162" s="653"/>
      <c r="N162" s="653"/>
      <c r="O162" s="653"/>
      <c r="P162" s="653"/>
      <c r="Q162" s="653"/>
      <c r="R162" s="653"/>
      <c r="S162" s="653"/>
      <c r="T162" s="653"/>
      <c r="U162" s="653"/>
      <c r="V162" s="653"/>
      <c r="W162" s="653"/>
      <c r="X162" s="653"/>
      <c r="Y162" s="653"/>
      <c r="Z162" s="653"/>
      <c r="AA162" s="653"/>
      <c r="AB162" s="653"/>
      <c r="AC162" s="653"/>
      <c r="AD162" s="653"/>
      <c r="AE162" s="653"/>
      <c r="AF162" s="653"/>
      <c r="AG162" s="650"/>
      <c r="AH162" s="649"/>
      <c r="AI162" s="649"/>
    </row>
    <row r="163" spans="1:35" x14ac:dyDescent="0.2">
      <c r="A163" s="649"/>
      <c r="B163" s="649"/>
      <c r="C163" s="653"/>
      <c r="D163" s="653"/>
      <c r="E163" s="653"/>
      <c r="F163" s="653"/>
      <c r="G163" s="653"/>
      <c r="H163" s="653"/>
      <c r="I163" s="653"/>
      <c r="J163" s="653"/>
      <c r="K163" s="653"/>
      <c r="L163" s="653"/>
      <c r="M163" s="653"/>
      <c r="N163" s="653"/>
      <c r="O163" s="653"/>
      <c r="P163" s="653"/>
      <c r="Q163" s="653"/>
      <c r="R163" s="653"/>
      <c r="S163" s="653"/>
      <c r="T163" s="653"/>
      <c r="U163" s="653"/>
      <c r="V163" s="653"/>
      <c r="W163" s="653"/>
      <c r="X163" s="653"/>
      <c r="Y163" s="653"/>
      <c r="Z163" s="653"/>
      <c r="AA163" s="653"/>
      <c r="AB163" s="653"/>
      <c r="AC163" s="653"/>
      <c r="AD163" s="653"/>
      <c r="AE163" s="653"/>
      <c r="AF163" s="653"/>
      <c r="AG163" s="650"/>
      <c r="AH163" s="649"/>
      <c r="AI163" s="649"/>
    </row>
    <row r="164" spans="1:35" x14ac:dyDescent="0.2">
      <c r="A164" s="649"/>
      <c r="B164" s="649"/>
      <c r="C164" s="653"/>
      <c r="D164" s="653"/>
      <c r="E164" s="653"/>
      <c r="F164" s="653"/>
      <c r="G164" s="653"/>
      <c r="H164" s="653"/>
      <c r="I164" s="653"/>
      <c r="J164" s="653"/>
      <c r="K164" s="653"/>
      <c r="L164" s="653"/>
      <c r="M164" s="653"/>
      <c r="N164" s="653"/>
      <c r="O164" s="653"/>
      <c r="P164" s="653"/>
      <c r="Q164" s="653"/>
      <c r="R164" s="653"/>
      <c r="S164" s="653"/>
      <c r="T164" s="653"/>
      <c r="U164" s="653"/>
      <c r="V164" s="653"/>
      <c r="W164" s="653"/>
      <c r="X164" s="653"/>
      <c r="Y164" s="653"/>
      <c r="Z164" s="653"/>
      <c r="AA164" s="653"/>
      <c r="AB164" s="653"/>
      <c r="AC164" s="653"/>
      <c r="AD164" s="653"/>
      <c r="AE164" s="653"/>
      <c r="AF164" s="653"/>
      <c r="AG164" s="650"/>
      <c r="AH164" s="649"/>
      <c r="AI164" s="649"/>
    </row>
    <row r="165" spans="1:35" x14ac:dyDescent="0.2">
      <c r="A165" s="649"/>
      <c r="B165" s="649"/>
      <c r="C165" s="653"/>
      <c r="D165" s="653"/>
      <c r="E165" s="653"/>
      <c r="F165" s="653"/>
      <c r="G165" s="653"/>
      <c r="H165" s="653"/>
      <c r="I165" s="653"/>
      <c r="J165" s="653"/>
      <c r="K165" s="653"/>
      <c r="L165" s="653"/>
      <c r="M165" s="653"/>
      <c r="N165" s="653"/>
      <c r="O165" s="653"/>
      <c r="P165" s="653"/>
      <c r="Q165" s="653"/>
      <c r="R165" s="653"/>
      <c r="S165" s="653"/>
      <c r="T165" s="653"/>
      <c r="U165" s="653"/>
      <c r="V165" s="653"/>
      <c r="W165" s="653"/>
      <c r="X165" s="653"/>
      <c r="Y165" s="653"/>
      <c r="Z165" s="653"/>
      <c r="AA165" s="653"/>
      <c r="AB165" s="653"/>
      <c r="AC165" s="653"/>
      <c r="AD165" s="653"/>
      <c r="AE165" s="653"/>
      <c r="AF165" s="653"/>
      <c r="AG165" s="650"/>
      <c r="AH165" s="649"/>
      <c r="AI165" s="649"/>
    </row>
    <row r="166" spans="1:35" x14ac:dyDescent="0.2">
      <c r="A166" s="649"/>
      <c r="B166" s="649"/>
      <c r="C166" s="653"/>
      <c r="D166" s="653"/>
      <c r="E166" s="653"/>
      <c r="F166" s="653"/>
      <c r="G166" s="653"/>
      <c r="H166" s="653"/>
      <c r="I166" s="653"/>
      <c r="J166" s="653"/>
      <c r="K166" s="653"/>
      <c r="L166" s="653"/>
      <c r="M166" s="653"/>
      <c r="N166" s="653"/>
      <c r="O166" s="653"/>
      <c r="P166" s="653"/>
      <c r="Q166" s="653"/>
      <c r="R166" s="653"/>
      <c r="S166" s="653"/>
      <c r="T166" s="653"/>
      <c r="U166" s="653"/>
      <c r="V166" s="653"/>
      <c r="W166" s="653"/>
      <c r="X166" s="653"/>
      <c r="Y166" s="653"/>
      <c r="Z166" s="653"/>
      <c r="AA166" s="653"/>
      <c r="AB166" s="653"/>
      <c r="AC166" s="653"/>
      <c r="AD166" s="653"/>
      <c r="AE166" s="653"/>
      <c r="AF166" s="653"/>
      <c r="AG166" s="650"/>
      <c r="AH166" s="649"/>
      <c r="AI166" s="649"/>
    </row>
    <row r="167" spans="1:35" x14ac:dyDescent="0.2">
      <c r="A167" s="649"/>
      <c r="B167" s="649"/>
      <c r="C167" s="653"/>
      <c r="D167" s="653"/>
      <c r="E167" s="653"/>
      <c r="F167" s="653"/>
      <c r="G167" s="653"/>
      <c r="H167" s="653"/>
      <c r="I167" s="653"/>
      <c r="J167" s="653"/>
      <c r="K167" s="653"/>
      <c r="L167" s="653"/>
      <c r="M167" s="653"/>
      <c r="N167" s="653"/>
      <c r="O167" s="653"/>
      <c r="P167" s="653"/>
      <c r="Q167" s="653"/>
      <c r="R167" s="653"/>
      <c r="S167" s="653"/>
      <c r="T167" s="653"/>
      <c r="U167" s="653"/>
      <c r="V167" s="653"/>
      <c r="W167" s="653"/>
      <c r="X167" s="653"/>
      <c r="Y167" s="653"/>
      <c r="Z167" s="653"/>
      <c r="AA167" s="653"/>
      <c r="AB167" s="653"/>
      <c r="AC167" s="653"/>
      <c r="AD167" s="653"/>
      <c r="AE167" s="653"/>
      <c r="AF167" s="653"/>
      <c r="AG167" s="650"/>
      <c r="AH167" s="649"/>
      <c r="AI167" s="649"/>
    </row>
    <row r="168" spans="1:35" x14ac:dyDescent="0.2">
      <c r="A168" s="649"/>
      <c r="B168" s="649"/>
      <c r="C168" s="653"/>
      <c r="D168" s="653"/>
      <c r="E168" s="653"/>
      <c r="F168" s="653"/>
      <c r="G168" s="653"/>
      <c r="H168" s="653"/>
      <c r="I168" s="653"/>
      <c r="J168" s="653"/>
      <c r="K168" s="653"/>
      <c r="L168" s="653"/>
      <c r="M168" s="653"/>
      <c r="N168" s="653"/>
      <c r="O168" s="653"/>
      <c r="P168" s="653"/>
      <c r="Q168" s="653"/>
      <c r="R168" s="653"/>
      <c r="S168" s="653"/>
      <c r="T168" s="653"/>
      <c r="U168" s="653"/>
      <c r="V168" s="653"/>
      <c r="W168" s="653"/>
      <c r="X168" s="653"/>
      <c r="Y168" s="653"/>
      <c r="Z168" s="653"/>
      <c r="AA168" s="653"/>
      <c r="AB168" s="653"/>
      <c r="AC168" s="653"/>
      <c r="AD168" s="653"/>
      <c r="AE168" s="653"/>
      <c r="AF168" s="653"/>
      <c r="AG168" s="650"/>
      <c r="AH168" s="649"/>
      <c r="AI168" s="649"/>
    </row>
    <row r="169" spans="1:35" x14ac:dyDescent="0.2">
      <c r="A169" s="649"/>
      <c r="B169" s="649"/>
      <c r="C169" s="653"/>
      <c r="D169" s="653"/>
      <c r="E169" s="653"/>
      <c r="F169" s="653"/>
      <c r="G169" s="653"/>
      <c r="H169" s="653"/>
      <c r="I169" s="653"/>
      <c r="J169" s="653"/>
      <c r="K169" s="653"/>
      <c r="L169" s="653"/>
      <c r="M169" s="653"/>
      <c r="N169" s="653"/>
      <c r="O169" s="653"/>
      <c r="P169" s="653"/>
      <c r="Q169" s="653"/>
      <c r="R169" s="653"/>
      <c r="S169" s="653"/>
      <c r="T169" s="653"/>
      <c r="U169" s="653"/>
      <c r="V169" s="653"/>
      <c r="W169" s="653"/>
      <c r="X169" s="653"/>
      <c r="Y169" s="653"/>
      <c r="Z169" s="653"/>
      <c r="AA169" s="653"/>
      <c r="AB169" s="653"/>
      <c r="AC169" s="653"/>
      <c r="AD169" s="653"/>
      <c r="AE169" s="653"/>
      <c r="AF169" s="653"/>
      <c r="AG169" s="650"/>
      <c r="AH169" s="649"/>
      <c r="AI169" s="649"/>
    </row>
    <row r="170" spans="1:35" x14ac:dyDescent="0.2">
      <c r="A170" s="649"/>
      <c r="B170" s="649"/>
      <c r="C170" s="653"/>
      <c r="D170" s="653"/>
      <c r="E170" s="653"/>
      <c r="F170" s="653"/>
      <c r="G170" s="653"/>
      <c r="H170" s="653"/>
      <c r="I170" s="653"/>
      <c r="J170" s="653"/>
      <c r="K170" s="653"/>
      <c r="L170" s="653"/>
      <c r="M170" s="653"/>
      <c r="N170" s="653"/>
      <c r="O170" s="653"/>
      <c r="P170" s="653"/>
      <c r="Q170" s="653"/>
      <c r="R170" s="653"/>
      <c r="S170" s="653"/>
      <c r="T170" s="653"/>
      <c r="U170" s="653"/>
      <c r="V170" s="653"/>
      <c r="W170" s="653"/>
      <c r="X170" s="653"/>
      <c r="Y170" s="653"/>
      <c r="Z170" s="653"/>
      <c r="AA170" s="653"/>
      <c r="AB170" s="653"/>
      <c r="AC170" s="653"/>
      <c r="AD170" s="653"/>
      <c r="AE170" s="653"/>
      <c r="AF170" s="653"/>
      <c r="AG170" s="650"/>
      <c r="AH170" s="649"/>
      <c r="AI170" s="649"/>
    </row>
    <row r="171" spans="1:35" x14ac:dyDescent="0.2">
      <c r="A171" s="649"/>
      <c r="B171" s="649"/>
      <c r="C171" s="653"/>
      <c r="D171" s="653"/>
      <c r="E171" s="653"/>
      <c r="F171" s="653"/>
      <c r="G171" s="653"/>
      <c r="H171" s="653"/>
      <c r="I171" s="653"/>
      <c r="J171" s="653"/>
      <c r="K171" s="653"/>
      <c r="L171" s="653"/>
      <c r="M171" s="653"/>
      <c r="N171" s="653"/>
      <c r="O171" s="653"/>
      <c r="P171" s="653"/>
      <c r="Q171" s="653"/>
      <c r="R171" s="653"/>
      <c r="S171" s="653"/>
      <c r="T171" s="653"/>
      <c r="U171" s="653"/>
      <c r="V171" s="653"/>
      <c r="W171" s="653"/>
      <c r="X171" s="653"/>
      <c r="Y171" s="653"/>
      <c r="Z171" s="653"/>
      <c r="AA171" s="653"/>
      <c r="AB171" s="653"/>
      <c r="AC171" s="653"/>
      <c r="AD171" s="653"/>
      <c r="AE171" s="653"/>
      <c r="AF171" s="653"/>
      <c r="AG171" s="650"/>
      <c r="AH171" s="649"/>
      <c r="AI171" s="649"/>
    </row>
    <row r="172" spans="1:35" x14ac:dyDescent="0.2">
      <c r="A172" s="649"/>
      <c r="B172" s="649"/>
      <c r="C172" s="653"/>
      <c r="D172" s="653"/>
      <c r="E172" s="653"/>
      <c r="F172" s="653"/>
      <c r="G172" s="653"/>
      <c r="H172" s="653"/>
      <c r="I172" s="653"/>
      <c r="J172" s="653"/>
      <c r="K172" s="653"/>
      <c r="L172" s="653"/>
      <c r="M172" s="653"/>
      <c r="N172" s="653"/>
      <c r="O172" s="653"/>
      <c r="P172" s="653"/>
      <c r="Q172" s="653"/>
      <c r="R172" s="653"/>
      <c r="S172" s="653"/>
      <c r="T172" s="653"/>
      <c r="U172" s="653"/>
      <c r="V172" s="653"/>
      <c r="W172" s="653"/>
      <c r="X172" s="653"/>
      <c r="Y172" s="653"/>
      <c r="Z172" s="653"/>
      <c r="AA172" s="653"/>
      <c r="AB172" s="653"/>
      <c r="AC172" s="653"/>
      <c r="AD172" s="653"/>
      <c r="AE172" s="653"/>
      <c r="AF172" s="653"/>
      <c r="AG172" s="650"/>
      <c r="AH172" s="649"/>
      <c r="AI172" s="649"/>
    </row>
    <row r="173" spans="1:35" x14ac:dyDescent="0.2">
      <c r="A173" s="649"/>
      <c r="B173" s="649"/>
      <c r="C173" s="653"/>
      <c r="D173" s="653"/>
      <c r="E173" s="653"/>
      <c r="F173" s="653"/>
      <c r="G173" s="653"/>
      <c r="H173" s="653"/>
      <c r="I173" s="653"/>
      <c r="J173" s="653"/>
      <c r="K173" s="653"/>
      <c r="L173" s="653"/>
      <c r="M173" s="653"/>
      <c r="N173" s="653"/>
      <c r="O173" s="653"/>
      <c r="P173" s="653"/>
      <c r="Q173" s="653"/>
      <c r="R173" s="653"/>
      <c r="S173" s="653"/>
      <c r="T173" s="653"/>
      <c r="U173" s="653"/>
      <c r="V173" s="653"/>
      <c r="W173" s="653"/>
      <c r="X173" s="653"/>
      <c r="Y173" s="653"/>
      <c r="Z173" s="653"/>
      <c r="AA173" s="653"/>
      <c r="AB173" s="653"/>
      <c r="AC173" s="653"/>
      <c r="AD173" s="653"/>
      <c r="AE173" s="653"/>
      <c r="AF173" s="653"/>
      <c r="AG173" s="650"/>
      <c r="AH173" s="649"/>
      <c r="AI173" s="649"/>
    </row>
    <row r="174" spans="1:35" x14ac:dyDescent="0.2">
      <c r="AG174" s="614"/>
    </row>
    <row r="175" spans="1:35" x14ac:dyDescent="0.2">
      <c r="AG175" s="614"/>
    </row>
    <row r="176" spans="1:35" x14ac:dyDescent="0.2">
      <c r="AG176" s="614"/>
    </row>
    <row r="177" spans="33:33" x14ac:dyDescent="0.2">
      <c r="AG177" s="614"/>
    </row>
    <row r="178" spans="33:33" x14ac:dyDescent="0.2">
      <c r="AG178" s="614"/>
    </row>
    <row r="179" spans="33:33" x14ac:dyDescent="0.2">
      <c r="AG179" s="614"/>
    </row>
    <row r="180" spans="33:33" x14ac:dyDescent="0.2">
      <c r="AG180" s="614"/>
    </row>
    <row r="181" spans="33:33" x14ac:dyDescent="0.2">
      <c r="AG181" s="614"/>
    </row>
    <row r="182" spans="33:33" x14ac:dyDescent="0.2">
      <c r="AG182" s="614"/>
    </row>
    <row r="183" spans="33:33" x14ac:dyDescent="0.2">
      <c r="AG183" s="614"/>
    </row>
    <row r="184" spans="33:33" x14ac:dyDescent="0.2">
      <c r="AG184" s="614"/>
    </row>
    <row r="185" spans="33:33" x14ac:dyDescent="0.2">
      <c r="AG185" s="614"/>
    </row>
    <row r="186" spans="33:33" x14ac:dyDescent="0.2">
      <c r="AG186" s="614"/>
    </row>
    <row r="187" spans="33:33" x14ac:dyDescent="0.2">
      <c r="AG187" s="614"/>
    </row>
    <row r="188" spans="33:33" x14ac:dyDescent="0.2">
      <c r="AG188" s="614"/>
    </row>
    <row r="189" spans="33:33" x14ac:dyDescent="0.2">
      <c r="AG189" s="614"/>
    </row>
    <row r="190" spans="33:33" x14ac:dyDescent="0.2">
      <c r="AG190" s="614"/>
    </row>
    <row r="191" spans="33:33" x14ac:dyDescent="0.2">
      <c r="AG191" s="614"/>
    </row>
    <row r="192" spans="33:33" x14ac:dyDescent="0.2">
      <c r="AG192" s="614"/>
    </row>
    <row r="193" spans="33:33" x14ac:dyDescent="0.2">
      <c r="AG193" s="614"/>
    </row>
    <row r="194" spans="33:33" x14ac:dyDescent="0.2">
      <c r="AG194" s="614"/>
    </row>
    <row r="195" spans="33:33" x14ac:dyDescent="0.2">
      <c r="AG195" s="614"/>
    </row>
    <row r="196" spans="33:33" x14ac:dyDescent="0.2">
      <c r="AG196" s="614"/>
    </row>
    <row r="197" spans="33:33" x14ac:dyDescent="0.2">
      <c r="AG197" s="614"/>
    </row>
    <row r="198" spans="33:33" x14ac:dyDescent="0.2">
      <c r="AG198" s="614"/>
    </row>
    <row r="199" spans="33:33" x14ac:dyDescent="0.2">
      <c r="AG199" s="614"/>
    </row>
    <row r="200" spans="33:33" x14ac:dyDescent="0.2">
      <c r="AG200" s="614"/>
    </row>
  </sheetData>
  <pageMargins left="0.70866141732283472" right="0.70866141732283472" top="0.74803149606299213" bottom="0.74803149606299213" header="0.31496062992125984" footer="0.31496062992125984"/>
  <pageSetup paperSize="9" scale="89" orientation="landscape" r:id="rId1"/>
  <rowBreaks count="3" manualBreakCount="3">
    <brk id="40" max="16383" man="1"/>
    <brk id="71" max="16383" man="1"/>
    <brk id="10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3"/>
  <sheetViews>
    <sheetView view="pageBreakPreview" zoomScaleNormal="100" zoomScaleSheetLayoutView="100" workbookViewId="0">
      <pane ySplit="9" topLeftCell="A102" activePane="bottomLeft" state="frozen"/>
      <selection activeCell="B28" sqref="B28"/>
      <selection pane="bottomLeft" activeCell="A58" sqref="A58"/>
    </sheetView>
  </sheetViews>
  <sheetFormatPr defaultRowHeight="12.75" x14ac:dyDescent="0.2"/>
  <cols>
    <col min="1" max="1" width="20" style="185" customWidth="1"/>
    <col min="2" max="2" width="8.140625" style="185" customWidth="1"/>
    <col min="3" max="5" width="5.28515625" style="185" customWidth="1"/>
    <col min="6" max="6" width="1.140625" style="185" customWidth="1"/>
    <col min="7" max="8" width="5.28515625" style="185" customWidth="1"/>
    <col min="9" max="9" width="1.140625" style="185" customWidth="1"/>
    <col min="10" max="10" width="5.28515625" style="185" customWidth="1"/>
    <col min="11" max="11" width="1.140625" style="185" customWidth="1"/>
    <col min="12" max="12" width="5.28515625" style="185" customWidth="1"/>
    <col min="13" max="13" width="1.140625" style="185" customWidth="1"/>
    <col min="14" max="14" width="5.28515625" style="185" customWidth="1"/>
    <col min="15" max="15" width="1.140625" style="185" customWidth="1"/>
    <col min="16" max="16" width="5.28515625" style="185" customWidth="1"/>
    <col min="17" max="17" width="1.140625" style="185" customWidth="1"/>
    <col min="18" max="18" width="5.28515625" style="185" customWidth="1"/>
    <col min="19" max="19" width="1.140625" style="185" customWidth="1"/>
    <col min="20" max="20" width="5.28515625" style="185" customWidth="1"/>
    <col min="21" max="21" width="1.140625" style="185" customWidth="1"/>
    <col min="22" max="22" width="5.28515625" style="185" customWidth="1"/>
    <col min="23" max="23" width="1.140625" style="185" customWidth="1"/>
    <col min="24" max="24" width="5.28515625" style="185" customWidth="1"/>
    <col min="25" max="25" width="1.140625" style="185" customWidth="1"/>
    <col min="26" max="26" width="5.5703125" style="185" customWidth="1"/>
    <col min="27" max="27" width="1.140625" style="185" customWidth="1"/>
    <col min="28" max="28" width="5.28515625" style="185" customWidth="1"/>
    <col min="29" max="29" width="1.140625" style="185" customWidth="1"/>
    <col min="30" max="30" width="5.28515625" style="185" customWidth="1"/>
    <col min="31" max="31" width="1.140625" style="185" customWidth="1"/>
    <col min="32" max="32" width="9" style="185" customWidth="1"/>
    <col min="33" max="16384" width="9.140625" style="167"/>
  </cols>
  <sheetData>
    <row r="1" spans="1:32" s="168" customFormat="1" ht="13.5" customHeight="1" x14ac:dyDescent="0.2">
      <c r="A1" s="546" t="s">
        <v>654</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440"/>
    </row>
    <row r="2" spans="1:32" s="168" customFormat="1" ht="13.5" hidden="1" customHeight="1" x14ac:dyDescent="0.2">
      <c r="A2" s="546" t="s">
        <v>317</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440"/>
    </row>
    <row r="3" spans="1:32" s="169" customFormat="1" ht="13.5" customHeight="1" x14ac:dyDescent="0.2">
      <c r="A3" s="547" t="s">
        <v>655</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row>
    <row r="4" spans="1:32" s="169" customFormat="1" ht="13.5" hidden="1" customHeight="1" x14ac:dyDescent="0.2">
      <c r="A4" s="547" t="s">
        <v>317</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c r="AB4" s="548"/>
      <c r="AC4" s="548"/>
      <c r="AD4" s="548"/>
      <c r="AE4" s="548"/>
      <c r="AF4" s="548"/>
    </row>
    <row r="5" spans="1:32" s="169" customFormat="1" ht="13.5" customHeight="1" x14ac:dyDescent="0.2">
      <c r="A5" s="549"/>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row>
    <row r="6" spans="1:32" s="169" customFormat="1" ht="11.25" customHeight="1" x14ac:dyDescent="0.2">
      <c r="A6" s="550" t="s">
        <v>102</v>
      </c>
      <c r="B6" s="551" t="s">
        <v>103</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row>
    <row r="7" spans="1:32" s="169" customFormat="1" ht="11.25" customHeight="1" x14ac:dyDescent="0.2">
      <c r="A7" s="552" t="s">
        <v>104</v>
      </c>
      <c r="B7" s="553" t="s">
        <v>105</v>
      </c>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row>
    <row r="8" spans="1:32" s="169" customFormat="1" ht="11.25" customHeight="1" x14ac:dyDescent="0.2">
      <c r="A8" s="555" t="s">
        <v>13</v>
      </c>
      <c r="B8" s="555" t="s">
        <v>153</v>
      </c>
      <c r="C8" s="556">
        <v>0</v>
      </c>
      <c r="D8" s="556" t="s">
        <v>106</v>
      </c>
      <c r="E8" s="556" t="s">
        <v>107</v>
      </c>
      <c r="F8" s="555"/>
      <c r="G8" s="556" t="s">
        <v>108</v>
      </c>
      <c r="H8" s="556" t="s">
        <v>109</v>
      </c>
      <c r="I8" s="555"/>
      <c r="J8" s="556" t="s">
        <v>110</v>
      </c>
      <c r="K8" s="555"/>
      <c r="L8" s="556">
        <v>15</v>
      </c>
      <c r="M8" s="555"/>
      <c r="N8" s="556" t="s">
        <v>111</v>
      </c>
      <c r="O8" s="555"/>
      <c r="P8" s="556" t="s">
        <v>112</v>
      </c>
      <c r="Q8" s="555"/>
      <c r="R8" s="556" t="s">
        <v>113</v>
      </c>
      <c r="S8" s="555"/>
      <c r="T8" s="556" t="s">
        <v>114</v>
      </c>
      <c r="U8" s="555"/>
      <c r="V8" s="556" t="s">
        <v>115</v>
      </c>
      <c r="W8" s="555"/>
      <c r="X8" s="556" t="s">
        <v>116</v>
      </c>
      <c r="Y8" s="555"/>
      <c r="Z8" s="556" t="s">
        <v>117</v>
      </c>
      <c r="AA8" s="555"/>
      <c r="AB8" s="556" t="s">
        <v>118</v>
      </c>
      <c r="AC8" s="555"/>
      <c r="AD8" s="555" t="s">
        <v>241</v>
      </c>
      <c r="AE8" s="555"/>
      <c r="AF8" s="556" t="s">
        <v>119</v>
      </c>
    </row>
    <row r="9" spans="1:32" s="169" customFormat="1" ht="11.25" customHeight="1" x14ac:dyDescent="0.2">
      <c r="A9" s="557" t="s">
        <v>19</v>
      </c>
      <c r="B9" s="557" t="s">
        <v>101</v>
      </c>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58" t="s">
        <v>120</v>
      </c>
    </row>
    <row r="10" spans="1:32" s="183" customFormat="1" ht="11.25" customHeight="1" x14ac:dyDescent="0.2">
      <c r="A10" s="546"/>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546"/>
    </row>
    <row r="11" spans="1:32" s="183" customFormat="1" ht="11.25" customHeight="1" x14ac:dyDescent="0.2">
      <c r="A11" s="548" t="s">
        <v>9</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row>
    <row r="12" spans="1:32" s="169" customFormat="1" ht="11.25" customHeight="1" x14ac:dyDescent="0.2">
      <c r="A12" s="548" t="s">
        <v>243</v>
      </c>
      <c r="B12" s="109">
        <v>270</v>
      </c>
      <c r="C12" s="109">
        <v>1</v>
      </c>
      <c r="D12" s="109">
        <v>2</v>
      </c>
      <c r="E12" s="109" t="s">
        <v>142</v>
      </c>
      <c r="F12" s="109"/>
      <c r="G12" s="109">
        <v>2</v>
      </c>
      <c r="H12" s="109">
        <v>1</v>
      </c>
      <c r="I12" s="109"/>
      <c r="J12" s="109">
        <v>1</v>
      </c>
      <c r="K12" s="109"/>
      <c r="L12" s="109">
        <v>3</v>
      </c>
      <c r="M12" s="109"/>
      <c r="N12" s="109">
        <v>4</v>
      </c>
      <c r="O12" s="109"/>
      <c r="P12" s="109">
        <v>8</v>
      </c>
      <c r="Q12" s="109"/>
      <c r="R12" s="109">
        <v>17</v>
      </c>
      <c r="S12" s="109"/>
      <c r="T12" s="109">
        <v>29</v>
      </c>
      <c r="U12" s="109"/>
      <c r="V12" s="109">
        <v>30</v>
      </c>
      <c r="W12" s="109"/>
      <c r="X12" s="109">
        <v>40</v>
      </c>
      <c r="Y12" s="109"/>
      <c r="Z12" s="109">
        <v>33</v>
      </c>
      <c r="AA12" s="109"/>
      <c r="AB12" s="109">
        <v>37</v>
      </c>
      <c r="AC12" s="109"/>
      <c r="AD12" s="109">
        <v>62</v>
      </c>
      <c r="AE12" s="109"/>
      <c r="AF12" s="109" t="s">
        <v>142</v>
      </c>
    </row>
    <row r="13" spans="1:32" s="183" customFormat="1" ht="11.25" customHeight="1" x14ac:dyDescent="0.2">
      <c r="A13" s="452" t="s">
        <v>156</v>
      </c>
      <c r="B13" s="110">
        <v>86</v>
      </c>
      <c r="C13" s="110" t="s">
        <v>142</v>
      </c>
      <c r="D13" s="110" t="s">
        <v>142</v>
      </c>
      <c r="E13" s="110" t="s">
        <v>142</v>
      </c>
      <c r="F13" s="110"/>
      <c r="G13" s="110" t="s">
        <v>142</v>
      </c>
      <c r="H13" s="110" t="s">
        <v>142</v>
      </c>
      <c r="I13" s="110"/>
      <c r="J13" s="110" t="s">
        <v>142</v>
      </c>
      <c r="K13" s="110"/>
      <c r="L13" s="110" t="s">
        <v>142</v>
      </c>
      <c r="M13" s="110"/>
      <c r="N13" s="110" t="s">
        <v>142</v>
      </c>
      <c r="O13" s="110"/>
      <c r="P13" s="110">
        <v>5</v>
      </c>
      <c r="Q13" s="110"/>
      <c r="R13" s="110">
        <v>7</v>
      </c>
      <c r="S13" s="110"/>
      <c r="T13" s="110">
        <v>10</v>
      </c>
      <c r="U13" s="110"/>
      <c r="V13" s="110">
        <v>12</v>
      </c>
      <c r="W13" s="110"/>
      <c r="X13" s="110">
        <v>13</v>
      </c>
      <c r="Y13" s="110"/>
      <c r="Z13" s="110">
        <v>8</v>
      </c>
      <c r="AA13" s="110"/>
      <c r="AB13" s="110">
        <v>11</v>
      </c>
      <c r="AC13" s="110"/>
      <c r="AD13" s="110">
        <v>20</v>
      </c>
      <c r="AE13" s="110"/>
      <c r="AF13" s="110" t="s">
        <v>142</v>
      </c>
    </row>
    <row r="14" spans="1:32" s="183" customFormat="1" ht="11.25" customHeight="1" x14ac:dyDescent="0.2">
      <c r="A14" s="452" t="s">
        <v>157</v>
      </c>
      <c r="B14" s="110">
        <v>36</v>
      </c>
      <c r="C14" s="110">
        <v>1</v>
      </c>
      <c r="D14" s="110" t="s">
        <v>142</v>
      </c>
      <c r="E14" s="110" t="s">
        <v>142</v>
      </c>
      <c r="F14" s="110"/>
      <c r="G14" s="110" t="s">
        <v>142</v>
      </c>
      <c r="H14" s="110">
        <v>1</v>
      </c>
      <c r="I14" s="110"/>
      <c r="J14" s="110" t="s">
        <v>142</v>
      </c>
      <c r="K14" s="110"/>
      <c r="L14" s="110" t="s">
        <v>142</v>
      </c>
      <c r="M14" s="110"/>
      <c r="N14" s="110">
        <v>1</v>
      </c>
      <c r="O14" s="110"/>
      <c r="P14" s="110">
        <v>1</v>
      </c>
      <c r="Q14" s="110"/>
      <c r="R14" s="110">
        <v>3</v>
      </c>
      <c r="S14" s="110"/>
      <c r="T14" s="110">
        <v>7</v>
      </c>
      <c r="U14" s="110"/>
      <c r="V14" s="110">
        <v>4</v>
      </c>
      <c r="W14" s="110"/>
      <c r="X14" s="110">
        <v>4</v>
      </c>
      <c r="Y14" s="110"/>
      <c r="Z14" s="110">
        <v>4</v>
      </c>
      <c r="AA14" s="110"/>
      <c r="AB14" s="110">
        <v>3</v>
      </c>
      <c r="AC14" s="110"/>
      <c r="AD14" s="110">
        <v>7</v>
      </c>
      <c r="AE14" s="110"/>
      <c r="AF14" s="110" t="s">
        <v>142</v>
      </c>
    </row>
    <row r="15" spans="1:32" s="183" customFormat="1" ht="11.25" customHeight="1" x14ac:dyDescent="0.2">
      <c r="A15" s="452" t="s">
        <v>158</v>
      </c>
      <c r="B15" s="110">
        <v>14</v>
      </c>
      <c r="C15" s="110" t="s">
        <v>142</v>
      </c>
      <c r="D15" s="110" t="s">
        <v>142</v>
      </c>
      <c r="E15" s="110" t="s">
        <v>142</v>
      </c>
      <c r="F15" s="110"/>
      <c r="G15" s="110" t="s">
        <v>142</v>
      </c>
      <c r="H15" s="110" t="s">
        <v>142</v>
      </c>
      <c r="I15" s="110"/>
      <c r="J15" s="110" t="s">
        <v>142</v>
      </c>
      <c r="K15" s="110"/>
      <c r="L15" s="110" t="s">
        <v>142</v>
      </c>
      <c r="M15" s="110"/>
      <c r="N15" s="110" t="s">
        <v>142</v>
      </c>
      <c r="O15" s="110"/>
      <c r="P15" s="110" t="s">
        <v>142</v>
      </c>
      <c r="Q15" s="110"/>
      <c r="R15" s="110">
        <v>2</v>
      </c>
      <c r="S15" s="110"/>
      <c r="T15" s="110">
        <v>2</v>
      </c>
      <c r="U15" s="110"/>
      <c r="V15" s="110">
        <v>2</v>
      </c>
      <c r="W15" s="110"/>
      <c r="X15" s="110">
        <v>2</v>
      </c>
      <c r="Y15" s="110"/>
      <c r="Z15" s="110">
        <v>3</v>
      </c>
      <c r="AA15" s="110"/>
      <c r="AB15" s="110">
        <v>3</v>
      </c>
      <c r="AC15" s="110"/>
      <c r="AD15" s="110" t="s">
        <v>142</v>
      </c>
      <c r="AE15" s="110"/>
      <c r="AF15" s="110" t="s">
        <v>142</v>
      </c>
    </row>
    <row r="16" spans="1:32" s="183" customFormat="1" ht="11.25" customHeight="1" x14ac:dyDescent="0.2">
      <c r="A16" s="452" t="s">
        <v>159</v>
      </c>
      <c r="B16" s="110">
        <v>1</v>
      </c>
      <c r="C16" s="110" t="s">
        <v>142</v>
      </c>
      <c r="D16" s="110" t="s">
        <v>142</v>
      </c>
      <c r="E16" s="110" t="s">
        <v>142</v>
      </c>
      <c r="F16" s="110"/>
      <c r="G16" s="110" t="s">
        <v>142</v>
      </c>
      <c r="H16" s="110" t="s">
        <v>142</v>
      </c>
      <c r="I16" s="110"/>
      <c r="J16" s="110" t="s">
        <v>142</v>
      </c>
      <c r="K16" s="110"/>
      <c r="L16" s="110" t="s">
        <v>142</v>
      </c>
      <c r="M16" s="110"/>
      <c r="N16" s="110" t="s">
        <v>142</v>
      </c>
      <c r="O16" s="110"/>
      <c r="P16" s="110" t="s">
        <v>142</v>
      </c>
      <c r="Q16" s="110"/>
      <c r="R16" s="110" t="s">
        <v>142</v>
      </c>
      <c r="S16" s="110"/>
      <c r="T16" s="110" t="s">
        <v>142</v>
      </c>
      <c r="U16" s="110"/>
      <c r="V16" s="110">
        <v>1</v>
      </c>
      <c r="W16" s="110"/>
      <c r="X16" s="110" t="s">
        <v>142</v>
      </c>
      <c r="Y16" s="110"/>
      <c r="Z16" s="110" t="s">
        <v>142</v>
      </c>
      <c r="AA16" s="110"/>
      <c r="AB16" s="110" t="s">
        <v>142</v>
      </c>
      <c r="AC16" s="110"/>
      <c r="AD16" s="110" t="s">
        <v>142</v>
      </c>
      <c r="AE16" s="110"/>
      <c r="AF16" s="110" t="s">
        <v>142</v>
      </c>
    </row>
    <row r="17" spans="1:32" s="183" customFormat="1" ht="11.25" customHeight="1" x14ac:dyDescent="0.2">
      <c r="A17" s="452" t="s">
        <v>160</v>
      </c>
      <c r="B17" s="110">
        <v>28</v>
      </c>
      <c r="C17" s="110" t="s">
        <v>142</v>
      </c>
      <c r="D17" s="110" t="s">
        <v>142</v>
      </c>
      <c r="E17" s="110" t="s">
        <v>142</v>
      </c>
      <c r="F17" s="110"/>
      <c r="G17" s="110" t="s">
        <v>142</v>
      </c>
      <c r="H17" s="110" t="s">
        <v>142</v>
      </c>
      <c r="I17" s="110"/>
      <c r="J17" s="110" t="s">
        <v>142</v>
      </c>
      <c r="K17" s="110"/>
      <c r="L17" s="110" t="s">
        <v>142</v>
      </c>
      <c r="M17" s="110"/>
      <c r="N17" s="110">
        <v>1</v>
      </c>
      <c r="O17" s="110"/>
      <c r="P17" s="110">
        <v>1</v>
      </c>
      <c r="Q17" s="110"/>
      <c r="R17" s="110">
        <v>1</v>
      </c>
      <c r="S17" s="110"/>
      <c r="T17" s="110">
        <v>7</v>
      </c>
      <c r="U17" s="110"/>
      <c r="V17" s="110">
        <v>6</v>
      </c>
      <c r="W17" s="110"/>
      <c r="X17" s="110">
        <v>9</v>
      </c>
      <c r="Y17" s="110"/>
      <c r="Z17" s="110">
        <v>1</v>
      </c>
      <c r="AA17" s="110"/>
      <c r="AB17" s="110">
        <v>1</v>
      </c>
      <c r="AC17" s="110"/>
      <c r="AD17" s="110">
        <v>1</v>
      </c>
      <c r="AE17" s="110"/>
      <c r="AF17" s="110" t="s">
        <v>142</v>
      </c>
    </row>
    <row r="18" spans="1:32" s="183" customFormat="1" ht="11.25" customHeight="1" x14ac:dyDescent="0.2">
      <c r="A18" s="452" t="s">
        <v>161</v>
      </c>
      <c r="B18" s="110">
        <v>3</v>
      </c>
      <c r="C18" s="110" t="s">
        <v>142</v>
      </c>
      <c r="D18" s="110" t="s">
        <v>142</v>
      </c>
      <c r="E18" s="110" t="s">
        <v>142</v>
      </c>
      <c r="F18" s="110"/>
      <c r="G18" s="110" t="s">
        <v>142</v>
      </c>
      <c r="H18" s="110" t="s">
        <v>142</v>
      </c>
      <c r="I18" s="110"/>
      <c r="J18" s="110" t="s">
        <v>142</v>
      </c>
      <c r="K18" s="110"/>
      <c r="L18" s="110" t="s">
        <v>142</v>
      </c>
      <c r="M18" s="110"/>
      <c r="N18" s="110" t="s">
        <v>142</v>
      </c>
      <c r="O18" s="110"/>
      <c r="P18" s="110" t="s">
        <v>142</v>
      </c>
      <c r="Q18" s="110"/>
      <c r="R18" s="110">
        <v>1</v>
      </c>
      <c r="S18" s="110"/>
      <c r="T18" s="110">
        <v>1</v>
      </c>
      <c r="U18" s="110"/>
      <c r="V18" s="110" t="s">
        <v>142</v>
      </c>
      <c r="W18" s="110"/>
      <c r="X18" s="110" t="s">
        <v>142</v>
      </c>
      <c r="Y18" s="110"/>
      <c r="Z18" s="110" t="s">
        <v>142</v>
      </c>
      <c r="AA18" s="110"/>
      <c r="AB18" s="110">
        <v>1</v>
      </c>
      <c r="AC18" s="110"/>
      <c r="AD18" s="110" t="s">
        <v>142</v>
      </c>
      <c r="AE18" s="110"/>
      <c r="AF18" s="110" t="s">
        <v>142</v>
      </c>
    </row>
    <row r="19" spans="1:32" s="183" customFormat="1" ht="11.25" customHeight="1" x14ac:dyDescent="0.2">
      <c r="A19" s="452" t="s">
        <v>162</v>
      </c>
      <c r="B19" s="110">
        <v>8</v>
      </c>
      <c r="C19" s="110" t="s">
        <v>142</v>
      </c>
      <c r="D19" s="110" t="s">
        <v>142</v>
      </c>
      <c r="E19" s="110" t="s">
        <v>142</v>
      </c>
      <c r="F19" s="110"/>
      <c r="G19" s="110" t="s">
        <v>142</v>
      </c>
      <c r="H19" s="110" t="s">
        <v>142</v>
      </c>
      <c r="I19" s="110"/>
      <c r="J19" s="110">
        <v>1</v>
      </c>
      <c r="K19" s="110"/>
      <c r="L19" s="110">
        <v>1</v>
      </c>
      <c r="M19" s="110"/>
      <c r="N19" s="110">
        <v>1</v>
      </c>
      <c r="O19" s="110"/>
      <c r="P19" s="110" t="s">
        <v>142</v>
      </c>
      <c r="Q19" s="110"/>
      <c r="R19" s="110" t="s">
        <v>142</v>
      </c>
      <c r="S19" s="110"/>
      <c r="T19" s="110" t="s">
        <v>142</v>
      </c>
      <c r="U19" s="110"/>
      <c r="V19" s="110" t="s">
        <v>142</v>
      </c>
      <c r="W19" s="110"/>
      <c r="X19" s="110" t="s">
        <v>142</v>
      </c>
      <c r="Y19" s="110"/>
      <c r="Z19" s="110">
        <v>3</v>
      </c>
      <c r="AA19" s="110"/>
      <c r="AB19" s="110">
        <v>1</v>
      </c>
      <c r="AC19" s="110"/>
      <c r="AD19" s="110">
        <v>1</v>
      </c>
      <c r="AE19" s="110"/>
      <c r="AF19" s="110" t="s">
        <v>142</v>
      </c>
    </row>
    <row r="20" spans="1:32" s="183" customFormat="1" ht="11.25" customHeight="1" x14ac:dyDescent="0.2">
      <c r="A20" s="452" t="s">
        <v>163</v>
      </c>
      <c r="B20" s="110">
        <v>33</v>
      </c>
      <c r="C20" s="110" t="s">
        <v>142</v>
      </c>
      <c r="D20" s="110" t="s">
        <v>142</v>
      </c>
      <c r="E20" s="110" t="s">
        <v>142</v>
      </c>
      <c r="F20" s="110"/>
      <c r="G20" s="110" t="s">
        <v>142</v>
      </c>
      <c r="H20" s="110" t="s">
        <v>142</v>
      </c>
      <c r="I20" s="110"/>
      <c r="J20" s="110" t="s">
        <v>142</v>
      </c>
      <c r="K20" s="110"/>
      <c r="L20" s="110">
        <v>1</v>
      </c>
      <c r="M20" s="110"/>
      <c r="N20" s="110">
        <v>1</v>
      </c>
      <c r="O20" s="110"/>
      <c r="P20" s="110" t="s">
        <v>142</v>
      </c>
      <c r="Q20" s="110"/>
      <c r="R20" s="110">
        <v>1</v>
      </c>
      <c r="S20" s="110"/>
      <c r="T20" s="110" t="s">
        <v>142</v>
      </c>
      <c r="U20" s="110"/>
      <c r="V20" s="110">
        <v>2</v>
      </c>
      <c r="W20" s="110"/>
      <c r="X20" s="110">
        <v>3</v>
      </c>
      <c r="Y20" s="110"/>
      <c r="Z20" s="110">
        <v>9</v>
      </c>
      <c r="AA20" s="110"/>
      <c r="AB20" s="110">
        <v>3</v>
      </c>
      <c r="AC20" s="110"/>
      <c r="AD20" s="110">
        <v>13</v>
      </c>
      <c r="AE20" s="110"/>
      <c r="AF20" s="110" t="s">
        <v>142</v>
      </c>
    </row>
    <row r="21" spans="1:32" s="183" customFormat="1" ht="11.25" customHeight="1" x14ac:dyDescent="0.2">
      <c r="A21" s="452" t="s">
        <v>164</v>
      </c>
      <c r="B21" s="110">
        <v>52</v>
      </c>
      <c r="C21" s="110" t="s">
        <v>142</v>
      </c>
      <c r="D21" s="110">
        <v>2</v>
      </c>
      <c r="E21" s="110" t="s">
        <v>142</v>
      </c>
      <c r="F21" s="110"/>
      <c r="G21" s="110">
        <v>1</v>
      </c>
      <c r="H21" s="110" t="s">
        <v>142</v>
      </c>
      <c r="I21" s="110"/>
      <c r="J21" s="110" t="s">
        <v>142</v>
      </c>
      <c r="K21" s="110"/>
      <c r="L21" s="110">
        <v>1</v>
      </c>
      <c r="M21" s="110"/>
      <c r="N21" s="110" t="s">
        <v>142</v>
      </c>
      <c r="O21" s="110"/>
      <c r="P21" s="110">
        <v>1</v>
      </c>
      <c r="Q21" s="110"/>
      <c r="R21" s="110">
        <v>2</v>
      </c>
      <c r="S21" s="110"/>
      <c r="T21" s="110">
        <v>2</v>
      </c>
      <c r="U21" s="110"/>
      <c r="V21" s="110">
        <v>3</v>
      </c>
      <c r="W21" s="110"/>
      <c r="X21" s="110">
        <v>6</v>
      </c>
      <c r="Y21" s="110"/>
      <c r="Z21" s="110">
        <v>3</v>
      </c>
      <c r="AA21" s="110"/>
      <c r="AB21" s="110">
        <v>13</v>
      </c>
      <c r="AC21" s="110"/>
      <c r="AD21" s="110">
        <v>18</v>
      </c>
      <c r="AE21" s="110"/>
      <c r="AF21" s="110" t="s">
        <v>142</v>
      </c>
    </row>
    <row r="22" spans="1:32" s="183" customFormat="1" ht="11.25" customHeight="1" x14ac:dyDescent="0.2">
      <c r="A22" s="452" t="s">
        <v>165</v>
      </c>
      <c r="B22" s="110">
        <v>9</v>
      </c>
      <c r="C22" s="110" t="s">
        <v>142</v>
      </c>
      <c r="D22" s="110" t="s">
        <v>142</v>
      </c>
      <c r="E22" s="110" t="s">
        <v>142</v>
      </c>
      <c r="F22" s="110"/>
      <c r="G22" s="110">
        <v>1</v>
      </c>
      <c r="H22" s="110" t="s">
        <v>142</v>
      </c>
      <c r="I22" s="110"/>
      <c r="J22" s="110" t="s">
        <v>142</v>
      </c>
      <c r="K22" s="110"/>
      <c r="L22" s="110" t="s">
        <v>142</v>
      </c>
      <c r="M22" s="110"/>
      <c r="N22" s="110" t="s">
        <v>142</v>
      </c>
      <c r="O22" s="110"/>
      <c r="P22" s="110" t="s">
        <v>142</v>
      </c>
      <c r="Q22" s="110"/>
      <c r="R22" s="110" t="s">
        <v>142</v>
      </c>
      <c r="S22" s="110"/>
      <c r="T22" s="110" t="s">
        <v>142</v>
      </c>
      <c r="U22" s="110"/>
      <c r="V22" s="110" t="s">
        <v>142</v>
      </c>
      <c r="W22" s="110"/>
      <c r="X22" s="110">
        <v>3</v>
      </c>
      <c r="Y22" s="110"/>
      <c r="Z22" s="110">
        <v>2</v>
      </c>
      <c r="AA22" s="110"/>
      <c r="AB22" s="110">
        <v>1</v>
      </c>
      <c r="AC22" s="110"/>
      <c r="AD22" s="110">
        <v>2</v>
      </c>
      <c r="AE22" s="110"/>
      <c r="AF22" s="110" t="s">
        <v>142</v>
      </c>
    </row>
    <row r="23" spans="1:32" s="183" customFormat="1" ht="11.25" customHeight="1" x14ac:dyDescent="0.2">
      <c r="A23" s="452"/>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row>
    <row r="24" spans="1:32" s="169" customFormat="1" ht="11.25" customHeight="1" x14ac:dyDescent="0.2">
      <c r="A24" s="548" t="s">
        <v>244</v>
      </c>
      <c r="B24" s="560">
        <v>191</v>
      </c>
      <c r="C24" s="561">
        <v>1</v>
      </c>
      <c r="D24" s="560">
        <v>1</v>
      </c>
      <c r="E24" s="560" t="s">
        <v>142</v>
      </c>
      <c r="F24" s="560"/>
      <c r="G24" s="560">
        <v>1</v>
      </c>
      <c r="H24" s="560" t="s">
        <v>142</v>
      </c>
      <c r="I24" s="560"/>
      <c r="J24" s="560">
        <v>1</v>
      </c>
      <c r="K24" s="560"/>
      <c r="L24" s="560">
        <v>3</v>
      </c>
      <c r="M24" s="560"/>
      <c r="N24" s="560">
        <v>4</v>
      </c>
      <c r="O24" s="560"/>
      <c r="P24" s="560">
        <v>4</v>
      </c>
      <c r="Q24" s="560"/>
      <c r="R24" s="560">
        <v>14</v>
      </c>
      <c r="S24" s="560"/>
      <c r="T24" s="560">
        <v>23</v>
      </c>
      <c r="U24" s="560"/>
      <c r="V24" s="560">
        <v>19</v>
      </c>
      <c r="W24" s="560"/>
      <c r="X24" s="560">
        <v>27</v>
      </c>
      <c r="Y24" s="560"/>
      <c r="Z24" s="560">
        <v>26</v>
      </c>
      <c r="AA24" s="560"/>
      <c r="AB24" s="560">
        <v>26</v>
      </c>
      <c r="AC24" s="560"/>
      <c r="AD24" s="560">
        <v>41</v>
      </c>
      <c r="AE24" s="560"/>
      <c r="AF24" s="109" t="s">
        <v>142</v>
      </c>
    </row>
    <row r="25" spans="1:32" s="183" customFormat="1" ht="11.25" customHeight="1" x14ac:dyDescent="0.2">
      <c r="A25" s="452" t="s">
        <v>156</v>
      </c>
      <c r="B25" s="562">
        <v>61</v>
      </c>
      <c r="C25" s="559" t="s">
        <v>142</v>
      </c>
      <c r="D25" s="562" t="s">
        <v>142</v>
      </c>
      <c r="E25" s="562" t="s">
        <v>142</v>
      </c>
      <c r="F25" s="562"/>
      <c r="G25" s="562" t="s">
        <v>142</v>
      </c>
      <c r="H25" s="562" t="s">
        <v>142</v>
      </c>
      <c r="I25" s="562"/>
      <c r="J25" s="562" t="s">
        <v>142</v>
      </c>
      <c r="K25" s="562"/>
      <c r="L25" s="562" t="s">
        <v>142</v>
      </c>
      <c r="M25" s="562"/>
      <c r="N25" s="562" t="s">
        <v>142</v>
      </c>
      <c r="O25" s="562"/>
      <c r="P25" s="562">
        <v>2</v>
      </c>
      <c r="Q25" s="562"/>
      <c r="R25" s="562">
        <v>6</v>
      </c>
      <c r="S25" s="562"/>
      <c r="T25" s="562">
        <v>7</v>
      </c>
      <c r="U25" s="562"/>
      <c r="V25" s="562">
        <v>8</v>
      </c>
      <c r="W25" s="562"/>
      <c r="X25" s="562">
        <v>8</v>
      </c>
      <c r="Y25" s="562"/>
      <c r="Z25" s="562">
        <v>6</v>
      </c>
      <c r="AA25" s="562"/>
      <c r="AB25" s="562">
        <v>9</v>
      </c>
      <c r="AC25" s="562"/>
      <c r="AD25" s="562">
        <v>15</v>
      </c>
      <c r="AE25" s="562"/>
      <c r="AF25" s="110" t="s">
        <v>142</v>
      </c>
    </row>
    <row r="26" spans="1:32" s="183" customFormat="1" ht="11.25" customHeight="1" x14ac:dyDescent="0.2">
      <c r="A26" s="452" t="s">
        <v>157</v>
      </c>
      <c r="B26" s="562">
        <v>17</v>
      </c>
      <c r="C26" s="559">
        <v>1</v>
      </c>
      <c r="D26" s="562" t="s">
        <v>142</v>
      </c>
      <c r="E26" s="562" t="s">
        <v>142</v>
      </c>
      <c r="F26" s="562"/>
      <c r="G26" s="562" t="s">
        <v>142</v>
      </c>
      <c r="H26" s="562" t="s">
        <v>142</v>
      </c>
      <c r="I26" s="562"/>
      <c r="J26" s="562" t="s">
        <v>142</v>
      </c>
      <c r="K26" s="562"/>
      <c r="L26" s="562" t="s">
        <v>142</v>
      </c>
      <c r="M26" s="562"/>
      <c r="N26" s="562">
        <v>1</v>
      </c>
      <c r="O26" s="562"/>
      <c r="P26" s="562" t="s">
        <v>142</v>
      </c>
      <c r="Q26" s="562"/>
      <c r="R26" s="562">
        <v>2</v>
      </c>
      <c r="S26" s="562"/>
      <c r="T26" s="562">
        <v>6</v>
      </c>
      <c r="U26" s="562"/>
      <c r="V26" s="562">
        <v>1</v>
      </c>
      <c r="W26" s="562"/>
      <c r="X26" s="562">
        <v>1</v>
      </c>
      <c r="Y26" s="562"/>
      <c r="Z26" s="562">
        <v>3</v>
      </c>
      <c r="AA26" s="562"/>
      <c r="AB26" s="562" t="s">
        <v>142</v>
      </c>
      <c r="AC26" s="562"/>
      <c r="AD26" s="562">
        <v>2</v>
      </c>
      <c r="AE26" s="562"/>
      <c r="AF26" s="110" t="s">
        <v>142</v>
      </c>
    </row>
    <row r="27" spans="1:32" s="183" customFormat="1" ht="11.25" customHeight="1" x14ac:dyDescent="0.2">
      <c r="A27" s="452" t="s">
        <v>158</v>
      </c>
      <c r="B27" s="562">
        <v>13</v>
      </c>
      <c r="C27" s="559" t="s">
        <v>142</v>
      </c>
      <c r="D27" s="562" t="s">
        <v>142</v>
      </c>
      <c r="E27" s="562" t="s">
        <v>142</v>
      </c>
      <c r="F27" s="562"/>
      <c r="G27" s="562" t="s">
        <v>142</v>
      </c>
      <c r="H27" s="562" t="s">
        <v>142</v>
      </c>
      <c r="I27" s="562"/>
      <c r="J27" s="562" t="s">
        <v>142</v>
      </c>
      <c r="K27" s="562"/>
      <c r="L27" s="562" t="s">
        <v>142</v>
      </c>
      <c r="M27" s="562"/>
      <c r="N27" s="562" t="s">
        <v>142</v>
      </c>
      <c r="O27" s="562"/>
      <c r="P27" s="562" t="s">
        <v>142</v>
      </c>
      <c r="Q27" s="562"/>
      <c r="R27" s="562">
        <v>2</v>
      </c>
      <c r="S27" s="562"/>
      <c r="T27" s="562">
        <v>2</v>
      </c>
      <c r="U27" s="562"/>
      <c r="V27" s="562">
        <v>1</v>
      </c>
      <c r="W27" s="562"/>
      <c r="X27" s="562">
        <v>2</v>
      </c>
      <c r="Y27" s="562"/>
      <c r="Z27" s="562">
        <v>3</v>
      </c>
      <c r="AA27" s="562"/>
      <c r="AB27" s="562">
        <v>3</v>
      </c>
      <c r="AC27" s="562"/>
      <c r="AD27" s="562" t="s">
        <v>142</v>
      </c>
      <c r="AE27" s="562"/>
      <c r="AF27" s="110" t="s">
        <v>142</v>
      </c>
    </row>
    <row r="28" spans="1:32" s="183" customFormat="1" ht="11.25" customHeight="1" x14ac:dyDescent="0.2">
      <c r="A28" s="452" t="s">
        <v>159</v>
      </c>
      <c r="B28" s="562" t="s">
        <v>142</v>
      </c>
      <c r="C28" s="559" t="s">
        <v>142</v>
      </c>
      <c r="D28" s="562" t="s">
        <v>142</v>
      </c>
      <c r="E28" s="562" t="s">
        <v>142</v>
      </c>
      <c r="F28" s="562"/>
      <c r="G28" s="562" t="s">
        <v>142</v>
      </c>
      <c r="H28" s="562" t="s">
        <v>142</v>
      </c>
      <c r="I28" s="562"/>
      <c r="J28" s="562" t="s">
        <v>142</v>
      </c>
      <c r="K28" s="562"/>
      <c r="L28" s="562" t="s">
        <v>142</v>
      </c>
      <c r="M28" s="562"/>
      <c r="N28" s="562" t="s">
        <v>142</v>
      </c>
      <c r="O28" s="562"/>
      <c r="P28" s="562" t="s">
        <v>142</v>
      </c>
      <c r="Q28" s="562"/>
      <c r="R28" s="562" t="s">
        <v>142</v>
      </c>
      <c r="S28" s="562"/>
      <c r="T28" s="562" t="s">
        <v>142</v>
      </c>
      <c r="U28" s="562"/>
      <c r="V28" s="562" t="s">
        <v>142</v>
      </c>
      <c r="W28" s="562"/>
      <c r="X28" s="562" t="s">
        <v>142</v>
      </c>
      <c r="Y28" s="562"/>
      <c r="Z28" s="562" t="s">
        <v>142</v>
      </c>
      <c r="AA28" s="562"/>
      <c r="AB28" s="562" t="s">
        <v>142</v>
      </c>
      <c r="AC28" s="562"/>
      <c r="AD28" s="562" t="s">
        <v>142</v>
      </c>
      <c r="AE28" s="562"/>
      <c r="AF28" s="110" t="s">
        <v>142</v>
      </c>
    </row>
    <row r="29" spans="1:32" s="183" customFormat="1" ht="11.25" customHeight="1" x14ac:dyDescent="0.2">
      <c r="A29" s="452" t="s">
        <v>160</v>
      </c>
      <c r="B29" s="562">
        <v>27</v>
      </c>
      <c r="C29" s="559" t="s">
        <v>142</v>
      </c>
      <c r="D29" s="562" t="s">
        <v>142</v>
      </c>
      <c r="E29" s="562" t="s">
        <v>142</v>
      </c>
      <c r="F29" s="562"/>
      <c r="G29" s="562" t="s">
        <v>142</v>
      </c>
      <c r="H29" s="562" t="s">
        <v>142</v>
      </c>
      <c r="I29" s="562"/>
      <c r="J29" s="562" t="s">
        <v>142</v>
      </c>
      <c r="K29" s="562"/>
      <c r="L29" s="562" t="s">
        <v>142</v>
      </c>
      <c r="M29" s="562"/>
      <c r="N29" s="562">
        <v>1</v>
      </c>
      <c r="O29" s="562"/>
      <c r="P29" s="562">
        <v>1</v>
      </c>
      <c r="Q29" s="562"/>
      <c r="R29" s="562">
        <v>1</v>
      </c>
      <c r="S29" s="562"/>
      <c r="T29" s="562">
        <v>7</v>
      </c>
      <c r="U29" s="562"/>
      <c r="V29" s="562">
        <v>6</v>
      </c>
      <c r="W29" s="562"/>
      <c r="X29" s="562">
        <v>8</v>
      </c>
      <c r="Y29" s="562"/>
      <c r="Z29" s="562">
        <v>1</v>
      </c>
      <c r="AA29" s="562"/>
      <c r="AB29" s="562">
        <v>1</v>
      </c>
      <c r="AC29" s="562"/>
      <c r="AD29" s="562">
        <v>1</v>
      </c>
      <c r="AE29" s="562"/>
      <c r="AF29" s="110" t="s">
        <v>142</v>
      </c>
    </row>
    <row r="30" spans="1:32" s="183" customFormat="1" ht="11.25" customHeight="1" x14ac:dyDescent="0.2">
      <c r="A30" s="452" t="s">
        <v>161</v>
      </c>
      <c r="B30" s="562" t="s">
        <v>142</v>
      </c>
      <c r="C30" s="559" t="s">
        <v>142</v>
      </c>
      <c r="D30" s="562" t="s">
        <v>142</v>
      </c>
      <c r="E30" s="562" t="s">
        <v>142</v>
      </c>
      <c r="F30" s="562"/>
      <c r="G30" s="562" t="s">
        <v>142</v>
      </c>
      <c r="H30" s="562" t="s">
        <v>142</v>
      </c>
      <c r="I30" s="562"/>
      <c r="J30" s="562" t="s">
        <v>142</v>
      </c>
      <c r="K30" s="562"/>
      <c r="L30" s="562" t="s">
        <v>142</v>
      </c>
      <c r="M30" s="562"/>
      <c r="N30" s="562" t="s">
        <v>142</v>
      </c>
      <c r="O30" s="562"/>
      <c r="P30" s="562" t="s">
        <v>142</v>
      </c>
      <c r="Q30" s="562"/>
      <c r="R30" s="562" t="s">
        <v>142</v>
      </c>
      <c r="S30" s="562"/>
      <c r="T30" s="562" t="s">
        <v>142</v>
      </c>
      <c r="U30" s="562"/>
      <c r="V30" s="562" t="s">
        <v>142</v>
      </c>
      <c r="W30" s="562"/>
      <c r="X30" s="562" t="s">
        <v>142</v>
      </c>
      <c r="Y30" s="562"/>
      <c r="Z30" s="562" t="s">
        <v>142</v>
      </c>
      <c r="AA30" s="562"/>
      <c r="AB30" s="562" t="s">
        <v>142</v>
      </c>
      <c r="AC30" s="562"/>
      <c r="AD30" s="562" t="s">
        <v>142</v>
      </c>
      <c r="AE30" s="562"/>
      <c r="AF30" s="110" t="s">
        <v>142</v>
      </c>
    </row>
    <row r="31" spans="1:32" s="183" customFormat="1" ht="11.25" customHeight="1" x14ac:dyDescent="0.2">
      <c r="A31" s="452" t="s">
        <v>162</v>
      </c>
      <c r="B31" s="562">
        <v>8</v>
      </c>
      <c r="C31" s="559" t="s">
        <v>142</v>
      </c>
      <c r="D31" s="562" t="s">
        <v>142</v>
      </c>
      <c r="E31" s="562" t="s">
        <v>142</v>
      </c>
      <c r="F31" s="562"/>
      <c r="G31" s="562" t="s">
        <v>142</v>
      </c>
      <c r="H31" s="562" t="s">
        <v>142</v>
      </c>
      <c r="I31" s="562"/>
      <c r="J31" s="562">
        <v>1</v>
      </c>
      <c r="K31" s="562"/>
      <c r="L31" s="562">
        <v>1</v>
      </c>
      <c r="M31" s="562"/>
      <c r="N31" s="562">
        <v>1</v>
      </c>
      <c r="O31" s="562"/>
      <c r="P31" s="562" t="s">
        <v>142</v>
      </c>
      <c r="Q31" s="562"/>
      <c r="R31" s="562" t="s">
        <v>142</v>
      </c>
      <c r="S31" s="562"/>
      <c r="T31" s="562" t="s">
        <v>142</v>
      </c>
      <c r="U31" s="562"/>
      <c r="V31" s="562" t="s">
        <v>142</v>
      </c>
      <c r="W31" s="562"/>
      <c r="X31" s="562" t="s">
        <v>142</v>
      </c>
      <c r="Y31" s="562"/>
      <c r="Z31" s="562">
        <v>3</v>
      </c>
      <c r="AA31" s="562"/>
      <c r="AB31" s="562">
        <v>1</v>
      </c>
      <c r="AC31" s="562"/>
      <c r="AD31" s="562">
        <v>1</v>
      </c>
      <c r="AE31" s="562"/>
      <c r="AF31" s="110" t="s">
        <v>142</v>
      </c>
    </row>
    <row r="32" spans="1:32" s="183" customFormat="1" ht="11.25" customHeight="1" x14ac:dyDescent="0.2">
      <c r="A32" s="452" t="s">
        <v>163</v>
      </c>
      <c r="B32" s="562">
        <v>26</v>
      </c>
      <c r="C32" s="559" t="s">
        <v>142</v>
      </c>
      <c r="D32" s="562" t="s">
        <v>142</v>
      </c>
      <c r="E32" s="562" t="s">
        <v>142</v>
      </c>
      <c r="F32" s="562"/>
      <c r="G32" s="562" t="s">
        <v>142</v>
      </c>
      <c r="H32" s="562" t="s">
        <v>142</v>
      </c>
      <c r="I32" s="562"/>
      <c r="J32" s="562" t="s">
        <v>142</v>
      </c>
      <c r="K32" s="562"/>
      <c r="L32" s="562">
        <v>1</v>
      </c>
      <c r="M32" s="562"/>
      <c r="N32" s="562">
        <v>1</v>
      </c>
      <c r="O32" s="562"/>
      <c r="P32" s="562" t="s">
        <v>142</v>
      </c>
      <c r="Q32" s="562"/>
      <c r="R32" s="562">
        <v>1</v>
      </c>
      <c r="S32" s="562"/>
      <c r="T32" s="562" t="s">
        <v>142</v>
      </c>
      <c r="U32" s="562"/>
      <c r="V32" s="562">
        <v>2</v>
      </c>
      <c r="W32" s="562"/>
      <c r="X32" s="562">
        <v>1</v>
      </c>
      <c r="Y32" s="562"/>
      <c r="Z32" s="562">
        <v>6</v>
      </c>
      <c r="AA32" s="562"/>
      <c r="AB32" s="562">
        <v>3</v>
      </c>
      <c r="AC32" s="562"/>
      <c r="AD32" s="562">
        <v>11</v>
      </c>
      <c r="AE32" s="562"/>
      <c r="AF32" s="110" t="s">
        <v>142</v>
      </c>
    </row>
    <row r="33" spans="1:32" s="183" customFormat="1" ht="11.25" customHeight="1" x14ac:dyDescent="0.2">
      <c r="A33" s="452" t="s">
        <v>164</v>
      </c>
      <c r="B33" s="562">
        <v>31</v>
      </c>
      <c r="C33" s="559" t="s">
        <v>142</v>
      </c>
      <c r="D33" s="562">
        <v>1</v>
      </c>
      <c r="E33" s="562" t="s">
        <v>142</v>
      </c>
      <c r="F33" s="562"/>
      <c r="G33" s="562">
        <v>1</v>
      </c>
      <c r="H33" s="562" t="s">
        <v>142</v>
      </c>
      <c r="I33" s="562"/>
      <c r="J33" s="562" t="s">
        <v>142</v>
      </c>
      <c r="K33" s="562"/>
      <c r="L33" s="562">
        <v>1</v>
      </c>
      <c r="M33" s="562"/>
      <c r="N33" s="562" t="s">
        <v>142</v>
      </c>
      <c r="O33" s="562"/>
      <c r="P33" s="562">
        <v>1</v>
      </c>
      <c r="Q33" s="562"/>
      <c r="R33" s="562">
        <v>2</v>
      </c>
      <c r="S33" s="562"/>
      <c r="T33" s="562">
        <v>1</v>
      </c>
      <c r="U33" s="562"/>
      <c r="V33" s="562">
        <v>1</v>
      </c>
      <c r="W33" s="562"/>
      <c r="X33" s="562">
        <v>4</v>
      </c>
      <c r="Y33" s="562"/>
      <c r="Z33" s="562">
        <v>2</v>
      </c>
      <c r="AA33" s="562"/>
      <c r="AB33" s="562">
        <v>8</v>
      </c>
      <c r="AC33" s="562"/>
      <c r="AD33" s="562">
        <v>9</v>
      </c>
      <c r="AE33" s="562"/>
      <c r="AF33" s="110" t="s">
        <v>142</v>
      </c>
    </row>
    <row r="34" spans="1:32" s="183" customFormat="1" ht="11.25" customHeight="1" x14ac:dyDescent="0.2">
      <c r="A34" s="452" t="s">
        <v>165</v>
      </c>
      <c r="B34" s="562">
        <v>8</v>
      </c>
      <c r="C34" s="559" t="s">
        <v>142</v>
      </c>
      <c r="D34" s="562" t="s">
        <v>142</v>
      </c>
      <c r="E34" s="562" t="s">
        <v>142</v>
      </c>
      <c r="F34" s="562"/>
      <c r="G34" s="562" t="s">
        <v>142</v>
      </c>
      <c r="H34" s="562" t="s">
        <v>142</v>
      </c>
      <c r="I34" s="562"/>
      <c r="J34" s="562" t="s">
        <v>142</v>
      </c>
      <c r="K34" s="562"/>
      <c r="L34" s="562" t="s">
        <v>142</v>
      </c>
      <c r="M34" s="562"/>
      <c r="N34" s="562" t="s">
        <v>142</v>
      </c>
      <c r="O34" s="562"/>
      <c r="P34" s="562" t="s">
        <v>142</v>
      </c>
      <c r="Q34" s="562"/>
      <c r="R34" s="562" t="s">
        <v>142</v>
      </c>
      <c r="S34" s="562"/>
      <c r="T34" s="562" t="s">
        <v>142</v>
      </c>
      <c r="U34" s="562"/>
      <c r="V34" s="562" t="s">
        <v>142</v>
      </c>
      <c r="W34" s="562"/>
      <c r="X34" s="562">
        <v>3</v>
      </c>
      <c r="Y34" s="562"/>
      <c r="Z34" s="562">
        <v>2</v>
      </c>
      <c r="AA34" s="562"/>
      <c r="AB34" s="562">
        <v>1</v>
      </c>
      <c r="AC34" s="562"/>
      <c r="AD34" s="562">
        <v>2</v>
      </c>
      <c r="AE34" s="562"/>
      <c r="AF34" s="110" t="s">
        <v>142</v>
      </c>
    </row>
    <row r="35" spans="1:32" s="183" customFormat="1" ht="11.25" customHeight="1" x14ac:dyDescent="0.2">
      <c r="A35" s="452"/>
      <c r="B35" s="562"/>
      <c r="C35" s="559"/>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110"/>
    </row>
    <row r="36" spans="1:32" s="169" customFormat="1" ht="11.25" customHeight="1" x14ac:dyDescent="0.2">
      <c r="A36" s="548" t="s">
        <v>245</v>
      </c>
      <c r="B36" s="561">
        <v>79</v>
      </c>
      <c r="C36" s="561" t="s">
        <v>142</v>
      </c>
      <c r="D36" s="561">
        <v>1</v>
      </c>
      <c r="E36" s="561" t="s">
        <v>142</v>
      </c>
      <c r="F36" s="561"/>
      <c r="G36" s="561">
        <v>1</v>
      </c>
      <c r="H36" s="561">
        <v>1</v>
      </c>
      <c r="I36" s="561"/>
      <c r="J36" s="561" t="s">
        <v>142</v>
      </c>
      <c r="K36" s="561"/>
      <c r="L36" s="561" t="s">
        <v>142</v>
      </c>
      <c r="M36" s="561"/>
      <c r="N36" s="561" t="s">
        <v>142</v>
      </c>
      <c r="O36" s="561"/>
      <c r="P36" s="561">
        <v>4</v>
      </c>
      <c r="Q36" s="561"/>
      <c r="R36" s="561">
        <v>3</v>
      </c>
      <c r="S36" s="561"/>
      <c r="T36" s="561">
        <v>6</v>
      </c>
      <c r="U36" s="561"/>
      <c r="V36" s="561">
        <v>11</v>
      </c>
      <c r="W36" s="561"/>
      <c r="X36" s="561">
        <v>13</v>
      </c>
      <c r="Y36" s="561"/>
      <c r="Z36" s="561">
        <v>7</v>
      </c>
      <c r="AA36" s="561"/>
      <c r="AB36" s="561">
        <v>11</v>
      </c>
      <c r="AC36" s="561"/>
      <c r="AD36" s="561">
        <v>21</v>
      </c>
      <c r="AE36" s="561"/>
      <c r="AF36" s="561" t="s">
        <v>142</v>
      </c>
    </row>
    <row r="37" spans="1:32" s="183" customFormat="1" ht="11.25" customHeight="1" x14ac:dyDescent="0.2">
      <c r="A37" s="452" t="s">
        <v>156</v>
      </c>
      <c r="B37" s="562">
        <v>25</v>
      </c>
      <c r="C37" s="559" t="s">
        <v>142</v>
      </c>
      <c r="D37" s="562" t="s">
        <v>142</v>
      </c>
      <c r="E37" s="562" t="s">
        <v>142</v>
      </c>
      <c r="F37" s="562"/>
      <c r="G37" s="562" t="s">
        <v>142</v>
      </c>
      <c r="H37" s="562" t="s">
        <v>142</v>
      </c>
      <c r="I37" s="562"/>
      <c r="J37" s="562" t="s">
        <v>142</v>
      </c>
      <c r="K37" s="562"/>
      <c r="L37" s="562" t="s">
        <v>142</v>
      </c>
      <c r="M37" s="562"/>
      <c r="N37" s="562" t="s">
        <v>142</v>
      </c>
      <c r="O37" s="562"/>
      <c r="P37" s="562">
        <v>3</v>
      </c>
      <c r="Q37" s="562"/>
      <c r="R37" s="562">
        <v>1</v>
      </c>
      <c r="S37" s="562"/>
      <c r="T37" s="562">
        <v>3</v>
      </c>
      <c r="U37" s="562"/>
      <c r="V37" s="562">
        <v>4</v>
      </c>
      <c r="W37" s="562"/>
      <c r="X37" s="562">
        <v>5</v>
      </c>
      <c r="Y37" s="562"/>
      <c r="Z37" s="562">
        <v>2</v>
      </c>
      <c r="AA37" s="562"/>
      <c r="AB37" s="562">
        <v>2</v>
      </c>
      <c r="AC37" s="562"/>
      <c r="AD37" s="562">
        <v>5</v>
      </c>
      <c r="AE37" s="562"/>
      <c r="AF37" s="110" t="s">
        <v>142</v>
      </c>
    </row>
    <row r="38" spans="1:32" s="183" customFormat="1" ht="11.25" customHeight="1" x14ac:dyDescent="0.2">
      <c r="A38" s="452" t="s">
        <v>157</v>
      </c>
      <c r="B38" s="562">
        <v>19</v>
      </c>
      <c r="C38" s="559" t="s">
        <v>142</v>
      </c>
      <c r="D38" s="562" t="s">
        <v>142</v>
      </c>
      <c r="E38" s="562" t="s">
        <v>142</v>
      </c>
      <c r="F38" s="562"/>
      <c r="G38" s="562" t="s">
        <v>142</v>
      </c>
      <c r="H38" s="562">
        <v>1</v>
      </c>
      <c r="I38" s="562"/>
      <c r="J38" s="562" t="s">
        <v>142</v>
      </c>
      <c r="K38" s="562"/>
      <c r="L38" s="562" t="s">
        <v>142</v>
      </c>
      <c r="M38" s="562"/>
      <c r="N38" s="562" t="s">
        <v>142</v>
      </c>
      <c r="O38" s="562"/>
      <c r="P38" s="562">
        <v>1</v>
      </c>
      <c r="Q38" s="562"/>
      <c r="R38" s="562">
        <v>1</v>
      </c>
      <c r="S38" s="562"/>
      <c r="T38" s="562">
        <v>1</v>
      </c>
      <c r="U38" s="562"/>
      <c r="V38" s="562">
        <v>3</v>
      </c>
      <c r="W38" s="562"/>
      <c r="X38" s="562">
        <v>3</v>
      </c>
      <c r="Y38" s="562"/>
      <c r="Z38" s="562">
        <v>1</v>
      </c>
      <c r="AA38" s="562"/>
      <c r="AB38" s="562">
        <v>3</v>
      </c>
      <c r="AC38" s="562"/>
      <c r="AD38" s="562">
        <v>5</v>
      </c>
      <c r="AE38" s="562"/>
      <c r="AF38" s="110" t="s">
        <v>142</v>
      </c>
    </row>
    <row r="39" spans="1:32" s="183" customFormat="1" ht="11.25" customHeight="1" x14ac:dyDescent="0.2">
      <c r="A39" s="452" t="s">
        <v>158</v>
      </c>
      <c r="B39" s="562">
        <v>1</v>
      </c>
      <c r="C39" s="559" t="s">
        <v>142</v>
      </c>
      <c r="D39" s="562" t="s">
        <v>142</v>
      </c>
      <c r="E39" s="562" t="s">
        <v>142</v>
      </c>
      <c r="F39" s="562"/>
      <c r="G39" s="562" t="s">
        <v>142</v>
      </c>
      <c r="H39" s="562" t="s">
        <v>142</v>
      </c>
      <c r="I39" s="562"/>
      <c r="J39" s="562" t="s">
        <v>142</v>
      </c>
      <c r="K39" s="562"/>
      <c r="L39" s="562" t="s">
        <v>142</v>
      </c>
      <c r="M39" s="562"/>
      <c r="N39" s="562" t="s">
        <v>142</v>
      </c>
      <c r="O39" s="562"/>
      <c r="P39" s="562" t="s">
        <v>142</v>
      </c>
      <c r="Q39" s="562"/>
      <c r="R39" s="562" t="s">
        <v>142</v>
      </c>
      <c r="S39" s="562"/>
      <c r="T39" s="562" t="s">
        <v>142</v>
      </c>
      <c r="U39" s="562"/>
      <c r="V39" s="562">
        <v>1</v>
      </c>
      <c r="W39" s="562"/>
      <c r="X39" s="562" t="s">
        <v>142</v>
      </c>
      <c r="Y39" s="562"/>
      <c r="Z39" s="562" t="s">
        <v>142</v>
      </c>
      <c r="AA39" s="562"/>
      <c r="AB39" s="562" t="s">
        <v>142</v>
      </c>
      <c r="AC39" s="562"/>
      <c r="AD39" s="562" t="s">
        <v>142</v>
      </c>
      <c r="AE39" s="562"/>
      <c r="AF39" s="110" t="s">
        <v>142</v>
      </c>
    </row>
    <row r="40" spans="1:32" s="183" customFormat="1" ht="11.25" customHeight="1" x14ac:dyDescent="0.2">
      <c r="A40" s="452" t="s">
        <v>159</v>
      </c>
      <c r="B40" s="562">
        <v>1</v>
      </c>
      <c r="C40" s="559" t="s">
        <v>142</v>
      </c>
      <c r="D40" s="562" t="s">
        <v>142</v>
      </c>
      <c r="E40" s="562" t="s">
        <v>142</v>
      </c>
      <c r="F40" s="562"/>
      <c r="G40" s="562" t="s">
        <v>142</v>
      </c>
      <c r="H40" s="562" t="s">
        <v>142</v>
      </c>
      <c r="I40" s="562"/>
      <c r="J40" s="562" t="s">
        <v>142</v>
      </c>
      <c r="K40" s="562"/>
      <c r="L40" s="562" t="s">
        <v>142</v>
      </c>
      <c r="M40" s="562"/>
      <c r="N40" s="562" t="s">
        <v>142</v>
      </c>
      <c r="O40" s="562"/>
      <c r="P40" s="562" t="s">
        <v>142</v>
      </c>
      <c r="Q40" s="562"/>
      <c r="R40" s="562" t="s">
        <v>142</v>
      </c>
      <c r="S40" s="562"/>
      <c r="T40" s="562" t="s">
        <v>142</v>
      </c>
      <c r="U40" s="562"/>
      <c r="V40" s="562">
        <v>1</v>
      </c>
      <c r="W40" s="562"/>
      <c r="X40" s="562" t="s">
        <v>142</v>
      </c>
      <c r="Y40" s="562"/>
      <c r="Z40" s="562" t="s">
        <v>142</v>
      </c>
      <c r="AA40" s="562"/>
      <c r="AB40" s="562" t="s">
        <v>142</v>
      </c>
      <c r="AC40" s="562"/>
      <c r="AD40" s="562" t="s">
        <v>142</v>
      </c>
      <c r="AE40" s="562"/>
      <c r="AF40" s="110" t="s">
        <v>142</v>
      </c>
    </row>
    <row r="41" spans="1:32" s="183" customFormat="1" ht="11.25" customHeight="1" x14ac:dyDescent="0.2">
      <c r="A41" s="452" t="s">
        <v>160</v>
      </c>
      <c r="B41" s="562">
        <v>1</v>
      </c>
      <c r="C41" s="559" t="s">
        <v>142</v>
      </c>
      <c r="D41" s="562" t="s">
        <v>142</v>
      </c>
      <c r="E41" s="562" t="s">
        <v>142</v>
      </c>
      <c r="F41" s="562"/>
      <c r="G41" s="562" t="s">
        <v>142</v>
      </c>
      <c r="H41" s="562" t="s">
        <v>142</v>
      </c>
      <c r="I41" s="562"/>
      <c r="J41" s="562" t="s">
        <v>142</v>
      </c>
      <c r="K41" s="562"/>
      <c r="L41" s="562" t="s">
        <v>142</v>
      </c>
      <c r="M41" s="562"/>
      <c r="N41" s="562" t="s">
        <v>142</v>
      </c>
      <c r="O41" s="562"/>
      <c r="P41" s="562" t="s">
        <v>142</v>
      </c>
      <c r="Q41" s="562"/>
      <c r="R41" s="562" t="s">
        <v>142</v>
      </c>
      <c r="S41" s="562"/>
      <c r="T41" s="562" t="s">
        <v>142</v>
      </c>
      <c r="U41" s="562"/>
      <c r="V41" s="562" t="s">
        <v>142</v>
      </c>
      <c r="W41" s="562"/>
      <c r="X41" s="562">
        <v>1</v>
      </c>
      <c r="Y41" s="562"/>
      <c r="Z41" s="562" t="s">
        <v>142</v>
      </c>
      <c r="AA41" s="562"/>
      <c r="AB41" s="562" t="s">
        <v>142</v>
      </c>
      <c r="AC41" s="562"/>
      <c r="AD41" s="562" t="s">
        <v>142</v>
      </c>
      <c r="AE41" s="562"/>
      <c r="AF41" s="110" t="s">
        <v>142</v>
      </c>
    </row>
    <row r="42" spans="1:32" s="183" customFormat="1" ht="11.25" customHeight="1" x14ac:dyDescent="0.2">
      <c r="A42" s="452" t="s">
        <v>161</v>
      </c>
      <c r="B42" s="562">
        <v>3</v>
      </c>
      <c r="C42" s="559" t="s">
        <v>142</v>
      </c>
      <c r="D42" s="562" t="s">
        <v>142</v>
      </c>
      <c r="E42" s="562" t="s">
        <v>142</v>
      </c>
      <c r="F42" s="562"/>
      <c r="G42" s="562" t="s">
        <v>142</v>
      </c>
      <c r="H42" s="562" t="s">
        <v>142</v>
      </c>
      <c r="I42" s="562"/>
      <c r="J42" s="562" t="s">
        <v>142</v>
      </c>
      <c r="K42" s="562"/>
      <c r="L42" s="562" t="s">
        <v>142</v>
      </c>
      <c r="M42" s="562"/>
      <c r="N42" s="562" t="s">
        <v>142</v>
      </c>
      <c r="O42" s="562"/>
      <c r="P42" s="562" t="s">
        <v>142</v>
      </c>
      <c r="Q42" s="562"/>
      <c r="R42" s="562">
        <v>1</v>
      </c>
      <c r="S42" s="562"/>
      <c r="T42" s="562">
        <v>1</v>
      </c>
      <c r="U42" s="562"/>
      <c r="V42" s="562" t="s">
        <v>142</v>
      </c>
      <c r="W42" s="562"/>
      <c r="X42" s="562" t="s">
        <v>142</v>
      </c>
      <c r="Y42" s="562"/>
      <c r="Z42" s="562" t="s">
        <v>142</v>
      </c>
      <c r="AA42" s="562"/>
      <c r="AB42" s="562">
        <v>1</v>
      </c>
      <c r="AC42" s="562"/>
      <c r="AD42" s="562" t="s">
        <v>142</v>
      </c>
      <c r="AE42" s="562"/>
      <c r="AF42" s="110" t="s">
        <v>142</v>
      </c>
    </row>
    <row r="43" spans="1:32" s="183" customFormat="1" ht="11.25" customHeight="1" x14ac:dyDescent="0.2">
      <c r="A43" s="452" t="s">
        <v>162</v>
      </c>
      <c r="B43" s="562" t="s">
        <v>142</v>
      </c>
      <c r="C43" s="559" t="s">
        <v>142</v>
      </c>
      <c r="D43" s="562" t="s">
        <v>142</v>
      </c>
      <c r="E43" s="562" t="s">
        <v>142</v>
      </c>
      <c r="F43" s="562"/>
      <c r="G43" s="562" t="s">
        <v>142</v>
      </c>
      <c r="H43" s="562" t="s">
        <v>142</v>
      </c>
      <c r="I43" s="562"/>
      <c r="J43" s="562" t="s">
        <v>142</v>
      </c>
      <c r="K43" s="562"/>
      <c r="L43" s="562" t="s">
        <v>142</v>
      </c>
      <c r="M43" s="562"/>
      <c r="N43" s="562" t="s">
        <v>142</v>
      </c>
      <c r="O43" s="562"/>
      <c r="P43" s="562" t="s">
        <v>142</v>
      </c>
      <c r="Q43" s="562"/>
      <c r="R43" s="562" t="s">
        <v>142</v>
      </c>
      <c r="S43" s="562"/>
      <c r="T43" s="562" t="s">
        <v>142</v>
      </c>
      <c r="U43" s="562"/>
      <c r="V43" s="562" t="s">
        <v>142</v>
      </c>
      <c r="W43" s="562"/>
      <c r="X43" s="562" t="s">
        <v>142</v>
      </c>
      <c r="Y43" s="562"/>
      <c r="Z43" s="562" t="s">
        <v>142</v>
      </c>
      <c r="AA43" s="562"/>
      <c r="AB43" s="562" t="s">
        <v>142</v>
      </c>
      <c r="AC43" s="562"/>
      <c r="AD43" s="562" t="s">
        <v>142</v>
      </c>
      <c r="AE43" s="562"/>
      <c r="AF43" s="110" t="s">
        <v>142</v>
      </c>
    </row>
    <row r="44" spans="1:32" s="183" customFormat="1" ht="11.25" customHeight="1" x14ac:dyDescent="0.2">
      <c r="A44" s="452" t="s">
        <v>163</v>
      </c>
      <c r="B44" s="562">
        <v>7</v>
      </c>
      <c r="C44" s="559" t="s">
        <v>142</v>
      </c>
      <c r="D44" s="562" t="s">
        <v>142</v>
      </c>
      <c r="E44" s="562" t="s">
        <v>142</v>
      </c>
      <c r="F44" s="562"/>
      <c r="G44" s="562" t="s">
        <v>142</v>
      </c>
      <c r="H44" s="562" t="s">
        <v>142</v>
      </c>
      <c r="I44" s="562"/>
      <c r="J44" s="562" t="s">
        <v>142</v>
      </c>
      <c r="K44" s="562"/>
      <c r="L44" s="562" t="s">
        <v>142</v>
      </c>
      <c r="M44" s="562"/>
      <c r="N44" s="562" t="s">
        <v>142</v>
      </c>
      <c r="O44" s="562"/>
      <c r="P44" s="562" t="s">
        <v>142</v>
      </c>
      <c r="Q44" s="562"/>
      <c r="R44" s="562" t="s">
        <v>142</v>
      </c>
      <c r="S44" s="562"/>
      <c r="T44" s="562" t="s">
        <v>142</v>
      </c>
      <c r="U44" s="562"/>
      <c r="V44" s="562" t="s">
        <v>142</v>
      </c>
      <c r="W44" s="562"/>
      <c r="X44" s="562">
        <v>2</v>
      </c>
      <c r="Y44" s="562"/>
      <c r="Z44" s="562">
        <v>3</v>
      </c>
      <c r="AA44" s="562"/>
      <c r="AB44" s="562" t="s">
        <v>142</v>
      </c>
      <c r="AC44" s="562"/>
      <c r="AD44" s="562">
        <v>2</v>
      </c>
      <c r="AE44" s="562"/>
      <c r="AF44" s="110" t="s">
        <v>142</v>
      </c>
    </row>
    <row r="45" spans="1:32" s="183" customFormat="1" ht="11.25" customHeight="1" x14ac:dyDescent="0.2">
      <c r="A45" s="452" t="s">
        <v>164</v>
      </c>
      <c r="B45" s="562">
        <v>21</v>
      </c>
      <c r="C45" s="559" t="s">
        <v>142</v>
      </c>
      <c r="D45" s="562">
        <v>1</v>
      </c>
      <c r="E45" s="562" t="s">
        <v>142</v>
      </c>
      <c r="F45" s="562"/>
      <c r="G45" s="562" t="s">
        <v>142</v>
      </c>
      <c r="H45" s="562" t="s">
        <v>142</v>
      </c>
      <c r="I45" s="562"/>
      <c r="J45" s="562" t="s">
        <v>142</v>
      </c>
      <c r="K45" s="562"/>
      <c r="L45" s="562" t="s">
        <v>142</v>
      </c>
      <c r="M45" s="562"/>
      <c r="N45" s="562" t="s">
        <v>142</v>
      </c>
      <c r="O45" s="562"/>
      <c r="P45" s="562" t="s">
        <v>142</v>
      </c>
      <c r="Q45" s="562"/>
      <c r="R45" s="562" t="s">
        <v>142</v>
      </c>
      <c r="S45" s="562"/>
      <c r="T45" s="562">
        <v>1</v>
      </c>
      <c r="U45" s="562"/>
      <c r="V45" s="562">
        <v>2</v>
      </c>
      <c r="W45" s="562"/>
      <c r="X45" s="562">
        <v>2</v>
      </c>
      <c r="Y45" s="562"/>
      <c r="Z45" s="562">
        <v>1</v>
      </c>
      <c r="AA45" s="562"/>
      <c r="AB45" s="562">
        <v>5</v>
      </c>
      <c r="AC45" s="562"/>
      <c r="AD45" s="562">
        <v>9</v>
      </c>
      <c r="AE45" s="562"/>
      <c r="AF45" s="110" t="s">
        <v>142</v>
      </c>
    </row>
    <row r="46" spans="1:32" s="183" customFormat="1" ht="11.25" customHeight="1" x14ac:dyDescent="0.2">
      <c r="A46" s="451" t="s">
        <v>165</v>
      </c>
      <c r="B46" s="563">
        <v>1</v>
      </c>
      <c r="C46" s="564" t="s">
        <v>142</v>
      </c>
      <c r="D46" s="563" t="s">
        <v>142</v>
      </c>
      <c r="E46" s="563" t="s">
        <v>142</v>
      </c>
      <c r="F46" s="563"/>
      <c r="G46" s="563">
        <v>1</v>
      </c>
      <c r="H46" s="563" t="s">
        <v>142</v>
      </c>
      <c r="I46" s="563"/>
      <c r="J46" s="563" t="s">
        <v>142</v>
      </c>
      <c r="K46" s="563"/>
      <c r="L46" s="563" t="s">
        <v>142</v>
      </c>
      <c r="M46" s="563"/>
      <c r="N46" s="563" t="s">
        <v>142</v>
      </c>
      <c r="O46" s="563"/>
      <c r="P46" s="563" t="s">
        <v>142</v>
      </c>
      <c r="Q46" s="563"/>
      <c r="R46" s="563" t="s">
        <v>142</v>
      </c>
      <c r="S46" s="563"/>
      <c r="T46" s="563" t="s">
        <v>142</v>
      </c>
      <c r="U46" s="563"/>
      <c r="V46" s="563" t="s">
        <v>142</v>
      </c>
      <c r="W46" s="563"/>
      <c r="X46" s="563" t="s">
        <v>142</v>
      </c>
      <c r="Y46" s="563"/>
      <c r="Z46" s="563" t="s">
        <v>142</v>
      </c>
      <c r="AA46" s="563"/>
      <c r="AB46" s="563" t="s">
        <v>142</v>
      </c>
      <c r="AC46" s="563"/>
      <c r="AD46" s="563" t="s">
        <v>142</v>
      </c>
      <c r="AE46" s="563"/>
      <c r="AF46" s="193" t="s">
        <v>142</v>
      </c>
    </row>
    <row r="47" spans="1:32" s="183" customFormat="1" ht="11.25" customHeight="1" x14ac:dyDescent="0.2">
      <c r="A47" s="452"/>
      <c r="B47" s="55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row>
    <row r="48" spans="1:32" s="183" customFormat="1" ht="11.25" customHeight="1" x14ac:dyDescent="0.2">
      <c r="A48" s="548" t="s">
        <v>166</v>
      </c>
      <c r="B48" s="55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row>
    <row r="49" spans="1:32" s="169" customFormat="1" ht="11.25" customHeight="1" x14ac:dyDescent="0.2">
      <c r="A49" s="548" t="s">
        <v>246</v>
      </c>
      <c r="B49" s="319">
        <v>2395</v>
      </c>
      <c r="C49" s="319">
        <v>3</v>
      </c>
      <c r="D49" s="319">
        <v>6</v>
      </c>
      <c r="E49" s="319">
        <v>29</v>
      </c>
      <c r="F49" s="319"/>
      <c r="G49" s="319">
        <v>24</v>
      </c>
      <c r="H49" s="319">
        <v>28</v>
      </c>
      <c r="I49" s="319"/>
      <c r="J49" s="319">
        <v>27</v>
      </c>
      <c r="K49" s="319"/>
      <c r="L49" s="319">
        <v>42</v>
      </c>
      <c r="M49" s="319"/>
      <c r="N49" s="319">
        <v>84</v>
      </c>
      <c r="O49" s="319"/>
      <c r="P49" s="319">
        <v>148</v>
      </c>
      <c r="Q49" s="319"/>
      <c r="R49" s="319">
        <v>312</v>
      </c>
      <c r="S49" s="319"/>
      <c r="T49" s="319">
        <v>370</v>
      </c>
      <c r="U49" s="319"/>
      <c r="V49" s="319">
        <v>343</v>
      </c>
      <c r="W49" s="319"/>
      <c r="X49" s="319">
        <v>344</v>
      </c>
      <c r="Y49" s="319"/>
      <c r="Z49" s="319">
        <v>286</v>
      </c>
      <c r="AA49" s="319"/>
      <c r="AB49" s="319">
        <v>175</v>
      </c>
      <c r="AC49" s="319"/>
      <c r="AD49" s="319">
        <v>150</v>
      </c>
      <c r="AE49" s="319"/>
      <c r="AF49" s="319">
        <v>24</v>
      </c>
    </row>
    <row r="50" spans="1:32" s="183" customFormat="1" ht="11.25" customHeight="1" x14ac:dyDescent="0.2">
      <c r="A50" s="452" t="s">
        <v>156</v>
      </c>
      <c r="B50" s="559">
        <v>952</v>
      </c>
      <c r="C50" s="562" t="s">
        <v>142</v>
      </c>
      <c r="D50" s="562" t="s">
        <v>142</v>
      </c>
      <c r="E50" s="562" t="s">
        <v>142</v>
      </c>
      <c r="F50" s="562"/>
      <c r="G50" s="562" t="s">
        <v>142</v>
      </c>
      <c r="H50" s="562" t="s">
        <v>142</v>
      </c>
      <c r="I50" s="562"/>
      <c r="J50" s="562">
        <v>1</v>
      </c>
      <c r="K50" s="562"/>
      <c r="L50" s="562" t="s">
        <v>142</v>
      </c>
      <c r="M50" s="562"/>
      <c r="N50" s="562">
        <v>3</v>
      </c>
      <c r="O50" s="562"/>
      <c r="P50" s="562">
        <v>68</v>
      </c>
      <c r="Q50" s="562"/>
      <c r="R50" s="562">
        <v>150</v>
      </c>
      <c r="S50" s="562"/>
      <c r="T50" s="562">
        <v>173</v>
      </c>
      <c r="U50" s="562"/>
      <c r="V50" s="562">
        <v>164</v>
      </c>
      <c r="W50" s="562"/>
      <c r="X50" s="562">
        <v>156</v>
      </c>
      <c r="Y50" s="562"/>
      <c r="Z50" s="562">
        <v>99</v>
      </c>
      <c r="AA50" s="562"/>
      <c r="AB50" s="562">
        <v>76</v>
      </c>
      <c r="AC50" s="562"/>
      <c r="AD50" s="562">
        <v>58</v>
      </c>
      <c r="AE50" s="562"/>
      <c r="AF50" s="562">
        <v>4</v>
      </c>
    </row>
    <row r="51" spans="1:32" s="183" customFormat="1" ht="11.25" customHeight="1" x14ac:dyDescent="0.2">
      <c r="A51" s="452" t="s">
        <v>157</v>
      </c>
      <c r="B51" s="559">
        <v>430</v>
      </c>
      <c r="C51" s="562">
        <v>3</v>
      </c>
      <c r="D51" s="562">
        <v>4</v>
      </c>
      <c r="E51" s="562">
        <v>19</v>
      </c>
      <c r="F51" s="562"/>
      <c r="G51" s="562">
        <v>15</v>
      </c>
      <c r="H51" s="562">
        <v>13</v>
      </c>
      <c r="I51" s="562"/>
      <c r="J51" s="562">
        <v>7</v>
      </c>
      <c r="K51" s="562"/>
      <c r="L51" s="562">
        <v>5</v>
      </c>
      <c r="M51" s="562"/>
      <c r="N51" s="562">
        <v>25</v>
      </c>
      <c r="O51" s="562"/>
      <c r="P51" s="562">
        <v>42</v>
      </c>
      <c r="Q51" s="562"/>
      <c r="R51" s="562">
        <v>63</v>
      </c>
      <c r="S51" s="562"/>
      <c r="T51" s="562">
        <v>65</v>
      </c>
      <c r="U51" s="562"/>
      <c r="V51" s="562">
        <v>36</v>
      </c>
      <c r="W51" s="562"/>
      <c r="X51" s="562">
        <v>45</v>
      </c>
      <c r="Y51" s="562"/>
      <c r="Z51" s="562">
        <v>30</v>
      </c>
      <c r="AA51" s="562"/>
      <c r="AB51" s="562">
        <v>27</v>
      </c>
      <c r="AC51" s="562"/>
      <c r="AD51" s="562">
        <v>24</v>
      </c>
      <c r="AE51" s="562"/>
      <c r="AF51" s="562">
        <v>7</v>
      </c>
    </row>
    <row r="52" spans="1:32" s="183" customFormat="1" ht="11.25" customHeight="1" x14ac:dyDescent="0.2">
      <c r="A52" s="452" t="s">
        <v>158</v>
      </c>
      <c r="B52" s="559">
        <v>104</v>
      </c>
      <c r="C52" s="562" t="s">
        <v>142</v>
      </c>
      <c r="D52" s="562" t="s">
        <v>142</v>
      </c>
      <c r="E52" s="562" t="s">
        <v>142</v>
      </c>
      <c r="F52" s="562"/>
      <c r="G52" s="562" t="s">
        <v>142</v>
      </c>
      <c r="H52" s="562" t="s">
        <v>142</v>
      </c>
      <c r="I52" s="562"/>
      <c r="J52" s="562" t="s">
        <v>142</v>
      </c>
      <c r="K52" s="562"/>
      <c r="L52" s="562" t="s">
        <v>142</v>
      </c>
      <c r="M52" s="562"/>
      <c r="N52" s="562" t="s">
        <v>142</v>
      </c>
      <c r="O52" s="562"/>
      <c r="P52" s="562">
        <v>4</v>
      </c>
      <c r="Q52" s="562"/>
      <c r="R52" s="562">
        <v>15</v>
      </c>
      <c r="S52" s="562"/>
      <c r="T52" s="562">
        <v>20</v>
      </c>
      <c r="U52" s="562"/>
      <c r="V52" s="562">
        <v>20</v>
      </c>
      <c r="W52" s="562"/>
      <c r="X52" s="562">
        <v>13</v>
      </c>
      <c r="Y52" s="562"/>
      <c r="Z52" s="562">
        <v>20</v>
      </c>
      <c r="AA52" s="562"/>
      <c r="AB52" s="562">
        <v>8</v>
      </c>
      <c r="AC52" s="562"/>
      <c r="AD52" s="562">
        <v>2</v>
      </c>
      <c r="AE52" s="562"/>
      <c r="AF52" s="562">
        <v>2</v>
      </c>
    </row>
    <row r="53" spans="1:32" s="183" customFormat="1" ht="11.25" customHeight="1" x14ac:dyDescent="0.2">
      <c r="A53" s="452" t="s">
        <v>159</v>
      </c>
      <c r="B53" s="559">
        <v>34</v>
      </c>
      <c r="C53" s="562" t="s">
        <v>142</v>
      </c>
      <c r="D53" s="562">
        <v>1</v>
      </c>
      <c r="E53" s="562">
        <v>1</v>
      </c>
      <c r="F53" s="562"/>
      <c r="G53" s="562" t="s">
        <v>142</v>
      </c>
      <c r="H53" s="562" t="s">
        <v>142</v>
      </c>
      <c r="I53" s="562"/>
      <c r="J53" s="562">
        <v>1</v>
      </c>
      <c r="K53" s="562"/>
      <c r="L53" s="562" t="s">
        <v>142</v>
      </c>
      <c r="M53" s="562"/>
      <c r="N53" s="562">
        <v>1</v>
      </c>
      <c r="O53" s="562"/>
      <c r="P53" s="562">
        <v>1</v>
      </c>
      <c r="Q53" s="562"/>
      <c r="R53" s="562">
        <v>1</v>
      </c>
      <c r="S53" s="562"/>
      <c r="T53" s="562">
        <v>7</v>
      </c>
      <c r="U53" s="562"/>
      <c r="V53" s="562">
        <v>5</v>
      </c>
      <c r="W53" s="562"/>
      <c r="X53" s="562">
        <v>2</v>
      </c>
      <c r="Y53" s="562"/>
      <c r="Z53" s="562">
        <v>9</v>
      </c>
      <c r="AA53" s="562"/>
      <c r="AB53" s="562">
        <v>4</v>
      </c>
      <c r="AC53" s="562"/>
      <c r="AD53" s="562" t="s">
        <v>142</v>
      </c>
      <c r="AE53" s="562"/>
      <c r="AF53" s="562">
        <v>1</v>
      </c>
    </row>
    <row r="54" spans="1:32" s="183" customFormat="1" ht="11.25" customHeight="1" x14ac:dyDescent="0.2">
      <c r="A54" s="452" t="s">
        <v>160</v>
      </c>
      <c r="B54" s="559">
        <v>223</v>
      </c>
      <c r="C54" s="562" t="s">
        <v>142</v>
      </c>
      <c r="D54" s="562" t="s">
        <v>142</v>
      </c>
      <c r="E54" s="562" t="s">
        <v>142</v>
      </c>
      <c r="F54" s="562"/>
      <c r="G54" s="562" t="s">
        <v>142</v>
      </c>
      <c r="H54" s="562" t="s">
        <v>142</v>
      </c>
      <c r="I54" s="562"/>
      <c r="J54" s="562" t="s">
        <v>142</v>
      </c>
      <c r="K54" s="562"/>
      <c r="L54" s="562">
        <v>1</v>
      </c>
      <c r="M54" s="562"/>
      <c r="N54" s="562">
        <v>7</v>
      </c>
      <c r="O54" s="562"/>
      <c r="P54" s="562">
        <v>5</v>
      </c>
      <c r="Q54" s="562"/>
      <c r="R54" s="562">
        <v>24</v>
      </c>
      <c r="S54" s="562"/>
      <c r="T54" s="562">
        <v>44</v>
      </c>
      <c r="U54" s="562"/>
      <c r="V54" s="562">
        <v>43</v>
      </c>
      <c r="W54" s="562"/>
      <c r="X54" s="562">
        <v>47</v>
      </c>
      <c r="Y54" s="562"/>
      <c r="Z54" s="562">
        <v>39</v>
      </c>
      <c r="AA54" s="562"/>
      <c r="AB54" s="562">
        <v>9</v>
      </c>
      <c r="AC54" s="562"/>
      <c r="AD54" s="562">
        <v>2</v>
      </c>
      <c r="AE54" s="562"/>
      <c r="AF54" s="562">
        <v>2</v>
      </c>
    </row>
    <row r="55" spans="1:32" s="169" customFormat="1" ht="11.25" customHeight="1" x14ac:dyDescent="0.2">
      <c r="A55" s="452" t="s">
        <v>161</v>
      </c>
      <c r="B55" s="559">
        <v>27</v>
      </c>
      <c r="C55" s="562" t="s">
        <v>142</v>
      </c>
      <c r="D55" s="562" t="s">
        <v>142</v>
      </c>
      <c r="E55" s="562" t="s">
        <v>142</v>
      </c>
      <c r="F55" s="562"/>
      <c r="G55" s="562" t="s">
        <v>142</v>
      </c>
      <c r="H55" s="562" t="s">
        <v>142</v>
      </c>
      <c r="I55" s="562"/>
      <c r="J55" s="562">
        <v>1</v>
      </c>
      <c r="K55" s="562"/>
      <c r="L55" s="562">
        <v>1</v>
      </c>
      <c r="M55" s="562"/>
      <c r="N55" s="562">
        <v>3</v>
      </c>
      <c r="O55" s="562"/>
      <c r="P55" s="562">
        <v>1</v>
      </c>
      <c r="Q55" s="562"/>
      <c r="R55" s="562">
        <v>3</v>
      </c>
      <c r="S55" s="562"/>
      <c r="T55" s="562">
        <v>6</v>
      </c>
      <c r="U55" s="562"/>
      <c r="V55" s="562">
        <v>6</v>
      </c>
      <c r="W55" s="562"/>
      <c r="X55" s="562">
        <v>4</v>
      </c>
      <c r="Y55" s="562"/>
      <c r="Z55" s="562">
        <v>1</v>
      </c>
      <c r="AA55" s="562"/>
      <c r="AB55" s="562">
        <v>1</v>
      </c>
      <c r="AC55" s="562"/>
      <c r="AD55" s="562" t="s">
        <v>142</v>
      </c>
      <c r="AE55" s="562"/>
      <c r="AF55" s="562" t="s">
        <v>142</v>
      </c>
    </row>
    <row r="56" spans="1:32" s="169" customFormat="1" ht="11.25" customHeight="1" x14ac:dyDescent="0.2">
      <c r="A56" s="452" t="s">
        <v>162</v>
      </c>
      <c r="B56" s="559">
        <v>111</v>
      </c>
      <c r="C56" s="562" t="s">
        <v>142</v>
      </c>
      <c r="D56" s="562" t="s">
        <v>142</v>
      </c>
      <c r="E56" s="562" t="s">
        <v>142</v>
      </c>
      <c r="F56" s="562"/>
      <c r="G56" s="562" t="s">
        <v>142</v>
      </c>
      <c r="H56" s="562" t="s">
        <v>142</v>
      </c>
      <c r="I56" s="562"/>
      <c r="J56" s="562">
        <v>3</v>
      </c>
      <c r="K56" s="562"/>
      <c r="L56" s="562">
        <v>27</v>
      </c>
      <c r="M56" s="562"/>
      <c r="N56" s="562">
        <v>24</v>
      </c>
      <c r="O56" s="562"/>
      <c r="P56" s="562">
        <v>6</v>
      </c>
      <c r="Q56" s="562"/>
      <c r="R56" s="562">
        <v>11</v>
      </c>
      <c r="S56" s="562"/>
      <c r="T56" s="562">
        <v>7</v>
      </c>
      <c r="U56" s="562"/>
      <c r="V56" s="562">
        <v>4</v>
      </c>
      <c r="W56" s="562"/>
      <c r="X56" s="562">
        <v>15</v>
      </c>
      <c r="Y56" s="562"/>
      <c r="Z56" s="562">
        <v>10</v>
      </c>
      <c r="AA56" s="562"/>
      <c r="AB56" s="562">
        <v>3</v>
      </c>
      <c r="AC56" s="562"/>
      <c r="AD56" s="562" t="s">
        <v>142</v>
      </c>
      <c r="AE56" s="562"/>
      <c r="AF56" s="562">
        <v>1</v>
      </c>
    </row>
    <row r="57" spans="1:32" s="183" customFormat="1" ht="11.25" customHeight="1" x14ac:dyDescent="0.2">
      <c r="A57" s="452" t="s">
        <v>163</v>
      </c>
      <c r="B57" s="559">
        <v>239</v>
      </c>
      <c r="C57" s="562" t="s">
        <v>142</v>
      </c>
      <c r="D57" s="562" t="s">
        <v>142</v>
      </c>
      <c r="E57" s="562">
        <v>2</v>
      </c>
      <c r="F57" s="562"/>
      <c r="G57" s="562">
        <v>4</v>
      </c>
      <c r="H57" s="562">
        <v>8</v>
      </c>
      <c r="I57" s="562"/>
      <c r="J57" s="562">
        <v>7</v>
      </c>
      <c r="K57" s="562"/>
      <c r="L57" s="562">
        <v>5</v>
      </c>
      <c r="M57" s="562"/>
      <c r="N57" s="562">
        <v>9</v>
      </c>
      <c r="O57" s="562"/>
      <c r="P57" s="562">
        <v>5</v>
      </c>
      <c r="Q57" s="562"/>
      <c r="R57" s="562">
        <v>16</v>
      </c>
      <c r="S57" s="562"/>
      <c r="T57" s="562">
        <v>22</v>
      </c>
      <c r="U57" s="562"/>
      <c r="V57" s="562">
        <v>31</v>
      </c>
      <c r="W57" s="562"/>
      <c r="X57" s="562">
        <v>39</v>
      </c>
      <c r="Y57" s="562"/>
      <c r="Z57" s="562">
        <v>47</v>
      </c>
      <c r="AA57" s="562"/>
      <c r="AB57" s="562">
        <v>16</v>
      </c>
      <c r="AC57" s="562"/>
      <c r="AD57" s="562">
        <v>24</v>
      </c>
      <c r="AE57" s="562"/>
      <c r="AF57" s="562">
        <v>4</v>
      </c>
    </row>
    <row r="58" spans="1:32" s="183" customFormat="1" ht="11.25" customHeight="1" x14ac:dyDescent="0.2">
      <c r="A58" s="452" t="s">
        <v>164</v>
      </c>
      <c r="B58" s="559">
        <v>232</v>
      </c>
      <c r="C58" s="562" t="s">
        <v>142</v>
      </c>
      <c r="D58" s="562" t="s">
        <v>142</v>
      </c>
      <c r="E58" s="562">
        <v>7</v>
      </c>
      <c r="F58" s="562"/>
      <c r="G58" s="562">
        <v>4</v>
      </c>
      <c r="H58" s="562">
        <v>6</v>
      </c>
      <c r="I58" s="562"/>
      <c r="J58" s="562">
        <v>7</v>
      </c>
      <c r="K58" s="562"/>
      <c r="L58" s="562">
        <v>3</v>
      </c>
      <c r="M58" s="562"/>
      <c r="N58" s="562">
        <v>8</v>
      </c>
      <c r="O58" s="562"/>
      <c r="P58" s="562">
        <v>12</v>
      </c>
      <c r="Q58" s="562"/>
      <c r="R58" s="562">
        <v>23</v>
      </c>
      <c r="S58" s="562"/>
      <c r="T58" s="562">
        <v>21</v>
      </c>
      <c r="U58" s="562"/>
      <c r="V58" s="562">
        <v>27</v>
      </c>
      <c r="W58" s="562"/>
      <c r="X58" s="562">
        <v>18</v>
      </c>
      <c r="Y58" s="562"/>
      <c r="Z58" s="562">
        <v>27</v>
      </c>
      <c r="AA58" s="562"/>
      <c r="AB58" s="562">
        <v>27</v>
      </c>
      <c r="AC58" s="562"/>
      <c r="AD58" s="562">
        <v>39</v>
      </c>
      <c r="AE58" s="562"/>
      <c r="AF58" s="562">
        <v>3</v>
      </c>
    </row>
    <row r="59" spans="1:32" s="183" customFormat="1" ht="11.25" customHeight="1" x14ac:dyDescent="0.2">
      <c r="A59" s="452" t="s">
        <v>165</v>
      </c>
      <c r="B59" s="559">
        <v>43</v>
      </c>
      <c r="C59" s="562" t="s">
        <v>142</v>
      </c>
      <c r="D59" s="562">
        <v>1</v>
      </c>
      <c r="E59" s="562" t="s">
        <v>142</v>
      </c>
      <c r="F59" s="562"/>
      <c r="G59" s="562">
        <v>1</v>
      </c>
      <c r="H59" s="562">
        <v>1</v>
      </c>
      <c r="I59" s="562"/>
      <c r="J59" s="562" t="s">
        <v>142</v>
      </c>
      <c r="K59" s="562"/>
      <c r="L59" s="562" t="s">
        <v>142</v>
      </c>
      <c r="M59" s="562"/>
      <c r="N59" s="562">
        <v>4</v>
      </c>
      <c r="O59" s="562"/>
      <c r="P59" s="562">
        <v>4</v>
      </c>
      <c r="Q59" s="562"/>
      <c r="R59" s="562">
        <v>6</v>
      </c>
      <c r="S59" s="562"/>
      <c r="T59" s="562">
        <v>5</v>
      </c>
      <c r="U59" s="562"/>
      <c r="V59" s="562">
        <v>7</v>
      </c>
      <c r="W59" s="562"/>
      <c r="X59" s="562">
        <v>5</v>
      </c>
      <c r="Y59" s="562"/>
      <c r="Z59" s="562">
        <v>4</v>
      </c>
      <c r="AA59" s="562"/>
      <c r="AB59" s="562">
        <v>4</v>
      </c>
      <c r="AC59" s="562"/>
      <c r="AD59" s="562">
        <v>1</v>
      </c>
      <c r="AE59" s="562"/>
      <c r="AF59" s="562" t="s">
        <v>142</v>
      </c>
    </row>
    <row r="60" spans="1:32" s="452" customFormat="1" ht="11.25" customHeight="1" x14ac:dyDescent="0.2">
      <c r="B60" s="562"/>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row>
    <row r="61" spans="1:32" s="548" customFormat="1" ht="11.25" customHeight="1" x14ac:dyDescent="0.2">
      <c r="A61" s="548" t="s">
        <v>247</v>
      </c>
      <c r="B61" s="561">
        <v>1480</v>
      </c>
      <c r="C61" s="560" t="s">
        <v>142</v>
      </c>
      <c r="D61" s="560">
        <v>2</v>
      </c>
      <c r="E61" s="560">
        <v>15</v>
      </c>
      <c r="F61" s="560"/>
      <c r="G61" s="560">
        <v>17</v>
      </c>
      <c r="H61" s="560">
        <v>12</v>
      </c>
      <c r="I61" s="560"/>
      <c r="J61" s="560">
        <v>14</v>
      </c>
      <c r="K61" s="560"/>
      <c r="L61" s="560">
        <v>27</v>
      </c>
      <c r="M61" s="560"/>
      <c r="N61" s="560">
        <v>50</v>
      </c>
      <c r="O61" s="560"/>
      <c r="P61" s="560">
        <v>88</v>
      </c>
      <c r="Q61" s="560"/>
      <c r="R61" s="560">
        <v>199</v>
      </c>
      <c r="S61" s="560"/>
      <c r="T61" s="560">
        <v>241</v>
      </c>
      <c r="U61" s="560"/>
      <c r="V61" s="560">
        <v>237</v>
      </c>
      <c r="W61" s="560"/>
      <c r="X61" s="560">
        <v>218</v>
      </c>
      <c r="Y61" s="560"/>
      <c r="Z61" s="560">
        <v>175</v>
      </c>
      <c r="AA61" s="560"/>
      <c r="AB61" s="560">
        <v>97</v>
      </c>
      <c r="AC61" s="560"/>
      <c r="AD61" s="560">
        <v>84</v>
      </c>
      <c r="AE61" s="560"/>
      <c r="AF61" s="560">
        <v>4</v>
      </c>
    </row>
    <row r="62" spans="1:32" s="452" customFormat="1" ht="11.25" customHeight="1" x14ac:dyDescent="0.2">
      <c r="A62" s="452" t="s">
        <v>156</v>
      </c>
      <c r="B62" s="559">
        <v>627</v>
      </c>
      <c r="C62" s="562" t="s">
        <v>142</v>
      </c>
      <c r="D62" s="562" t="s">
        <v>142</v>
      </c>
      <c r="E62" s="562" t="s">
        <v>142</v>
      </c>
      <c r="F62" s="562"/>
      <c r="G62" s="562" t="s">
        <v>142</v>
      </c>
      <c r="H62" s="562" t="s">
        <v>142</v>
      </c>
      <c r="I62" s="562"/>
      <c r="J62" s="562">
        <v>1</v>
      </c>
      <c r="K62" s="562"/>
      <c r="L62" s="562" t="s">
        <v>142</v>
      </c>
      <c r="M62" s="562"/>
      <c r="N62" s="562">
        <v>3</v>
      </c>
      <c r="O62" s="562"/>
      <c r="P62" s="562">
        <v>42</v>
      </c>
      <c r="Q62" s="562"/>
      <c r="R62" s="562">
        <v>99</v>
      </c>
      <c r="S62" s="562"/>
      <c r="T62" s="562">
        <v>112</v>
      </c>
      <c r="U62" s="484" t="s">
        <v>623</v>
      </c>
      <c r="V62" s="562">
        <v>111</v>
      </c>
      <c r="W62" s="562"/>
      <c r="X62" s="562">
        <v>96</v>
      </c>
      <c r="Y62" s="484" t="s">
        <v>623</v>
      </c>
      <c r="Z62" s="562">
        <v>62</v>
      </c>
      <c r="AA62" s="562"/>
      <c r="AB62" s="562">
        <v>54</v>
      </c>
      <c r="AC62" s="484" t="s">
        <v>623</v>
      </c>
      <c r="AD62" s="562">
        <v>47</v>
      </c>
      <c r="AE62" s="562"/>
      <c r="AF62" s="562" t="s">
        <v>142</v>
      </c>
    </row>
    <row r="63" spans="1:32" s="452" customFormat="1" ht="11.25" customHeight="1" x14ac:dyDescent="0.2">
      <c r="A63" s="452" t="s">
        <v>157</v>
      </c>
      <c r="B63" s="559">
        <v>180</v>
      </c>
      <c r="C63" s="562" t="s">
        <v>142</v>
      </c>
      <c r="D63" s="562">
        <v>1</v>
      </c>
      <c r="E63" s="562">
        <v>11</v>
      </c>
      <c r="F63" s="562"/>
      <c r="G63" s="562">
        <v>9</v>
      </c>
      <c r="H63" s="562">
        <v>4</v>
      </c>
      <c r="I63" s="562"/>
      <c r="J63" s="562">
        <v>4</v>
      </c>
      <c r="K63" s="562"/>
      <c r="L63" s="562">
        <v>1</v>
      </c>
      <c r="M63" s="562"/>
      <c r="N63" s="562">
        <v>12</v>
      </c>
      <c r="O63" s="562"/>
      <c r="P63" s="562">
        <v>24</v>
      </c>
      <c r="Q63" s="562"/>
      <c r="R63" s="562">
        <v>32</v>
      </c>
      <c r="S63" s="562"/>
      <c r="T63" s="562">
        <v>25</v>
      </c>
      <c r="U63" s="562"/>
      <c r="V63" s="562">
        <v>18</v>
      </c>
      <c r="W63" s="562"/>
      <c r="X63" s="562">
        <v>21</v>
      </c>
      <c r="Y63" s="562"/>
      <c r="Z63" s="562">
        <v>10</v>
      </c>
      <c r="AA63" s="562"/>
      <c r="AB63" s="562">
        <v>3</v>
      </c>
      <c r="AC63" s="562"/>
      <c r="AD63" s="562">
        <v>4</v>
      </c>
      <c r="AE63" s="562"/>
      <c r="AF63" s="562">
        <v>1</v>
      </c>
    </row>
    <row r="64" spans="1:32" s="452" customFormat="1" ht="11.25" customHeight="1" x14ac:dyDescent="0.2">
      <c r="A64" s="452" t="s">
        <v>158</v>
      </c>
      <c r="B64" s="559">
        <v>89</v>
      </c>
      <c r="C64" s="562" t="s">
        <v>142</v>
      </c>
      <c r="D64" s="562" t="s">
        <v>142</v>
      </c>
      <c r="E64" s="562" t="s">
        <v>142</v>
      </c>
      <c r="F64" s="562"/>
      <c r="G64" s="562" t="s">
        <v>142</v>
      </c>
      <c r="H64" s="562" t="s">
        <v>142</v>
      </c>
      <c r="I64" s="562"/>
      <c r="J64" s="562" t="s">
        <v>142</v>
      </c>
      <c r="K64" s="562"/>
      <c r="L64" s="562" t="s">
        <v>142</v>
      </c>
      <c r="M64" s="562"/>
      <c r="N64" s="562" t="s">
        <v>142</v>
      </c>
      <c r="O64" s="562"/>
      <c r="P64" s="562">
        <v>2</v>
      </c>
      <c r="Q64" s="562"/>
      <c r="R64" s="562">
        <v>11</v>
      </c>
      <c r="S64" s="562"/>
      <c r="T64" s="562">
        <v>20</v>
      </c>
      <c r="U64" s="562"/>
      <c r="V64" s="562">
        <v>19</v>
      </c>
      <c r="W64" s="562"/>
      <c r="X64" s="562">
        <v>10</v>
      </c>
      <c r="Y64" s="562"/>
      <c r="Z64" s="562">
        <v>17</v>
      </c>
      <c r="AA64" s="562"/>
      <c r="AB64" s="562">
        <v>7</v>
      </c>
      <c r="AC64" s="562"/>
      <c r="AD64" s="562">
        <v>2</v>
      </c>
      <c r="AE64" s="562"/>
      <c r="AF64" s="562">
        <v>1</v>
      </c>
    </row>
    <row r="65" spans="1:32" s="452" customFormat="1" ht="11.25" customHeight="1" x14ac:dyDescent="0.2">
      <c r="A65" s="452" t="s">
        <v>159</v>
      </c>
      <c r="B65" s="559">
        <v>12</v>
      </c>
      <c r="C65" s="562" t="s">
        <v>142</v>
      </c>
      <c r="D65" s="562" t="s">
        <v>142</v>
      </c>
      <c r="E65" s="562" t="s">
        <v>142</v>
      </c>
      <c r="F65" s="562"/>
      <c r="G65" s="562" t="s">
        <v>142</v>
      </c>
      <c r="H65" s="562" t="s">
        <v>142</v>
      </c>
      <c r="I65" s="562"/>
      <c r="J65" s="562" t="s">
        <v>142</v>
      </c>
      <c r="K65" s="562"/>
      <c r="L65" s="562" t="s">
        <v>142</v>
      </c>
      <c r="M65" s="562"/>
      <c r="N65" s="562" t="s">
        <v>142</v>
      </c>
      <c r="O65" s="562"/>
      <c r="P65" s="562">
        <v>1</v>
      </c>
      <c r="Q65" s="562"/>
      <c r="R65" s="562" t="s">
        <v>142</v>
      </c>
      <c r="S65" s="562"/>
      <c r="T65" s="562">
        <v>6</v>
      </c>
      <c r="U65" s="562"/>
      <c r="V65" s="562">
        <v>3</v>
      </c>
      <c r="W65" s="562"/>
      <c r="X65" s="562" t="s">
        <v>142</v>
      </c>
      <c r="Y65" s="562"/>
      <c r="Z65" s="562">
        <v>1</v>
      </c>
      <c r="AA65" s="562"/>
      <c r="AB65" s="562">
        <v>1</v>
      </c>
      <c r="AC65" s="562"/>
      <c r="AD65" s="562" t="s">
        <v>142</v>
      </c>
      <c r="AE65" s="562"/>
      <c r="AF65" s="562" t="s">
        <v>142</v>
      </c>
    </row>
    <row r="66" spans="1:32" s="452" customFormat="1" ht="11.25" customHeight="1" x14ac:dyDescent="0.2">
      <c r="A66" s="452" t="s">
        <v>160</v>
      </c>
      <c r="B66" s="559">
        <v>207</v>
      </c>
      <c r="C66" s="562" t="s">
        <v>142</v>
      </c>
      <c r="D66" s="562" t="s">
        <v>142</v>
      </c>
      <c r="E66" s="562" t="s">
        <v>142</v>
      </c>
      <c r="F66" s="562"/>
      <c r="G66" s="562" t="s">
        <v>142</v>
      </c>
      <c r="H66" s="562" t="s">
        <v>142</v>
      </c>
      <c r="I66" s="562"/>
      <c r="J66" s="562" t="s">
        <v>142</v>
      </c>
      <c r="K66" s="562"/>
      <c r="L66" s="562">
        <v>1</v>
      </c>
      <c r="M66" s="562"/>
      <c r="N66" s="562">
        <v>5</v>
      </c>
      <c r="O66" s="562"/>
      <c r="P66" s="562">
        <v>4</v>
      </c>
      <c r="Q66" s="562"/>
      <c r="R66" s="562">
        <v>21</v>
      </c>
      <c r="S66" s="562"/>
      <c r="T66" s="562">
        <v>43</v>
      </c>
      <c r="U66" s="562"/>
      <c r="V66" s="562">
        <v>40</v>
      </c>
      <c r="W66" s="562"/>
      <c r="X66" s="562">
        <v>43</v>
      </c>
      <c r="Y66" s="562"/>
      <c r="Z66" s="562">
        <v>38</v>
      </c>
      <c r="AA66" s="562"/>
      <c r="AB66" s="562">
        <v>9</v>
      </c>
      <c r="AC66" s="562"/>
      <c r="AD66" s="562">
        <v>2</v>
      </c>
      <c r="AE66" s="562"/>
      <c r="AF66" s="562">
        <v>1</v>
      </c>
    </row>
    <row r="67" spans="1:32" s="452" customFormat="1" ht="11.25" customHeight="1" x14ac:dyDescent="0.2">
      <c r="A67" s="452" t="s">
        <v>161</v>
      </c>
      <c r="B67" s="559">
        <v>10</v>
      </c>
      <c r="C67" s="562" t="s">
        <v>142</v>
      </c>
      <c r="D67" s="562" t="s">
        <v>142</v>
      </c>
      <c r="E67" s="562" t="s">
        <v>142</v>
      </c>
      <c r="F67" s="562"/>
      <c r="G67" s="562" t="s">
        <v>142</v>
      </c>
      <c r="H67" s="562" t="s">
        <v>142</v>
      </c>
      <c r="I67" s="562"/>
      <c r="J67" s="562" t="s">
        <v>142</v>
      </c>
      <c r="K67" s="562"/>
      <c r="L67" s="562">
        <v>1</v>
      </c>
      <c r="M67" s="562"/>
      <c r="N67" s="562">
        <v>2</v>
      </c>
      <c r="O67" s="562"/>
      <c r="P67" s="562">
        <v>1</v>
      </c>
      <c r="Q67" s="562"/>
      <c r="R67" s="562">
        <v>2</v>
      </c>
      <c r="S67" s="562"/>
      <c r="T67" s="562">
        <v>2</v>
      </c>
      <c r="U67" s="562"/>
      <c r="V67" s="562">
        <v>1</v>
      </c>
      <c r="W67" s="562"/>
      <c r="X67" s="562" t="s">
        <v>142</v>
      </c>
      <c r="Y67" s="562"/>
      <c r="Z67" s="562">
        <v>1</v>
      </c>
      <c r="AA67" s="562"/>
      <c r="AB67" s="562" t="s">
        <v>142</v>
      </c>
      <c r="AC67" s="562"/>
      <c r="AD67" s="562" t="s">
        <v>142</v>
      </c>
      <c r="AE67" s="562"/>
      <c r="AF67" s="562" t="s">
        <v>142</v>
      </c>
    </row>
    <row r="68" spans="1:32" s="452" customFormat="1" ht="11.25" customHeight="1" x14ac:dyDescent="0.2">
      <c r="A68" s="452" t="s">
        <v>162</v>
      </c>
      <c r="B68" s="562">
        <v>86</v>
      </c>
      <c r="C68" s="562" t="s">
        <v>142</v>
      </c>
      <c r="D68" s="562" t="s">
        <v>142</v>
      </c>
      <c r="E68" s="562" t="s">
        <v>142</v>
      </c>
      <c r="F68" s="562"/>
      <c r="G68" s="562" t="s">
        <v>142</v>
      </c>
      <c r="H68" s="562" t="s">
        <v>142</v>
      </c>
      <c r="I68" s="562"/>
      <c r="J68" s="562">
        <v>3</v>
      </c>
      <c r="K68" s="562"/>
      <c r="L68" s="562">
        <v>21</v>
      </c>
      <c r="M68" s="562"/>
      <c r="N68" s="562">
        <v>17</v>
      </c>
      <c r="O68" s="562"/>
      <c r="P68" s="562">
        <v>6</v>
      </c>
      <c r="Q68" s="562"/>
      <c r="R68" s="562">
        <v>7</v>
      </c>
      <c r="S68" s="562"/>
      <c r="T68" s="562">
        <v>6</v>
      </c>
      <c r="U68" s="562"/>
      <c r="V68" s="562">
        <v>3</v>
      </c>
      <c r="W68" s="562"/>
      <c r="X68" s="562">
        <v>11</v>
      </c>
      <c r="Y68" s="562"/>
      <c r="Z68" s="562">
        <v>9</v>
      </c>
      <c r="AA68" s="562"/>
      <c r="AB68" s="562">
        <v>3</v>
      </c>
      <c r="AC68" s="562"/>
      <c r="AD68" s="562" t="s">
        <v>142</v>
      </c>
      <c r="AE68" s="562"/>
      <c r="AF68" s="562" t="s">
        <v>142</v>
      </c>
    </row>
    <row r="69" spans="1:32" s="452" customFormat="1" ht="11.25" customHeight="1" x14ac:dyDescent="0.2">
      <c r="A69" s="452" t="s">
        <v>163</v>
      </c>
      <c r="B69" s="562">
        <v>138</v>
      </c>
      <c r="C69" s="559" t="s">
        <v>142</v>
      </c>
      <c r="D69" s="562" t="s">
        <v>142</v>
      </c>
      <c r="E69" s="562">
        <v>1</v>
      </c>
      <c r="F69" s="562"/>
      <c r="G69" s="562">
        <v>4</v>
      </c>
      <c r="H69" s="562">
        <v>5</v>
      </c>
      <c r="I69" s="562"/>
      <c r="J69" s="562">
        <v>4</v>
      </c>
      <c r="K69" s="562"/>
      <c r="L69" s="562">
        <v>2</v>
      </c>
      <c r="M69" s="562"/>
      <c r="N69" s="562">
        <v>5</v>
      </c>
      <c r="O69" s="562"/>
      <c r="P69" s="562">
        <v>1</v>
      </c>
      <c r="Q69" s="562"/>
      <c r="R69" s="562">
        <v>10</v>
      </c>
      <c r="S69" s="562"/>
      <c r="T69" s="562">
        <v>14</v>
      </c>
      <c r="U69" s="484" t="s">
        <v>623</v>
      </c>
      <c r="V69" s="562">
        <v>19</v>
      </c>
      <c r="W69" s="562"/>
      <c r="X69" s="562">
        <v>25</v>
      </c>
      <c r="Y69" s="562"/>
      <c r="Z69" s="562">
        <v>25</v>
      </c>
      <c r="AA69" s="562"/>
      <c r="AB69" s="562">
        <v>8</v>
      </c>
      <c r="AC69" s="562"/>
      <c r="AD69" s="562">
        <v>14</v>
      </c>
      <c r="AE69" s="484" t="s">
        <v>623</v>
      </c>
      <c r="AF69" s="562">
        <v>1</v>
      </c>
    </row>
    <row r="70" spans="1:32" s="452" customFormat="1" ht="11.25" customHeight="1" x14ac:dyDescent="0.2">
      <c r="A70" s="452" t="s">
        <v>164</v>
      </c>
      <c r="B70" s="562">
        <v>96</v>
      </c>
      <c r="C70" s="559" t="s">
        <v>142</v>
      </c>
      <c r="D70" s="562" t="s">
        <v>142</v>
      </c>
      <c r="E70" s="562">
        <v>3</v>
      </c>
      <c r="F70" s="562"/>
      <c r="G70" s="562">
        <v>3</v>
      </c>
      <c r="H70" s="562">
        <v>2</v>
      </c>
      <c r="I70" s="562"/>
      <c r="J70" s="562">
        <v>2</v>
      </c>
      <c r="K70" s="562"/>
      <c r="L70" s="562">
        <v>1</v>
      </c>
      <c r="M70" s="562"/>
      <c r="N70" s="562">
        <v>4</v>
      </c>
      <c r="O70" s="562"/>
      <c r="P70" s="562">
        <v>4</v>
      </c>
      <c r="Q70" s="562"/>
      <c r="R70" s="562">
        <v>12</v>
      </c>
      <c r="S70" s="562"/>
      <c r="T70" s="562">
        <v>9</v>
      </c>
      <c r="U70" s="562"/>
      <c r="V70" s="562">
        <v>17</v>
      </c>
      <c r="W70" s="562"/>
      <c r="X70" s="562">
        <v>8</v>
      </c>
      <c r="Y70" s="562"/>
      <c r="Z70" s="562">
        <v>9</v>
      </c>
      <c r="AA70" s="562"/>
      <c r="AB70" s="562">
        <v>8</v>
      </c>
      <c r="AC70" s="562"/>
      <c r="AD70" s="562">
        <v>14</v>
      </c>
      <c r="AE70" s="484" t="s">
        <v>623</v>
      </c>
      <c r="AF70" s="562" t="s">
        <v>142</v>
      </c>
    </row>
    <row r="71" spans="1:32" s="452" customFormat="1" ht="11.25" customHeight="1" x14ac:dyDescent="0.2">
      <c r="A71" s="452" t="s">
        <v>165</v>
      </c>
      <c r="B71" s="562">
        <v>35</v>
      </c>
      <c r="C71" s="559" t="s">
        <v>142</v>
      </c>
      <c r="D71" s="562">
        <v>1</v>
      </c>
      <c r="E71" s="562" t="s">
        <v>142</v>
      </c>
      <c r="F71" s="562"/>
      <c r="G71" s="562">
        <v>1</v>
      </c>
      <c r="H71" s="562">
        <v>1</v>
      </c>
      <c r="I71" s="562"/>
      <c r="J71" s="562" t="s">
        <v>142</v>
      </c>
      <c r="K71" s="562"/>
      <c r="L71" s="562" t="s">
        <v>142</v>
      </c>
      <c r="M71" s="562"/>
      <c r="N71" s="562">
        <v>2</v>
      </c>
      <c r="O71" s="562"/>
      <c r="P71" s="562">
        <v>3</v>
      </c>
      <c r="Q71" s="562"/>
      <c r="R71" s="562">
        <v>5</v>
      </c>
      <c r="S71" s="562"/>
      <c r="T71" s="562">
        <v>4</v>
      </c>
      <c r="U71" s="562"/>
      <c r="V71" s="562">
        <v>6</v>
      </c>
      <c r="W71" s="562"/>
      <c r="X71" s="562">
        <v>4</v>
      </c>
      <c r="Y71" s="562"/>
      <c r="Z71" s="562">
        <v>3</v>
      </c>
      <c r="AA71" s="562"/>
      <c r="AB71" s="562">
        <v>4</v>
      </c>
      <c r="AC71" s="562"/>
      <c r="AD71" s="562">
        <v>1</v>
      </c>
      <c r="AE71" s="562"/>
      <c r="AF71" s="562" t="s">
        <v>142</v>
      </c>
    </row>
    <row r="72" spans="1:32" s="452" customFormat="1" ht="11.25" customHeight="1" x14ac:dyDescent="0.2">
      <c r="B72" s="562"/>
      <c r="C72" s="562"/>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62"/>
      <c r="AE72" s="562"/>
      <c r="AF72" s="562"/>
    </row>
    <row r="73" spans="1:32" s="548" customFormat="1" ht="11.25" customHeight="1" x14ac:dyDescent="0.2">
      <c r="A73" s="548" t="s">
        <v>245</v>
      </c>
      <c r="B73" s="560">
        <v>899</v>
      </c>
      <c r="C73" s="561">
        <v>3</v>
      </c>
      <c r="D73" s="560">
        <v>4</v>
      </c>
      <c r="E73" s="560">
        <v>14</v>
      </c>
      <c r="F73" s="560"/>
      <c r="G73" s="560">
        <v>7</v>
      </c>
      <c r="H73" s="560">
        <v>16</v>
      </c>
      <c r="I73" s="560"/>
      <c r="J73" s="560">
        <v>13</v>
      </c>
      <c r="K73" s="560"/>
      <c r="L73" s="560">
        <v>15</v>
      </c>
      <c r="M73" s="560"/>
      <c r="N73" s="560">
        <v>34</v>
      </c>
      <c r="O73" s="560"/>
      <c r="P73" s="560">
        <v>60</v>
      </c>
      <c r="Q73" s="560"/>
      <c r="R73" s="560">
        <v>113</v>
      </c>
      <c r="S73" s="560"/>
      <c r="T73" s="560">
        <v>129</v>
      </c>
      <c r="U73" s="560"/>
      <c r="V73" s="560">
        <v>106</v>
      </c>
      <c r="W73" s="560"/>
      <c r="X73" s="560">
        <v>126</v>
      </c>
      <c r="Y73" s="560"/>
      <c r="Z73" s="560">
        <v>111</v>
      </c>
      <c r="AA73" s="560"/>
      <c r="AB73" s="560">
        <v>78</v>
      </c>
      <c r="AC73" s="560"/>
      <c r="AD73" s="560">
        <v>66</v>
      </c>
      <c r="AE73" s="560"/>
      <c r="AF73" s="560">
        <v>4</v>
      </c>
    </row>
    <row r="74" spans="1:32" s="452" customFormat="1" ht="11.25" customHeight="1" x14ac:dyDescent="0.2">
      <c r="A74" s="452" t="s">
        <v>156</v>
      </c>
      <c r="B74" s="562">
        <v>321</v>
      </c>
      <c r="C74" s="559" t="s">
        <v>142</v>
      </c>
      <c r="D74" s="562" t="s">
        <v>142</v>
      </c>
      <c r="E74" s="562" t="s">
        <v>142</v>
      </c>
      <c r="F74" s="562"/>
      <c r="G74" s="562" t="s">
        <v>142</v>
      </c>
      <c r="H74" s="562" t="s">
        <v>142</v>
      </c>
      <c r="I74" s="562"/>
      <c r="J74" s="562" t="s">
        <v>142</v>
      </c>
      <c r="K74" s="562"/>
      <c r="L74" s="562" t="s">
        <v>142</v>
      </c>
      <c r="M74" s="562"/>
      <c r="N74" s="562" t="s">
        <v>142</v>
      </c>
      <c r="O74" s="562"/>
      <c r="P74" s="562">
        <v>26</v>
      </c>
      <c r="Q74" s="562"/>
      <c r="R74" s="562">
        <v>51</v>
      </c>
      <c r="S74" s="562"/>
      <c r="T74" s="562">
        <v>61</v>
      </c>
      <c r="U74" s="562"/>
      <c r="V74" s="562">
        <v>53</v>
      </c>
      <c r="W74" s="484" t="s">
        <v>623</v>
      </c>
      <c r="X74" s="562">
        <v>60</v>
      </c>
      <c r="Y74" s="562"/>
      <c r="Z74" s="562">
        <v>37</v>
      </c>
      <c r="AA74" s="562"/>
      <c r="AB74" s="562">
        <v>22</v>
      </c>
      <c r="AC74" s="562"/>
      <c r="AD74" s="562">
        <v>11</v>
      </c>
      <c r="AE74" s="562"/>
      <c r="AF74" s="562" t="s">
        <v>142</v>
      </c>
    </row>
    <row r="75" spans="1:32" s="452" customFormat="1" ht="11.25" customHeight="1" x14ac:dyDescent="0.2">
      <c r="A75" s="452" t="s">
        <v>157</v>
      </c>
      <c r="B75" s="562">
        <v>245</v>
      </c>
      <c r="C75" s="559">
        <v>3</v>
      </c>
      <c r="D75" s="562">
        <v>3</v>
      </c>
      <c r="E75" s="562">
        <v>8</v>
      </c>
      <c r="F75" s="562"/>
      <c r="G75" s="562">
        <v>6</v>
      </c>
      <c r="H75" s="562">
        <v>9</v>
      </c>
      <c r="I75" s="562"/>
      <c r="J75" s="562">
        <v>3</v>
      </c>
      <c r="K75" s="562"/>
      <c r="L75" s="562">
        <v>4</v>
      </c>
      <c r="M75" s="562"/>
      <c r="N75" s="562">
        <v>13</v>
      </c>
      <c r="O75" s="562"/>
      <c r="P75" s="562">
        <v>18</v>
      </c>
      <c r="Q75" s="562"/>
      <c r="R75" s="562">
        <v>31</v>
      </c>
      <c r="S75" s="562"/>
      <c r="T75" s="562">
        <v>40</v>
      </c>
      <c r="U75" s="562"/>
      <c r="V75" s="562">
        <v>18</v>
      </c>
      <c r="W75" s="562"/>
      <c r="X75" s="562">
        <v>24</v>
      </c>
      <c r="Y75" s="562"/>
      <c r="Z75" s="562">
        <v>20</v>
      </c>
      <c r="AA75" s="562"/>
      <c r="AB75" s="562">
        <v>24</v>
      </c>
      <c r="AC75" s="562"/>
      <c r="AD75" s="562">
        <v>20</v>
      </c>
      <c r="AE75" s="562"/>
      <c r="AF75" s="562">
        <v>1</v>
      </c>
    </row>
    <row r="76" spans="1:32" s="452" customFormat="1" ht="11.25" customHeight="1" x14ac:dyDescent="0.2">
      <c r="A76" s="452" t="s">
        <v>158</v>
      </c>
      <c r="B76" s="562">
        <v>14</v>
      </c>
      <c r="C76" s="559" t="s">
        <v>142</v>
      </c>
      <c r="D76" s="562" t="s">
        <v>142</v>
      </c>
      <c r="E76" s="562" t="s">
        <v>142</v>
      </c>
      <c r="F76" s="562"/>
      <c r="G76" s="562" t="s">
        <v>142</v>
      </c>
      <c r="H76" s="562" t="s">
        <v>142</v>
      </c>
      <c r="I76" s="562"/>
      <c r="J76" s="562" t="s">
        <v>142</v>
      </c>
      <c r="K76" s="562"/>
      <c r="L76" s="562" t="s">
        <v>142</v>
      </c>
      <c r="M76" s="562"/>
      <c r="N76" s="562" t="s">
        <v>142</v>
      </c>
      <c r="O76" s="562"/>
      <c r="P76" s="562">
        <v>2</v>
      </c>
      <c r="Q76" s="562"/>
      <c r="R76" s="562">
        <v>4</v>
      </c>
      <c r="S76" s="562"/>
      <c r="T76" s="562" t="s">
        <v>142</v>
      </c>
      <c r="U76" s="562"/>
      <c r="V76" s="562">
        <v>1</v>
      </c>
      <c r="W76" s="562"/>
      <c r="X76" s="562">
        <v>3</v>
      </c>
      <c r="Y76" s="562"/>
      <c r="Z76" s="562">
        <v>3</v>
      </c>
      <c r="AA76" s="562"/>
      <c r="AB76" s="562">
        <v>1</v>
      </c>
      <c r="AC76" s="562"/>
      <c r="AD76" s="562" t="s">
        <v>142</v>
      </c>
      <c r="AE76" s="562"/>
      <c r="AF76" s="562" t="s">
        <v>142</v>
      </c>
    </row>
    <row r="77" spans="1:32" s="452" customFormat="1" ht="11.25" customHeight="1" x14ac:dyDescent="0.2">
      <c r="A77" s="452" t="s">
        <v>159</v>
      </c>
      <c r="B77" s="562">
        <v>22</v>
      </c>
      <c r="C77" s="559" t="s">
        <v>142</v>
      </c>
      <c r="D77" s="562">
        <v>1</v>
      </c>
      <c r="E77" s="562">
        <v>1</v>
      </c>
      <c r="F77" s="562"/>
      <c r="G77" s="562" t="s">
        <v>142</v>
      </c>
      <c r="H77" s="562" t="s">
        <v>142</v>
      </c>
      <c r="I77" s="562"/>
      <c r="J77" s="562">
        <v>1</v>
      </c>
      <c r="K77" s="562"/>
      <c r="L77" s="562" t="s">
        <v>142</v>
      </c>
      <c r="M77" s="562"/>
      <c r="N77" s="562">
        <v>1</v>
      </c>
      <c r="O77" s="562"/>
      <c r="P77" s="562" t="s">
        <v>142</v>
      </c>
      <c r="Q77" s="562"/>
      <c r="R77" s="562">
        <v>1</v>
      </c>
      <c r="S77" s="562"/>
      <c r="T77" s="562">
        <v>1</v>
      </c>
      <c r="U77" s="562"/>
      <c r="V77" s="562">
        <v>2</v>
      </c>
      <c r="W77" s="562"/>
      <c r="X77" s="562">
        <v>2</v>
      </c>
      <c r="Y77" s="562"/>
      <c r="Z77" s="562">
        <v>8</v>
      </c>
      <c r="AA77" s="562"/>
      <c r="AB77" s="562">
        <v>3</v>
      </c>
      <c r="AC77" s="562"/>
      <c r="AD77" s="562" t="s">
        <v>142</v>
      </c>
      <c r="AE77" s="562"/>
      <c r="AF77" s="562">
        <v>1</v>
      </c>
    </row>
    <row r="78" spans="1:32" s="452" customFormat="1" ht="11.25" customHeight="1" x14ac:dyDescent="0.2">
      <c r="A78" s="452" t="s">
        <v>160</v>
      </c>
      <c r="B78" s="562">
        <v>15</v>
      </c>
      <c r="C78" s="565" t="s">
        <v>142</v>
      </c>
      <c r="D78" s="562" t="s">
        <v>142</v>
      </c>
      <c r="E78" s="562" t="s">
        <v>142</v>
      </c>
      <c r="F78" s="562"/>
      <c r="G78" s="562" t="s">
        <v>142</v>
      </c>
      <c r="H78" s="562" t="s">
        <v>142</v>
      </c>
      <c r="I78" s="562"/>
      <c r="J78" s="562" t="s">
        <v>142</v>
      </c>
      <c r="K78" s="562"/>
      <c r="L78" s="562" t="s">
        <v>142</v>
      </c>
      <c r="M78" s="562"/>
      <c r="N78" s="562">
        <v>2</v>
      </c>
      <c r="O78" s="562"/>
      <c r="P78" s="562">
        <v>1</v>
      </c>
      <c r="Q78" s="562"/>
      <c r="R78" s="562">
        <v>3</v>
      </c>
      <c r="S78" s="562"/>
      <c r="T78" s="562">
        <v>1</v>
      </c>
      <c r="U78" s="562"/>
      <c r="V78" s="562">
        <v>3</v>
      </c>
      <c r="W78" s="562"/>
      <c r="X78" s="562">
        <v>4</v>
      </c>
      <c r="Y78" s="562"/>
      <c r="Z78" s="562">
        <v>1</v>
      </c>
      <c r="AA78" s="562"/>
      <c r="AB78" s="562" t="s">
        <v>142</v>
      </c>
      <c r="AC78" s="562"/>
      <c r="AD78" s="562" t="s">
        <v>142</v>
      </c>
      <c r="AE78" s="562"/>
      <c r="AF78" s="562" t="s">
        <v>142</v>
      </c>
    </row>
    <row r="79" spans="1:32" s="452" customFormat="1" ht="11.25" customHeight="1" x14ac:dyDescent="0.2">
      <c r="A79" s="452" t="s">
        <v>161</v>
      </c>
      <c r="B79" s="565">
        <v>17</v>
      </c>
      <c r="C79" s="562" t="s">
        <v>142</v>
      </c>
      <c r="D79" s="562" t="s">
        <v>142</v>
      </c>
      <c r="E79" s="562" t="s">
        <v>142</v>
      </c>
      <c r="F79" s="562"/>
      <c r="G79" s="562" t="s">
        <v>142</v>
      </c>
      <c r="H79" s="562" t="s">
        <v>142</v>
      </c>
      <c r="I79" s="562"/>
      <c r="J79" s="562">
        <v>1</v>
      </c>
      <c r="K79" s="562"/>
      <c r="L79" s="562" t="s">
        <v>142</v>
      </c>
      <c r="M79" s="562"/>
      <c r="N79" s="562">
        <v>1</v>
      </c>
      <c r="O79" s="562"/>
      <c r="P79" s="562" t="s">
        <v>142</v>
      </c>
      <c r="Q79" s="562"/>
      <c r="R79" s="562">
        <v>1</v>
      </c>
      <c r="S79" s="562"/>
      <c r="T79" s="562">
        <v>4</v>
      </c>
      <c r="U79" s="562"/>
      <c r="V79" s="562">
        <v>5</v>
      </c>
      <c r="W79" s="562"/>
      <c r="X79" s="562">
        <v>4</v>
      </c>
      <c r="Y79" s="562"/>
      <c r="Z79" s="562" t="s">
        <v>142</v>
      </c>
      <c r="AA79" s="562"/>
      <c r="AB79" s="562">
        <v>1</v>
      </c>
      <c r="AC79" s="562"/>
      <c r="AD79" s="562" t="s">
        <v>142</v>
      </c>
      <c r="AE79" s="562"/>
      <c r="AF79" s="562" t="s">
        <v>142</v>
      </c>
    </row>
    <row r="80" spans="1:32" s="452" customFormat="1" ht="11.25" customHeight="1" x14ac:dyDescent="0.2">
      <c r="A80" s="452" t="s">
        <v>162</v>
      </c>
      <c r="B80" s="565">
        <v>24</v>
      </c>
      <c r="C80" s="562" t="s">
        <v>142</v>
      </c>
      <c r="D80" s="562" t="s">
        <v>142</v>
      </c>
      <c r="E80" s="562" t="s">
        <v>142</v>
      </c>
      <c r="F80" s="562"/>
      <c r="G80" s="562" t="s">
        <v>142</v>
      </c>
      <c r="H80" s="562" t="s">
        <v>142</v>
      </c>
      <c r="I80" s="562"/>
      <c r="J80" s="562" t="s">
        <v>142</v>
      </c>
      <c r="K80" s="562"/>
      <c r="L80" s="562">
        <v>6</v>
      </c>
      <c r="M80" s="562"/>
      <c r="N80" s="562">
        <v>7</v>
      </c>
      <c r="O80" s="562"/>
      <c r="P80" s="562" t="s">
        <v>142</v>
      </c>
      <c r="Q80" s="562"/>
      <c r="R80" s="562">
        <v>4</v>
      </c>
      <c r="S80" s="562"/>
      <c r="T80" s="562">
        <v>1</v>
      </c>
      <c r="U80" s="562"/>
      <c r="V80" s="562">
        <v>1</v>
      </c>
      <c r="W80" s="562"/>
      <c r="X80" s="562">
        <v>4</v>
      </c>
      <c r="Y80" s="562"/>
      <c r="Z80" s="562">
        <v>1</v>
      </c>
      <c r="AA80" s="562"/>
      <c r="AB80" s="562" t="s">
        <v>142</v>
      </c>
      <c r="AC80" s="562"/>
      <c r="AD80" s="562" t="s">
        <v>142</v>
      </c>
      <c r="AE80" s="562"/>
      <c r="AF80" s="562" t="s">
        <v>142</v>
      </c>
    </row>
    <row r="81" spans="1:32" s="452" customFormat="1" ht="11.25" customHeight="1" x14ac:dyDescent="0.2">
      <c r="A81" s="452" t="s">
        <v>163</v>
      </c>
      <c r="B81" s="562">
        <v>98</v>
      </c>
      <c r="C81" s="562" t="s">
        <v>142</v>
      </c>
      <c r="D81" s="562" t="s">
        <v>142</v>
      </c>
      <c r="E81" s="562">
        <v>1</v>
      </c>
      <c r="F81" s="562"/>
      <c r="G81" s="562" t="s">
        <v>142</v>
      </c>
      <c r="H81" s="562">
        <v>3</v>
      </c>
      <c r="I81" s="562"/>
      <c r="J81" s="562">
        <v>3</v>
      </c>
      <c r="K81" s="562"/>
      <c r="L81" s="562">
        <v>3</v>
      </c>
      <c r="M81" s="562"/>
      <c r="N81" s="562">
        <v>4</v>
      </c>
      <c r="O81" s="562"/>
      <c r="P81" s="562">
        <v>4</v>
      </c>
      <c r="Q81" s="562"/>
      <c r="R81" s="562">
        <v>6</v>
      </c>
      <c r="S81" s="562"/>
      <c r="T81" s="562">
        <v>8</v>
      </c>
      <c r="U81" s="562"/>
      <c r="V81" s="562">
        <v>12</v>
      </c>
      <c r="W81" s="562"/>
      <c r="X81" s="562">
        <v>14</v>
      </c>
      <c r="Y81" s="562"/>
      <c r="Z81" s="562">
        <v>22</v>
      </c>
      <c r="AA81" s="562"/>
      <c r="AB81" s="562">
        <v>8</v>
      </c>
      <c r="AC81" s="562"/>
      <c r="AD81" s="562">
        <v>10</v>
      </c>
      <c r="AE81" s="562"/>
      <c r="AF81" s="562" t="s">
        <v>142</v>
      </c>
    </row>
    <row r="82" spans="1:32" s="452" customFormat="1" ht="11.25" customHeight="1" x14ac:dyDescent="0.2">
      <c r="A82" s="452" t="s">
        <v>164</v>
      </c>
      <c r="B82" s="562">
        <v>135</v>
      </c>
      <c r="C82" s="562" t="s">
        <v>142</v>
      </c>
      <c r="D82" s="562" t="s">
        <v>142</v>
      </c>
      <c r="E82" s="562">
        <v>4</v>
      </c>
      <c r="F82" s="562"/>
      <c r="G82" s="562">
        <v>1</v>
      </c>
      <c r="H82" s="562">
        <v>4</v>
      </c>
      <c r="I82" s="562"/>
      <c r="J82" s="562">
        <v>5</v>
      </c>
      <c r="K82" s="562"/>
      <c r="L82" s="562">
        <v>2</v>
      </c>
      <c r="M82" s="562"/>
      <c r="N82" s="562">
        <v>4</v>
      </c>
      <c r="O82" s="562"/>
      <c r="P82" s="562">
        <v>8</v>
      </c>
      <c r="Q82" s="562"/>
      <c r="R82" s="562">
        <v>11</v>
      </c>
      <c r="S82" s="562"/>
      <c r="T82" s="562">
        <v>12</v>
      </c>
      <c r="U82" s="562"/>
      <c r="V82" s="562">
        <v>10</v>
      </c>
      <c r="W82" s="562"/>
      <c r="X82" s="562">
        <v>10</v>
      </c>
      <c r="Y82" s="562"/>
      <c r="Z82" s="562">
        <v>18</v>
      </c>
      <c r="AA82" s="562"/>
      <c r="AB82" s="562">
        <v>19</v>
      </c>
      <c r="AC82" s="562"/>
      <c r="AD82" s="562">
        <v>25</v>
      </c>
      <c r="AE82" s="562"/>
      <c r="AF82" s="562">
        <v>2</v>
      </c>
    </row>
    <row r="83" spans="1:32" s="452" customFormat="1" ht="11.25" customHeight="1" x14ac:dyDescent="0.2">
      <c r="A83" s="451" t="s">
        <v>165</v>
      </c>
      <c r="B83" s="564">
        <v>8</v>
      </c>
      <c r="C83" s="563" t="s">
        <v>142</v>
      </c>
      <c r="D83" s="563" t="s">
        <v>142</v>
      </c>
      <c r="E83" s="563" t="s">
        <v>142</v>
      </c>
      <c r="F83" s="563"/>
      <c r="G83" s="563" t="s">
        <v>142</v>
      </c>
      <c r="H83" s="563" t="s">
        <v>142</v>
      </c>
      <c r="I83" s="563"/>
      <c r="J83" s="563" t="s">
        <v>142</v>
      </c>
      <c r="K83" s="563"/>
      <c r="L83" s="563" t="s">
        <v>142</v>
      </c>
      <c r="M83" s="563"/>
      <c r="N83" s="563">
        <v>2</v>
      </c>
      <c r="O83" s="563"/>
      <c r="P83" s="563">
        <v>1</v>
      </c>
      <c r="Q83" s="563"/>
      <c r="R83" s="563">
        <v>1</v>
      </c>
      <c r="S83" s="563"/>
      <c r="T83" s="563">
        <v>1</v>
      </c>
      <c r="U83" s="563"/>
      <c r="V83" s="563">
        <v>1</v>
      </c>
      <c r="W83" s="563"/>
      <c r="X83" s="563">
        <v>1</v>
      </c>
      <c r="Y83" s="563"/>
      <c r="Z83" s="563">
        <v>1</v>
      </c>
      <c r="AA83" s="563"/>
      <c r="AB83" s="563" t="s">
        <v>142</v>
      </c>
      <c r="AC83" s="563"/>
      <c r="AD83" s="563" t="s">
        <v>142</v>
      </c>
      <c r="AE83" s="563"/>
      <c r="AF83" s="563" t="s">
        <v>142</v>
      </c>
    </row>
    <row r="84" spans="1:32" s="452" customFormat="1" ht="11.25" customHeight="1" x14ac:dyDescent="0.2">
      <c r="B84" s="565"/>
      <c r="C84" s="562"/>
      <c r="D84" s="562"/>
      <c r="E84" s="562"/>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row>
    <row r="85" spans="1:32" s="452" customFormat="1" ht="11.25" customHeight="1" x14ac:dyDescent="0.2">
      <c r="A85" s="548" t="s">
        <v>10</v>
      </c>
      <c r="B85" s="559"/>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row>
    <row r="86" spans="1:32" s="548" customFormat="1" ht="11.25" customHeight="1" x14ac:dyDescent="0.2">
      <c r="A86" s="548" t="s">
        <v>243</v>
      </c>
      <c r="B86" s="109">
        <v>15130</v>
      </c>
      <c r="C86" s="109">
        <v>39</v>
      </c>
      <c r="D86" s="109">
        <v>121</v>
      </c>
      <c r="E86" s="109">
        <v>154</v>
      </c>
      <c r="F86" s="109"/>
      <c r="G86" s="109">
        <v>149</v>
      </c>
      <c r="H86" s="109">
        <v>237</v>
      </c>
      <c r="I86" s="109"/>
      <c r="J86" s="109">
        <v>234</v>
      </c>
      <c r="K86" s="109"/>
      <c r="L86" s="109">
        <v>334</v>
      </c>
      <c r="M86" s="109"/>
      <c r="N86" s="109">
        <v>506</v>
      </c>
      <c r="O86" s="109"/>
      <c r="P86" s="109">
        <v>926</v>
      </c>
      <c r="Q86" s="109"/>
      <c r="R86" s="109">
        <v>2283</v>
      </c>
      <c r="S86" s="109"/>
      <c r="T86" s="109">
        <v>2765</v>
      </c>
      <c r="U86" s="109"/>
      <c r="V86" s="109">
        <v>2151</v>
      </c>
      <c r="W86" s="109"/>
      <c r="X86" s="109">
        <v>1984</v>
      </c>
      <c r="Y86" s="109"/>
      <c r="Z86" s="109">
        <v>1460</v>
      </c>
      <c r="AA86" s="109"/>
      <c r="AB86" s="109">
        <v>990</v>
      </c>
      <c r="AC86" s="109"/>
      <c r="AD86" s="109">
        <v>662</v>
      </c>
      <c r="AE86" s="109"/>
      <c r="AF86" s="109">
        <v>135</v>
      </c>
    </row>
    <row r="87" spans="1:32" s="452" customFormat="1" ht="11.25" customHeight="1" x14ac:dyDescent="0.2">
      <c r="A87" s="452" t="s">
        <v>156</v>
      </c>
      <c r="B87" s="110">
        <v>7439</v>
      </c>
      <c r="C87" s="110" t="s">
        <v>142</v>
      </c>
      <c r="D87" s="110" t="s">
        <v>142</v>
      </c>
      <c r="E87" s="110" t="s">
        <v>142</v>
      </c>
      <c r="F87" s="110"/>
      <c r="G87" s="110">
        <v>1</v>
      </c>
      <c r="H87" s="110" t="s">
        <v>142</v>
      </c>
      <c r="I87" s="110"/>
      <c r="J87" s="110">
        <v>2</v>
      </c>
      <c r="K87" s="110"/>
      <c r="L87" s="110">
        <v>5</v>
      </c>
      <c r="M87" s="110"/>
      <c r="N87" s="110">
        <v>18</v>
      </c>
      <c r="O87" s="110"/>
      <c r="P87" s="110">
        <v>485</v>
      </c>
      <c r="Q87" s="110"/>
      <c r="R87" s="110">
        <v>1277</v>
      </c>
      <c r="S87" s="110"/>
      <c r="T87" s="110">
        <v>1571</v>
      </c>
      <c r="U87" s="110"/>
      <c r="V87" s="110">
        <v>1302</v>
      </c>
      <c r="W87" s="110"/>
      <c r="X87" s="110">
        <v>1107</v>
      </c>
      <c r="Y87" s="110"/>
      <c r="Z87" s="110">
        <v>757</v>
      </c>
      <c r="AA87" s="110"/>
      <c r="AB87" s="110">
        <v>529</v>
      </c>
      <c r="AC87" s="110"/>
      <c r="AD87" s="110">
        <v>355</v>
      </c>
      <c r="AE87" s="110"/>
      <c r="AF87" s="110">
        <v>30</v>
      </c>
    </row>
    <row r="88" spans="1:32" s="452" customFormat="1" ht="11.25" customHeight="1" x14ac:dyDescent="0.2">
      <c r="A88" s="452" t="s">
        <v>157</v>
      </c>
      <c r="B88" s="559">
        <v>2971</v>
      </c>
      <c r="C88" s="562">
        <v>34</v>
      </c>
      <c r="D88" s="562">
        <v>99</v>
      </c>
      <c r="E88" s="562">
        <v>128</v>
      </c>
      <c r="F88" s="562"/>
      <c r="G88" s="562">
        <v>98</v>
      </c>
      <c r="H88" s="562">
        <v>122</v>
      </c>
      <c r="I88" s="562"/>
      <c r="J88" s="562">
        <v>84</v>
      </c>
      <c r="K88" s="562"/>
      <c r="L88" s="562">
        <v>56</v>
      </c>
      <c r="M88" s="562"/>
      <c r="N88" s="562">
        <v>169</v>
      </c>
      <c r="O88" s="562"/>
      <c r="P88" s="562">
        <v>268</v>
      </c>
      <c r="Q88" s="562"/>
      <c r="R88" s="562">
        <v>482</v>
      </c>
      <c r="S88" s="562"/>
      <c r="T88" s="562">
        <v>438</v>
      </c>
      <c r="U88" s="562"/>
      <c r="V88" s="562">
        <v>247</v>
      </c>
      <c r="W88" s="562"/>
      <c r="X88" s="562">
        <v>217</v>
      </c>
      <c r="Y88" s="562"/>
      <c r="Z88" s="562">
        <v>185</v>
      </c>
      <c r="AA88" s="562"/>
      <c r="AB88" s="562">
        <v>158</v>
      </c>
      <c r="AC88" s="562"/>
      <c r="AD88" s="562">
        <v>127</v>
      </c>
      <c r="AE88" s="562"/>
      <c r="AF88" s="562">
        <v>59</v>
      </c>
    </row>
    <row r="89" spans="1:32" s="452" customFormat="1" ht="11.25" customHeight="1" x14ac:dyDescent="0.2">
      <c r="A89" s="452" t="s">
        <v>158</v>
      </c>
      <c r="B89" s="559">
        <v>732</v>
      </c>
      <c r="C89" s="562" t="s">
        <v>142</v>
      </c>
      <c r="D89" s="562" t="s">
        <v>142</v>
      </c>
      <c r="E89" s="562" t="s">
        <v>142</v>
      </c>
      <c r="F89" s="562"/>
      <c r="G89" s="562" t="s">
        <v>142</v>
      </c>
      <c r="H89" s="562" t="s">
        <v>142</v>
      </c>
      <c r="I89" s="562"/>
      <c r="J89" s="562" t="s">
        <v>142</v>
      </c>
      <c r="K89" s="562"/>
      <c r="L89" s="562">
        <v>1</v>
      </c>
      <c r="M89" s="562"/>
      <c r="N89" s="562">
        <v>1</v>
      </c>
      <c r="O89" s="562"/>
      <c r="P89" s="562">
        <v>38</v>
      </c>
      <c r="Q89" s="562"/>
      <c r="R89" s="562">
        <v>126</v>
      </c>
      <c r="S89" s="562"/>
      <c r="T89" s="562">
        <v>175</v>
      </c>
      <c r="U89" s="562"/>
      <c r="V89" s="562">
        <v>124</v>
      </c>
      <c r="W89" s="562"/>
      <c r="X89" s="562">
        <v>127</v>
      </c>
      <c r="Y89" s="562"/>
      <c r="Z89" s="562">
        <v>90</v>
      </c>
      <c r="AA89" s="562"/>
      <c r="AB89" s="562">
        <v>39</v>
      </c>
      <c r="AC89" s="562"/>
      <c r="AD89" s="562">
        <v>7</v>
      </c>
      <c r="AE89" s="562"/>
      <c r="AF89" s="562">
        <v>4</v>
      </c>
    </row>
    <row r="90" spans="1:32" s="452" customFormat="1" ht="11.25" customHeight="1" x14ac:dyDescent="0.2">
      <c r="A90" s="452" t="s">
        <v>159</v>
      </c>
      <c r="B90" s="559">
        <v>246</v>
      </c>
      <c r="C90" s="562">
        <v>3</v>
      </c>
      <c r="D90" s="562">
        <v>2</v>
      </c>
      <c r="E90" s="562">
        <v>3</v>
      </c>
      <c r="F90" s="562"/>
      <c r="G90" s="562">
        <v>3</v>
      </c>
      <c r="H90" s="562">
        <v>8</v>
      </c>
      <c r="I90" s="562"/>
      <c r="J90" s="562">
        <v>4</v>
      </c>
      <c r="K90" s="562"/>
      <c r="L90" s="562">
        <v>7</v>
      </c>
      <c r="M90" s="562"/>
      <c r="N90" s="562">
        <v>13</v>
      </c>
      <c r="O90" s="562"/>
      <c r="P90" s="562">
        <v>10</v>
      </c>
      <c r="Q90" s="562"/>
      <c r="R90" s="562">
        <v>40</v>
      </c>
      <c r="S90" s="562"/>
      <c r="T90" s="562">
        <v>35</v>
      </c>
      <c r="U90" s="562"/>
      <c r="V90" s="562">
        <v>28</v>
      </c>
      <c r="W90" s="562"/>
      <c r="X90" s="562">
        <v>27</v>
      </c>
      <c r="Y90" s="562"/>
      <c r="Z90" s="562">
        <v>23</v>
      </c>
      <c r="AA90" s="562"/>
      <c r="AB90" s="562">
        <v>19</v>
      </c>
      <c r="AC90" s="562"/>
      <c r="AD90" s="562">
        <v>15</v>
      </c>
      <c r="AE90" s="562"/>
      <c r="AF90" s="562">
        <v>6</v>
      </c>
    </row>
    <row r="91" spans="1:32" s="452" customFormat="1" ht="11.25" customHeight="1" x14ac:dyDescent="0.2">
      <c r="A91" s="452" t="s">
        <v>160</v>
      </c>
      <c r="B91" s="559">
        <v>547</v>
      </c>
      <c r="C91" s="562" t="s">
        <v>142</v>
      </c>
      <c r="D91" s="562" t="s">
        <v>142</v>
      </c>
      <c r="E91" s="562" t="s">
        <v>142</v>
      </c>
      <c r="F91" s="562"/>
      <c r="G91" s="562" t="s">
        <v>142</v>
      </c>
      <c r="H91" s="562" t="s">
        <v>142</v>
      </c>
      <c r="I91" s="562"/>
      <c r="J91" s="562">
        <v>1</v>
      </c>
      <c r="K91" s="562"/>
      <c r="L91" s="562">
        <v>1</v>
      </c>
      <c r="M91" s="562"/>
      <c r="N91" s="562">
        <v>11</v>
      </c>
      <c r="O91" s="562"/>
      <c r="P91" s="562">
        <v>14</v>
      </c>
      <c r="Q91" s="562"/>
      <c r="R91" s="562">
        <v>53</v>
      </c>
      <c r="S91" s="562"/>
      <c r="T91" s="562">
        <v>107</v>
      </c>
      <c r="U91" s="562"/>
      <c r="V91" s="562">
        <v>95</v>
      </c>
      <c r="W91" s="562"/>
      <c r="X91" s="562">
        <v>136</v>
      </c>
      <c r="Y91" s="562"/>
      <c r="Z91" s="562">
        <v>77</v>
      </c>
      <c r="AA91" s="562"/>
      <c r="AB91" s="562">
        <v>46</v>
      </c>
      <c r="AC91" s="562"/>
      <c r="AD91" s="562">
        <v>5</v>
      </c>
      <c r="AE91" s="562"/>
      <c r="AF91" s="562">
        <v>1</v>
      </c>
    </row>
    <row r="92" spans="1:32" s="452" customFormat="1" ht="11.25" customHeight="1" x14ac:dyDescent="0.2">
      <c r="A92" s="452" t="s">
        <v>161</v>
      </c>
      <c r="B92" s="559">
        <v>55</v>
      </c>
      <c r="C92" s="562" t="s">
        <v>142</v>
      </c>
      <c r="D92" s="562" t="s">
        <v>142</v>
      </c>
      <c r="E92" s="562" t="s">
        <v>142</v>
      </c>
      <c r="F92" s="562"/>
      <c r="G92" s="562" t="s">
        <v>142</v>
      </c>
      <c r="H92" s="562">
        <v>1</v>
      </c>
      <c r="I92" s="562"/>
      <c r="J92" s="562" t="s">
        <v>142</v>
      </c>
      <c r="K92" s="562"/>
      <c r="L92" s="562" t="s">
        <v>142</v>
      </c>
      <c r="M92" s="562"/>
      <c r="N92" s="562">
        <v>1</v>
      </c>
      <c r="O92" s="562"/>
      <c r="P92" s="562">
        <v>2</v>
      </c>
      <c r="Q92" s="562"/>
      <c r="R92" s="562">
        <v>8</v>
      </c>
      <c r="S92" s="562"/>
      <c r="T92" s="562">
        <v>8</v>
      </c>
      <c r="U92" s="562"/>
      <c r="V92" s="562">
        <v>7</v>
      </c>
      <c r="W92" s="562"/>
      <c r="X92" s="562">
        <v>13</v>
      </c>
      <c r="Y92" s="562"/>
      <c r="Z92" s="562">
        <v>12</v>
      </c>
      <c r="AA92" s="562"/>
      <c r="AB92" s="562">
        <v>3</v>
      </c>
      <c r="AC92" s="562"/>
      <c r="AD92" s="562" t="s">
        <v>142</v>
      </c>
      <c r="AE92" s="562"/>
      <c r="AF92" s="562" t="s">
        <v>142</v>
      </c>
    </row>
    <row r="93" spans="1:32" s="452" customFormat="1" ht="11.25" customHeight="1" x14ac:dyDescent="0.2">
      <c r="A93" s="452" t="s">
        <v>162</v>
      </c>
      <c r="B93" s="559">
        <v>692</v>
      </c>
      <c r="C93" s="562" t="s">
        <v>142</v>
      </c>
      <c r="D93" s="562">
        <v>1</v>
      </c>
      <c r="E93" s="562" t="s">
        <v>142</v>
      </c>
      <c r="F93" s="562"/>
      <c r="G93" s="562">
        <v>1</v>
      </c>
      <c r="H93" s="562">
        <v>3</v>
      </c>
      <c r="I93" s="562"/>
      <c r="J93" s="562">
        <v>41</v>
      </c>
      <c r="K93" s="562"/>
      <c r="L93" s="562">
        <v>197</v>
      </c>
      <c r="M93" s="562"/>
      <c r="N93" s="562">
        <v>180</v>
      </c>
      <c r="O93" s="562"/>
      <c r="P93" s="562">
        <v>28</v>
      </c>
      <c r="Q93" s="562"/>
      <c r="R93" s="562">
        <v>43</v>
      </c>
      <c r="S93" s="562"/>
      <c r="T93" s="562">
        <v>50</v>
      </c>
      <c r="U93" s="562"/>
      <c r="V93" s="562">
        <v>44</v>
      </c>
      <c r="W93" s="562"/>
      <c r="X93" s="562">
        <v>41</v>
      </c>
      <c r="Y93" s="562"/>
      <c r="Z93" s="562">
        <v>34</v>
      </c>
      <c r="AA93" s="562"/>
      <c r="AB93" s="562">
        <v>17</v>
      </c>
      <c r="AC93" s="562"/>
      <c r="AD93" s="562">
        <v>4</v>
      </c>
      <c r="AE93" s="562"/>
      <c r="AF93" s="562">
        <v>8</v>
      </c>
    </row>
    <row r="94" spans="1:32" s="452" customFormat="1" ht="11.25" customHeight="1" x14ac:dyDescent="0.2">
      <c r="A94" s="452" t="s">
        <v>163</v>
      </c>
      <c r="B94" s="562">
        <v>1394</v>
      </c>
      <c r="C94" s="562" t="s">
        <v>142</v>
      </c>
      <c r="D94" s="562">
        <v>2</v>
      </c>
      <c r="E94" s="562">
        <v>8</v>
      </c>
      <c r="F94" s="562"/>
      <c r="G94" s="562">
        <v>24</v>
      </c>
      <c r="H94" s="562">
        <v>61</v>
      </c>
      <c r="I94" s="562"/>
      <c r="J94" s="562">
        <v>63</v>
      </c>
      <c r="K94" s="562"/>
      <c r="L94" s="562">
        <v>26</v>
      </c>
      <c r="M94" s="562"/>
      <c r="N94" s="562">
        <v>55</v>
      </c>
      <c r="O94" s="562"/>
      <c r="P94" s="562">
        <v>39</v>
      </c>
      <c r="Q94" s="562"/>
      <c r="R94" s="562">
        <v>137</v>
      </c>
      <c r="S94" s="562"/>
      <c r="T94" s="562">
        <v>235</v>
      </c>
      <c r="U94" s="562"/>
      <c r="V94" s="562">
        <v>198</v>
      </c>
      <c r="W94" s="562"/>
      <c r="X94" s="562">
        <v>199</v>
      </c>
      <c r="Y94" s="562"/>
      <c r="Z94" s="562">
        <v>192</v>
      </c>
      <c r="AA94" s="562"/>
      <c r="AB94" s="562">
        <v>81</v>
      </c>
      <c r="AC94" s="562"/>
      <c r="AD94" s="562">
        <v>57</v>
      </c>
      <c r="AE94" s="562"/>
      <c r="AF94" s="562">
        <v>17</v>
      </c>
    </row>
    <row r="95" spans="1:32" s="452" customFormat="1" ht="11.25" customHeight="1" x14ac:dyDescent="0.2">
      <c r="A95" s="452" t="s">
        <v>164</v>
      </c>
      <c r="B95" s="559">
        <v>928</v>
      </c>
      <c r="C95" s="562">
        <v>1</v>
      </c>
      <c r="D95" s="562">
        <v>17</v>
      </c>
      <c r="E95" s="562">
        <v>14</v>
      </c>
      <c r="F95" s="562"/>
      <c r="G95" s="562">
        <v>21</v>
      </c>
      <c r="H95" s="562">
        <v>38</v>
      </c>
      <c r="I95" s="562"/>
      <c r="J95" s="562">
        <v>34</v>
      </c>
      <c r="K95" s="562"/>
      <c r="L95" s="562">
        <v>17</v>
      </c>
      <c r="M95" s="562"/>
      <c r="N95" s="562">
        <v>44</v>
      </c>
      <c r="O95" s="562"/>
      <c r="P95" s="562">
        <v>32</v>
      </c>
      <c r="Q95" s="562"/>
      <c r="R95" s="562">
        <v>106</v>
      </c>
      <c r="S95" s="562"/>
      <c r="T95" s="562">
        <v>135</v>
      </c>
      <c r="U95" s="562"/>
      <c r="V95" s="562">
        <v>100</v>
      </c>
      <c r="W95" s="562"/>
      <c r="X95" s="562">
        <v>101</v>
      </c>
      <c r="Y95" s="562"/>
      <c r="Z95" s="562">
        <v>76</v>
      </c>
      <c r="AA95" s="562"/>
      <c r="AB95" s="562">
        <v>92</v>
      </c>
      <c r="AC95" s="562"/>
      <c r="AD95" s="562">
        <v>92</v>
      </c>
      <c r="AE95" s="562"/>
      <c r="AF95" s="562">
        <v>8</v>
      </c>
    </row>
    <row r="96" spans="1:32" s="452" customFormat="1" ht="11.25" customHeight="1" x14ac:dyDescent="0.2">
      <c r="A96" s="452" t="s">
        <v>165</v>
      </c>
      <c r="B96" s="559">
        <v>126</v>
      </c>
      <c r="C96" s="562">
        <v>1</v>
      </c>
      <c r="D96" s="562" t="s">
        <v>142</v>
      </c>
      <c r="E96" s="562">
        <v>1</v>
      </c>
      <c r="F96" s="562"/>
      <c r="G96" s="562">
        <v>1</v>
      </c>
      <c r="H96" s="562">
        <v>4</v>
      </c>
      <c r="I96" s="562"/>
      <c r="J96" s="562">
        <v>5</v>
      </c>
      <c r="K96" s="562"/>
      <c r="L96" s="562">
        <v>24</v>
      </c>
      <c r="M96" s="562"/>
      <c r="N96" s="562">
        <v>14</v>
      </c>
      <c r="O96" s="562"/>
      <c r="P96" s="562">
        <v>10</v>
      </c>
      <c r="Q96" s="562"/>
      <c r="R96" s="562">
        <v>11</v>
      </c>
      <c r="S96" s="562"/>
      <c r="T96" s="562">
        <v>11</v>
      </c>
      <c r="U96" s="562"/>
      <c r="V96" s="562">
        <v>6</v>
      </c>
      <c r="W96" s="562"/>
      <c r="X96" s="562">
        <v>16</v>
      </c>
      <c r="Y96" s="562"/>
      <c r="Z96" s="562">
        <v>14</v>
      </c>
      <c r="AA96" s="562"/>
      <c r="AB96" s="562">
        <v>6</v>
      </c>
      <c r="AC96" s="562"/>
      <c r="AD96" s="562" t="s">
        <v>142</v>
      </c>
      <c r="AE96" s="562"/>
      <c r="AF96" s="562">
        <v>2</v>
      </c>
    </row>
    <row r="97" spans="1:32" s="452" customFormat="1" ht="11.25" customHeight="1" x14ac:dyDescent="0.2">
      <c r="B97" s="658"/>
      <c r="C97" s="659"/>
      <c r="D97" s="659"/>
      <c r="E97" s="659"/>
      <c r="F97" s="659"/>
      <c r="G97" s="659"/>
      <c r="H97" s="659"/>
      <c r="I97" s="659"/>
      <c r="J97" s="659"/>
      <c r="K97" s="659"/>
      <c r="L97" s="659"/>
      <c r="M97" s="659"/>
      <c r="N97" s="659"/>
      <c r="O97" s="659"/>
      <c r="P97" s="659"/>
      <c r="Q97" s="659"/>
      <c r="R97" s="659"/>
      <c r="S97" s="659"/>
      <c r="T97" s="659"/>
      <c r="U97" s="659"/>
      <c r="V97" s="659"/>
      <c r="W97" s="659"/>
      <c r="X97" s="659"/>
      <c r="Y97" s="659"/>
      <c r="Z97" s="659"/>
      <c r="AA97" s="659"/>
      <c r="AB97" s="659"/>
      <c r="AC97" s="659"/>
      <c r="AD97" s="659"/>
      <c r="AE97" s="659"/>
      <c r="AF97" s="659"/>
    </row>
    <row r="98" spans="1:32" s="548" customFormat="1" ht="11.25" customHeight="1" x14ac:dyDescent="0.2">
      <c r="A98" s="548" t="s">
        <v>244</v>
      </c>
      <c r="B98" s="561">
        <v>8637</v>
      </c>
      <c r="C98" s="561">
        <v>26</v>
      </c>
      <c r="D98" s="561">
        <v>59</v>
      </c>
      <c r="E98" s="561">
        <v>70</v>
      </c>
      <c r="F98" s="561"/>
      <c r="G98" s="561">
        <v>80</v>
      </c>
      <c r="H98" s="561">
        <v>116</v>
      </c>
      <c r="I98" s="561"/>
      <c r="J98" s="561">
        <v>123</v>
      </c>
      <c r="K98" s="561"/>
      <c r="L98" s="561">
        <v>207</v>
      </c>
      <c r="M98" s="561"/>
      <c r="N98" s="561">
        <v>264</v>
      </c>
      <c r="O98" s="561"/>
      <c r="P98" s="561">
        <v>530</v>
      </c>
      <c r="Q98" s="561"/>
      <c r="R98" s="561">
        <v>1361</v>
      </c>
      <c r="S98" s="561"/>
      <c r="T98" s="561">
        <v>1663</v>
      </c>
      <c r="U98" s="561"/>
      <c r="V98" s="561">
        <v>1254</v>
      </c>
      <c r="W98" s="561"/>
      <c r="X98" s="561">
        <v>1127</v>
      </c>
      <c r="Y98" s="561"/>
      <c r="Z98" s="561">
        <v>813</v>
      </c>
      <c r="AA98" s="561"/>
      <c r="AB98" s="561">
        <v>528</v>
      </c>
      <c r="AC98" s="561"/>
      <c r="AD98" s="561">
        <v>394</v>
      </c>
      <c r="AE98" s="561"/>
      <c r="AF98" s="561">
        <v>22</v>
      </c>
    </row>
    <row r="99" spans="1:32" s="452" customFormat="1" ht="11.25" customHeight="1" x14ac:dyDescent="0.2">
      <c r="A99" s="452" t="s">
        <v>156</v>
      </c>
      <c r="B99" s="559">
        <v>4378</v>
      </c>
      <c r="C99" s="562" t="s">
        <v>142</v>
      </c>
      <c r="D99" s="562" t="s">
        <v>142</v>
      </c>
      <c r="E99" s="562" t="s">
        <v>142</v>
      </c>
      <c r="F99" s="562"/>
      <c r="G99" s="562" t="s">
        <v>142</v>
      </c>
      <c r="H99" s="562" t="s">
        <v>142</v>
      </c>
      <c r="I99" s="562"/>
      <c r="J99" s="562">
        <v>1</v>
      </c>
      <c r="K99" s="562"/>
      <c r="L99" s="562">
        <v>5</v>
      </c>
      <c r="M99" s="562"/>
      <c r="N99" s="562">
        <v>12</v>
      </c>
      <c r="O99" s="562"/>
      <c r="P99" s="562">
        <v>299</v>
      </c>
      <c r="Q99" s="562"/>
      <c r="R99" s="562">
        <v>778</v>
      </c>
      <c r="S99" s="484" t="s">
        <v>623</v>
      </c>
      <c r="T99" s="562">
        <v>910</v>
      </c>
      <c r="U99" s="484" t="s">
        <v>623</v>
      </c>
      <c r="V99" s="562">
        <v>747</v>
      </c>
      <c r="W99" s="484" t="s">
        <v>623</v>
      </c>
      <c r="X99" s="562">
        <v>617</v>
      </c>
      <c r="Y99" s="484" t="s">
        <v>623</v>
      </c>
      <c r="Z99" s="562">
        <v>429</v>
      </c>
      <c r="AA99" s="562"/>
      <c r="AB99" s="562">
        <v>304</v>
      </c>
      <c r="AC99" s="484" t="s">
        <v>623</v>
      </c>
      <c r="AD99" s="562">
        <v>272</v>
      </c>
      <c r="AE99" s="562"/>
      <c r="AF99" s="562">
        <v>4</v>
      </c>
    </row>
    <row r="100" spans="1:32" s="452" customFormat="1" ht="11.25" customHeight="1" x14ac:dyDescent="0.2">
      <c r="A100" s="452" t="s">
        <v>157</v>
      </c>
      <c r="B100" s="559">
        <v>1237</v>
      </c>
      <c r="C100" s="562">
        <v>22</v>
      </c>
      <c r="D100" s="562">
        <v>47</v>
      </c>
      <c r="E100" s="562">
        <v>55</v>
      </c>
      <c r="F100" s="562"/>
      <c r="G100" s="562">
        <v>45</v>
      </c>
      <c r="H100" s="562">
        <v>53</v>
      </c>
      <c r="I100" s="562"/>
      <c r="J100" s="562">
        <v>39</v>
      </c>
      <c r="K100" s="562"/>
      <c r="L100" s="562">
        <v>23</v>
      </c>
      <c r="M100" s="562"/>
      <c r="N100" s="562">
        <v>68</v>
      </c>
      <c r="O100" s="562"/>
      <c r="P100" s="562">
        <v>136</v>
      </c>
      <c r="Q100" s="562"/>
      <c r="R100" s="562">
        <v>247</v>
      </c>
      <c r="S100" s="562"/>
      <c r="T100" s="562">
        <v>228</v>
      </c>
      <c r="U100" s="562"/>
      <c r="V100" s="562">
        <v>91</v>
      </c>
      <c r="W100" s="562"/>
      <c r="X100" s="562">
        <v>62</v>
      </c>
      <c r="Y100" s="562"/>
      <c r="Z100" s="562">
        <v>52</v>
      </c>
      <c r="AA100" s="562"/>
      <c r="AB100" s="562">
        <v>32</v>
      </c>
      <c r="AC100" s="562"/>
      <c r="AD100" s="562">
        <v>31</v>
      </c>
      <c r="AE100" s="484" t="s">
        <v>623</v>
      </c>
      <c r="AF100" s="562">
        <v>6</v>
      </c>
    </row>
    <row r="101" spans="1:32" s="452" customFormat="1" ht="11.25" customHeight="1" x14ac:dyDescent="0.2">
      <c r="A101" s="452" t="s">
        <v>158</v>
      </c>
      <c r="B101" s="559">
        <v>654</v>
      </c>
      <c r="C101" s="562" t="s">
        <v>142</v>
      </c>
      <c r="D101" s="562" t="s">
        <v>142</v>
      </c>
      <c r="E101" s="562" t="s">
        <v>142</v>
      </c>
      <c r="F101" s="562"/>
      <c r="G101" s="562" t="s">
        <v>142</v>
      </c>
      <c r="H101" s="562" t="s">
        <v>142</v>
      </c>
      <c r="I101" s="562"/>
      <c r="J101" s="562" t="s">
        <v>142</v>
      </c>
      <c r="K101" s="562"/>
      <c r="L101" s="562">
        <v>1</v>
      </c>
      <c r="M101" s="562"/>
      <c r="N101" s="562">
        <v>1</v>
      </c>
      <c r="O101" s="562"/>
      <c r="P101" s="562">
        <v>27</v>
      </c>
      <c r="Q101" s="562"/>
      <c r="R101" s="562">
        <v>108</v>
      </c>
      <c r="S101" s="562"/>
      <c r="T101" s="562">
        <v>160</v>
      </c>
      <c r="U101" s="562"/>
      <c r="V101" s="562">
        <v>112</v>
      </c>
      <c r="W101" s="562"/>
      <c r="X101" s="562">
        <v>116</v>
      </c>
      <c r="Y101" s="562"/>
      <c r="Z101" s="562">
        <v>82</v>
      </c>
      <c r="AA101" s="562"/>
      <c r="AB101" s="562">
        <v>38</v>
      </c>
      <c r="AC101" s="562"/>
      <c r="AD101" s="562">
        <v>7</v>
      </c>
      <c r="AE101" s="562"/>
      <c r="AF101" s="562">
        <v>2</v>
      </c>
    </row>
    <row r="102" spans="1:32" s="452" customFormat="1" ht="11.25" customHeight="1" x14ac:dyDescent="0.2">
      <c r="A102" s="452" t="s">
        <v>159</v>
      </c>
      <c r="B102" s="559">
        <v>131</v>
      </c>
      <c r="C102" s="562">
        <v>3</v>
      </c>
      <c r="D102" s="562">
        <v>1</v>
      </c>
      <c r="E102" s="562" t="s">
        <v>142</v>
      </c>
      <c r="F102" s="562"/>
      <c r="G102" s="562">
        <v>2</v>
      </c>
      <c r="H102" s="562">
        <v>3</v>
      </c>
      <c r="I102" s="562"/>
      <c r="J102" s="562">
        <v>3</v>
      </c>
      <c r="K102" s="562"/>
      <c r="L102" s="562">
        <v>6</v>
      </c>
      <c r="M102" s="562"/>
      <c r="N102" s="562">
        <v>8</v>
      </c>
      <c r="O102" s="562"/>
      <c r="P102" s="562">
        <v>7</v>
      </c>
      <c r="Q102" s="562"/>
      <c r="R102" s="562">
        <v>25</v>
      </c>
      <c r="S102" s="562"/>
      <c r="T102" s="562">
        <v>24</v>
      </c>
      <c r="U102" s="562"/>
      <c r="V102" s="562">
        <v>17</v>
      </c>
      <c r="W102" s="562"/>
      <c r="X102" s="562">
        <v>12</v>
      </c>
      <c r="Y102" s="562"/>
      <c r="Z102" s="562">
        <v>10</v>
      </c>
      <c r="AA102" s="562"/>
      <c r="AB102" s="562">
        <v>6</v>
      </c>
      <c r="AC102" s="562"/>
      <c r="AD102" s="562">
        <v>3</v>
      </c>
      <c r="AE102" s="562"/>
      <c r="AF102" s="562">
        <v>1</v>
      </c>
    </row>
    <row r="103" spans="1:32" s="452" customFormat="1" ht="11.25" customHeight="1" x14ac:dyDescent="0.2">
      <c r="A103" s="452" t="s">
        <v>160</v>
      </c>
      <c r="B103" s="559">
        <v>508</v>
      </c>
      <c r="C103" s="562" t="s">
        <v>142</v>
      </c>
      <c r="D103" s="562" t="s">
        <v>142</v>
      </c>
      <c r="E103" s="562" t="s">
        <v>142</v>
      </c>
      <c r="F103" s="562"/>
      <c r="G103" s="562" t="s">
        <v>142</v>
      </c>
      <c r="H103" s="562" t="s">
        <v>142</v>
      </c>
      <c r="I103" s="562"/>
      <c r="J103" s="562">
        <v>1</v>
      </c>
      <c r="K103" s="562"/>
      <c r="L103" s="562">
        <v>1</v>
      </c>
      <c r="M103" s="562"/>
      <c r="N103" s="562">
        <v>11</v>
      </c>
      <c r="O103" s="562"/>
      <c r="P103" s="562">
        <v>14</v>
      </c>
      <c r="Q103" s="562"/>
      <c r="R103" s="562">
        <v>49</v>
      </c>
      <c r="S103" s="562"/>
      <c r="T103" s="562">
        <v>102</v>
      </c>
      <c r="U103" s="562"/>
      <c r="V103" s="562">
        <v>92</v>
      </c>
      <c r="W103" s="562"/>
      <c r="X103" s="562">
        <v>115</v>
      </c>
      <c r="Y103" s="562"/>
      <c r="Z103" s="562">
        <v>72</v>
      </c>
      <c r="AA103" s="562"/>
      <c r="AB103" s="562">
        <v>46</v>
      </c>
      <c r="AC103" s="562"/>
      <c r="AD103" s="562">
        <v>5</v>
      </c>
      <c r="AE103" s="562"/>
      <c r="AF103" s="562" t="s">
        <v>142</v>
      </c>
    </row>
    <row r="104" spans="1:32" s="452" customFormat="1" ht="11.25" customHeight="1" x14ac:dyDescent="0.2">
      <c r="A104" s="452" t="s">
        <v>161</v>
      </c>
      <c r="B104" s="559">
        <v>11</v>
      </c>
      <c r="C104" s="562" t="s">
        <v>142</v>
      </c>
      <c r="D104" s="562" t="s">
        <v>142</v>
      </c>
      <c r="E104" s="562" t="s">
        <v>142</v>
      </c>
      <c r="F104" s="562"/>
      <c r="G104" s="562" t="s">
        <v>142</v>
      </c>
      <c r="H104" s="562" t="s">
        <v>142</v>
      </c>
      <c r="I104" s="562"/>
      <c r="J104" s="562" t="s">
        <v>142</v>
      </c>
      <c r="K104" s="562"/>
      <c r="L104" s="562" t="s">
        <v>142</v>
      </c>
      <c r="M104" s="562"/>
      <c r="N104" s="562" t="s">
        <v>142</v>
      </c>
      <c r="O104" s="562"/>
      <c r="P104" s="562">
        <v>2</v>
      </c>
      <c r="Q104" s="562"/>
      <c r="R104" s="562">
        <v>3</v>
      </c>
      <c r="S104" s="562"/>
      <c r="T104" s="562">
        <v>1</v>
      </c>
      <c r="U104" s="562"/>
      <c r="V104" s="562">
        <v>1</v>
      </c>
      <c r="W104" s="562"/>
      <c r="X104" s="562">
        <v>2</v>
      </c>
      <c r="Y104" s="562"/>
      <c r="Z104" s="562">
        <v>1</v>
      </c>
      <c r="AA104" s="562"/>
      <c r="AB104" s="562">
        <v>1</v>
      </c>
      <c r="AC104" s="562"/>
      <c r="AD104" s="562" t="s">
        <v>142</v>
      </c>
      <c r="AE104" s="562"/>
      <c r="AF104" s="562" t="s">
        <v>142</v>
      </c>
    </row>
    <row r="105" spans="1:32" s="452" customFormat="1" ht="11.25" customHeight="1" x14ac:dyDescent="0.2">
      <c r="A105" s="452" t="s">
        <v>162</v>
      </c>
      <c r="B105" s="559">
        <v>474</v>
      </c>
      <c r="C105" s="562" t="s">
        <v>142</v>
      </c>
      <c r="D105" s="562">
        <v>1</v>
      </c>
      <c r="E105" s="562" t="s">
        <v>142</v>
      </c>
      <c r="F105" s="562"/>
      <c r="G105" s="562" t="s">
        <v>142</v>
      </c>
      <c r="H105" s="562">
        <v>3</v>
      </c>
      <c r="I105" s="562"/>
      <c r="J105" s="562">
        <v>25</v>
      </c>
      <c r="K105" s="562"/>
      <c r="L105" s="562">
        <v>136</v>
      </c>
      <c r="M105" s="562"/>
      <c r="N105" s="562">
        <v>113</v>
      </c>
      <c r="O105" s="562"/>
      <c r="P105" s="562">
        <v>11</v>
      </c>
      <c r="Q105" s="562"/>
      <c r="R105" s="562">
        <v>31</v>
      </c>
      <c r="S105" s="562"/>
      <c r="T105" s="562">
        <v>36</v>
      </c>
      <c r="U105" s="562"/>
      <c r="V105" s="562">
        <v>34</v>
      </c>
      <c r="W105" s="562"/>
      <c r="X105" s="562">
        <v>34</v>
      </c>
      <c r="Y105" s="562"/>
      <c r="Z105" s="562">
        <v>29</v>
      </c>
      <c r="AA105" s="562"/>
      <c r="AB105" s="562">
        <v>14</v>
      </c>
      <c r="AC105" s="562"/>
      <c r="AD105" s="562">
        <v>4</v>
      </c>
      <c r="AE105" s="562"/>
      <c r="AF105" s="562">
        <v>3</v>
      </c>
    </row>
    <row r="106" spans="1:32" s="452" customFormat="1" ht="11.25" customHeight="1" x14ac:dyDescent="0.2">
      <c r="A106" s="452" t="s">
        <v>163</v>
      </c>
      <c r="B106" s="559">
        <v>733</v>
      </c>
      <c r="C106" s="562" t="s">
        <v>142</v>
      </c>
      <c r="D106" s="562">
        <v>1</v>
      </c>
      <c r="E106" s="562">
        <v>5</v>
      </c>
      <c r="F106" s="562"/>
      <c r="G106" s="562">
        <v>20</v>
      </c>
      <c r="H106" s="562">
        <v>36</v>
      </c>
      <c r="I106" s="562"/>
      <c r="J106" s="562">
        <v>40</v>
      </c>
      <c r="K106" s="562"/>
      <c r="L106" s="562">
        <v>12</v>
      </c>
      <c r="M106" s="562"/>
      <c r="N106" s="562">
        <v>22</v>
      </c>
      <c r="O106" s="484" t="s">
        <v>623</v>
      </c>
      <c r="P106" s="562">
        <v>15</v>
      </c>
      <c r="Q106" s="562"/>
      <c r="R106" s="562">
        <v>57</v>
      </c>
      <c r="S106" s="562"/>
      <c r="T106" s="562">
        <v>129</v>
      </c>
      <c r="U106" s="562"/>
      <c r="V106" s="562">
        <v>108</v>
      </c>
      <c r="W106" s="562"/>
      <c r="X106" s="562">
        <v>108</v>
      </c>
      <c r="Y106" s="562"/>
      <c r="Z106" s="562">
        <v>95</v>
      </c>
      <c r="AA106" s="562"/>
      <c r="AB106" s="562">
        <v>49</v>
      </c>
      <c r="AC106" s="562"/>
      <c r="AD106" s="562">
        <v>32</v>
      </c>
      <c r="AE106" s="562"/>
      <c r="AF106" s="562">
        <v>4</v>
      </c>
    </row>
    <row r="107" spans="1:32" s="452" customFormat="1" ht="11.25" customHeight="1" x14ac:dyDescent="0.2">
      <c r="A107" s="452" t="s">
        <v>164</v>
      </c>
      <c r="B107" s="559">
        <v>423</v>
      </c>
      <c r="C107" s="562">
        <v>1</v>
      </c>
      <c r="D107" s="562">
        <v>9</v>
      </c>
      <c r="E107" s="562">
        <v>9</v>
      </c>
      <c r="F107" s="562"/>
      <c r="G107" s="562">
        <v>13</v>
      </c>
      <c r="H107" s="562">
        <v>18</v>
      </c>
      <c r="I107" s="562"/>
      <c r="J107" s="562">
        <v>13</v>
      </c>
      <c r="K107" s="562"/>
      <c r="L107" s="562">
        <v>6</v>
      </c>
      <c r="M107" s="484" t="s">
        <v>623</v>
      </c>
      <c r="N107" s="562">
        <v>20</v>
      </c>
      <c r="O107" s="562"/>
      <c r="P107" s="562">
        <v>14</v>
      </c>
      <c r="Q107" s="484" t="s">
        <v>623</v>
      </c>
      <c r="R107" s="562">
        <v>52</v>
      </c>
      <c r="S107" s="562"/>
      <c r="T107" s="562">
        <v>66</v>
      </c>
      <c r="U107" s="484" t="s">
        <v>623</v>
      </c>
      <c r="V107" s="562">
        <v>47</v>
      </c>
      <c r="W107" s="562"/>
      <c r="X107" s="562">
        <v>47</v>
      </c>
      <c r="Y107" s="562"/>
      <c r="Z107" s="562">
        <v>30</v>
      </c>
      <c r="AA107" s="562"/>
      <c r="AB107" s="562">
        <v>36</v>
      </c>
      <c r="AC107" s="562"/>
      <c r="AD107" s="562">
        <v>40</v>
      </c>
      <c r="AE107" s="562"/>
      <c r="AF107" s="562">
        <v>2</v>
      </c>
    </row>
    <row r="108" spans="1:32" s="452" customFormat="1" ht="11.25" customHeight="1" x14ac:dyDescent="0.2">
      <c r="A108" s="452" t="s">
        <v>165</v>
      </c>
      <c r="B108" s="559">
        <v>88</v>
      </c>
      <c r="C108" s="562" t="s">
        <v>142</v>
      </c>
      <c r="D108" s="562" t="s">
        <v>142</v>
      </c>
      <c r="E108" s="562">
        <v>1</v>
      </c>
      <c r="F108" s="562"/>
      <c r="G108" s="562" t="s">
        <v>142</v>
      </c>
      <c r="H108" s="562">
        <v>3</v>
      </c>
      <c r="I108" s="562"/>
      <c r="J108" s="562">
        <v>1</v>
      </c>
      <c r="K108" s="562"/>
      <c r="L108" s="562">
        <v>17</v>
      </c>
      <c r="M108" s="562"/>
      <c r="N108" s="562">
        <v>9</v>
      </c>
      <c r="O108" s="562"/>
      <c r="P108" s="562">
        <v>5</v>
      </c>
      <c r="Q108" s="562"/>
      <c r="R108" s="562">
        <v>11</v>
      </c>
      <c r="S108" s="562"/>
      <c r="T108" s="562">
        <v>7</v>
      </c>
      <c r="U108" s="562"/>
      <c r="V108" s="562">
        <v>5</v>
      </c>
      <c r="W108" s="562"/>
      <c r="X108" s="562">
        <v>14</v>
      </c>
      <c r="Y108" s="562"/>
      <c r="Z108" s="562">
        <v>13</v>
      </c>
      <c r="AA108" s="562"/>
      <c r="AB108" s="562">
        <v>2</v>
      </c>
      <c r="AC108" s="562"/>
      <c r="AD108" s="562" t="s">
        <v>142</v>
      </c>
      <c r="AE108" s="562"/>
      <c r="AF108" s="562" t="s">
        <v>142</v>
      </c>
    </row>
    <row r="109" spans="1:32" s="452" customFormat="1" ht="11.25" customHeight="1" x14ac:dyDescent="0.2">
      <c r="B109" s="658"/>
      <c r="C109" s="658"/>
      <c r="D109" s="658"/>
      <c r="E109" s="658"/>
      <c r="F109" s="658"/>
      <c r="G109" s="658"/>
      <c r="H109" s="658"/>
      <c r="I109" s="658"/>
      <c r="J109" s="658"/>
      <c r="K109" s="658"/>
      <c r="L109" s="658"/>
      <c r="M109" s="658"/>
      <c r="N109" s="658"/>
      <c r="O109" s="658"/>
      <c r="P109" s="658"/>
      <c r="Q109" s="658"/>
      <c r="R109" s="658"/>
      <c r="S109" s="658"/>
      <c r="T109" s="658"/>
      <c r="U109" s="658"/>
      <c r="V109" s="658"/>
      <c r="W109" s="658"/>
      <c r="X109" s="658"/>
      <c r="Y109" s="658"/>
      <c r="Z109" s="658"/>
      <c r="AA109" s="658"/>
      <c r="AB109" s="658"/>
      <c r="AC109" s="658"/>
      <c r="AD109" s="658"/>
      <c r="AE109" s="658"/>
      <c r="AF109" s="658"/>
    </row>
    <row r="110" spans="1:32" s="548" customFormat="1" ht="11.25" customHeight="1" x14ac:dyDescent="0.2">
      <c r="A110" s="548" t="s">
        <v>245</v>
      </c>
      <c r="B110" s="561">
        <v>6394</v>
      </c>
      <c r="C110" s="560">
        <v>13</v>
      </c>
      <c r="D110" s="560">
        <v>62</v>
      </c>
      <c r="E110" s="560">
        <v>84</v>
      </c>
      <c r="F110" s="560"/>
      <c r="G110" s="560">
        <v>69</v>
      </c>
      <c r="H110" s="560">
        <v>121</v>
      </c>
      <c r="I110" s="560"/>
      <c r="J110" s="560">
        <v>111</v>
      </c>
      <c r="K110" s="560"/>
      <c r="L110" s="560">
        <v>127</v>
      </c>
      <c r="M110" s="560"/>
      <c r="N110" s="560">
        <v>242</v>
      </c>
      <c r="O110" s="560"/>
      <c r="P110" s="560">
        <v>396</v>
      </c>
      <c r="Q110" s="560"/>
      <c r="R110" s="560">
        <v>922</v>
      </c>
      <c r="S110" s="560"/>
      <c r="T110" s="560">
        <v>1102</v>
      </c>
      <c r="U110" s="560"/>
      <c r="V110" s="560">
        <v>897</v>
      </c>
      <c r="W110" s="560"/>
      <c r="X110" s="560">
        <v>857</v>
      </c>
      <c r="Y110" s="560"/>
      <c r="Z110" s="560">
        <v>647</v>
      </c>
      <c r="AA110" s="560"/>
      <c r="AB110" s="560">
        <v>462</v>
      </c>
      <c r="AC110" s="560"/>
      <c r="AD110" s="560">
        <v>268</v>
      </c>
      <c r="AE110" s="560"/>
      <c r="AF110" s="560">
        <v>14</v>
      </c>
    </row>
    <row r="111" spans="1:32" s="452" customFormat="1" ht="11.25" customHeight="1" x14ac:dyDescent="0.2">
      <c r="A111" s="452" t="s">
        <v>156</v>
      </c>
      <c r="B111" s="559">
        <v>3035</v>
      </c>
      <c r="C111" s="559" t="s">
        <v>142</v>
      </c>
      <c r="D111" s="559" t="s">
        <v>142</v>
      </c>
      <c r="E111" s="559" t="s">
        <v>142</v>
      </c>
      <c r="F111" s="559"/>
      <c r="G111" s="559">
        <v>1</v>
      </c>
      <c r="H111" s="559" t="s">
        <v>142</v>
      </c>
      <c r="I111" s="559"/>
      <c r="J111" s="559">
        <v>1</v>
      </c>
      <c r="K111" s="559"/>
      <c r="L111" s="559" t="s">
        <v>142</v>
      </c>
      <c r="M111" s="559"/>
      <c r="N111" s="559">
        <v>6</v>
      </c>
      <c r="O111" s="559"/>
      <c r="P111" s="559">
        <v>186</v>
      </c>
      <c r="Q111" s="559"/>
      <c r="R111" s="559">
        <v>499</v>
      </c>
      <c r="S111" s="484" t="s">
        <v>623</v>
      </c>
      <c r="T111" s="559">
        <v>661</v>
      </c>
      <c r="U111" s="484" t="s">
        <v>623</v>
      </c>
      <c r="V111" s="559">
        <v>555</v>
      </c>
      <c r="W111" s="484" t="s">
        <v>623</v>
      </c>
      <c r="X111" s="559">
        <v>490</v>
      </c>
      <c r="Y111" s="559"/>
      <c r="Z111" s="559">
        <v>328</v>
      </c>
      <c r="AA111" s="559"/>
      <c r="AB111" s="559">
        <v>225</v>
      </c>
      <c r="AC111" s="484" t="s">
        <v>623</v>
      </c>
      <c r="AD111" s="559">
        <v>83</v>
      </c>
      <c r="AE111" s="559"/>
      <c r="AF111" s="559" t="s">
        <v>142</v>
      </c>
    </row>
    <row r="112" spans="1:32" s="452" customFormat="1" ht="11.25" customHeight="1" x14ac:dyDescent="0.2">
      <c r="A112" s="452" t="s">
        <v>157</v>
      </c>
      <c r="B112" s="559">
        <v>1688</v>
      </c>
      <c r="C112" s="562">
        <v>12</v>
      </c>
      <c r="D112" s="562">
        <v>52</v>
      </c>
      <c r="E112" s="562">
        <v>73</v>
      </c>
      <c r="F112" s="484" t="s">
        <v>623</v>
      </c>
      <c r="G112" s="562">
        <v>53</v>
      </c>
      <c r="H112" s="562">
        <v>69</v>
      </c>
      <c r="I112" s="562"/>
      <c r="J112" s="562">
        <v>45</v>
      </c>
      <c r="K112" s="562"/>
      <c r="L112" s="562">
        <v>33</v>
      </c>
      <c r="M112" s="562"/>
      <c r="N112" s="562">
        <v>101</v>
      </c>
      <c r="O112" s="562"/>
      <c r="P112" s="562">
        <v>132</v>
      </c>
      <c r="Q112" s="484" t="s">
        <v>623</v>
      </c>
      <c r="R112" s="562">
        <v>235</v>
      </c>
      <c r="S112" s="562"/>
      <c r="T112" s="562">
        <v>210</v>
      </c>
      <c r="U112" s="562"/>
      <c r="V112" s="562">
        <v>156</v>
      </c>
      <c r="W112" s="562"/>
      <c r="X112" s="562">
        <v>155</v>
      </c>
      <c r="Y112" s="562"/>
      <c r="Z112" s="562">
        <v>133</v>
      </c>
      <c r="AA112" s="562"/>
      <c r="AB112" s="562">
        <v>126</v>
      </c>
      <c r="AC112" s="562"/>
      <c r="AD112" s="562">
        <v>96</v>
      </c>
      <c r="AE112" s="562"/>
      <c r="AF112" s="562">
        <v>7</v>
      </c>
    </row>
    <row r="113" spans="1:32" s="452" customFormat="1" ht="11.25" customHeight="1" x14ac:dyDescent="0.2">
      <c r="A113" s="452" t="s">
        <v>158</v>
      </c>
      <c r="B113" s="559">
        <v>76</v>
      </c>
      <c r="C113" s="562" t="s">
        <v>142</v>
      </c>
      <c r="D113" s="562" t="s">
        <v>142</v>
      </c>
      <c r="E113" s="562" t="s">
        <v>142</v>
      </c>
      <c r="F113" s="562"/>
      <c r="G113" s="562" t="s">
        <v>142</v>
      </c>
      <c r="H113" s="562" t="s">
        <v>142</v>
      </c>
      <c r="I113" s="562"/>
      <c r="J113" s="562" t="s">
        <v>142</v>
      </c>
      <c r="K113" s="562"/>
      <c r="L113" s="562" t="s">
        <v>142</v>
      </c>
      <c r="M113" s="562"/>
      <c r="N113" s="562" t="s">
        <v>142</v>
      </c>
      <c r="O113" s="562"/>
      <c r="P113" s="562">
        <v>11</v>
      </c>
      <c r="Q113" s="562"/>
      <c r="R113" s="562">
        <v>18</v>
      </c>
      <c r="S113" s="562"/>
      <c r="T113" s="562">
        <v>15</v>
      </c>
      <c r="U113" s="562"/>
      <c r="V113" s="562">
        <v>12</v>
      </c>
      <c r="W113" s="562"/>
      <c r="X113" s="562">
        <v>11</v>
      </c>
      <c r="Y113" s="562"/>
      <c r="Z113" s="562">
        <v>8</v>
      </c>
      <c r="AA113" s="562"/>
      <c r="AB113" s="562">
        <v>1</v>
      </c>
      <c r="AC113" s="562"/>
      <c r="AD113" s="562" t="s">
        <v>142</v>
      </c>
      <c r="AE113" s="562"/>
      <c r="AF113" s="562" t="s">
        <v>142</v>
      </c>
    </row>
    <row r="114" spans="1:32" s="452" customFormat="1" ht="11.25" customHeight="1" x14ac:dyDescent="0.2">
      <c r="A114" s="452" t="s">
        <v>159</v>
      </c>
      <c r="B114" s="559">
        <v>110</v>
      </c>
      <c r="C114" s="562" t="s">
        <v>142</v>
      </c>
      <c r="D114" s="562">
        <v>1</v>
      </c>
      <c r="E114" s="562">
        <v>3</v>
      </c>
      <c r="F114" s="562"/>
      <c r="G114" s="562">
        <v>1</v>
      </c>
      <c r="H114" s="562">
        <v>5</v>
      </c>
      <c r="I114" s="562"/>
      <c r="J114" s="562">
        <v>1</v>
      </c>
      <c r="K114" s="562"/>
      <c r="L114" s="562">
        <v>1</v>
      </c>
      <c r="M114" s="562"/>
      <c r="N114" s="562">
        <v>5</v>
      </c>
      <c r="O114" s="562"/>
      <c r="P114" s="562">
        <v>3</v>
      </c>
      <c r="Q114" s="562"/>
      <c r="R114" s="562">
        <v>15</v>
      </c>
      <c r="S114" s="562"/>
      <c r="T114" s="562">
        <v>11</v>
      </c>
      <c r="U114" s="562"/>
      <c r="V114" s="562">
        <v>11</v>
      </c>
      <c r="W114" s="562"/>
      <c r="X114" s="562">
        <v>15</v>
      </c>
      <c r="Y114" s="562"/>
      <c r="Z114" s="562">
        <v>13</v>
      </c>
      <c r="AA114" s="562"/>
      <c r="AB114" s="562">
        <v>13</v>
      </c>
      <c r="AC114" s="562"/>
      <c r="AD114" s="562">
        <v>12</v>
      </c>
      <c r="AE114" s="562"/>
      <c r="AF114" s="562" t="s">
        <v>142</v>
      </c>
    </row>
    <row r="115" spans="1:32" s="452" customFormat="1" ht="11.25" customHeight="1" x14ac:dyDescent="0.2">
      <c r="A115" s="452" t="s">
        <v>160</v>
      </c>
      <c r="B115" s="559">
        <v>38</v>
      </c>
      <c r="C115" s="562" t="s">
        <v>142</v>
      </c>
      <c r="D115" s="562" t="s">
        <v>142</v>
      </c>
      <c r="E115" s="562" t="s">
        <v>142</v>
      </c>
      <c r="F115" s="562"/>
      <c r="G115" s="562" t="s">
        <v>142</v>
      </c>
      <c r="H115" s="562" t="s">
        <v>142</v>
      </c>
      <c r="I115" s="562"/>
      <c r="J115" s="562" t="s">
        <v>142</v>
      </c>
      <c r="K115" s="562"/>
      <c r="L115" s="562" t="s">
        <v>142</v>
      </c>
      <c r="M115" s="562"/>
      <c r="N115" s="562" t="s">
        <v>142</v>
      </c>
      <c r="O115" s="562"/>
      <c r="P115" s="562" t="s">
        <v>142</v>
      </c>
      <c r="Q115" s="562"/>
      <c r="R115" s="562">
        <v>4</v>
      </c>
      <c r="S115" s="562"/>
      <c r="T115" s="562">
        <v>5</v>
      </c>
      <c r="U115" s="562"/>
      <c r="V115" s="562">
        <v>3</v>
      </c>
      <c r="W115" s="562"/>
      <c r="X115" s="562">
        <v>21</v>
      </c>
      <c r="Y115" s="562"/>
      <c r="Z115" s="562">
        <v>5</v>
      </c>
      <c r="AA115" s="562"/>
      <c r="AB115" s="562" t="s">
        <v>142</v>
      </c>
      <c r="AC115" s="562"/>
      <c r="AD115" s="562" t="s">
        <v>142</v>
      </c>
      <c r="AE115" s="562"/>
      <c r="AF115" s="562" t="s">
        <v>142</v>
      </c>
    </row>
    <row r="116" spans="1:32" s="452" customFormat="1" ht="11.25" customHeight="1" x14ac:dyDescent="0.2">
      <c r="A116" s="452" t="s">
        <v>161</v>
      </c>
      <c r="B116" s="559">
        <v>44</v>
      </c>
      <c r="C116" s="562" t="s">
        <v>142</v>
      </c>
      <c r="D116" s="562" t="s">
        <v>142</v>
      </c>
      <c r="E116" s="562" t="s">
        <v>142</v>
      </c>
      <c r="F116" s="562"/>
      <c r="G116" s="562" t="s">
        <v>142</v>
      </c>
      <c r="H116" s="562">
        <v>1</v>
      </c>
      <c r="I116" s="562"/>
      <c r="J116" s="562" t="s">
        <v>142</v>
      </c>
      <c r="K116" s="562"/>
      <c r="L116" s="562" t="s">
        <v>142</v>
      </c>
      <c r="M116" s="562"/>
      <c r="N116" s="562">
        <v>1</v>
      </c>
      <c r="O116" s="562"/>
      <c r="P116" s="562" t="s">
        <v>142</v>
      </c>
      <c r="Q116" s="562"/>
      <c r="R116" s="562">
        <v>5</v>
      </c>
      <c r="S116" s="562"/>
      <c r="T116" s="562">
        <v>7</v>
      </c>
      <c r="U116" s="562"/>
      <c r="V116" s="562">
        <v>6</v>
      </c>
      <c r="W116" s="562"/>
      <c r="X116" s="562">
        <v>11</v>
      </c>
      <c r="Y116" s="562"/>
      <c r="Z116" s="562">
        <v>11</v>
      </c>
      <c r="AA116" s="562"/>
      <c r="AB116" s="562">
        <v>2</v>
      </c>
      <c r="AC116" s="562"/>
      <c r="AD116" s="562" t="s">
        <v>142</v>
      </c>
      <c r="AE116" s="562"/>
      <c r="AF116" s="562" t="s">
        <v>142</v>
      </c>
    </row>
    <row r="117" spans="1:32" s="452" customFormat="1" ht="11.25" customHeight="1" x14ac:dyDescent="0.2">
      <c r="A117" s="452" t="s">
        <v>162</v>
      </c>
      <c r="B117" s="559">
        <v>213</v>
      </c>
      <c r="C117" s="562" t="s">
        <v>142</v>
      </c>
      <c r="D117" s="562" t="s">
        <v>142</v>
      </c>
      <c r="E117" s="562" t="s">
        <v>142</v>
      </c>
      <c r="F117" s="562"/>
      <c r="G117" s="562">
        <v>1</v>
      </c>
      <c r="H117" s="562" t="s">
        <v>142</v>
      </c>
      <c r="I117" s="562"/>
      <c r="J117" s="562">
        <v>16</v>
      </c>
      <c r="K117" s="562"/>
      <c r="L117" s="562">
        <v>61</v>
      </c>
      <c r="M117" s="562"/>
      <c r="N117" s="562">
        <v>67</v>
      </c>
      <c r="O117" s="562"/>
      <c r="P117" s="562">
        <v>17</v>
      </c>
      <c r="Q117" s="562"/>
      <c r="R117" s="562">
        <v>12</v>
      </c>
      <c r="S117" s="562"/>
      <c r="T117" s="562">
        <v>14</v>
      </c>
      <c r="U117" s="562"/>
      <c r="V117" s="562">
        <v>10</v>
      </c>
      <c r="W117" s="562"/>
      <c r="X117" s="562">
        <v>7</v>
      </c>
      <c r="Y117" s="562"/>
      <c r="Z117" s="562">
        <v>5</v>
      </c>
      <c r="AA117" s="562"/>
      <c r="AB117" s="562">
        <v>3</v>
      </c>
      <c r="AC117" s="562"/>
      <c r="AD117" s="562" t="s">
        <v>142</v>
      </c>
      <c r="AE117" s="562"/>
      <c r="AF117" s="562" t="s">
        <v>142</v>
      </c>
    </row>
    <row r="118" spans="1:32" s="452" customFormat="1" ht="11.25" customHeight="1" x14ac:dyDescent="0.2">
      <c r="A118" s="452" t="s">
        <v>163</v>
      </c>
      <c r="B118" s="559">
        <v>652</v>
      </c>
      <c r="C118" s="562" t="s">
        <v>142</v>
      </c>
      <c r="D118" s="562">
        <v>1</v>
      </c>
      <c r="E118" s="562">
        <v>3</v>
      </c>
      <c r="F118" s="562"/>
      <c r="G118" s="562">
        <v>4</v>
      </c>
      <c r="H118" s="562">
        <v>25</v>
      </c>
      <c r="I118" s="484" t="s">
        <v>623</v>
      </c>
      <c r="J118" s="562">
        <v>23</v>
      </c>
      <c r="K118" s="484" t="s">
        <v>623</v>
      </c>
      <c r="L118" s="562">
        <v>14</v>
      </c>
      <c r="M118" s="562"/>
      <c r="N118" s="562">
        <v>33</v>
      </c>
      <c r="O118" s="562"/>
      <c r="P118" s="562">
        <v>24</v>
      </c>
      <c r="Q118" s="484" t="s">
        <v>623</v>
      </c>
      <c r="R118" s="562">
        <v>80</v>
      </c>
      <c r="S118" s="484" t="s">
        <v>623</v>
      </c>
      <c r="T118" s="562">
        <v>106</v>
      </c>
      <c r="U118" s="562"/>
      <c r="V118" s="562">
        <v>90</v>
      </c>
      <c r="W118" s="562"/>
      <c r="X118" s="562">
        <v>91</v>
      </c>
      <c r="Y118" s="484" t="s">
        <v>623</v>
      </c>
      <c r="Z118" s="562">
        <v>97</v>
      </c>
      <c r="AA118" s="562"/>
      <c r="AB118" s="562">
        <v>32</v>
      </c>
      <c r="AC118" s="562"/>
      <c r="AD118" s="562">
        <v>25</v>
      </c>
      <c r="AE118" s="562"/>
      <c r="AF118" s="562">
        <v>4</v>
      </c>
    </row>
    <row r="119" spans="1:32" s="452" customFormat="1" ht="11.25" customHeight="1" x14ac:dyDescent="0.2">
      <c r="A119" s="452" t="s">
        <v>164</v>
      </c>
      <c r="B119" s="559">
        <v>501</v>
      </c>
      <c r="C119" s="562" t="s">
        <v>142</v>
      </c>
      <c r="D119" s="562">
        <v>8</v>
      </c>
      <c r="E119" s="562">
        <v>5</v>
      </c>
      <c r="F119" s="562"/>
      <c r="G119" s="562">
        <v>8</v>
      </c>
      <c r="H119" s="562">
        <v>20</v>
      </c>
      <c r="I119" s="562"/>
      <c r="J119" s="562">
        <v>21</v>
      </c>
      <c r="K119" s="562"/>
      <c r="L119" s="562">
        <v>11</v>
      </c>
      <c r="M119" s="562"/>
      <c r="N119" s="562">
        <v>24</v>
      </c>
      <c r="O119" s="562"/>
      <c r="P119" s="562">
        <v>18</v>
      </c>
      <c r="Q119" s="562"/>
      <c r="R119" s="562">
        <v>54</v>
      </c>
      <c r="S119" s="562"/>
      <c r="T119" s="562">
        <v>69</v>
      </c>
      <c r="U119" s="562"/>
      <c r="V119" s="562">
        <v>53</v>
      </c>
      <c r="W119" s="562"/>
      <c r="X119" s="562">
        <v>54</v>
      </c>
      <c r="Y119" s="562"/>
      <c r="Z119" s="562">
        <v>46</v>
      </c>
      <c r="AA119" s="562"/>
      <c r="AB119" s="562">
        <v>56</v>
      </c>
      <c r="AC119" s="562"/>
      <c r="AD119" s="562">
        <v>52</v>
      </c>
      <c r="AE119" s="562"/>
      <c r="AF119" s="562">
        <v>2</v>
      </c>
    </row>
    <row r="120" spans="1:32" s="452" customFormat="1" ht="11.25" customHeight="1" x14ac:dyDescent="0.2">
      <c r="A120" s="451" t="s">
        <v>165</v>
      </c>
      <c r="B120" s="564">
        <v>37</v>
      </c>
      <c r="C120" s="563">
        <v>1</v>
      </c>
      <c r="D120" s="563" t="s">
        <v>142</v>
      </c>
      <c r="E120" s="563" t="s">
        <v>142</v>
      </c>
      <c r="F120" s="563"/>
      <c r="G120" s="563">
        <v>1</v>
      </c>
      <c r="H120" s="563">
        <v>1</v>
      </c>
      <c r="I120" s="563"/>
      <c r="J120" s="563">
        <v>4</v>
      </c>
      <c r="K120" s="563"/>
      <c r="L120" s="563">
        <v>7</v>
      </c>
      <c r="M120" s="563"/>
      <c r="N120" s="563">
        <v>5</v>
      </c>
      <c r="O120" s="563"/>
      <c r="P120" s="563">
        <v>5</v>
      </c>
      <c r="Q120" s="563"/>
      <c r="R120" s="563" t="s">
        <v>142</v>
      </c>
      <c r="S120" s="563"/>
      <c r="T120" s="563">
        <v>4</v>
      </c>
      <c r="U120" s="563"/>
      <c r="V120" s="563">
        <v>1</v>
      </c>
      <c r="W120" s="563"/>
      <c r="X120" s="563">
        <v>2</v>
      </c>
      <c r="Y120" s="563"/>
      <c r="Z120" s="563">
        <v>1</v>
      </c>
      <c r="AA120" s="563"/>
      <c r="AB120" s="563">
        <v>4</v>
      </c>
      <c r="AC120" s="563"/>
      <c r="AD120" s="563" t="s">
        <v>142</v>
      </c>
      <c r="AE120" s="563"/>
      <c r="AF120" s="563">
        <v>1</v>
      </c>
    </row>
    <row r="121" spans="1:32" s="452" customFormat="1" ht="11.25" customHeight="1" x14ac:dyDescent="0.2">
      <c r="A121" s="279"/>
      <c r="B121" s="559"/>
      <c r="C121" s="559"/>
      <c r="D121" s="559"/>
      <c r="E121" s="559"/>
      <c r="F121" s="559"/>
      <c r="G121" s="559"/>
      <c r="H121" s="559"/>
      <c r="I121" s="559"/>
      <c r="J121" s="559"/>
      <c r="K121" s="559"/>
      <c r="L121" s="559"/>
      <c r="M121" s="559"/>
      <c r="N121" s="559"/>
      <c r="O121" s="559"/>
      <c r="P121" s="559"/>
      <c r="Q121" s="559"/>
      <c r="R121" s="559"/>
      <c r="S121" s="559"/>
      <c r="T121" s="559"/>
      <c r="U121" s="559"/>
      <c r="V121" s="559"/>
      <c r="W121" s="559"/>
      <c r="X121" s="559"/>
      <c r="Y121" s="559"/>
      <c r="Z121" s="559"/>
      <c r="AA121" s="559"/>
      <c r="AB121" s="559"/>
      <c r="AC121" s="559"/>
      <c r="AD121" s="559"/>
      <c r="AE121" s="559"/>
      <c r="AF121" s="559"/>
    </row>
    <row r="122" spans="1:32" s="452" customFormat="1" ht="11.25" customHeight="1" x14ac:dyDescent="0.2">
      <c r="A122" s="548" t="s">
        <v>441</v>
      </c>
      <c r="B122" s="311"/>
      <c r="C122" s="311"/>
      <c r="D122" s="311"/>
      <c r="E122" s="311"/>
      <c r="F122" s="311"/>
      <c r="G122" s="311"/>
      <c r="H122" s="311"/>
      <c r="I122" s="311"/>
      <c r="J122" s="311"/>
      <c r="K122" s="311"/>
      <c r="L122" s="311"/>
      <c r="M122" s="311"/>
      <c r="N122" s="311"/>
      <c r="O122" s="311"/>
      <c r="P122" s="311"/>
      <c r="Q122" s="311"/>
      <c r="R122" s="311"/>
      <c r="S122" s="311"/>
      <c r="T122" s="311"/>
      <c r="U122" s="311"/>
      <c r="V122" s="311"/>
      <c r="W122" s="311"/>
      <c r="X122" s="311"/>
      <c r="Y122" s="311"/>
      <c r="Z122" s="311"/>
      <c r="AA122" s="311"/>
      <c r="AB122" s="311"/>
      <c r="AC122" s="311"/>
      <c r="AD122" s="311"/>
      <c r="AE122" s="311"/>
      <c r="AF122" s="311"/>
    </row>
    <row r="123" spans="1:32" s="548" customFormat="1" ht="10.9" customHeight="1" x14ac:dyDescent="0.2">
      <c r="A123" s="548" t="s">
        <v>243</v>
      </c>
      <c r="B123" s="561">
        <v>17795</v>
      </c>
      <c r="C123" s="561">
        <v>43</v>
      </c>
      <c r="D123" s="561">
        <v>129</v>
      </c>
      <c r="E123" s="561">
        <v>183</v>
      </c>
      <c r="F123" s="561"/>
      <c r="G123" s="561">
        <v>175</v>
      </c>
      <c r="H123" s="561">
        <v>266</v>
      </c>
      <c r="I123" s="561"/>
      <c r="J123" s="561">
        <v>262</v>
      </c>
      <c r="K123" s="561"/>
      <c r="L123" s="561">
        <v>379</v>
      </c>
      <c r="M123" s="561"/>
      <c r="N123" s="561">
        <v>594</v>
      </c>
      <c r="O123" s="561"/>
      <c r="P123" s="561">
        <v>1082</v>
      </c>
      <c r="Q123" s="561"/>
      <c r="R123" s="561">
        <v>2612</v>
      </c>
      <c r="S123" s="561"/>
      <c r="T123" s="561">
        <v>3164</v>
      </c>
      <c r="U123" s="561"/>
      <c r="V123" s="561">
        <v>2524</v>
      </c>
      <c r="W123" s="561"/>
      <c r="X123" s="561">
        <v>2368</v>
      </c>
      <c r="Y123" s="561"/>
      <c r="Z123" s="561">
        <v>1779</v>
      </c>
      <c r="AA123" s="561"/>
      <c r="AB123" s="561">
        <v>1202</v>
      </c>
      <c r="AC123" s="561"/>
      <c r="AD123" s="561">
        <v>874</v>
      </c>
      <c r="AE123" s="561"/>
      <c r="AF123" s="561">
        <v>159</v>
      </c>
    </row>
    <row r="124" spans="1:32" s="183" customFormat="1" ht="10.9" customHeight="1" x14ac:dyDescent="0.2">
      <c r="A124" s="452" t="s">
        <v>156</v>
      </c>
      <c r="B124" s="559">
        <v>8477</v>
      </c>
      <c r="C124" s="559" t="s">
        <v>142</v>
      </c>
      <c r="D124" s="559" t="s">
        <v>142</v>
      </c>
      <c r="E124" s="559" t="s">
        <v>142</v>
      </c>
      <c r="F124" s="559"/>
      <c r="G124" s="559">
        <v>1</v>
      </c>
      <c r="H124" s="559" t="s">
        <v>142</v>
      </c>
      <c r="I124" s="559"/>
      <c r="J124" s="559">
        <v>3</v>
      </c>
      <c r="K124" s="559"/>
      <c r="L124" s="559">
        <v>5</v>
      </c>
      <c r="M124" s="559"/>
      <c r="N124" s="559">
        <v>21</v>
      </c>
      <c r="O124" s="559"/>
      <c r="P124" s="559">
        <v>558</v>
      </c>
      <c r="Q124" s="559"/>
      <c r="R124" s="559">
        <v>1434</v>
      </c>
      <c r="S124" s="559"/>
      <c r="T124" s="559">
        <v>1754</v>
      </c>
      <c r="U124" s="559"/>
      <c r="V124" s="559">
        <v>1478</v>
      </c>
      <c r="W124" s="559"/>
      <c r="X124" s="559">
        <v>1276</v>
      </c>
      <c r="Y124" s="559"/>
      <c r="Z124" s="559">
        <v>864</v>
      </c>
      <c r="AA124" s="559"/>
      <c r="AB124" s="559">
        <v>616</v>
      </c>
      <c r="AC124" s="559"/>
      <c r="AD124" s="559">
        <v>433</v>
      </c>
      <c r="AE124" s="559"/>
      <c r="AF124" s="559">
        <v>34</v>
      </c>
    </row>
    <row r="125" spans="1:32" ht="10.9" customHeight="1" x14ac:dyDescent="0.2">
      <c r="A125" s="452" t="s">
        <v>157</v>
      </c>
      <c r="B125" s="559">
        <v>3437</v>
      </c>
      <c r="C125" s="559">
        <v>38</v>
      </c>
      <c r="D125" s="559">
        <v>103</v>
      </c>
      <c r="E125" s="559">
        <v>147</v>
      </c>
      <c r="F125" s="559"/>
      <c r="G125" s="559">
        <v>113</v>
      </c>
      <c r="H125" s="559">
        <v>136</v>
      </c>
      <c r="I125" s="559"/>
      <c r="J125" s="559">
        <v>91</v>
      </c>
      <c r="K125" s="559"/>
      <c r="L125" s="559">
        <v>61</v>
      </c>
      <c r="M125" s="559"/>
      <c r="N125" s="559">
        <v>195</v>
      </c>
      <c r="O125" s="559"/>
      <c r="P125" s="559">
        <v>311</v>
      </c>
      <c r="Q125" s="559"/>
      <c r="R125" s="559">
        <v>548</v>
      </c>
      <c r="S125" s="559"/>
      <c r="T125" s="559">
        <v>510</v>
      </c>
      <c r="U125" s="559"/>
      <c r="V125" s="559">
        <v>287</v>
      </c>
      <c r="W125" s="559"/>
      <c r="X125" s="559">
        <v>266</v>
      </c>
      <c r="Y125" s="559"/>
      <c r="Z125" s="559">
        <v>219</v>
      </c>
      <c r="AA125" s="559"/>
      <c r="AB125" s="559">
        <v>188</v>
      </c>
      <c r="AC125" s="559"/>
      <c r="AD125" s="559">
        <v>158</v>
      </c>
      <c r="AE125" s="559"/>
      <c r="AF125" s="559">
        <v>66</v>
      </c>
    </row>
    <row r="126" spans="1:32" ht="10.9" customHeight="1" x14ac:dyDescent="0.2">
      <c r="A126" s="452" t="s">
        <v>158</v>
      </c>
      <c r="B126" s="559">
        <v>850</v>
      </c>
      <c r="C126" s="559" t="s">
        <v>142</v>
      </c>
      <c r="D126" s="559" t="s">
        <v>142</v>
      </c>
      <c r="E126" s="559" t="s">
        <v>142</v>
      </c>
      <c r="F126" s="559"/>
      <c r="G126" s="559" t="s">
        <v>142</v>
      </c>
      <c r="H126" s="559" t="s">
        <v>142</v>
      </c>
      <c r="I126" s="559"/>
      <c r="J126" s="559" t="s">
        <v>142</v>
      </c>
      <c r="K126" s="559"/>
      <c r="L126" s="559">
        <v>1</v>
      </c>
      <c r="M126" s="559"/>
      <c r="N126" s="559">
        <v>1</v>
      </c>
      <c r="O126" s="559"/>
      <c r="P126" s="559">
        <v>42</v>
      </c>
      <c r="Q126" s="559"/>
      <c r="R126" s="559">
        <v>143</v>
      </c>
      <c r="S126" s="559"/>
      <c r="T126" s="559">
        <v>197</v>
      </c>
      <c r="U126" s="559"/>
      <c r="V126" s="559">
        <v>146</v>
      </c>
      <c r="W126" s="559"/>
      <c r="X126" s="559">
        <v>142</v>
      </c>
      <c r="Y126" s="559"/>
      <c r="Z126" s="559">
        <v>113</v>
      </c>
      <c r="AA126" s="559"/>
      <c r="AB126" s="559">
        <v>50</v>
      </c>
      <c r="AC126" s="559"/>
      <c r="AD126" s="559">
        <v>9</v>
      </c>
      <c r="AE126" s="559"/>
      <c r="AF126" s="559">
        <v>6</v>
      </c>
    </row>
    <row r="127" spans="1:32" ht="10.9" customHeight="1" x14ac:dyDescent="0.2">
      <c r="A127" s="452" t="s">
        <v>159</v>
      </c>
      <c r="B127" s="559">
        <v>281</v>
      </c>
      <c r="C127" s="559">
        <v>3</v>
      </c>
      <c r="D127" s="559">
        <v>3</v>
      </c>
      <c r="E127" s="559">
        <v>4</v>
      </c>
      <c r="F127" s="559"/>
      <c r="G127" s="559">
        <v>3</v>
      </c>
      <c r="H127" s="559">
        <v>8</v>
      </c>
      <c r="I127" s="559"/>
      <c r="J127" s="559">
        <v>5</v>
      </c>
      <c r="K127" s="559"/>
      <c r="L127" s="559">
        <v>7</v>
      </c>
      <c r="M127" s="559"/>
      <c r="N127" s="559">
        <v>14</v>
      </c>
      <c r="O127" s="559"/>
      <c r="P127" s="559">
        <v>11</v>
      </c>
      <c r="Q127" s="559"/>
      <c r="R127" s="559">
        <v>41</v>
      </c>
      <c r="S127" s="559"/>
      <c r="T127" s="559">
        <v>42</v>
      </c>
      <c r="U127" s="559"/>
      <c r="V127" s="559">
        <v>34</v>
      </c>
      <c r="W127" s="559"/>
      <c r="X127" s="559">
        <v>29</v>
      </c>
      <c r="Y127" s="559"/>
      <c r="Z127" s="559">
        <v>32</v>
      </c>
      <c r="AA127" s="559"/>
      <c r="AB127" s="559">
        <v>23</v>
      </c>
      <c r="AC127" s="559"/>
      <c r="AD127" s="559">
        <v>15</v>
      </c>
      <c r="AE127" s="559"/>
      <c r="AF127" s="559">
        <v>7</v>
      </c>
    </row>
    <row r="128" spans="1:32" ht="10.9" customHeight="1" x14ac:dyDescent="0.2">
      <c r="A128" s="452" t="s">
        <v>160</v>
      </c>
      <c r="B128" s="559">
        <v>798</v>
      </c>
      <c r="C128" s="559" t="s">
        <v>142</v>
      </c>
      <c r="D128" s="559" t="s">
        <v>142</v>
      </c>
      <c r="E128" s="559" t="s">
        <v>142</v>
      </c>
      <c r="F128" s="559"/>
      <c r="G128" s="559" t="s">
        <v>142</v>
      </c>
      <c r="H128" s="559" t="s">
        <v>142</v>
      </c>
      <c r="I128" s="559"/>
      <c r="J128" s="559">
        <v>1</v>
      </c>
      <c r="K128" s="559"/>
      <c r="L128" s="559">
        <v>2</v>
      </c>
      <c r="M128" s="559"/>
      <c r="N128" s="559">
        <v>19</v>
      </c>
      <c r="O128" s="559"/>
      <c r="P128" s="559">
        <v>20</v>
      </c>
      <c r="Q128" s="559"/>
      <c r="R128" s="559">
        <v>78</v>
      </c>
      <c r="S128" s="559"/>
      <c r="T128" s="559">
        <v>158</v>
      </c>
      <c r="U128" s="559"/>
      <c r="V128" s="559">
        <v>144</v>
      </c>
      <c r="W128" s="559"/>
      <c r="X128" s="559">
        <v>192</v>
      </c>
      <c r="Y128" s="559"/>
      <c r="Z128" s="559">
        <v>117</v>
      </c>
      <c r="AA128" s="559"/>
      <c r="AB128" s="559">
        <v>56</v>
      </c>
      <c r="AC128" s="559"/>
      <c r="AD128" s="559">
        <v>8</v>
      </c>
      <c r="AE128" s="559"/>
      <c r="AF128" s="559">
        <v>3</v>
      </c>
    </row>
    <row r="129" spans="1:32" ht="10.9" customHeight="1" x14ac:dyDescent="0.2">
      <c r="A129" s="452" t="s">
        <v>161</v>
      </c>
      <c r="B129" s="559">
        <v>85</v>
      </c>
      <c r="C129" s="559" t="s">
        <v>142</v>
      </c>
      <c r="D129" s="559" t="s">
        <v>142</v>
      </c>
      <c r="E129" s="559" t="s">
        <v>142</v>
      </c>
      <c r="F129" s="559"/>
      <c r="G129" s="559" t="s">
        <v>142</v>
      </c>
      <c r="H129" s="559">
        <v>1</v>
      </c>
      <c r="I129" s="559"/>
      <c r="J129" s="559">
        <v>1</v>
      </c>
      <c r="K129" s="559"/>
      <c r="L129" s="559">
        <v>1</v>
      </c>
      <c r="M129" s="559"/>
      <c r="N129" s="559">
        <v>4</v>
      </c>
      <c r="O129" s="559"/>
      <c r="P129" s="559">
        <v>3</v>
      </c>
      <c r="Q129" s="559"/>
      <c r="R129" s="559">
        <v>12</v>
      </c>
      <c r="S129" s="559"/>
      <c r="T129" s="559">
        <v>15</v>
      </c>
      <c r="U129" s="559"/>
      <c r="V129" s="559">
        <v>13</v>
      </c>
      <c r="W129" s="559"/>
      <c r="X129" s="559">
        <v>17</v>
      </c>
      <c r="Y129" s="559"/>
      <c r="Z129" s="559">
        <v>13</v>
      </c>
      <c r="AA129" s="559"/>
      <c r="AB129" s="559">
        <v>5</v>
      </c>
      <c r="AC129" s="559"/>
      <c r="AD129" s="559" t="s">
        <v>142</v>
      </c>
      <c r="AE129" s="559"/>
      <c r="AF129" s="559" t="s">
        <v>142</v>
      </c>
    </row>
    <row r="130" spans="1:32" ht="10.9" customHeight="1" x14ac:dyDescent="0.2">
      <c r="A130" s="452" t="s">
        <v>162</v>
      </c>
      <c r="B130" s="559">
        <v>811</v>
      </c>
      <c r="C130" s="559" t="s">
        <v>142</v>
      </c>
      <c r="D130" s="559">
        <v>1</v>
      </c>
      <c r="E130" s="559" t="s">
        <v>142</v>
      </c>
      <c r="F130" s="559"/>
      <c r="G130" s="559">
        <v>1</v>
      </c>
      <c r="H130" s="559">
        <v>3</v>
      </c>
      <c r="I130" s="559"/>
      <c r="J130" s="559">
        <v>45</v>
      </c>
      <c r="K130" s="559"/>
      <c r="L130" s="559">
        <v>225</v>
      </c>
      <c r="M130" s="559"/>
      <c r="N130" s="559">
        <v>205</v>
      </c>
      <c r="O130" s="559"/>
      <c r="P130" s="559">
        <v>34</v>
      </c>
      <c r="Q130" s="559"/>
      <c r="R130" s="559">
        <v>54</v>
      </c>
      <c r="S130" s="559"/>
      <c r="T130" s="559">
        <v>57</v>
      </c>
      <c r="U130" s="559"/>
      <c r="V130" s="559">
        <v>48</v>
      </c>
      <c r="W130" s="559"/>
      <c r="X130" s="559">
        <v>56</v>
      </c>
      <c r="Y130" s="559"/>
      <c r="Z130" s="559">
        <v>47</v>
      </c>
      <c r="AA130" s="559"/>
      <c r="AB130" s="559">
        <v>21</v>
      </c>
      <c r="AC130" s="559"/>
      <c r="AD130" s="559">
        <v>5</v>
      </c>
      <c r="AE130" s="559"/>
      <c r="AF130" s="559">
        <v>9</v>
      </c>
    </row>
    <row r="131" spans="1:32" ht="10.9" customHeight="1" x14ac:dyDescent="0.2">
      <c r="A131" s="452" t="s">
        <v>163</v>
      </c>
      <c r="B131" s="559">
        <v>1666</v>
      </c>
      <c r="C131" s="559" t="s">
        <v>142</v>
      </c>
      <c r="D131" s="559">
        <v>2</v>
      </c>
      <c r="E131" s="559">
        <v>10</v>
      </c>
      <c r="F131" s="559"/>
      <c r="G131" s="559">
        <v>28</v>
      </c>
      <c r="H131" s="559">
        <v>69</v>
      </c>
      <c r="I131" s="559"/>
      <c r="J131" s="559">
        <v>70</v>
      </c>
      <c r="K131" s="559"/>
      <c r="L131" s="559">
        <v>32</v>
      </c>
      <c r="M131" s="559"/>
      <c r="N131" s="559">
        <v>65</v>
      </c>
      <c r="O131" s="559"/>
      <c r="P131" s="559">
        <v>44</v>
      </c>
      <c r="Q131" s="559"/>
      <c r="R131" s="559">
        <v>154</v>
      </c>
      <c r="S131" s="559"/>
      <c r="T131" s="559">
        <v>257</v>
      </c>
      <c r="U131" s="559"/>
      <c r="V131" s="559">
        <v>231</v>
      </c>
      <c r="W131" s="559"/>
      <c r="X131" s="559">
        <v>241</v>
      </c>
      <c r="Y131" s="559"/>
      <c r="Z131" s="559">
        <v>248</v>
      </c>
      <c r="AA131" s="559"/>
      <c r="AB131" s="559">
        <v>100</v>
      </c>
      <c r="AC131" s="559"/>
      <c r="AD131" s="559">
        <v>94</v>
      </c>
      <c r="AE131" s="559"/>
      <c r="AF131" s="559">
        <v>21</v>
      </c>
    </row>
    <row r="132" spans="1:32" ht="10.9" customHeight="1" x14ac:dyDescent="0.2">
      <c r="A132" s="452" t="s">
        <v>164</v>
      </c>
      <c r="B132" s="559">
        <v>1212</v>
      </c>
      <c r="C132" s="559">
        <v>1</v>
      </c>
      <c r="D132" s="559">
        <v>19</v>
      </c>
      <c r="E132" s="559">
        <v>21</v>
      </c>
      <c r="F132" s="559"/>
      <c r="G132" s="559">
        <v>26</v>
      </c>
      <c r="H132" s="559">
        <v>44</v>
      </c>
      <c r="I132" s="559"/>
      <c r="J132" s="559">
        <v>41</v>
      </c>
      <c r="K132" s="559"/>
      <c r="L132" s="559">
        <v>21</v>
      </c>
      <c r="M132" s="559"/>
      <c r="N132" s="559">
        <v>52</v>
      </c>
      <c r="O132" s="559"/>
      <c r="P132" s="559">
        <v>45</v>
      </c>
      <c r="Q132" s="559"/>
      <c r="R132" s="559">
        <v>131</v>
      </c>
      <c r="S132" s="559"/>
      <c r="T132" s="559">
        <v>158</v>
      </c>
      <c r="U132" s="559"/>
      <c r="V132" s="559">
        <v>130</v>
      </c>
      <c r="W132" s="559"/>
      <c r="X132" s="559">
        <v>125</v>
      </c>
      <c r="Y132" s="559"/>
      <c r="Z132" s="559">
        <v>106</v>
      </c>
      <c r="AA132" s="559"/>
      <c r="AB132" s="559">
        <v>132</v>
      </c>
      <c r="AC132" s="559"/>
      <c r="AD132" s="559">
        <v>149</v>
      </c>
      <c r="AE132" s="559"/>
      <c r="AF132" s="559">
        <v>11</v>
      </c>
    </row>
    <row r="133" spans="1:32" ht="10.9" customHeight="1" x14ac:dyDescent="0.2">
      <c r="A133" s="452" t="s">
        <v>165</v>
      </c>
      <c r="B133" s="559">
        <v>178</v>
      </c>
      <c r="C133" s="559">
        <v>1</v>
      </c>
      <c r="D133" s="559">
        <v>1</v>
      </c>
      <c r="E133" s="559">
        <v>1</v>
      </c>
      <c r="F133" s="559"/>
      <c r="G133" s="559">
        <v>3</v>
      </c>
      <c r="H133" s="559">
        <v>5</v>
      </c>
      <c r="I133" s="559"/>
      <c r="J133" s="559">
        <v>5</v>
      </c>
      <c r="K133" s="559"/>
      <c r="L133" s="559">
        <v>24</v>
      </c>
      <c r="M133" s="559"/>
      <c r="N133" s="559">
        <v>18</v>
      </c>
      <c r="O133" s="559"/>
      <c r="P133" s="559">
        <v>14</v>
      </c>
      <c r="Q133" s="559"/>
      <c r="R133" s="559">
        <v>17</v>
      </c>
      <c r="S133" s="559"/>
      <c r="T133" s="559">
        <v>16</v>
      </c>
      <c r="U133" s="559"/>
      <c r="V133" s="559">
        <v>13</v>
      </c>
      <c r="W133" s="559"/>
      <c r="X133" s="559">
        <v>24</v>
      </c>
      <c r="Y133" s="559"/>
      <c r="Z133" s="559">
        <v>20</v>
      </c>
      <c r="AA133" s="559"/>
      <c r="AB133" s="559">
        <v>11</v>
      </c>
      <c r="AC133" s="559"/>
      <c r="AD133" s="559">
        <v>3</v>
      </c>
      <c r="AE133" s="559"/>
      <c r="AF133" s="559">
        <v>2</v>
      </c>
    </row>
    <row r="134" spans="1:32" ht="10.9" customHeight="1" x14ac:dyDescent="0.2">
      <c r="A134" s="452"/>
      <c r="B134" s="55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row>
    <row r="135" spans="1:32" s="389" customFormat="1" ht="10.9" customHeight="1" x14ac:dyDescent="0.2">
      <c r="A135" s="548" t="s">
        <v>244</v>
      </c>
      <c r="B135" s="561">
        <v>10308</v>
      </c>
      <c r="C135" s="561">
        <v>27</v>
      </c>
      <c r="D135" s="561">
        <v>62</v>
      </c>
      <c r="E135" s="561">
        <v>85</v>
      </c>
      <c r="F135" s="561"/>
      <c r="G135" s="561">
        <v>98</v>
      </c>
      <c r="H135" s="561">
        <v>128</v>
      </c>
      <c r="I135" s="561"/>
      <c r="J135" s="561">
        <v>138</v>
      </c>
      <c r="K135" s="561"/>
      <c r="L135" s="561">
        <v>237</v>
      </c>
      <c r="M135" s="561"/>
      <c r="N135" s="561">
        <v>318</v>
      </c>
      <c r="O135" s="561"/>
      <c r="P135" s="561">
        <v>622</v>
      </c>
      <c r="Q135" s="561"/>
      <c r="R135" s="561">
        <v>1574</v>
      </c>
      <c r="S135" s="561"/>
      <c r="T135" s="561">
        <v>1927</v>
      </c>
      <c r="U135" s="561"/>
      <c r="V135" s="561">
        <v>1510</v>
      </c>
      <c r="W135" s="561"/>
      <c r="X135" s="561">
        <v>1372</v>
      </c>
      <c r="Y135" s="561"/>
      <c r="Z135" s="561">
        <v>1014</v>
      </c>
      <c r="AA135" s="561"/>
      <c r="AB135" s="561">
        <v>651</v>
      </c>
      <c r="AC135" s="561"/>
      <c r="AD135" s="561">
        <v>519</v>
      </c>
      <c r="AE135" s="561"/>
      <c r="AF135" s="561">
        <v>26</v>
      </c>
    </row>
    <row r="136" spans="1:32" ht="10.9" customHeight="1" x14ac:dyDescent="0.2">
      <c r="A136" s="452" t="s">
        <v>156</v>
      </c>
      <c r="B136" s="559">
        <v>5066</v>
      </c>
      <c r="C136" s="559" t="s">
        <v>142</v>
      </c>
      <c r="D136" s="559" t="s">
        <v>142</v>
      </c>
      <c r="E136" s="559" t="s">
        <v>142</v>
      </c>
      <c r="F136" s="559"/>
      <c r="G136" s="559" t="s">
        <v>142</v>
      </c>
      <c r="H136" s="559" t="s">
        <v>142</v>
      </c>
      <c r="I136" s="559"/>
      <c r="J136" s="559">
        <v>2</v>
      </c>
      <c r="K136" s="559"/>
      <c r="L136" s="559">
        <v>5</v>
      </c>
      <c r="M136" s="559"/>
      <c r="N136" s="559">
        <v>15</v>
      </c>
      <c r="O136" s="559"/>
      <c r="P136" s="559">
        <v>343</v>
      </c>
      <c r="Q136" s="559"/>
      <c r="R136" s="559">
        <v>883</v>
      </c>
      <c r="S136" s="559"/>
      <c r="T136" s="559">
        <v>1029</v>
      </c>
      <c r="U136" s="559"/>
      <c r="V136" s="559">
        <v>866</v>
      </c>
      <c r="W136" s="559"/>
      <c r="X136" s="559">
        <v>721</v>
      </c>
      <c r="Y136" s="559"/>
      <c r="Z136" s="559">
        <v>497</v>
      </c>
      <c r="AA136" s="559"/>
      <c r="AB136" s="559">
        <v>367</v>
      </c>
      <c r="AC136" s="559"/>
      <c r="AD136" s="559">
        <v>334</v>
      </c>
      <c r="AE136" s="559"/>
      <c r="AF136" s="559">
        <v>4</v>
      </c>
    </row>
    <row r="137" spans="1:32" ht="10.9" customHeight="1" x14ac:dyDescent="0.2">
      <c r="A137" s="452" t="s">
        <v>157</v>
      </c>
      <c r="B137" s="559">
        <v>1434</v>
      </c>
      <c r="C137" s="559">
        <v>23</v>
      </c>
      <c r="D137" s="559">
        <v>48</v>
      </c>
      <c r="E137" s="559">
        <v>66</v>
      </c>
      <c r="F137" s="559"/>
      <c r="G137" s="559">
        <v>54</v>
      </c>
      <c r="H137" s="559">
        <v>57</v>
      </c>
      <c r="I137" s="559"/>
      <c r="J137" s="559">
        <v>43</v>
      </c>
      <c r="K137" s="559"/>
      <c r="L137" s="559">
        <v>24</v>
      </c>
      <c r="M137" s="559"/>
      <c r="N137" s="559">
        <v>81</v>
      </c>
      <c r="O137" s="559"/>
      <c r="P137" s="559">
        <v>160</v>
      </c>
      <c r="Q137" s="559"/>
      <c r="R137" s="559">
        <v>281</v>
      </c>
      <c r="S137" s="559"/>
      <c r="T137" s="559">
        <v>259</v>
      </c>
      <c r="U137" s="559"/>
      <c r="V137" s="559">
        <v>110</v>
      </c>
      <c r="W137" s="559"/>
      <c r="X137" s="559">
        <v>84</v>
      </c>
      <c r="Y137" s="559"/>
      <c r="Z137" s="559">
        <v>65</v>
      </c>
      <c r="AA137" s="559"/>
      <c r="AB137" s="559">
        <v>35</v>
      </c>
      <c r="AC137" s="559"/>
      <c r="AD137" s="559">
        <v>37</v>
      </c>
      <c r="AE137" s="559"/>
      <c r="AF137" s="559">
        <v>7</v>
      </c>
    </row>
    <row r="138" spans="1:32" ht="10.9" customHeight="1" x14ac:dyDescent="0.2">
      <c r="A138" s="452" t="s">
        <v>158</v>
      </c>
      <c r="B138" s="559">
        <v>756</v>
      </c>
      <c r="C138" s="559" t="s">
        <v>142</v>
      </c>
      <c r="D138" s="559" t="s">
        <v>142</v>
      </c>
      <c r="E138" s="559" t="s">
        <v>142</v>
      </c>
      <c r="F138" s="559"/>
      <c r="G138" s="559" t="s">
        <v>142</v>
      </c>
      <c r="H138" s="559" t="s">
        <v>142</v>
      </c>
      <c r="I138" s="559"/>
      <c r="J138" s="559" t="s">
        <v>142</v>
      </c>
      <c r="K138" s="559"/>
      <c r="L138" s="559">
        <v>1</v>
      </c>
      <c r="M138" s="559"/>
      <c r="N138" s="559">
        <v>1</v>
      </c>
      <c r="O138" s="559"/>
      <c r="P138" s="559">
        <v>29</v>
      </c>
      <c r="Q138" s="559"/>
      <c r="R138" s="559">
        <v>121</v>
      </c>
      <c r="S138" s="559"/>
      <c r="T138" s="559">
        <v>182</v>
      </c>
      <c r="U138" s="559"/>
      <c r="V138" s="559">
        <v>132</v>
      </c>
      <c r="W138" s="559"/>
      <c r="X138" s="559">
        <v>128</v>
      </c>
      <c r="Y138" s="559"/>
      <c r="Z138" s="559">
        <v>102</v>
      </c>
      <c r="AA138" s="559"/>
      <c r="AB138" s="559">
        <v>48</v>
      </c>
      <c r="AC138" s="559"/>
      <c r="AD138" s="559">
        <v>9</v>
      </c>
      <c r="AE138" s="559"/>
      <c r="AF138" s="559">
        <v>3</v>
      </c>
    </row>
    <row r="139" spans="1:32" ht="10.9" customHeight="1" x14ac:dyDescent="0.2">
      <c r="A139" s="452" t="s">
        <v>159</v>
      </c>
      <c r="B139" s="559">
        <v>143</v>
      </c>
      <c r="C139" s="559">
        <v>3</v>
      </c>
      <c r="D139" s="559">
        <v>1</v>
      </c>
      <c r="E139" s="559" t="s">
        <v>142</v>
      </c>
      <c r="F139" s="559"/>
      <c r="G139" s="559">
        <v>2</v>
      </c>
      <c r="H139" s="559">
        <v>3</v>
      </c>
      <c r="I139" s="559"/>
      <c r="J139" s="559">
        <v>3</v>
      </c>
      <c r="K139" s="559"/>
      <c r="L139" s="559">
        <v>6</v>
      </c>
      <c r="M139" s="559"/>
      <c r="N139" s="559">
        <v>8</v>
      </c>
      <c r="O139" s="559"/>
      <c r="P139" s="559">
        <v>8</v>
      </c>
      <c r="Q139" s="559"/>
      <c r="R139" s="559">
        <v>25</v>
      </c>
      <c r="S139" s="559"/>
      <c r="T139" s="559">
        <v>30</v>
      </c>
      <c r="U139" s="559"/>
      <c r="V139" s="559">
        <v>20</v>
      </c>
      <c r="W139" s="559"/>
      <c r="X139" s="559">
        <v>12</v>
      </c>
      <c r="Y139" s="559"/>
      <c r="Z139" s="559">
        <v>11</v>
      </c>
      <c r="AA139" s="559"/>
      <c r="AB139" s="559">
        <v>7</v>
      </c>
      <c r="AC139" s="559"/>
      <c r="AD139" s="559">
        <v>3</v>
      </c>
      <c r="AE139" s="559"/>
      <c r="AF139" s="559">
        <v>1</v>
      </c>
    </row>
    <row r="140" spans="1:32" ht="10.9" customHeight="1" x14ac:dyDescent="0.2">
      <c r="A140" s="452" t="s">
        <v>160</v>
      </c>
      <c r="B140" s="559">
        <v>742</v>
      </c>
      <c r="C140" s="559" t="s">
        <v>142</v>
      </c>
      <c r="D140" s="559" t="s">
        <v>142</v>
      </c>
      <c r="E140" s="559" t="s">
        <v>142</v>
      </c>
      <c r="F140" s="559"/>
      <c r="G140" s="559" t="s">
        <v>142</v>
      </c>
      <c r="H140" s="559" t="s">
        <v>142</v>
      </c>
      <c r="I140" s="559"/>
      <c r="J140" s="559">
        <v>1</v>
      </c>
      <c r="K140" s="559"/>
      <c r="L140" s="559">
        <v>2</v>
      </c>
      <c r="M140" s="559"/>
      <c r="N140" s="559">
        <v>17</v>
      </c>
      <c r="O140" s="559"/>
      <c r="P140" s="559">
        <v>19</v>
      </c>
      <c r="Q140" s="559"/>
      <c r="R140" s="559">
        <v>71</v>
      </c>
      <c r="S140" s="559"/>
      <c r="T140" s="559">
        <v>152</v>
      </c>
      <c r="U140" s="559"/>
      <c r="V140" s="559">
        <v>138</v>
      </c>
      <c r="W140" s="559"/>
      <c r="X140" s="559">
        <v>166</v>
      </c>
      <c r="Y140" s="559"/>
      <c r="Z140" s="559">
        <v>111</v>
      </c>
      <c r="AA140" s="559"/>
      <c r="AB140" s="559">
        <v>56</v>
      </c>
      <c r="AC140" s="559"/>
      <c r="AD140" s="559">
        <v>8</v>
      </c>
      <c r="AE140" s="559"/>
      <c r="AF140" s="559">
        <v>1</v>
      </c>
    </row>
    <row r="141" spans="1:32" ht="10.9" customHeight="1" x14ac:dyDescent="0.2">
      <c r="A141" s="452" t="s">
        <v>161</v>
      </c>
      <c r="B141" s="559">
        <v>21</v>
      </c>
      <c r="C141" s="559" t="s">
        <v>142</v>
      </c>
      <c r="D141" s="559" t="s">
        <v>142</v>
      </c>
      <c r="E141" s="559" t="s">
        <v>142</v>
      </c>
      <c r="F141" s="559"/>
      <c r="G141" s="559" t="s">
        <v>142</v>
      </c>
      <c r="H141" s="559" t="s">
        <v>142</v>
      </c>
      <c r="I141" s="559"/>
      <c r="J141" s="559" t="s">
        <v>142</v>
      </c>
      <c r="K141" s="559"/>
      <c r="L141" s="559">
        <v>1</v>
      </c>
      <c r="M141" s="559"/>
      <c r="N141" s="559">
        <v>2</v>
      </c>
      <c r="O141" s="559"/>
      <c r="P141" s="559">
        <v>3</v>
      </c>
      <c r="Q141" s="559"/>
      <c r="R141" s="559">
        <v>5</v>
      </c>
      <c r="S141" s="559"/>
      <c r="T141" s="559">
        <v>3</v>
      </c>
      <c r="U141" s="559"/>
      <c r="V141" s="559">
        <v>2</v>
      </c>
      <c r="W141" s="559"/>
      <c r="X141" s="559">
        <v>2</v>
      </c>
      <c r="Y141" s="559"/>
      <c r="Z141" s="559">
        <v>2</v>
      </c>
      <c r="AA141" s="559"/>
      <c r="AB141" s="559">
        <v>1</v>
      </c>
      <c r="AC141" s="559"/>
      <c r="AD141" s="559" t="s">
        <v>142</v>
      </c>
      <c r="AE141" s="559"/>
      <c r="AF141" s="559" t="s">
        <v>142</v>
      </c>
    </row>
    <row r="142" spans="1:32" ht="10.9" customHeight="1" x14ac:dyDescent="0.2">
      <c r="A142" s="452" t="s">
        <v>162</v>
      </c>
      <c r="B142" s="559">
        <v>568</v>
      </c>
      <c r="C142" s="559" t="s">
        <v>142</v>
      </c>
      <c r="D142" s="559">
        <v>1</v>
      </c>
      <c r="E142" s="559" t="s">
        <v>142</v>
      </c>
      <c r="F142" s="559"/>
      <c r="G142" s="559" t="s">
        <v>142</v>
      </c>
      <c r="H142" s="559">
        <v>3</v>
      </c>
      <c r="I142" s="559"/>
      <c r="J142" s="559">
        <v>29</v>
      </c>
      <c r="K142" s="559"/>
      <c r="L142" s="559">
        <v>158</v>
      </c>
      <c r="M142" s="559"/>
      <c r="N142" s="559">
        <v>131</v>
      </c>
      <c r="O142" s="559"/>
      <c r="P142" s="559">
        <v>17</v>
      </c>
      <c r="Q142" s="559"/>
      <c r="R142" s="559">
        <v>38</v>
      </c>
      <c r="S142" s="559"/>
      <c r="T142" s="559">
        <v>42</v>
      </c>
      <c r="U142" s="559"/>
      <c r="V142" s="559">
        <v>37</v>
      </c>
      <c r="W142" s="559"/>
      <c r="X142" s="559">
        <v>45</v>
      </c>
      <c r="Y142" s="559"/>
      <c r="Z142" s="559">
        <v>41</v>
      </c>
      <c r="AA142" s="559"/>
      <c r="AB142" s="559">
        <v>18</v>
      </c>
      <c r="AC142" s="559"/>
      <c r="AD142" s="559">
        <v>5</v>
      </c>
      <c r="AE142" s="559"/>
      <c r="AF142" s="559">
        <v>3</v>
      </c>
    </row>
    <row r="143" spans="1:32" ht="10.9" customHeight="1" x14ac:dyDescent="0.2">
      <c r="A143" s="452" t="s">
        <v>163</v>
      </c>
      <c r="B143" s="559">
        <v>897</v>
      </c>
      <c r="C143" s="559" t="s">
        <v>142</v>
      </c>
      <c r="D143" s="559">
        <v>1</v>
      </c>
      <c r="E143" s="559">
        <v>6</v>
      </c>
      <c r="F143" s="559"/>
      <c r="G143" s="559">
        <v>24</v>
      </c>
      <c r="H143" s="559">
        <v>41</v>
      </c>
      <c r="I143" s="559"/>
      <c r="J143" s="559">
        <v>44</v>
      </c>
      <c r="K143" s="559"/>
      <c r="L143" s="559">
        <v>15</v>
      </c>
      <c r="M143" s="559"/>
      <c r="N143" s="559">
        <v>28</v>
      </c>
      <c r="O143" s="559"/>
      <c r="P143" s="559">
        <v>16</v>
      </c>
      <c r="Q143" s="559"/>
      <c r="R143" s="559">
        <v>68</v>
      </c>
      <c r="S143" s="559"/>
      <c r="T143" s="559">
        <v>143</v>
      </c>
      <c r="U143" s="559"/>
      <c r="V143" s="559">
        <v>129</v>
      </c>
      <c r="W143" s="559"/>
      <c r="X143" s="559">
        <v>134</v>
      </c>
      <c r="Y143" s="559"/>
      <c r="Z143" s="559">
        <v>126</v>
      </c>
      <c r="AA143" s="559"/>
      <c r="AB143" s="559">
        <v>60</v>
      </c>
      <c r="AC143" s="559"/>
      <c r="AD143" s="559">
        <v>57</v>
      </c>
      <c r="AE143" s="559"/>
      <c r="AF143" s="559">
        <v>5</v>
      </c>
    </row>
    <row r="144" spans="1:32" ht="10.9" customHeight="1" x14ac:dyDescent="0.2">
      <c r="A144" s="452" t="s">
        <v>164</v>
      </c>
      <c r="B144" s="559">
        <v>550</v>
      </c>
      <c r="C144" s="559">
        <v>1</v>
      </c>
      <c r="D144" s="559">
        <v>10</v>
      </c>
      <c r="E144" s="559">
        <v>12</v>
      </c>
      <c r="F144" s="559"/>
      <c r="G144" s="559">
        <v>17</v>
      </c>
      <c r="H144" s="559">
        <v>20</v>
      </c>
      <c r="I144" s="559"/>
      <c r="J144" s="559">
        <v>15</v>
      </c>
      <c r="K144" s="559"/>
      <c r="L144" s="559">
        <v>8</v>
      </c>
      <c r="M144" s="559"/>
      <c r="N144" s="559">
        <v>24</v>
      </c>
      <c r="O144" s="559"/>
      <c r="P144" s="559">
        <v>19</v>
      </c>
      <c r="Q144" s="559"/>
      <c r="R144" s="559">
        <v>66</v>
      </c>
      <c r="S144" s="559"/>
      <c r="T144" s="559">
        <v>76</v>
      </c>
      <c r="U144" s="559"/>
      <c r="V144" s="559">
        <v>65</v>
      </c>
      <c r="W144" s="559"/>
      <c r="X144" s="559">
        <v>59</v>
      </c>
      <c r="Y144" s="559"/>
      <c r="Z144" s="559">
        <v>41</v>
      </c>
      <c r="AA144" s="559"/>
      <c r="AB144" s="559">
        <v>52</v>
      </c>
      <c r="AC144" s="559"/>
      <c r="AD144" s="559">
        <v>63</v>
      </c>
      <c r="AE144" s="559"/>
      <c r="AF144" s="559">
        <v>2</v>
      </c>
    </row>
    <row r="145" spans="1:32" x14ac:dyDescent="0.2">
      <c r="A145" s="452" t="s">
        <v>165</v>
      </c>
      <c r="B145" s="559">
        <v>131</v>
      </c>
      <c r="C145" s="559" t="s">
        <v>142</v>
      </c>
      <c r="D145" s="559">
        <v>1</v>
      </c>
      <c r="E145" s="559">
        <v>1</v>
      </c>
      <c r="F145" s="559"/>
      <c r="G145" s="559">
        <v>1</v>
      </c>
      <c r="H145" s="559">
        <v>4</v>
      </c>
      <c r="I145" s="559"/>
      <c r="J145" s="559">
        <v>1</v>
      </c>
      <c r="K145" s="559"/>
      <c r="L145" s="559">
        <v>17</v>
      </c>
      <c r="M145" s="559"/>
      <c r="N145" s="559">
        <v>11</v>
      </c>
      <c r="O145" s="559"/>
      <c r="P145" s="559">
        <v>8</v>
      </c>
      <c r="Q145" s="559"/>
      <c r="R145" s="559">
        <v>16</v>
      </c>
      <c r="S145" s="559"/>
      <c r="T145" s="559">
        <v>11</v>
      </c>
      <c r="U145" s="559"/>
      <c r="V145" s="559">
        <v>11</v>
      </c>
      <c r="W145" s="559"/>
      <c r="X145" s="559">
        <v>21</v>
      </c>
      <c r="Y145" s="559"/>
      <c r="Z145" s="559">
        <v>18</v>
      </c>
      <c r="AA145" s="559"/>
      <c r="AB145" s="559">
        <v>7</v>
      </c>
      <c r="AC145" s="559"/>
      <c r="AD145" s="559">
        <v>3</v>
      </c>
      <c r="AE145" s="559"/>
      <c r="AF145" s="559" t="s">
        <v>142</v>
      </c>
    </row>
    <row r="146" spans="1:32" ht="10.9" customHeight="1" x14ac:dyDescent="0.2">
      <c r="A146" s="452"/>
      <c r="B146" s="559"/>
      <c r="C146" s="559"/>
      <c r="D146" s="559"/>
      <c r="E146" s="559"/>
      <c r="F146" s="559"/>
      <c r="G146" s="559"/>
      <c r="H146" s="559"/>
      <c r="I146" s="559"/>
      <c r="J146" s="559"/>
      <c r="K146" s="559"/>
      <c r="L146" s="559"/>
      <c r="M146" s="559"/>
      <c r="N146" s="559"/>
      <c r="O146" s="559"/>
      <c r="P146" s="559"/>
      <c r="Q146" s="559"/>
      <c r="R146" s="559"/>
      <c r="S146" s="559"/>
      <c r="T146" s="559"/>
      <c r="U146" s="559"/>
      <c r="V146" s="559"/>
      <c r="W146" s="559"/>
      <c r="X146" s="559"/>
      <c r="Y146" s="559"/>
      <c r="Z146" s="559"/>
      <c r="AA146" s="559"/>
      <c r="AB146" s="559"/>
      <c r="AC146" s="559"/>
      <c r="AD146" s="559"/>
      <c r="AE146" s="559"/>
      <c r="AF146" s="559"/>
    </row>
    <row r="147" spans="1:32" s="389" customFormat="1" ht="10.9" customHeight="1" x14ac:dyDescent="0.2">
      <c r="A147" s="548" t="s">
        <v>245</v>
      </c>
      <c r="B147" s="561">
        <v>7372</v>
      </c>
      <c r="C147" s="561">
        <v>16</v>
      </c>
      <c r="D147" s="561">
        <v>67</v>
      </c>
      <c r="E147" s="561">
        <v>98</v>
      </c>
      <c r="F147" s="561"/>
      <c r="G147" s="561">
        <v>77</v>
      </c>
      <c r="H147" s="561">
        <v>138</v>
      </c>
      <c r="I147" s="561"/>
      <c r="J147" s="561">
        <v>124</v>
      </c>
      <c r="K147" s="561"/>
      <c r="L147" s="561">
        <v>142</v>
      </c>
      <c r="M147" s="561"/>
      <c r="N147" s="561">
        <v>276</v>
      </c>
      <c r="O147" s="561"/>
      <c r="P147" s="561">
        <v>460</v>
      </c>
      <c r="Q147" s="561"/>
      <c r="R147" s="561">
        <v>1038</v>
      </c>
      <c r="S147" s="561"/>
      <c r="T147" s="561">
        <v>1237</v>
      </c>
      <c r="U147" s="561"/>
      <c r="V147" s="561">
        <v>1014</v>
      </c>
      <c r="W147" s="561"/>
      <c r="X147" s="561">
        <v>996</v>
      </c>
      <c r="Y147" s="561"/>
      <c r="Z147" s="561">
        <v>765</v>
      </c>
      <c r="AA147" s="561"/>
      <c r="AB147" s="561">
        <v>551</v>
      </c>
      <c r="AC147" s="561"/>
      <c r="AD147" s="561">
        <v>355</v>
      </c>
      <c r="AE147" s="561"/>
      <c r="AF147" s="561">
        <v>18</v>
      </c>
    </row>
    <row r="148" spans="1:32" ht="10.9" customHeight="1" x14ac:dyDescent="0.2">
      <c r="A148" s="452" t="s">
        <v>156</v>
      </c>
      <c r="B148" s="559">
        <v>3381</v>
      </c>
      <c r="C148" s="559" t="s">
        <v>142</v>
      </c>
      <c r="D148" s="559" t="s">
        <v>142</v>
      </c>
      <c r="E148" s="559" t="s">
        <v>142</v>
      </c>
      <c r="F148" s="559"/>
      <c r="G148" s="559">
        <v>1</v>
      </c>
      <c r="H148" s="559" t="s">
        <v>142</v>
      </c>
      <c r="I148" s="559"/>
      <c r="J148" s="559">
        <v>1</v>
      </c>
      <c r="K148" s="559"/>
      <c r="L148" s="559" t="s">
        <v>142</v>
      </c>
      <c r="M148" s="559"/>
      <c r="N148" s="559">
        <v>6</v>
      </c>
      <c r="O148" s="559"/>
      <c r="P148" s="559">
        <v>215</v>
      </c>
      <c r="Q148" s="559"/>
      <c r="R148" s="559">
        <v>551</v>
      </c>
      <c r="S148" s="559"/>
      <c r="T148" s="559">
        <v>725</v>
      </c>
      <c r="U148" s="559"/>
      <c r="V148" s="559">
        <v>612</v>
      </c>
      <c r="W148" s="559"/>
      <c r="X148" s="559">
        <v>555</v>
      </c>
      <c r="Y148" s="559"/>
      <c r="Z148" s="559">
        <v>367</v>
      </c>
      <c r="AA148" s="559"/>
      <c r="AB148" s="559">
        <v>249</v>
      </c>
      <c r="AC148" s="559"/>
      <c r="AD148" s="559">
        <v>99</v>
      </c>
      <c r="AE148" s="559"/>
      <c r="AF148" s="559" t="s">
        <v>142</v>
      </c>
    </row>
    <row r="149" spans="1:32" ht="10.9" customHeight="1" x14ac:dyDescent="0.2">
      <c r="A149" s="452" t="s">
        <v>157</v>
      </c>
      <c r="B149" s="559">
        <v>1952</v>
      </c>
      <c r="C149" s="559">
        <v>15</v>
      </c>
      <c r="D149" s="559">
        <v>55</v>
      </c>
      <c r="E149" s="559">
        <v>81</v>
      </c>
      <c r="F149" s="559"/>
      <c r="G149" s="559">
        <v>59</v>
      </c>
      <c r="H149" s="559">
        <v>79</v>
      </c>
      <c r="I149" s="559"/>
      <c r="J149" s="559">
        <v>48</v>
      </c>
      <c r="K149" s="559"/>
      <c r="L149" s="559">
        <v>37</v>
      </c>
      <c r="M149" s="559"/>
      <c r="N149" s="559">
        <v>114</v>
      </c>
      <c r="O149" s="559"/>
      <c r="P149" s="559">
        <v>151</v>
      </c>
      <c r="Q149" s="559"/>
      <c r="R149" s="559">
        <v>267</v>
      </c>
      <c r="S149" s="559"/>
      <c r="T149" s="559">
        <v>251</v>
      </c>
      <c r="U149" s="559"/>
      <c r="V149" s="559">
        <v>177</v>
      </c>
      <c r="W149" s="559"/>
      <c r="X149" s="559">
        <v>182</v>
      </c>
      <c r="Y149" s="559"/>
      <c r="Z149" s="559">
        <v>154</v>
      </c>
      <c r="AA149" s="559"/>
      <c r="AB149" s="559">
        <v>153</v>
      </c>
      <c r="AC149" s="559"/>
      <c r="AD149" s="559">
        <v>121</v>
      </c>
      <c r="AE149" s="559"/>
      <c r="AF149" s="559">
        <v>8</v>
      </c>
    </row>
    <row r="150" spans="1:32" ht="10.9" customHeight="1" x14ac:dyDescent="0.2">
      <c r="A150" s="452" t="s">
        <v>158</v>
      </c>
      <c r="B150" s="559">
        <v>91</v>
      </c>
      <c r="C150" s="559" t="s">
        <v>142</v>
      </c>
      <c r="D150" s="559" t="s">
        <v>142</v>
      </c>
      <c r="E150" s="559" t="s">
        <v>142</v>
      </c>
      <c r="F150" s="559"/>
      <c r="G150" s="559" t="s">
        <v>142</v>
      </c>
      <c r="H150" s="559" t="s">
        <v>142</v>
      </c>
      <c r="I150" s="559"/>
      <c r="J150" s="559" t="s">
        <v>142</v>
      </c>
      <c r="K150" s="559"/>
      <c r="L150" s="559" t="s">
        <v>142</v>
      </c>
      <c r="M150" s="559"/>
      <c r="N150" s="559" t="s">
        <v>142</v>
      </c>
      <c r="O150" s="559"/>
      <c r="P150" s="559">
        <v>13</v>
      </c>
      <c r="Q150" s="559"/>
      <c r="R150" s="559">
        <v>22</v>
      </c>
      <c r="S150" s="559"/>
      <c r="T150" s="559">
        <v>15</v>
      </c>
      <c r="U150" s="559"/>
      <c r="V150" s="559">
        <v>14</v>
      </c>
      <c r="W150" s="559"/>
      <c r="X150" s="559">
        <v>14</v>
      </c>
      <c r="Y150" s="559"/>
      <c r="Z150" s="559">
        <v>11</v>
      </c>
      <c r="AA150" s="559"/>
      <c r="AB150" s="559">
        <v>2</v>
      </c>
      <c r="AC150" s="559"/>
      <c r="AD150" s="559" t="s">
        <v>142</v>
      </c>
      <c r="AE150" s="559"/>
      <c r="AF150" s="559" t="s">
        <v>142</v>
      </c>
    </row>
    <row r="151" spans="1:32" ht="10.9" customHeight="1" x14ac:dyDescent="0.2">
      <c r="A151" s="452" t="s">
        <v>159</v>
      </c>
      <c r="B151" s="559">
        <v>133</v>
      </c>
      <c r="C151" s="559" t="s">
        <v>142</v>
      </c>
      <c r="D151" s="559">
        <v>2</v>
      </c>
      <c r="E151" s="559">
        <v>4</v>
      </c>
      <c r="F151" s="559"/>
      <c r="G151" s="559">
        <v>1</v>
      </c>
      <c r="H151" s="559">
        <v>5</v>
      </c>
      <c r="I151" s="559"/>
      <c r="J151" s="559">
        <v>2</v>
      </c>
      <c r="K151" s="559"/>
      <c r="L151" s="559">
        <v>1</v>
      </c>
      <c r="M151" s="559"/>
      <c r="N151" s="559">
        <v>6</v>
      </c>
      <c r="O151" s="559"/>
      <c r="P151" s="559">
        <v>3</v>
      </c>
      <c r="Q151" s="559"/>
      <c r="R151" s="559">
        <v>16</v>
      </c>
      <c r="S151" s="559"/>
      <c r="T151" s="559">
        <v>12</v>
      </c>
      <c r="U151" s="559"/>
      <c r="V151" s="559">
        <v>14</v>
      </c>
      <c r="W151" s="559"/>
      <c r="X151" s="559">
        <v>17</v>
      </c>
      <c r="Y151" s="559"/>
      <c r="Z151" s="559">
        <v>21</v>
      </c>
      <c r="AA151" s="559"/>
      <c r="AB151" s="559">
        <v>16</v>
      </c>
      <c r="AC151" s="559"/>
      <c r="AD151" s="559">
        <v>12</v>
      </c>
      <c r="AE151" s="559"/>
      <c r="AF151" s="559">
        <v>1</v>
      </c>
    </row>
    <row r="152" spans="1:32" ht="10.9" customHeight="1" x14ac:dyDescent="0.2">
      <c r="A152" s="452" t="s">
        <v>160</v>
      </c>
      <c r="B152" s="559">
        <v>54</v>
      </c>
      <c r="C152" s="559" t="s">
        <v>142</v>
      </c>
      <c r="D152" s="559" t="s">
        <v>142</v>
      </c>
      <c r="E152" s="559" t="s">
        <v>142</v>
      </c>
      <c r="F152" s="559"/>
      <c r="G152" s="559" t="s">
        <v>142</v>
      </c>
      <c r="H152" s="559" t="s">
        <v>142</v>
      </c>
      <c r="I152" s="559"/>
      <c r="J152" s="559" t="s">
        <v>142</v>
      </c>
      <c r="K152" s="559"/>
      <c r="L152" s="559" t="s">
        <v>142</v>
      </c>
      <c r="M152" s="559"/>
      <c r="N152" s="559">
        <v>2</v>
      </c>
      <c r="O152" s="559"/>
      <c r="P152" s="559">
        <v>1</v>
      </c>
      <c r="Q152" s="559"/>
      <c r="R152" s="559">
        <v>7</v>
      </c>
      <c r="S152" s="559"/>
      <c r="T152" s="559">
        <v>6</v>
      </c>
      <c r="U152" s="559"/>
      <c r="V152" s="559">
        <v>6</v>
      </c>
      <c r="W152" s="559"/>
      <c r="X152" s="559">
        <v>26</v>
      </c>
      <c r="Y152" s="559"/>
      <c r="Z152" s="559">
        <v>6</v>
      </c>
      <c r="AA152" s="559"/>
      <c r="AB152" s="559" t="s">
        <v>142</v>
      </c>
      <c r="AC152" s="559"/>
      <c r="AD152" s="559" t="s">
        <v>142</v>
      </c>
      <c r="AE152" s="559"/>
      <c r="AF152" s="559" t="s">
        <v>142</v>
      </c>
    </row>
    <row r="153" spans="1:32" ht="10.9" customHeight="1" x14ac:dyDescent="0.2">
      <c r="A153" s="452" t="s">
        <v>161</v>
      </c>
      <c r="B153" s="559">
        <v>64</v>
      </c>
      <c r="C153" s="559" t="s">
        <v>142</v>
      </c>
      <c r="D153" s="559" t="s">
        <v>142</v>
      </c>
      <c r="E153" s="559" t="s">
        <v>142</v>
      </c>
      <c r="F153" s="559"/>
      <c r="G153" s="559" t="s">
        <v>142</v>
      </c>
      <c r="H153" s="559">
        <v>1</v>
      </c>
      <c r="I153" s="559"/>
      <c r="J153" s="559">
        <v>1</v>
      </c>
      <c r="K153" s="559"/>
      <c r="L153" s="559" t="s">
        <v>142</v>
      </c>
      <c r="M153" s="559"/>
      <c r="N153" s="559">
        <v>2</v>
      </c>
      <c r="O153" s="559"/>
      <c r="P153" s="559" t="s">
        <v>142</v>
      </c>
      <c r="Q153" s="559"/>
      <c r="R153" s="559">
        <v>7</v>
      </c>
      <c r="S153" s="559"/>
      <c r="T153" s="559">
        <v>12</v>
      </c>
      <c r="U153" s="559"/>
      <c r="V153" s="559">
        <v>11</v>
      </c>
      <c r="W153" s="559"/>
      <c r="X153" s="559">
        <v>15</v>
      </c>
      <c r="Y153" s="559"/>
      <c r="Z153" s="559">
        <v>11</v>
      </c>
      <c r="AA153" s="559"/>
      <c r="AB153" s="559">
        <v>4</v>
      </c>
      <c r="AC153" s="559"/>
      <c r="AD153" s="559" t="s">
        <v>142</v>
      </c>
      <c r="AE153" s="559"/>
      <c r="AF153" s="559" t="s">
        <v>142</v>
      </c>
    </row>
    <row r="154" spans="1:32" ht="10.9" customHeight="1" x14ac:dyDescent="0.2">
      <c r="A154" s="452" t="s">
        <v>162</v>
      </c>
      <c r="B154" s="559">
        <v>237</v>
      </c>
      <c r="C154" s="559" t="s">
        <v>142</v>
      </c>
      <c r="D154" s="559" t="s">
        <v>142</v>
      </c>
      <c r="E154" s="559" t="s">
        <v>142</v>
      </c>
      <c r="F154" s="559"/>
      <c r="G154" s="559">
        <v>1</v>
      </c>
      <c r="H154" s="559" t="s">
        <v>142</v>
      </c>
      <c r="I154" s="559"/>
      <c r="J154" s="559">
        <v>16</v>
      </c>
      <c r="K154" s="559"/>
      <c r="L154" s="559">
        <v>67</v>
      </c>
      <c r="M154" s="559"/>
      <c r="N154" s="559">
        <v>74</v>
      </c>
      <c r="O154" s="559"/>
      <c r="P154" s="559">
        <v>17</v>
      </c>
      <c r="Q154" s="559"/>
      <c r="R154" s="559">
        <v>16</v>
      </c>
      <c r="S154" s="559"/>
      <c r="T154" s="559">
        <v>15</v>
      </c>
      <c r="U154" s="559"/>
      <c r="V154" s="559">
        <v>11</v>
      </c>
      <c r="W154" s="559"/>
      <c r="X154" s="559">
        <v>11</v>
      </c>
      <c r="Y154" s="559"/>
      <c r="Z154" s="559">
        <v>6</v>
      </c>
      <c r="AA154" s="559"/>
      <c r="AB154" s="559">
        <v>3</v>
      </c>
      <c r="AC154" s="559"/>
      <c r="AD154" s="559" t="s">
        <v>142</v>
      </c>
      <c r="AE154" s="559"/>
      <c r="AF154" s="559" t="s">
        <v>142</v>
      </c>
    </row>
    <row r="155" spans="1:32" ht="10.9" customHeight="1" x14ac:dyDescent="0.2">
      <c r="A155" s="452" t="s">
        <v>163</v>
      </c>
      <c r="B155" s="559">
        <v>757</v>
      </c>
      <c r="C155" s="559" t="s">
        <v>142</v>
      </c>
      <c r="D155" s="559">
        <v>1</v>
      </c>
      <c r="E155" s="559">
        <v>4</v>
      </c>
      <c r="F155" s="559"/>
      <c r="G155" s="559">
        <v>4</v>
      </c>
      <c r="H155" s="559">
        <v>28</v>
      </c>
      <c r="I155" s="559"/>
      <c r="J155" s="559">
        <v>26</v>
      </c>
      <c r="K155" s="559"/>
      <c r="L155" s="559">
        <v>17</v>
      </c>
      <c r="M155" s="559"/>
      <c r="N155" s="559">
        <v>37</v>
      </c>
      <c r="O155" s="559"/>
      <c r="P155" s="559">
        <v>28</v>
      </c>
      <c r="Q155" s="559"/>
      <c r="R155" s="559">
        <v>86</v>
      </c>
      <c r="S155" s="559"/>
      <c r="T155" s="559">
        <v>114</v>
      </c>
      <c r="U155" s="559"/>
      <c r="V155" s="559">
        <v>102</v>
      </c>
      <c r="W155" s="559"/>
      <c r="X155" s="559">
        <v>107</v>
      </c>
      <c r="Y155" s="559"/>
      <c r="Z155" s="559">
        <v>122</v>
      </c>
      <c r="AA155" s="559"/>
      <c r="AB155" s="559">
        <v>40</v>
      </c>
      <c r="AC155" s="559"/>
      <c r="AD155" s="559">
        <v>37</v>
      </c>
      <c r="AE155" s="559"/>
      <c r="AF155" s="559">
        <v>4</v>
      </c>
    </row>
    <row r="156" spans="1:32" ht="10.9" customHeight="1" x14ac:dyDescent="0.2">
      <c r="A156" s="452" t="s">
        <v>164</v>
      </c>
      <c r="B156" s="559">
        <v>657</v>
      </c>
      <c r="C156" s="559" t="s">
        <v>142</v>
      </c>
      <c r="D156" s="559">
        <v>9</v>
      </c>
      <c r="E156" s="559">
        <v>9</v>
      </c>
      <c r="F156" s="559"/>
      <c r="G156" s="559">
        <v>9</v>
      </c>
      <c r="H156" s="559">
        <v>24</v>
      </c>
      <c r="I156" s="559"/>
      <c r="J156" s="559">
        <v>26</v>
      </c>
      <c r="K156" s="559"/>
      <c r="L156" s="559">
        <v>13</v>
      </c>
      <c r="M156" s="559"/>
      <c r="N156" s="559">
        <v>28</v>
      </c>
      <c r="O156" s="559"/>
      <c r="P156" s="559">
        <v>26</v>
      </c>
      <c r="Q156" s="559"/>
      <c r="R156" s="559">
        <v>65</v>
      </c>
      <c r="S156" s="559"/>
      <c r="T156" s="559">
        <v>82</v>
      </c>
      <c r="U156" s="559"/>
      <c r="V156" s="559">
        <v>65</v>
      </c>
      <c r="W156" s="559"/>
      <c r="X156" s="559">
        <v>66</v>
      </c>
      <c r="Y156" s="559"/>
      <c r="Z156" s="559">
        <v>65</v>
      </c>
      <c r="AA156" s="559"/>
      <c r="AB156" s="559">
        <v>80</v>
      </c>
      <c r="AC156" s="559"/>
      <c r="AD156" s="559">
        <v>86</v>
      </c>
      <c r="AE156" s="559"/>
      <c r="AF156" s="559">
        <v>4</v>
      </c>
    </row>
    <row r="157" spans="1:32" ht="10.9" customHeight="1" x14ac:dyDescent="0.2">
      <c r="A157" s="451" t="s">
        <v>165</v>
      </c>
      <c r="B157" s="564">
        <v>46</v>
      </c>
      <c r="C157" s="564">
        <v>1</v>
      </c>
      <c r="D157" s="564" t="s">
        <v>142</v>
      </c>
      <c r="E157" s="564" t="s">
        <v>142</v>
      </c>
      <c r="F157" s="564"/>
      <c r="G157" s="564">
        <v>2</v>
      </c>
      <c r="H157" s="564">
        <v>1</v>
      </c>
      <c r="I157" s="564"/>
      <c r="J157" s="564">
        <v>4</v>
      </c>
      <c r="K157" s="564"/>
      <c r="L157" s="564">
        <v>7</v>
      </c>
      <c r="M157" s="564"/>
      <c r="N157" s="564">
        <v>7</v>
      </c>
      <c r="O157" s="564"/>
      <c r="P157" s="564">
        <v>6</v>
      </c>
      <c r="Q157" s="564"/>
      <c r="R157" s="564">
        <v>1</v>
      </c>
      <c r="S157" s="564"/>
      <c r="T157" s="564">
        <v>5</v>
      </c>
      <c r="U157" s="564"/>
      <c r="V157" s="564">
        <v>2</v>
      </c>
      <c r="W157" s="564"/>
      <c r="X157" s="564">
        <v>3</v>
      </c>
      <c r="Y157" s="564"/>
      <c r="Z157" s="564">
        <v>2</v>
      </c>
      <c r="AA157" s="564"/>
      <c r="AB157" s="564">
        <v>4</v>
      </c>
      <c r="AC157" s="564"/>
      <c r="AD157" s="564" t="s">
        <v>142</v>
      </c>
      <c r="AE157" s="564"/>
      <c r="AF157" s="564">
        <v>1</v>
      </c>
    </row>
    <row r="158" spans="1:32" ht="10.9" customHeight="1" x14ac:dyDescent="0.2">
      <c r="A158" s="279"/>
      <c r="B158" s="561"/>
      <c r="C158" s="561"/>
      <c r="D158" s="561"/>
      <c r="E158" s="561"/>
      <c r="F158" s="561"/>
      <c r="G158" s="561"/>
      <c r="H158" s="561"/>
      <c r="I158" s="561"/>
      <c r="J158" s="561"/>
      <c r="K158" s="561"/>
      <c r="L158" s="561"/>
      <c r="M158" s="561"/>
      <c r="N158" s="561"/>
      <c r="O158" s="561"/>
      <c r="P158" s="561"/>
      <c r="Q158" s="561"/>
      <c r="R158" s="561"/>
      <c r="S158" s="561"/>
      <c r="T158" s="561"/>
      <c r="U158" s="561"/>
      <c r="V158" s="561"/>
      <c r="W158" s="561"/>
      <c r="X158" s="561"/>
      <c r="Y158" s="561"/>
      <c r="Z158" s="561"/>
      <c r="AA158" s="561"/>
      <c r="AB158" s="561"/>
      <c r="AC158" s="561"/>
      <c r="AD158" s="561"/>
      <c r="AE158" s="561"/>
      <c r="AF158" s="561"/>
    </row>
    <row r="159" spans="1:32" s="185" customFormat="1" ht="10.9" customHeight="1" x14ac:dyDescent="0.2">
      <c r="A159" s="452" t="s">
        <v>240</v>
      </c>
    </row>
    <row r="160" spans="1:32" s="185" customFormat="1" ht="10.9" customHeight="1" x14ac:dyDescent="0.2">
      <c r="A160" s="566" t="s">
        <v>440</v>
      </c>
    </row>
    <row r="163" spans="2:32" x14ac:dyDescent="0.2">
      <c r="B163" s="567"/>
      <c r="C163" s="567"/>
      <c r="D163" s="567"/>
      <c r="E163" s="567"/>
      <c r="F163" s="567"/>
      <c r="G163" s="567"/>
      <c r="H163" s="567"/>
      <c r="I163" s="567"/>
      <c r="J163" s="567"/>
      <c r="K163" s="567"/>
      <c r="L163" s="567"/>
      <c r="M163" s="567"/>
      <c r="N163" s="567"/>
      <c r="O163" s="567"/>
      <c r="P163" s="567"/>
      <c r="Q163" s="567"/>
      <c r="R163" s="567"/>
      <c r="S163" s="567"/>
      <c r="T163" s="567"/>
      <c r="U163" s="567"/>
      <c r="V163" s="567"/>
      <c r="W163" s="567"/>
      <c r="X163" s="567"/>
      <c r="Y163" s="567"/>
      <c r="Z163" s="567"/>
      <c r="AA163" s="567"/>
      <c r="AB163" s="567"/>
      <c r="AC163" s="567"/>
      <c r="AD163" s="567"/>
      <c r="AE163" s="567"/>
      <c r="AF163" s="567"/>
    </row>
    <row r="164" spans="2:32" x14ac:dyDescent="0.2">
      <c r="B164" s="567"/>
      <c r="C164" s="567"/>
      <c r="D164" s="567"/>
      <c r="E164" s="567"/>
      <c r="F164" s="567"/>
      <c r="G164" s="567"/>
      <c r="H164" s="567"/>
      <c r="I164" s="567"/>
      <c r="J164" s="567"/>
      <c r="K164" s="567"/>
      <c r="L164" s="567"/>
      <c r="M164" s="567"/>
      <c r="N164" s="567"/>
      <c r="O164" s="567"/>
      <c r="P164" s="567"/>
      <c r="Q164" s="567"/>
      <c r="R164" s="567"/>
      <c r="S164" s="567"/>
      <c r="T164" s="567"/>
      <c r="U164" s="567"/>
      <c r="V164" s="567"/>
      <c r="W164" s="567"/>
      <c r="X164" s="567"/>
      <c r="Y164" s="567"/>
      <c r="Z164" s="567"/>
      <c r="AA164" s="567"/>
      <c r="AB164" s="567"/>
      <c r="AC164" s="567"/>
      <c r="AD164" s="567"/>
      <c r="AE164" s="567"/>
      <c r="AF164" s="567"/>
    </row>
    <row r="165" spans="2:32" x14ac:dyDescent="0.2">
      <c r="B165" s="567"/>
      <c r="C165" s="567"/>
      <c r="D165" s="567"/>
      <c r="E165" s="567"/>
      <c r="F165" s="567"/>
      <c r="G165" s="567"/>
      <c r="H165" s="567"/>
      <c r="I165" s="567"/>
      <c r="J165" s="567"/>
      <c r="K165" s="567"/>
      <c r="L165" s="567"/>
      <c r="M165" s="567"/>
      <c r="N165" s="567"/>
      <c r="O165" s="567"/>
      <c r="P165" s="567"/>
      <c r="Q165" s="567"/>
      <c r="R165" s="567"/>
      <c r="S165" s="567"/>
      <c r="T165" s="567"/>
      <c r="U165" s="567"/>
      <c r="V165" s="567"/>
      <c r="W165" s="567"/>
      <c r="X165" s="567"/>
      <c r="Y165" s="567"/>
      <c r="Z165" s="567"/>
      <c r="AA165" s="567"/>
      <c r="AB165" s="567"/>
      <c r="AC165" s="567"/>
      <c r="AD165" s="567"/>
      <c r="AE165" s="567"/>
      <c r="AF165" s="567"/>
    </row>
    <row r="166" spans="2:32" x14ac:dyDescent="0.2">
      <c r="B166" s="567"/>
      <c r="C166" s="567"/>
      <c r="D166" s="567"/>
      <c r="E166" s="567"/>
      <c r="F166" s="567"/>
      <c r="G166" s="567"/>
      <c r="H166" s="567"/>
      <c r="I166" s="567"/>
      <c r="J166" s="567"/>
      <c r="K166" s="567"/>
      <c r="L166" s="567"/>
      <c r="M166" s="567"/>
      <c r="N166" s="567"/>
      <c r="O166" s="567"/>
      <c r="P166" s="567"/>
      <c r="Q166" s="567"/>
      <c r="R166" s="567"/>
      <c r="S166" s="567"/>
      <c r="T166" s="567"/>
      <c r="U166" s="567"/>
      <c r="V166" s="567"/>
      <c r="W166" s="567"/>
      <c r="X166" s="567"/>
      <c r="Y166" s="567"/>
      <c r="Z166" s="567"/>
      <c r="AA166" s="567"/>
      <c r="AB166" s="567"/>
      <c r="AC166" s="567"/>
      <c r="AD166" s="567"/>
      <c r="AE166" s="567"/>
      <c r="AF166" s="567"/>
    </row>
    <row r="167" spans="2:32" x14ac:dyDescent="0.2">
      <c r="B167" s="567"/>
      <c r="C167" s="567"/>
      <c r="D167" s="567"/>
      <c r="E167" s="567"/>
      <c r="F167" s="567"/>
      <c r="G167" s="567"/>
      <c r="H167" s="567"/>
      <c r="I167" s="567"/>
      <c r="J167" s="567"/>
      <c r="K167" s="567"/>
      <c r="L167" s="567"/>
      <c r="M167" s="567"/>
      <c r="N167" s="567"/>
      <c r="O167" s="567"/>
      <c r="P167" s="567"/>
      <c r="Q167" s="567"/>
      <c r="R167" s="567"/>
      <c r="S167" s="567"/>
      <c r="T167" s="567"/>
      <c r="U167" s="567"/>
      <c r="V167" s="567"/>
      <c r="W167" s="567"/>
      <c r="X167" s="567"/>
      <c r="Y167" s="567"/>
      <c r="Z167" s="567"/>
      <c r="AA167" s="567"/>
      <c r="AB167" s="567"/>
      <c r="AC167" s="567"/>
      <c r="AD167" s="567"/>
      <c r="AE167" s="567"/>
      <c r="AF167" s="567"/>
    </row>
    <row r="168" spans="2:32" x14ac:dyDescent="0.2">
      <c r="B168" s="567"/>
      <c r="C168" s="567"/>
      <c r="D168" s="567"/>
      <c r="E168" s="567"/>
      <c r="F168" s="567"/>
      <c r="G168" s="567"/>
      <c r="H168" s="567"/>
      <c r="I168" s="567"/>
      <c r="J168" s="567"/>
      <c r="K168" s="567"/>
      <c r="L168" s="567"/>
      <c r="M168" s="567"/>
      <c r="N168" s="567"/>
      <c r="O168" s="567"/>
      <c r="P168" s="567"/>
      <c r="Q168" s="567"/>
      <c r="R168" s="567"/>
      <c r="S168" s="567"/>
      <c r="T168" s="567"/>
      <c r="U168" s="567"/>
      <c r="V168" s="567"/>
      <c r="W168" s="567"/>
      <c r="X168" s="567"/>
      <c r="Y168" s="567"/>
      <c r="Z168" s="567"/>
      <c r="AA168" s="567"/>
      <c r="AB168" s="567"/>
      <c r="AC168" s="567"/>
      <c r="AD168" s="567"/>
      <c r="AE168" s="567"/>
      <c r="AF168" s="567"/>
    </row>
    <row r="169" spans="2:32" x14ac:dyDescent="0.2">
      <c r="B169" s="567"/>
      <c r="C169" s="567"/>
      <c r="D169" s="567"/>
      <c r="E169" s="567"/>
      <c r="F169" s="567"/>
      <c r="G169" s="567"/>
      <c r="H169" s="567"/>
      <c r="I169" s="567"/>
      <c r="J169" s="567"/>
      <c r="K169" s="567"/>
      <c r="L169" s="567"/>
      <c r="M169" s="567"/>
      <c r="N169" s="567"/>
      <c r="O169" s="567"/>
      <c r="P169" s="567"/>
      <c r="Q169" s="567"/>
      <c r="R169" s="567"/>
      <c r="S169" s="567"/>
      <c r="T169" s="567"/>
      <c r="U169" s="567"/>
      <c r="V169" s="567"/>
      <c r="W169" s="567"/>
      <c r="X169" s="567"/>
      <c r="Y169" s="567"/>
      <c r="Z169" s="567"/>
      <c r="AA169" s="567"/>
      <c r="AB169" s="567"/>
      <c r="AC169" s="567"/>
      <c r="AD169" s="567"/>
      <c r="AE169" s="567"/>
      <c r="AF169" s="567"/>
    </row>
    <row r="170" spans="2:32" x14ac:dyDescent="0.2">
      <c r="B170" s="567"/>
      <c r="C170" s="567"/>
      <c r="D170" s="567"/>
      <c r="E170" s="567"/>
      <c r="F170" s="567"/>
      <c r="G170" s="567"/>
      <c r="H170" s="567"/>
      <c r="I170" s="567"/>
      <c r="J170" s="567"/>
      <c r="K170" s="567"/>
      <c r="L170" s="567"/>
      <c r="M170" s="567"/>
      <c r="N170" s="567"/>
      <c r="O170" s="567"/>
      <c r="P170" s="567"/>
      <c r="Q170" s="567"/>
      <c r="R170" s="567"/>
      <c r="S170" s="567"/>
      <c r="T170" s="567"/>
      <c r="U170" s="567"/>
      <c r="V170" s="567"/>
      <c r="W170" s="567"/>
      <c r="X170" s="567"/>
      <c r="Y170" s="567"/>
      <c r="Z170" s="567"/>
      <c r="AA170" s="567"/>
      <c r="AB170" s="567"/>
      <c r="AC170" s="567"/>
      <c r="AD170" s="567"/>
      <c r="AE170" s="567"/>
      <c r="AF170" s="567"/>
    </row>
    <row r="171" spans="2:32" x14ac:dyDescent="0.2">
      <c r="B171" s="567"/>
      <c r="C171" s="567"/>
      <c r="D171" s="567"/>
      <c r="E171" s="567"/>
      <c r="F171" s="567"/>
      <c r="G171" s="567"/>
      <c r="H171" s="567"/>
      <c r="I171" s="567"/>
      <c r="J171" s="567"/>
      <c r="K171" s="567"/>
      <c r="L171" s="567"/>
      <c r="M171" s="567"/>
      <c r="N171" s="567"/>
      <c r="O171" s="567"/>
      <c r="P171" s="567"/>
      <c r="Q171" s="567"/>
      <c r="R171" s="567"/>
      <c r="S171" s="567"/>
      <c r="T171" s="567"/>
      <c r="U171" s="567"/>
      <c r="V171" s="567"/>
      <c r="W171" s="567"/>
      <c r="X171" s="567"/>
      <c r="Y171" s="567"/>
      <c r="Z171" s="567"/>
      <c r="AA171" s="567"/>
      <c r="AB171" s="567"/>
      <c r="AC171" s="567"/>
      <c r="AD171" s="567"/>
      <c r="AE171" s="567"/>
      <c r="AF171" s="567"/>
    </row>
    <row r="172" spans="2:32" x14ac:dyDescent="0.2">
      <c r="B172" s="567"/>
      <c r="C172" s="567"/>
      <c r="D172" s="567"/>
      <c r="E172" s="567"/>
      <c r="F172" s="567"/>
      <c r="G172" s="567"/>
      <c r="H172" s="567"/>
      <c r="I172" s="567"/>
      <c r="J172" s="567"/>
      <c r="K172" s="567"/>
      <c r="L172" s="567"/>
      <c r="M172" s="567"/>
      <c r="N172" s="567"/>
      <c r="O172" s="567"/>
      <c r="P172" s="567"/>
      <c r="Q172" s="567"/>
      <c r="R172" s="567"/>
      <c r="S172" s="567"/>
      <c r="T172" s="567"/>
      <c r="U172" s="567"/>
      <c r="V172" s="567"/>
      <c r="W172" s="567"/>
      <c r="X172" s="567"/>
      <c r="Y172" s="567"/>
      <c r="Z172" s="567"/>
      <c r="AA172" s="567"/>
      <c r="AB172" s="567"/>
      <c r="AC172" s="567"/>
      <c r="AD172" s="567"/>
      <c r="AE172" s="567"/>
      <c r="AF172" s="567"/>
    </row>
    <row r="173" spans="2:32" x14ac:dyDescent="0.2">
      <c r="B173" s="567"/>
      <c r="C173" s="567"/>
      <c r="D173" s="567"/>
      <c r="E173" s="567"/>
      <c r="F173" s="567"/>
      <c r="G173" s="567"/>
      <c r="H173" s="567"/>
      <c r="I173" s="567"/>
      <c r="J173" s="567"/>
      <c r="K173" s="567"/>
      <c r="L173" s="567"/>
      <c r="M173" s="567"/>
      <c r="N173" s="567"/>
      <c r="O173" s="567"/>
      <c r="P173" s="567"/>
      <c r="Q173" s="567"/>
      <c r="R173" s="567"/>
      <c r="S173" s="567"/>
      <c r="T173" s="567"/>
      <c r="U173" s="567"/>
      <c r="V173" s="567"/>
      <c r="W173" s="567"/>
      <c r="X173" s="567"/>
      <c r="Y173" s="567"/>
      <c r="Z173" s="567"/>
      <c r="AA173" s="567"/>
      <c r="AB173" s="567"/>
      <c r="AC173" s="567"/>
      <c r="AD173" s="567"/>
      <c r="AE173" s="567"/>
      <c r="AF173" s="567"/>
    </row>
    <row r="174" spans="2:32" x14ac:dyDescent="0.2">
      <c r="B174" s="567"/>
      <c r="C174" s="567"/>
      <c r="D174" s="567"/>
      <c r="E174" s="567"/>
      <c r="F174" s="567"/>
      <c r="G174" s="567"/>
      <c r="H174" s="567"/>
      <c r="I174" s="567"/>
      <c r="J174" s="567"/>
      <c r="K174" s="567"/>
      <c r="L174" s="567"/>
      <c r="M174" s="567"/>
      <c r="N174" s="567"/>
      <c r="O174" s="567"/>
      <c r="P174" s="567"/>
      <c r="Q174" s="567"/>
      <c r="R174" s="567"/>
      <c r="S174" s="567"/>
      <c r="T174" s="567"/>
      <c r="U174" s="567"/>
      <c r="V174" s="567"/>
      <c r="W174" s="567"/>
      <c r="X174" s="567"/>
      <c r="Y174" s="567"/>
      <c r="Z174" s="567"/>
      <c r="AA174" s="567"/>
      <c r="AB174" s="567"/>
      <c r="AC174" s="567"/>
      <c r="AD174" s="567"/>
      <c r="AE174" s="567"/>
      <c r="AF174" s="567"/>
    </row>
    <row r="175" spans="2:32" x14ac:dyDescent="0.2">
      <c r="B175" s="567"/>
      <c r="C175" s="567"/>
      <c r="D175" s="567"/>
      <c r="E175" s="567"/>
      <c r="F175" s="567"/>
      <c r="G175" s="567"/>
      <c r="H175" s="567"/>
      <c r="I175" s="567"/>
      <c r="J175" s="567"/>
      <c r="K175" s="567"/>
      <c r="L175" s="567"/>
      <c r="M175" s="567"/>
      <c r="N175" s="567"/>
      <c r="O175" s="567"/>
      <c r="P175" s="567"/>
      <c r="Q175" s="567"/>
      <c r="R175" s="567"/>
      <c r="S175" s="567"/>
      <c r="T175" s="567"/>
      <c r="U175" s="567"/>
      <c r="V175" s="567"/>
      <c r="W175" s="567"/>
      <c r="X175" s="567"/>
      <c r="Y175" s="567"/>
      <c r="Z175" s="567"/>
      <c r="AA175" s="567"/>
      <c r="AB175" s="567"/>
      <c r="AC175" s="567"/>
      <c r="AD175" s="567"/>
      <c r="AE175" s="567"/>
      <c r="AF175" s="567"/>
    </row>
    <row r="176" spans="2:32" x14ac:dyDescent="0.2">
      <c r="B176" s="567"/>
      <c r="C176" s="567"/>
      <c r="D176" s="567"/>
      <c r="E176" s="567"/>
      <c r="F176" s="567"/>
      <c r="G176" s="567"/>
      <c r="H176" s="567"/>
      <c r="I176" s="567"/>
      <c r="J176" s="567"/>
      <c r="K176" s="567"/>
      <c r="L176" s="567"/>
      <c r="M176" s="567"/>
      <c r="N176" s="567"/>
      <c r="O176" s="567"/>
      <c r="P176" s="567"/>
      <c r="Q176" s="567"/>
      <c r="R176" s="567"/>
      <c r="S176" s="567"/>
      <c r="T176" s="567"/>
      <c r="U176" s="567"/>
      <c r="V176" s="567"/>
      <c r="W176" s="567"/>
      <c r="X176" s="567"/>
      <c r="Y176" s="567"/>
      <c r="Z176" s="567"/>
      <c r="AA176" s="567"/>
      <c r="AB176" s="567"/>
      <c r="AC176" s="567"/>
      <c r="AD176" s="567"/>
      <c r="AE176" s="567"/>
      <c r="AF176" s="567"/>
    </row>
    <row r="177" spans="2:32" x14ac:dyDescent="0.2">
      <c r="B177" s="567"/>
      <c r="C177" s="567"/>
      <c r="D177" s="567"/>
      <c r="E177" s="567"/>
      <c r="F177" s="567"/>
      <c r="G177" s="567"/>
      <c r="H177" s="567"/>
      <c r="I177" s="567"/>
      <c r="J177" s="567"/>
      <c r="K177" s="567"/>
      <c r="L177" s="567"/>
      <c r="M177" s="567"/>
      <c r="N177" s="567"/>
      <c r="O177" s="567"/>
      <c r="P177" s="567"/>
      <c r="Q177" s="567"/>
      <c r="R177" s="567"/>
      <c r="S177" s="567"/>
      <c r="T177" s="567"/>
      <c r="U177" s="567"/>
      <c r="V177" s="567"/>
      <c r="W177" s="567"/>
      <c r="X177" s="567"/>
      <c r="Y177" s="567"/>
      <c r="Z177" s="567"/>
      <c r="AA177" s="567"/>
      <c r="AB177" s="567"/>
      <c r="AC177" s="567"/>
      <c r="AD177" s="567"/>
      <c r="AE177" s="567"/>
      <c r="AF177" s="567"/>
    </row>
    <row r="178" spans="2:32" x14ac:dyDescent="0.2">
      <c r="B178" s="567"/>
      <c r="C178" s="567"/>
      <c r="D178" s="567"/>
      <c r="E178" s="567"/>
      <c r="F178" s="567"/>
      <c r="G178" s="567"/>
      <c r="H178" s="567"/>
      <c r="I178" s="567"/>
      <c r="J178" s="567"/>
      <c r="K178" s="567"/>
      <c r="L178" s="567"/>
      <c r="M178" s="567"/>
      <c r="N178" s="567"/>
      <c r="O178" s="567"/>
      <c r="P178" s="567"/>
      <c r="Q178" s="567"/>
      <c r="R178" s="567"/>
      <c r="S178" s="567"/>
      <c r="T178" s="567"/>
      <c r="U178" s="567"/>
      <c r="V178" s="567"/>
      <c r="W178" s="567"/>
      <c r="X178" s="567"/>
      <c r="Y178" s="567"/>
      <c r="Z178" s="567"/>
      <c r="AA178" s="567"/>
      <c r="AB178" s="567"/>
      <c r="AC178" s="567"/>
      <c r="AD178" s="567"/>
      <c r="AE178" s="567"/>
      <c r="AF178" s="567"/>
    </row>
    <row r="179" spans="2:32" x14ac:dyDescent="0.2">
      <c r="B179" s="567"/>
      <c r="C179" s="567"/>
      <c r="D179" s="567"/>
      <c r="E179" s="567"/>
      <c r="F179" s="567"/>
      <c r="G179" s="567"/>
      <c r="H179" s="567"/>
      <c r="I179" s="567"/>
      <c r="J179" s="567"/>
      <c r="K179" s="567"/>
      <c r="L179" s="567"/>
      <c r="M179" s="567"/>
      <c r="N179" s="567"/>
      <c r="O179" s="567"/>
      <c r="P179" s="567"/>
      <c r="Q179" s="567"/>
      <c r="R179" s="567"/>
      <c r="S179" s="567"/>
      <c r="T179" s="567"/>
      <c r="U179" s="567"/>
      <c r="V179" s="567"/>
      <c r="W179" s="567"/>
      <c r="X179" s="567"/>
      <c r="Y179" s="567"/>
      <c r="Z179" s="567"/>
      <c r="AA179" s="567"/>
      <c r="AB179" s="567"/>
      <c r="AC179" s="567"/>
      <c r="AD179" s="567"/>
      <c r="AE179" s="567"/>
      <c r="AF179" s="567"/>
    </row>
    <row r="180" spans="2:32" x14ac:dyDescent="0.2">
      <c r="B180" s="567"/>
      <c r="C180" s="567"/>
      <c r="D180" s="567"/>
      <c r="E180" s="567"/>
      <c r="F180" s="567"/>
      <c r="G180" s="567"/>
      <c r="H180" s="567"/>
      <c r="I180" s="567"/>
      <c r="J180" s="567"/>
      <c r="K180" s="567"/>
      <c r="L180" s="567"/>
      <c r="M180" s="567"/>
      <c r="N180" s="567"/>
      <c r="O180" s="567"/>
      <c r="P180" s="567"/>
      <c r="Q180" s="567"/>
      <c r="R180" s="567"/>
      <c r="S180" s="567"/>
      <c r="T180" s="567"/>
      <c r="U180" s="567"/>
      <c r="V180" s="567"/>
      <c r="W180" s="567"/>
      <c r="X180" s="567"/>
      <c r="Y180" s="567"/>
      <c r="Z180" s="567"/>
      <c r="AA180" s="567"/>
      <c r="AB180" s="567"/>
      <c r="AC180" s="567"/>
      <c r="AD180" s="567"/>
      <c r="AE180" s="567"/>
      <c r="AF180" s="567"/>
    </row>
    <row r="181" spans="2:32" x14ac:dyDescent="0.2">
      <c r="B181" s="567"/>
      <c r="C181" s="567"/>
      <c r="D181" s="567"/>
      <c r="E181" s="567"/>
      <c r="F181" s="567"/>
      <c r="G181" s="567"/>
      <c r="H181" s="567"/>
      <c r="I181" s="567"/>
      <c r="J181" s="567"/>
      <c r="K181" s="567"/>
      <c r="L181" s="567"/>
      <c r="M181" s="567"/>
      <c r="N181" s="567"/>
      <c r="O181" s="567"/>
      <c r="P181" s="567"/>
      <c r="Q181" s="567"/>
      <c r="R181" s="567"/>
      <c r="S181" s="567"/>
      <c r="T181" s="567"/>
      <c r="U181" s="567"/>
      <c r="V181" s="567"/>
      <c r="W181" s="567"/>
      <c r="X181" s="567"/>
      <c r="Y181" s="567"/>
      <c r="Z181" s="567"/>
      <c r="AA181" s="567"/>
      <c r="AB181" s="567"/>
      <c r="AC181" s="567"/>
      <c r="AD181" s="567"/>
      <c r="AE181" s="567"/>
      <c r="AF181" s="567"/>
    </row>
    <row r="182" spans="2:32" x14ac:dyDescent="0.2">
      <c r="B182" s="567"/>
      <c r="C182" s="567"/>
      <c r="D182" s="567"/>
      <c r="E182" s="567"/>
      <c r="F182" s="567"/>
      <c r="G182" s="567"/>
      <c r="H182" s="567"/>
      <c r="I182" s="567"/>
      <c r="J182" s="567"/>
      <c r="K182" s="567"/>
      <c r="L182" s="567"/>
      <c r="M182" s="567"/>
      <c r="N182" s="567"/>
      <c r="O182" s="567"/>
      <c r="P182" s="567"/>
      <c r="Q182" s="567"/>
      <c r="R182" s="567"/>
      <c r="S182" s="567"/>
      <c r="T182" s="567"/>
      <c r="U182" s="567"/>
      <c r="V182" s="567"/>
      <c r="W182" s="567"/>
      <c r="X182" s="567"/>
      <c r="Y182" s="567"/>
      <c r="Z182" s="567"/>
      <c r="AA182" s="567"/>
      <c r="AB182" s="567"/>
      <c r="AC182" s="567"/>
      <c r="AD182" s="567"/>
      <c r="AE182" s="567"/>
      <c r="AF182" s="567"/>
    </row>
    <row r="183" spans="2:32" x14ac:dyDescent="0.2">
      <c r="B183" s="567"/>
      <c r="C183" s="567"/>
      <c r="D183" s="567"/>
      <c r="E183" s="567"/>
      <c r="F183" s="567"/>
      <c r="G183" s="567"/>
      <c r="H183" s="567"/>
      <c r="I183" s="567"/>
      <c r="J183" s="567"/>
      <c r="K183" s="567"/>
      <c r="L183" s="567"/>
      <c r="M183" s="567"/>
      <c r="N183" s="567"/>
      <c r="O183" s="567"/>
      <c r="P183" s="567"/>
      <c r="Q183" s="567"/>
      <c r="R183" s="567"/>
      <c r="S183" s="567"/>
      <c r="T183" s="567"/>
      <c r="U183" s="567"/>
      <c r="V183" s="567"/>
      <c r="W183" s="567"/>
      <c r="X183" s="567"/>
      <c r="Y183" s="567"/>
      <c r="Z183" s="567"/>
      <c r="AA183" s="567"/>
      <c r="AB183" s="567"/>
      <c r="AC183" s="567"/>
      <c r="AD183" s="567"/>
      <c r="AE183" s="567"/>
      <c r="AF183" s="567"/>
    </row>
    <row r="184" spans="2:32" x14ac:dyDescent="0.2">
      <c r="B184" s="567"/>
      <c r="C184" s="567"/>
      <c r="D184" s="567"/>
      <c r="E184" s="567"/>
      <c r="F184" s="567"/>
      <c r="G184" s="567"/>
      <c r="H184" s="567"/>
      <c r="I184" s="567"/>
      <c r="J184" s="567"/>
      <c r="K184" s="567"/>
      <c r="L184" s="567"/>
      <c r="M184" s="567"/>
      <c r="N184" s="567"/>
      <c r="O184" s="567"/>
      <c r="P184" s="567"/>
      <c r="Q184" s="567"/>
      <c r="R184" s="567"/>
      <c r="S184" s="567"/>
      <c r="T184" s="567"/>
      <c r="U184" s="567"/>
      <c r="V184" s="567"/>
      <c r="W184" s="567"/>
      <c r="X184" s="567"/>
      <c r="Y184" s="567"/>
      <c r="Z184" s="567"/>
      <c r="AA184" s="567"/>
      <c r="AB184" s="567"/>
      <c r="AC184" s="567"/>
      <c r="AD184" s="567"/>
      <c r="AE184" s="567"/>
      <c r="AF184" s="567"/>
    </row>
    <row r="185" spans="2:32" x14ac:dyDescent="0.2">
      <c r="B185" s="567"/>
      <c r="C185" s="567"/>
      <c r="D185" s="567"/>
      <c r="E185" s="567"/>
      <c r="F185" s="567"/>
      <c r="G185" s="567"/>
      <c r="H185" s="567"/>
      <c r="I185" s="567"/>
      <c r="J185" s="567"/>
      <c r="K185" s="567"/>
      <c r="L185" s="567"/>
      <c r="M185" s="567"/>
      <c r="N185" s="567"/>
      <c r="O185" s="567"/>
      <c r="P185" s="567"/>
      <c r="Q185" s="567"/>
      <c r="R185" s="567"/>
      <c r="S185" s="567"/>
      <c r="T185" s="567"/>
      <c r="U185" s="567"/>
      <c r="V185" s="567"/>
      <c r="W185" s="567"/>
      <c r="X185" s="567"/>
      <c r="Y185" s="567"/>
      <c r="Z185" s="567"/>
      <c r="AA185" s="567"/>
      <c r="AB185" s="567"/>
      <c r="AC185" s="567"/>
      <c r="AD185" s="567"/>
      <c r="AE185" s="567"/>
      <c r="AF185" s="567"/>
    </row>
    <row r="186" spans="2:32" x14ac:dyDescent="0.2">
      <c r="B186" s="567"/>
      <c r="C186" s="567"/>
      <c r="D186" s="567"/>
      <c r="E186" s="567"/>
      <c r="F186" s="567"/>
      <c r="G186" s="567"/>
      <c r="H186" s="567"/>
      <c r="I186" s="567"/>
      <c r="J186" s="567"/>
      <c r="K186" s="567"/>
      <c r="L186" s="567"/>
      <c r="M186" s="567"/>
      <c r="N186" s="567"/>
      <c r="O186" s="567"/>
      <c r="P186" s="567"/>
      <c r="Q186" s="567"/>
      <c r="R186" s="567"/>
      <c r="S186" s="567"/>
      <c r="T186" s="567"/>
      <c r="U186" s="567"/>
      <c r="V186" s="567"/>
      <c r="W186" s="567"/>
      <c r="X186" s="567"/>
      <c r="Y186" s="567"/>
      <c r="Z186" s="567"/>
      <c r="AA186" s="567"/>
      <c r="AB186" s="567"/>
      <c r="AC186" s="567"/>
      <c r="AD186" s="567"/>
      <c r="AE186" s="567"/>
      <c r="AF186" s="567"/>
    </row>
    <row r="187" spans="2:32" x14ac:dyDescent="0.2">
      <c r="B187" s="567"/>
      <c r="C187" s="567"/>
      <c r="D187" s="567"/>
      <c r="E187" s="567"/>
      <c r="F187" s="567"/>
      <c r="G187" s="567"/>
      <c r="H187" s="567"/>
      <c r="I187" s="567"/>
      <c r="J187" s="567"/>
      <c r="K187" s="567"/>
      <c r="L187" s="567"/>
      <c r="M187" s="567"/>
      <c r="N187" s="567"/>
      <c r="O187" s="567"/>
      <c r="P187" s="567"/>
      <c r="Q187" s="567"/>
      <c r="R187" s="567"/>
      <c r="S187" s="567"/>
      <c r="T187" s="567"/>
      <c r="U187" s="567"/>
      <c r="V187" s="567"/>
      <c r="W187" s="567"/>
      <c r="X187" s="567"/>
      <c r="Y187" s="567"/>
      <c r="Z187" s="567"/>
      <c r="AA187" s="567"/>
      <c r="AB187" s="567"/>
      <c r="AC187" s="567"/>
      <c r="AD187" s="567"/>
      <c r="AE187" s="567"/>
      <c r="AF187" s="567"/>
    </row>
    <row r="188" spans="2:32" x14ac:dyDescent="0.2">
      <c r="B188" s="567"/>
      <c r="C188" s="567"/>
      <c r="D188" s="567"/>
      <c r="E188" s="567"/>
      <c r="F188" s="567"/>
      <c r="G188" s="567"/>
      <c r="H188" s="567"/>
      <c r="I188" s="567"/>
      <c r="J188" s="567"/>
      <c r="K188" s="567"/>
      <c r="L188" s="567"/>
      <c r="M188" s="567"/>
      <c r="N188" s="567"/>
      <c r="O188" s="567"/>
      <c r="P188" s="567"/>
      <c r="Q188" s="567"/>
      <c r="R188" s="567"/>
      <c r="S188" s="567"/>
      <c r="T188" s="567"/>
      <c r="U188" s="567"/>
      <c r="V188" s="567"/>
      <c r="W188" s="567"/>
      <c r="X188" s="567"/>
      <c r="Y188" s="567"/>
      <c r="Z188" s="567"/>
      <c r="AA188" s="567"/>
      <c r="AB188" s="567"/>
      <c r="AC188" s="567"/>
      <c r="AD188" s="567"/>
      <c r="AE188" s="567"/>
      <c r="AF188" s="567"/>
    </row>
    <row r="189" spans="2:32" x14ac:dyDescent="0.2">
      <c r="B189" s="567"/>
      <c r="C189" s="567"/>
      <c r="D189" s="567"/>
      <c r="E189" s="567"/>
      <c r="F189" s="567"/>
      <c r="G189" s="567"/>
      <c r="H189" s="567"/>
      <c r="I189" s="567"/>
      <c r="J189" s="567"/>
      <c r="K189" s="567"/>
      <c r="L189" s="567"/>
      <c r="M189" s="567"/>
      <c r="N189" s="567"/>
      <c r="O189" s="567"/>
      <c r="P189" s="567"/>
      <c r="Q189" s="567"/>
      <c r="R189" s="567"/>
      <c r="S189" s="567"/>
      <c r="T189" s="567"/>
      <c r="U189" s="567"/>
      <c r="V189" s="567"/>
      <c r="W189" s="567"/>
      <c r="X189" s="567"/>
      <c r="Y189" s="567"/>
      <c r="Z189" s="567"/>
      <c r="AA189" s="567"/>
      <c r="AB189" s="567"/>
      <c r="AC189" s="567"/>
      <c r="AD189" s="567"/>
      <c r="AE189" s="567"/>
      <c r="AF189" s="567"/>
    </row>
    <row r="190" spans="2:32" x14ac:dyDescent="0.2">
      <c r="B190" s="567"/>
      <c r="C190" s="567"/>
      <c r="D190" s="567"/>
      <c r="E190" s="567"/>
      <c r="F190" s="567"/>
      <c r="G190" s="567"/>
      <c r="H190" s="567"/>
      <c r="I190" s="567"/>
      <c r="J190" s="567"/>
      <c r="K190" s="567"/>
      <c r="L190" s="567"/>
      <c r="M190" s="567"/>
      <c r="N190" s="567"/>
      <c r="O190" s="567"/>
      <c r="P190" s="567"/>
      <c r="Q190" s="567"/>
      <c r="R190" s="567"/>
      <c r="S190" s="567"/>
      <c r="T190" s="567"/>
      <c r="U190" s="567"/>
      <c r="V190" s="567"/>
      <c r="W190" s="567"/>
      <c r="X190" s="567"/>
      <c r="Y190" s="567"/>
      <c r="Z190" s="567"/>
      <c r="AA190" s="567"/>
      <c r="AB190" s="567"/>
      <c r="AC190" s="567"/>
      <c r="AD190" s="567"/>
      <c r="AE190" s="567"/>
      <c r="AF190" s="567"/>
    </row>
    <row r="191" spans="2:32" x14ac:dyDescent="0.2">
      <c r="B191" s="567"/>
      <c r="C191" s="567"/>
      <c r="D191" s="567"/>
      <c r="E191" s="567"/>
      <c r="F191" s="567"/>
      <c r="G191" s="567"/>
      <c r="H191" s="567"/>
      <c r="I191" s="567"/>
      <c r="J191" s="567"/>
      <c r="K191" s="567"/>
      <c r="L191" s="567"/>
      <c r="M191" s="567"/>
      <c r="N191" s="567"/>
      <c r="O191" s="567"/>
      <c r="P191" s="567"/>
      <c r="Q191" s="567"/>
      <c r="R191" s="567"/>
      <c r="S191" s="567"/>
      <c r="T191" s="567"/>
      <c r="U191" s="567"/>
      <c r="V191" s="567"/>
      <c r="W191" s="567"/>
      <c r="X191" s="567"/>
      <c r="Y191" s="567"/>
      <c r="Z191" s="567"/>
      <c r="AA191" s="567"/>
      <c r="AB191" s="567"/>
      <c r="AC191" s="567"/>
      <c r="AD191" s="567"/>
      <c r="AE191" s="567"/>
      <c r="AF191" s="567"/>
    </row>
    <row r="192" spans="2:32" x14ac:dyDescent="0.2">
      <c r="B192" s="567"/>
      <c r="C192" s="567"/>
      <c r="D192" s="567"/>
      <c r="E192" s="567"/>
      <c r="F192" s="567"/>
      <c r="G192" s="567"/>
      <c r="H192" s="567"/>
      <c r="I192" s="567"/>
      <c r="J192" s="567"/>
      <c r="K192" s="567"/>
      <c r="L192" s="567"/>
      <c r="M192" s="567"/>
      <c r="N192" s="567"/>
      <c r="O192" s="567"/>
      <c r="P192" s="567"/>
      <c r="Q192" s="567"/>
      <c r="R192" s="567"/>
      <c r="S192" s="567"/>
      <c r="T192" s="567"/>
      <c r="U192" s="567"/>
      <c r="V192" s="567"/>
      <c r="W192" s="567"/>
      <c r="X192" s="567"/>
      <c r="Y192" s="567"/>
      <c r="Z192" s="567"/>
      <c r="AA192" s="567"/>
      <c r="AB192" s="567"/>
      <c r="AC192" s="567"/>
      <c r="AD192" s="567"/>
      <c r="AE192" s="567"/>
      <c r="AF192" s="567"/>
    </row>
    <row r="193" spans="2:32" x14ac:dyDescent="0.2">
      <c r="B193" s="567"/>
      <c r="C193" s="567"/>
      <c r="D193" s="567"/>
      <c r="E193" s="567"/>
      <c r="F193" s="567"/>
      <c r="G193" s="567"/>
      <c r="H193" s="567"/>
      <c r="I193" s="567"/>
      <c r="J193" s="567"/>
      <c r="K193" s="567"/>
      <c r="L193" s="567"/>
      <c r="M193" s="567"/>
      <c r="N193" s="567"/>
      <c r="O193" s="567"/>
      <c r="P193" s="567"/>
      <c r="Q193" s="567"/>
      <c r="R193" s="567"/>
      <c r="S193" s="567"/>
      <c r="T193" s="567"/>
      <c r="U193" s="567"/>
      <c r="V193" s="567"/>
      <c r="W193" s="567"/>
      <c r="X193" s="567"/>
      <c r="Y193" s="567"/>
      <c r="Z193" s="567"/>
      <c r="AA193" s="567"/>
      <c r="AB193" s="567"/>
      <c r="AC193" s="567"/>
      <c r="AD193" s="567"/>
      <c r="AE193" s="567"/>
      <c r="AF193" s="567"/>
    </row>
    <row r="194" spans="2:32" x14ac:dyDescent="0.2">
      <c r="B194" s="567"/>
      <c r="C194" s="567"/>
      <c r="D194" s="567"/>
      <c r="E194" s="567"/>
      <c r="F194" s="567"/>
      <c r="G194" s="567"/>
      <c r="H194" s="567"/>
      <c r="I194" s="567"/>
      <c r="J194" s="567"/>
      <c r="K194" s="567"/>
      <c r="L194" s="567"/>
      <c r="M194" s="567"/>
      <c r="N194" s="567"/>
      <c r="O194" s="567"/>
      <c r="P194" s="567"/>
      <c r="Q194" s="567"/>
      <c r="R194" s="567"/>
      <c r="S194" s="567"/>
      <c r="T194" s="567"/>
      <c r="U194" s="567"/>
      <c r="V194" s="567"/>
      <c r="W194" s="567"/>
      <c r="X194" s="567"/>
      <c r="Y194" s="567"/>
      <c r="Z194" s="567"/>
      <c r="AA194" s="567"/>
      <c r="AB194" s="567"/>
      <c r="AC194" s="567"/>
      <c r="AD194" s="567"/>
      <c r="AE194" s="567"/>
      <c r="AF194" s="567"/>
    </row>
    <row r="195" spans="2:32" x14ac:dyDescent="0.2">
      <c r="B195" s="567"/>
      <c r="C195" s="567"/>
      <c r="D195" s="567"/>
      <c r="E195" s="567"/>
      <c r="F195" s="567"/>
      <c r="G195" s="567"/>
      <c r="H195" s="567"/>
      <c r="I195" s="567"/>
      <c r="J195" s="567"/>
      <c r="K195" s="567"/>
      <c r="L195" s="567"/>
      <c r="M195" s="567"/>
      <c r="N195" s="567"/>
      <c r="O195" s="567"/>
      <c r="P195" s="567"/>
      <c r="Q195" s="567"/>
      <c r="R195" s="567"/>
      <c r="S195" s="567"/>
      <c r="T195" s="567"/>
      <c r="U195" s="567"/>
      <c r="V195" s="567"/>
      <c r="W195" s="567"/>
      <c r="X195" s="567"/>
      <c r="Y195" s="567"/>
      <c r="Z195" s="567"/>
      <c r="AA195" s="567"/>
      <c r="AB195" s="567"/>
      <c r="AC195" s="567"/>
      <c r="AD195" s="567"/>
      <c r="AE195" s="567"/>
      <c r="AF195" s="567"/>
    </row>
    <row r="196" spans="2:32" x14ac:dyDescent="0.2">
      <c r="B196" s="567"/>
      <c r="C196" s="567"/>
      <c r="D196" s="567"/>
      <c r="E196" s="567"/>
      <c r="F196" s="567"/>
      <c r="G196" s="567"/>
      <c r="H196" s="567"/>
      <c r="I196" s="567"/>
      <c r="J196" s="567"/>
      <c r="K196" s="567"/>
      <c r="L196" s="567"/>
      <c r="M196" s="567"/>
      <c r="N196" s="567"/>
      <c r="O196" s="567"/>
      <c r="P196" s="567"/>
      <c r="Q196" s="567"/>
      <c r="R196" s="567"/>
      <c r="S196" s="567"/>
      <c r="T196" s="567"/>
      <c r="U196" s="567"/>
      <c r="V196" s="567"/>
      <c r="W196" s="567"/>
      <c r="X196" s="567"/>
      <c r="Y196" s="567"/>
      <c r="Z196" s="567"/>
      <c r="AA196" s="567"/>
      <c r="AB196" s="567"/>
      <c r="AC196" s="567"/>
      <c r="AD196" s="567"/>
      <c r="AE196" s="567"/>
      <c r="AF196" s="567"/>
    </row>
    <row r="197" spans="2:32" x14ac:dyDescent="0.2">
      <c r="B197" s="567"/>
      <c r="C197" s="567"/>
      <c r="D197" s="567"/>
      <c r="E197" s="567"/>
      <c r="F197" s="567"/>
      <c r="G197" s="567"/>
      <c r="H197" s="567"/>
      <c r="I197" s="567"/>
      <c r="J197" s="567"/>
      <c r="K197" s="567"/>
      <c r="L197" s="567"/>
      <c r="M197" s="567"/>
      <c r="N197" s="567"/>
      <c r="O197" s="567"/>
      <c r="P197" s="567"/>
      <c r="Q197" s="567"/>
      <c r="R197" s="567"/>
      <c r="S197" s="567"/>
      <c r="T197" s="567"/>
      <c r="U197" s="567"/>
      <c r="V197" s="567"/>
      <c r="W197" s="567"/>
      <c r="X197" s="567"/>
      <c r="Y197" s="567"/>
      <c r="Z197" s="567"/>
      <c r="AA197" s="567"/>
      <c r="AB197" s="567"/>
      <c r="AC197" s="567"/>
      <c r="AD197" s="567"/>
      <c r="AE197" s="567"/>
      <c r="AF197" s="567"/>
    </row>
    <row r="198" spans="2:32" x14ac:dyDescent="0.2">
      <c r="B198" s="567"/>
      <c r="C198" s="567"/>
      <c r="D198" s="567"/>
      <c r="E198" s="567"/>
      <c r="F198" s="567"/>
      <c r="G198" s="567"/>
      <c r="H198" s="567"/>
      <c r="I198" s="567"/>
      <c r="J198" s="567"/>
      <c r="K198" s="567"/>
      <c r="L198" s="567"/>
      <c r="M198" s="567"/>
      <c r="N198" s="567"/>
      <c r="O198" s="567"/>
      <c r="P198" s="567"/>
      <c r="Q198" s="567"/>
      <c r="R198" s="567"/>
      <c r="S198" s="567"/>
      <c r="T198" s="567"/>
      <c r="U198" s="567"/>
      <c r="V198" s="567"/>
      <c r="W198" s="567"/>
      <c r="X198" s="567"/>
      <c r="Y198" s="567"/>
      <c r="Z198" s="567"/>
      <c r="AA198" s="567"/>
      <c r="AB198" s="567"/>
      <c r="AC198" s="567"/>
      <c r="AD198" s="567"/>
      <c r="AE198" s="567"/>
      <c r="AF198" s="567"/>
    </row>
    <row r="199" spans="2:32" x14ac:dyDescent="0.2">
      <c r="B199" s="567"/>
      <c r="C199" s="567"/>
      <c r="D199" s="567"/>
      <c r="E199" s="567"/>
      <c r="F199" s="567"/>
      <c r="G199" s="567"/>
      <c r="H199" s="567"/>
      <c r="I199" s="567"/>
      <c r="J199" s="567"/>
      <c r="K199" s="567"/>
      <c r="L199" s="567"/>
      <c r="M199" s="567"/>
      <c r="N199" s="567"/>
      <c r="O199" s="567"/>
      <c r="P199" s="567"/>
      <c r="Q199" s="567"/>
      <c r="R199" s="567"/>
      <c r="S199" s="567"/>
      <c r="T199" s="567"/>
      <c r="U199" s="567"/>
      <c r="V199" s="567"/>
      <c r="W199" s="567"/>
      <c r="X199" s="567"/>
      <c r="Y199" s="567"/>
      <c r="Z199" s="567"/>
      <c r="AA199" s="567"/>
      <c r="AB199" s="567"/>
      <c r="AC199" s="567"/>
      <c r="AD199" s="567"/>
      <c r="AE199" s="567"/>
      <c r="AF199" s="567"/>
    </row>
    <row r="200" spans="2:32" x14ac:dyDescent="0.2">
      <c r="B200" s="567"/>
      <c r="C200" s="567"/>
      <c r="D200" s="567"/>
      <c r="E200" s="567"/>
      <c r="F200" s="567"/>
      <c r="G200" s="567"/>
      <c r="H200" s="567"/>
      <c r="I200" s="567"/>
      <c r="J200" s="567"/>
      <c r="K200" s="567"/>
      <c r="L200" s="567"/>
      <c r="M200" s="567"/>
      <c r="N200" s="567"/>
      <c r="O200" s="567"/>
      <c r="P200" s="567"/>
      <c r="Q200" s="567"/>
      <c r="R200" s="567"/>
      <c r="S200" s="567"/>
      <c r="T200" s="567"/>
      <c r="U200" s="567"/>
      <c r="V200" s="567"/>
      <c r="W200" s="567"/>
      <c r="X200" s="567"/>
      <c r="Y200" s="567"/>
      <c r="Z200" s="567"/>
      <c r="AA200" s="567"/>
      <c r="AB200" s="567"/>
      <c r="AC200" s="567"/>
      <c r="AD200" s="567"/>
      <c r="AE200" s="567"/>
      <c r="AF200" s="567"/>
    </row>
    <row r="201" spans="2:32" x14ac:dyDescent="0.2">
      <c r="B201" s="567"/>
      <c r="C201" s="567"/>
      <c r="D201" s="567"/>
      <c r="E201" s="567"/>
      <c r="F201" s="567"/>
      <c r="G201" s="567"/>
      <c r="H201" s="567"/>
      <c r="I201" s="567"/>
      <c r="J201" s="567"/>
      <c r="K201" s="567"/>
      <c r="L201" s="567"/>
      <c r="M201" s="567"/>
      <c r="N201" s="567"/>
      <c r="O201" s="567"/>
      <c r="P201" s="567"/>
      <c r="Q201" s="567"/>
      <c r="R201" s="567"/>
      <c r="S201" s="567"/>
      <c r="T201" s="567"/>
      <c r="U201" s="567"/>
      <c r="V201" s="567"/>
      <c r="W201" s="567"/>
      <c r="X201" s="567"/>
      <c r="Y201" s="567"/>
      <c r="Z201" s="567"/>
      <c r="AA201" s="567"/>
      <c r="AB201" s="567"/>
      <c r="AC201" s="567"/>
      <c r="AD201" s="567"/>
      <c r="AE201" s="567"/>
      <c r="AF201" s="567"/>
    </row>
    <row r="202" spans="2:32" x14ac:dyDescent="0.2">
      <c r="B202" s="567"/>
      <c r="C202" s="567"/>
      <c r="D202" s="567"/>
      <c r="E202" s="567"/>
      <c r="F202" s="567"/>
      <c r="G202" s="567"/>
      <c r="H202" s="567"/>
      <c r="I202" s="567"/>
      <c r="J202" s="567"/>
      <c r="K202" s="567"/>
      <c r="L202" s="567"/>
      <c r="M202" s="567"/>
      <c r="N202" s="567"/>
      <c r="O202" s="567"/>
      <c r="P202" s="567"/>
      <c r="Q202" s="567"/>
      <c r="R202" s="567"/>
      <c r="S202" s="567"/>
      <c r="T202" s="567"/>
      <c r="U202" s="567"/>
      <c r="V202" s="567"/>
      <c r="W202" s="567"/>
      <c r="X202" s="567"/>
      <c r="Y202" s="567"/>
      <c r="Z202" s="567"/>
      <c r="AA202" s="567"/>
      <c r="AB202" s="567"/>
      <c r="AC202" s="567"/>
      <c r="AD202" s="567"/>
      <c r="AE202" s="567"/>
      <c r="AF202" s="567"/>
    </row>
    <row r="203" spans="2:32" x14ac:dyDescent="0.2">
      <c r="B203" s="567"/>
      <c r="C203" s="567"/>
      <c r="D203" s="567"/>
      <c r="E203" s="567"/>
      <c r="F203" s="567"/>
      <c r="G203" s="567"/>
      <c r="H203" s="567"/>
      <c r="I203" s="567"/>
      <c r="J203" s="567"/>
      <c r="K203" s="567"/>
      <c r="L203" s="567"/>
      <c r="M203" s="567"/>
      <c r="N203" s="567"/>
      <c r="O203" s="567"/>
      <c r="P203" s="567"/>
      <c r="Q203" s="567"/>
      <c r="R203" s="567"/>
      <c r="S203" s="567"/>
      <c r="T203" s="567"/>
      <c r="U203" s="567"/>
      <c r="V203" s="567"/>
      <c r="W203" s="567"/>
      <c r="X203" s="567"/>
      <c r="Y203" s="567"/>
      <c r="Z203" s="567"/>
      <c r="AA203" s="567"/>
      <c r="AB203" s="567"/>
      <c r="AC203" s="567"/>
      <c r="AD203" s="567"/>
      <c r="AE203" s="567"/>
      <c r="AF203" s="567"/>
    </row>
    <row r="204" spans="2:32" x14ac:dyDescent="0.2">
      <c r="B204" s="567"/>
      <c r="C204" s="567"/>
      <c r="D204" s="567"/>
      <c r="E204" s="567"/>
      <c r="F204" s="567"/>
      <c r="G204" s="567"/>
      <c r="H204" s="567"/>
      <c r="I204" s="567"/>
      <c r="J204" s="567"/>
      <c r="K204" s="567"/>
      <c r="L204" s="567"/>
      <c r="M204" s="567"/>
      <c r="N204" s="567"/>
      <c r="O204" s="567"/>
      <c r="P204" s="567"/>
      <c r="Q204" s="567"/>
      <c r="R204" s="567"/>
      <c r="S204" s="567"/>
      <c r="T204" s="567"/>
      <c r="U204" s="567"/>
      <c r="V204" s="567"/>
      <c r="W204" s="567"/>
      <c r="X204" s="567"/>
      <c r="Y204" s="567"/>
      <c r="Z204" s="567"/>
      <c r="AA204" s="567"/>
      <c r="AB204" s="567"/>
      <c r="AC204" s="567"/>
      <c r="AD204" s="567"/>
      <c r="AE204" s="567"/>
      <c r="AF204" s="567"/>
    </row>
    <row r="205" spans="2:32" x14ac:dyDescent="0.2">
      <c r="B205" s="567"/>
      <c r="C205" s="567"/>
      <c r="D205" s="567"/>
      <c r="E205" s="567"/>
      <c r="F205" s="567"/>
      <c r="G205" s="567"/>
      <c r="H205" s="567"/>
      <c r="I205" s="567"/>
      <c r="J205" s="567"/>
      <c r="K205" s="567"/>
      <c r="L205" s="567"/>
      <c r="M205" s="567"/>
      <c r="N205" s="567"/>
      <c r="O205" s="567"/>
      <c r="P205" s="567"/>
      <c r="Q205" s="567"/>
      <c r="R205" s="567"/>
      <c r="S205" s="567"/>
      <c r="T205" s="567"/>
      <c r="U205" s="567"/>
      <c r="V205" s="567"/>
      <c r="W205" s="567"/>
      <c r="X205" s="567"/>
      <c r="Y205" s="567"/>
      <c r="Z205" s="567"/>
      <c r="AA205" s="567"/>
      <c r="AB205" s="567"/>
      <c r="AC205" s="567"/>
      <c r="AD205" s="567"/>
      <c r="AE205" s="567"/>
      <c r="AF205" s="567"/>
    </row>
    <row r="206" spans="2:32" x14ac:dyDescent="0.2">
      <c r="B206" s="567"/>
      <c r="C206" s="567"/>
      <c r="D206" s="567"/>
      <c r="E206" s="567"/>
      <c r="F206" s="567"/>
      <c r="G206" s="567"/>
      <c r="H206" s="567"/>
      <c r="I206" s="567"/>
      <c r="J206" s="567"/>
      <c r="K206" s="567"/>
      <c r="L206" s="567"/>
      <c r="M206" s="567"/>
      <c r="N206" s="567"/>
      <c r="O206" s="567"/>
      <c r="P206" s="567"/>
      <c r="Q206" s="567"/>
      <c r="R206" s="567"/>
      <c r="S206" s="567"/>
      <c r="T206" s="567"/>
      <c r="U206" s="567"/>
      <c r="V206" s="567"/>
      <c r="W206" s="567"/>
      <c r="X206" s="567"/>
      <c r="Y206" s="567"/>
      <c r="Z206" s="567"/>
      <c r="AA206" s="567"/>
      <c r="AB206" s="567"/>
      <c r="AC206" s="567"/>
      <c r="AD206" s="567"/>
      <c r="AE206" s="567"/>
      <c r="AF206" s="567"/>
    </row>
    <row r="207" spans="2:32" x14ac:dyDescent="0.2">
      <c r="B207" s="567"/>
      <c r="C207" s="567"/>
      <c r="D207" s="567"/>
      <c r="E207" s="567"/>
      <c r="F207" s="567"/>
      <c r="G207" s="567"/>
      <c r="H207" s="567"/>
      <c r="I207" s="567"/>
      <c r="J207" s="567"/>
      <c r="K207" s="567"/>
      <c r="L207" s="567"/>
      <c r="M207" s="567"/>
      <c r="N207" s="567"/>
      <c r="O207" s="567"/>
      <c r="P207" s="567"/>
      <c r="Q207" s="567"/>
      <c r="R207" s="567"/>
      <c r="S207" s="567"/>
      <c r="T207" s="567"/>
      <c r="U207" s="567"/>
      <c r="V207" s="567"/>
      <c r="W207" s="567"/>
      <c r="X207" s="567"/>
      <c r="Y207" s="567"/>
      <c r="Z207" s="567"/>
      <c r="AA207" s="567"/>
      <c r="AB207" s="567"/>
      <c r="AC207" s="567"/>
      <c r="AD207" s="567"/>
      <c r="AE207" s="567"/>
      <c r="AF207" s="567"/>
    </row>
    <row r="208" spans="2:32" x14ac:dyDescent="0.2">
      <c r="B208" s="567"/>
      <c r="C208" s="567"/>
      <c r="D208" s="567"/>
      <c r="E208" s="567"/>
      <c r="F208" s="567"/>
      <c r="G208" s="567"/>
      <c r="H208" s="567"/>
      <c r="I208" s="567"/>
      <c r="J208" s="567"/>
      <c r="K208" s="567"/>
      <c r="L208" s="567"/>
      <c r="M208" s="567"/>
      <c r="N208" s="567"/>
      <c r="O208" s="567"/>
      <c r="P208" s="567"/>
      <c r="Q208" s="567"/>
      <c r="R208" s="567"/>
      <c r="S208" s="567"/>
      <c r="T208" s="567"/>
      <c r="U208" s="567"/>
      <c r="V208" s="567"/>
      <c r="W208" s="567"/>
      <c r="X208" s="567"/>
      <c r="Y208" s="567"/>
      <c r="Z208" s="567"/>
      <c r="AA208" s="567"/>
      <c r="AB208" s="567"/>
      <c r="AC208" s="567"/>
      <c r="AD208" s="567"/>
      <c r="AE208" s="567"/>
      <c r="AF208" s="567"/>
    </row>
    <row r="209" spans="2:32" x14ac:dyDescent="0.2">
      <c r="B209" s="567"/>
      <c r="C209" s="567"/>
      <c r="D209" s="567"/>
      <c r="E209" s="567"/>
      <c r="F209" s="567"/>
      <c r="G209" s="567"/>
      <c r="H209" s="567"/>
      <c r="I209" s="567"/>
      <c r="J209" s="567"/>
      <c r="K209" s="567"/>
      <c r="L209" s="567"/>
      <c r="M209" s="567"/>
      <c r="N209" s="567"/>
      <c r="O209" s="567"/>
      <c r="P209" s="567"/>
      <c r="Q209" s="567"/>
      <c r="R209" s="567"/>
      <c r="S209" s="567"/>
      <c r="T209" s="567"/>
      <c r="U209" s="567"/>
      <c r="V209" s="567"/>
      <c r="W209" s="567"/>
      <c r="X209" s="567"/>
      <c r="Y209" s="567"/>
      <c r="Z209" s="567"/>
      <c r="AA209" s="567"/>
      <c r="AB209" s="567"/>
      <c r="AC209" s="567"/>
      <c r="AD209" s="567"/>
      <c r="AE209" s="567"/>
      <c r="AF209" s="567"/>
    </row>
    <row r="210" spans="2:32" x14ac:dyDescent="0.2">
      <c r="B210" s="567"/>
      <c r="C210" s="567"/>
      <c r="D210" s="567"/>
      <c r="E210" s="567"/>
      <c r="F210" s="567"/>
      <c r="G210" s="567"/>
      <c r="H210" s="567"/>
      <c r="I210" s="567"/>
      <c r="J210" s="567"/>
      <c r="K210" s="567"/>
      <c r="L210" s="567"/>
      <c r="M210" s="567"/>
      <c r="N210" s="567"/>
      <c r="O210" s="567"/>
      <c r="P210" s="567"/>
      <c r="Q210" s="567"/>
      <c r="R210" s="567"/>
      <c r="S210" s="567"/>
      <c r="T210" s="567"/>
      <c r="U210" s="567"/>
      <c r="V210" s="567"/>
      <c r="W210" s="567"/>
      <c r="X210" s="567"/>
      <c r="Y210" s="567"/>
      <c r="Z210" s="567"/>
      <c r="AA210" s="567"/>
      <c r="AB210" s="567"/>
      <c r="AC210" s="567"/>
      <c r="AD210" s="567"/>
      <c r="AE210" s="567"/>
      <c r="AF210" s="567"/>
    </row>
    <row r="211" spans="2:32" x14ac:dyDescent="0.2">
      <c r="B211" s="567"/>
      <c r="C211" s="567"/>
      <c r="D211" s="567"/>
      <c r="E211" s="567"/>
      <c r="F211" s="567"/>
      <c r="G211" s="567"/>
      <c r="H211" s="567"/>
      <c r="I211" s="567"/>
      <c r="J211" s="567"/>
      <c r="K211" s="567"/>
      <c r="L211" s="567"/>
      <c r="M211" s="567"/>
      <c r="N211" s="567"/>
      <c r="O211" s="567"/>
      <c r="P211" s="567"/>
      <c r="Q211" s="567"/>
      <c r="R211" s="567"/>
      <c r="S211" s="567"/>
      <c r="T211" s="567"/>
      <c r="U211" s="567"/>
      <c r="V211" s="567"/>
      <c r="W211" s="567"/>
      <c r="X211" s="567"/>
      <c r="Y211" s="567"/>
      <c r="Z211" s="567"/>
      <c r="AA211" s="567"/>
      <c r="AB211" s="567"/>
      <c r="AC211" s="567"/>
      <c r="AD211" s="567"/>
      <c r="AE211" s="567"/>
      <c r="AF211" s="567"/>
    </row>
    <row r="212" spans="2:32" x14ac:dyDescent="0.2">
      <c r="B212" s="567"/>
      <c r="C212" s="567"/>
      <c r="D212" s="567"/>
      <c r="E212" s="567"/>
      <c r="F212" s="567"/>
      <c r="G212" s="567"/>
      <c r="H212" s="567"/>
      <c r="I212" s="567"/>
      <c r="J212" s="567"/>
      <c r="K212" s="567"/>
      <c r="L212" s="567"/>
      <c r="M212" s="567"/>
      <c r="N212" s="567"/>
      <c r="O212" s="567"/>
      <c r="P212" s="567"/>
      <c r="Q212" s="567"/>
      <c r="R212" s="567"/>
      <c r="S212" s="567"/>
      <c r="T212" s="567"/>
      <c r="U212" s="567"/>
      <c r="V212" s="567"/>
      <c r="W212" s="567"/>
      <c r="X212" s="567"/>
      <c r="Y212" s="567"/>
      <c r="Z212" s="567"/>
      <c r="AA212" s="567"/>
      <c r="AB212" s="567"/>
      <c r="AC212" s="567"/>
      <c r="AD212" s="567"/>
      <c r="AE212" s="567"/>
      <c r="AF212" s="567"/>
    </row>
    <row r="213" spans="2:32" x14ac:dyDescent="0.2">
      <c r="B213" s="567"/>
      <c r="C213" s="567"/>
      <c r="D213" s="567"/>
      <c r="E213" s="567"/>
      <c r="F213" s="567"/>
      <c r="G213" s="567"/>
      <c r="H213" s="567"/>
      <c r="I213" s="567"/>
      <c r="J213" s="567"/>
      <c r="K213" s="567"/>
      <c r="L213" s="567"/>
      <c r="M213" s="567"/>
      <c r="N213" s="567"/>
      <c r="O213" s="567"/>
      <c r="P213" s="567"/>
      <c r="Q213" s="567"/>
      <c r="R213" s="567"/>
      <c r="S213" s="567"/>
      <c r="T213" s="567"/>
      <c r="U213" s="567"/>
      <c r="V213" s="567"/>
      <c r="W213" s="567"/>
      <c r="X213" s="567"/>
      <c r="Y213" s="567"/>
      <c r="Z213" s="567"/>
      <c r="AA213" s="567"/>
      <c r="AB213" s="567"/>
      <c r="AC213" s="567"/>
      <c r="AD213" s="567"/>
      <c r="AE213" s="567"/>
      <c r="AF213" s="567"/>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6" max="31" man="1"/>
    <brk id="83" max="31" man="1"/>
    <brk id="120" max="3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F47"/>
  <sheetViews>
    <sheetView zoomScaleNormal="100" workbookViewId="0">
      <pane ySplit="9" topLeftCell="A10" activePane="bottomLeft" state="frozen"/>
      <selection activeCell="B28" sqref="B28"/>
      <selection pane="bottomLeft"/>
    </sheetView>
  </sheetViews>
  <sheetFormatPr defaultColWidth="9.140625" defaultRowHeight="11.25" x14ac:dyDescent="0.2"/>
  <cols>
    <col min="1" max="1" width="13.7109375" style="2" customWidth="1"/>
    <col min="2" max="2" width="13.140625" style="30" customWidth="1"/>
    <col min="3" max="4" width="17.7109375" style="30" customWidth="1"/>
    <col min="5" max="16384" width="9.140625" style="2"/>
  </cols>
  <sheetData>
    <row r="1" spans="1:6" ht="10.5" customHeight="1" x14ac:dyDescent="0.2">
      <c r="A1" s="5" t="s">
        <v>656</v>
      </c>
    </row>
    <row r="2" spans="1:6" s="4" customFormat="1" hidden="1" x14ac:dyDescent="0.2">
      <c r="A2" s="5" t="s">
        <v>317</v>
      </c>
      <c r="B2" s="9"/>
      <c r="C2" s="9"/>
      <c r="D2" s="9"/>
    </row>
    <row r="3" spans="1:6" s="4" customFormat="1" x14ac:dyDescent="0.2">
      <c r="A3" s="16" t="s">
        <v>657</v>
      </c>
      <c r="B3" s="9"/>
      <c r="C3" s="9"/>
      <c r="D3" s="9"/>
    </row>
    <row r="4" spans="1:6" s="4" customFormat="1" hidden="1" x14ac:dyDescent="0.2">
      <c r="A4" s="16" t="s">
        <v>317</v>
      </c>
      <c r="B4" s="9"/>
      <c r="C4" s="9"/>
      <c r="D4" s="9"/>
    </row>
    <row r="5" spans="1:6" s="4" customFormat="1" x14ac:dyDescent="0.2">
      <c r="A5" s="6"/>
      <c r="B5" s="300"/>
      <c r="C5" s="300"/>
      <c r="D5" s="300"/>
    </row>
    <row r="6" spans="1:6" s="4" customFormat="1" x14ac:dyDescent="0.2">
      <c r="B6" s="9" t="s">
        <v>301</v>
      </c>
      <c r="C6" s="9"/>
      <c r="D6" s="9"/>
    </row>
    <row r="7" spans="1:6" s="4" customFormat="1" x14ac:dyDescent="0.2">
      <c r="A7" s="16"/>
      <c r="B7" s="406" t="s">
        <v>303</v>
      </c>
      <c r="C7" s="300"/>
      <c r="D7" s="300"/>
    </row>
    <row r="8" spans="1:6" s="4" customFormat="1" x14ac:dyDescent="0.2">
      <c r="A8" s="4" t="s">
        <v>322</v>
      </c>
      <c r="B8" s="9" t="s">
        <v>153</v>
      </c>
      <c r="C8" s="9" t="s">
        <v>360</v>
      </c>
      <c r="D8" s="9" t="s">
        <v>362</v>
      </c>
    </row>
    <row r="9" spans="1:6" s="4" customFormat="1" x14ac:dyDescent="0.2">
      <c r="A9" s="18" t="s">
        <v>323</v>
      </c>
      <c r="B9" s="406" t="s">
        <v>101</v>
      </c>
      <c r="C9" s="406" t="s">
        <v>361</v>
      </c>
      <c r="D9" s="406" t="s">
        <v>363</v>
      </c>
    </row>
    <row r="10" spans="1:6" s="64" customFormat="1" x14ac:dyDescent="0.2">
      <c r="B10" s="434"/>
      <c r="C10" s="434"/>
      <c r="D10" s="434"/>
    </row>
    <row r="11" spans="1:6" s="4" customFormat="1" x14ac:dyDescent="0.2">
      <c r="A11" s="9" t="s">
        <v>232</v>
      </c>
      <c r="B11" s="4">
        <v>270</v>
      </c>
      <c r="C11" s="4">
        <v>145</v>
      </c>
      <c r="D11" s="4">
        <v>125</v>
      </c>
      <c r="E11" s="420"/>
      <c r="F11" s="2"/>
    </row>
    <row r="12" spans="1:6" x14ac:dyDescent="0.2">
      <c r="A12" s="9"/>
      <c r="B12" s="2"/>
      <c r="C12" s="2"/>
      <c r="D12" s="2"/>
      <c r="E12" s="421"/>
    </row>
    <row r="13" spans="1:6" x14ac:dyDescent="0.2">
      <c r="A13" s="2" t="s">
        <v>198</v>
      </c>
      <c r="B13" s="2">
        <v>18</v>
      </c>
      <c r="C13" s="2">
        <v>13</v>
      </c>
      <c r="D13" s="2">
        <v>5</v>
      </c>
      <c r="E13" s="421"/>
    </row>
    <row r="14" spans="1:6" x14ac:dyDescent="0.2">
      <c r="A14" s="2" t="s">
        <v>199</v>
      </c>
      <c r="B14" s="2">
        <v>17</v>
      </c>
      <c r="C14" s="2">
        <v>11</v>
      </c>
      <c r="D14" s="2">
        <v>6</v>
      </c>
      <c r="E14" s="421"/>
    </row>
    <row r="15" spans="1:6" x14ac:dyDescent="0.2">
      <c r="A15" s="2" t="s">
        <v>200</v>
      </c>
      <c r="B15" s="2">
        <v>21</v>
      </c>
      <c r="C15" s="2">
        <v>12</v>
      </c>
      <c r="D15" s="2">
        <v>9</v>
      </c>
      <c r="E15" s="421"/>
    </row>
    <row r="16" spans="1:6" x14ac:dyDescent="0.2">
      <c r="E16" s="421"/>
    </row>
    <row r="17" spans="1:6" x14ac:dyDescent="0.2">
      <c r="A17" s="2" t="s">
        <v>201</v>
      </c>
      <c r="B17" s="2">
        <v>19</v>
      </c>
      <c r="C17" s="2">
        <v>10</v>
      </c>
      <c r="D17" s="2">
        <v>9</v>
      </c>
      <c r="E17" s="224"/>
    </row>
    <row r="18" spans="1:6" x14ac:dyDescent="0.2">
      <c r="A18" s="2" t="s">
        <v>202</v>
      </c>
      <c r="B18" s="2">
        <v>22</v>
      </c>
      <c r="C18" s="2">
        <v>6</v>
      </c>
      <c r="D18" s="2">
        <v>16</v>
      </c>
      <c r="E18" s="421"/>
    </row>
    <row r="19" spans="1:6" x14ac:dyDescent="0.2">
      <c r="A19" s="2" t="s">
        <v>191</v>
      </c>
      <c r="B19" s="2">
        <v>28</v>
      </c>
      <c r="C19" s="2">
        <v>10</v>
      </c>
      <c r="D19" s="2">
        <v>18</v>
      </c>
      <c r="E19" s="421"/>
    </row>
    <row r="20" spans="1:6" x14ac:dyDescent="0.2">
      <c r="E20" s="421"/>
    </row>
    <row r="21" spans="1:6" x14ac:dyDescent="0.2">
      <c r="A21" s="2" t="s">
        <v>192</v>
      </c>
      <c r="B21" s="2">
        <v>27</v>
      </c>
      <c r="C21" s="2">
        <v>17</v>
      </c>
      <c r="D21" s="2">
        <v>10</v>
      </c>
      <c r="E21" s="421"/>
    </row>
    <row r="22" spans="1:6" x14ac:dyDescent="0.2">
      <c r="A22" s="2" t="s">
        <v>193</v>
      </c>
      <c r="B22" s="2">
        <v>25</v>
      </c>
      <c r="C22" s="2">
        <v>9</v>
      </c>
      <c r="D22" s="2">
        <v>16</v>
      </c>
      <c r="E22" s="224"/>
    </row>
    <row r="23" spans="1:6" x14ac:dyDescent="0.2">
      <c r="A23" s="2" t="s">
        <v>194</v>
      </c>
      <c r="B23" s="2">
        <v>32</v>
      </c>
      <c r="C23" s="2">
        <v>17</v>
      </c>
      <c r="D23" s="2">
        <v>15</v>
      </c>
      <c r="E23" s="488"/>
    </row>
    <row r="24" spans="1:6" x14ac:dyDescent="0.2">
      <c r="E24" s="488"/>
    </row>
    <row r="25" spans="1:6" x14ac:dyDescent="0.2">
      <c r="A25" s="2" t="s">
        <v>195</v>
      </c>
      <c r="B25" s="2">
        <v>15</v>
      </c>
      <c r="C25" s="2">
        <v>9</v>
      </c>
      <c r="D25" s="2">
        <v>6</v>
      </c>
      <c r="E25" s="488"/>
    </row>
    <row r="26" spans="1:6" x14ac:dyDescent="0.2">
      <c r="A26" s="2" t="s">
        <v>196</v>
      </c>
      <c r="B26" s="2">
        <v>16</v>
      </c>
      <c r="C26" s="2">
        <v>6</v>
      </c>
      <c r="D26" s="2">
        <v>10</v>
      </c>
      <c r="E26" s="488"/>
    </row>
    <row r="27" spans="1:6" x14ac:dyDescent="0.2">
      <c r="A27" s="1" t="s">
        <v>197</v>
      </c>
      <c r="B27" s="1">
        <v>30</v>
      </c>
      <c r="C27" s="1">
        <v>25</v>
      </c>
      <c r="D27" s="1">
        <v>5</v>
      </c>
      <c r="E27" s="223"/>
    </row>
    <row r="28" spans="1:6" x14ac:dyDescent="0.2">
      <c r="A28" s="11"/>
      <c r="B28" s="434"/>
      <c r="C28" s="434"/>
      <c r="D28" s="434"/>
      <c r="E28" s="449"/>
    </row>
    <row r="29" spans="1:6" s="4" customFormat="1" x14ac:dyDescent="0.2">
      <c r="A29" s="9" t="s">
        <v>232</v>
      </c>
      <c r="B29" s="4">
        <v>270</v>
      </c>
      <c r="C29" s="4">
        <v>145</v>
      </c>
      <c r="D29" s="4">
        <v>125</v>
      </c>
      <c r="E29" s="426"/>
      <c r="F29" s="2"/>
    </row>
    <row r="30" spans="1:6" x14ac:dyDescent="0.2">
      <c r="A30" s="9"/>
      <c r="E30" s="426"/>
    </row>
    <row r="31" spans="1:6" x14ac:dyDescent="0.2">
      <c r="A31" s="2" t="s">
        <v>252</v>
      </c>
      <c r="B31" s="83">
        <v>10</v>
      </c>
      <c r="C31" s="30">
        <v>3</v>
      </c>
      <c r="D31" s="30">
        <v>7</v>
      </c>
      <c r="E31" s="424"/>
    </row>
    <row r="32" spans="1:6" x14ac:dyDescent="0.2">
      <c r="A32" s="94" t="s">
        <v>253</v>
      </c>
      <c r="B32" s="83">
        <v>9</v>
      </c>
      <c r="C32" s="422">
        <v>1</v>
      </c>
      <c r="D32" s="30">
        <v>8</v>
      </c>
      <c r="E32" s="423"/>
    </row>
    <row r="33" spans="1:5" x14ac:dyDescent="0.2">
      <c r="A33" s="94" t="s">
        <v>254</v>
      </c>
      <c r="B33" s="83">
        <v>7</v>
      </c>
      <c r="C33" s="30">
        <v>4</v>
      </c>
      <c r="D33" s="30">
        <v>3</v>
      </c>
      <c r="E33" s="423"/>
    </row>
    <row r="34" spans="1:5" x14ac:dyDescent="0.2">
      <c r="A34" s="94" t="s">
        <v>255</v>
      </c>
      <c r="B34" s="83">
        <v>8</v>
      </c>
      <c r="C34" s="30">
        <v>7</v>
      </c>
      <c r="D34" s="30">
        <v>1</v>
      </c>
      <c r="E34" s="423"/>
    </row>
    <row r="35" spans="1:5" x14ac:dyDescent="0.2">
      <c r="A35" s="94" t="s">
        <v>256</v>
      </c>
      <c r="B35" s="83">
        <v>22</v>
      </c>
      <c r="C35" s="30">
        <v>12</v>
      </c>
      <c r="D35" s="30">
        <v>10</v>
      </c>
      <c r="E35" s="423"/>
    </row>
    <row r="36" spans="1:5" x14ac:dyDescent="0.2">
      <c r="A36" s="94" t="s">
        <v>257</v>
      </c>
      <c r="B36" s="83">
        <v>32</v>
      </c>
      <c r="C36" s="30">
        <v>18</v>
      </c>
      <c r="D36" s="30">
        <v>14</v>
      </c>
      <c r="E36" s="423"/>
    </row>
    <row r="37" spans="1:5" x14ac:dyDescent="0.2">
      <c r="A37" s="94"/>
      <c r="E37" s="423"/>
    </row>
    <row r="38" spans="1:5" x14ac:dyDescent="0.2">
      <c r="A38" s="94" t="s">
        <v>258</v>
      </c>
      <c r="B38" s="30">
        <v>42</v>
      </c>
      <c r="C38" s="30">
        <v>27</v>
      </c>
      <c r="D38" s="30">
        <v>15</v>
      </c>
      <c r="E38" s="224"/>
    </row>
    <row r="39" spans="1:5" x14ac:dyDescent="0.2">
      <c r="A39" s="2" t="s">
        <v>259</v>
      </c>
      <c r="B39" s="83">
        <v>44</v>
      </c>
      <c r="C39" s="30">
        <v>21</v>
      </c>
      <c r="D39" s="30">
        <v>23</v>
      </c>
      <c r="E39" s="224"/>
    </row>
    <row r="40" spans="1:5" x14ac:dyDescent="0.2">
      <c r="A40" s="2" t="s">
        <v>260</v>
      </c>
      <c r="B40" s="30">
        <v>35</v>
      </c>
      <c r="C40" s="30">
        <v>19</v>
      </c>
      <c r="D40" s="30">
        <v>16</v>
      </c>
      <c r="E40" s="423"/>
    </row>
    <row r="41" spans="1:5" x14ac:dyDescent="0.2">
      <c r="A41" s="2" t="s">
        <v>261</v>
      </c>
      <c r="B41" s="30">
        <v>23</v>
      </c>
      <c r="C41" s="30">
        <v>16</v>
      </c>
      <c r="D41" s="30">
        <v>7</v>
      </c>
      <c r="E41" s="423"/>
    </row>
    <row r="42" spans="1:5" x14ac:dyDescent="0.2">
      <c r="A42" s="2" t="s">
        <v>262</v>
      </c>
      <c r="B42" s="83">
        <v>13</v>
      </c>
      <c r="C42" s="30">
        <v>9</v>
      </c>
      <c r="D42" s="30">
        <v>4</v>
      </c>
      <c r="E42" s="423"/>
    </row>
    <row r="43" spans="1:5" x14ac:dyDescent="0.2">
      <c r="A43" s="2" t="s">
        <v>263</v>
      </c>
      <c r="B43" s="83">
        <v>16</v>
      </c>
      <c r="C43" s="30">
        <v>5</v>
      </c>
      <c r="D43" s="30">
        <v>11</v>
      </c>
      <c r="E43" s="423"/>
    </row>
    <row r="44" spans="1:5" x14ac:dyDescent="0.2">
      <c r="A44" s="1" t="s">
        <v>264</v>
      </c>
      <c r="B44" s="435">
        <v>9</v>
      </c>
      <c r="C44" s="80">
        <v>3</v>
      </c>
      <c r="D44" s="80">
        <v>6</v>
      </c>
      <c r="E44" s="423"/>
    </row>
    <row r="46" spans="1:5" s="30" customFormat="1" x14ac:dyDescent="0.2">
      <c r="A46" s="2"/>
      <c r="B46" s="482"/>
      <c r="C46" s="482"/>
      <c r="D46" s="482"/>
      <c r="E46" s="2"/>
    </row>
    <row r="47" spans="1:5" s="30" customFormat="1" x14ac:dyDescent="0.2">
      <c r="A47" s="2"/>
      <c r="B47" s="482"/>
      <c r="C47" s="482"/>
      <c r="D47" s="482"/>
      <c r="E47" s="2"/>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AD52"/>
  <sheetViews>
    <sheetView zoomScaleNormal="100" workbookViewId="0">
      <pane ySplit="18" topLeftCell="A28" activePane="bottomLeft" state="frozen"/>
      <selection activeCell="B28" sqref="B28"/>
      <selection pane="bottomLeft" activeCell="A40" sqref="A40:S40"/>
    </sheetView>
  </sheetViews>
  <sheetFormatPr defaultColWidth="9.140625" defaultRowHeight="11.25" customHeight="1" x14ac:dyDescent="0.2"/>
  <cols>
    <col min="1" max="1" width="22" style="156" customWidth="1"/>
    <col min="2" max="2" width="8.140625" style="156" customWidth="1"/>
    <col min="3" max="3" width="8.28515625" style="156" customWidth="1"/>
    <col min="4" max="4" width="7.85546875" style="156" customWidth="1"/>
    <col min="5" max="5" width="5" style="156" customWidth="1"/>
    <col min="6" max="6" width="5.5703125" style="156" customWidth="1"/>
    <col min="7" max="7" width="7.5703125" style="156" customWidth="1"/>
    <col min="8" max="8" width="1.140625" style="156" customWidth="1"/>
    <col min="9" max="9" width="8.42578125" style="156" customWidth="1"/>
    <col min="10" max="10" width="8.28515625" style="156" customWidth="1"/>
    <col min="11" max="11" width="1.140625" style="156" customWidth="1"/>
    <col min="12" max="12" width="5.28515625" style="156" customWidth="1"/>
    <col min="13" max="13" width="5.5703125" style="156" customWidth="1"/>
    <col min="14" max="14" width="7.85546875" style="156" customWidth="1"/>
    <col min="15" max="15" width="1.140625" style="156" customWidth="1"/>
    <col min="16" max="17" width="8.28515625" style="156" customWidth="1"/>
    <col min="18" max="18" width="1.140625" style="156" customWidth="1"/>
    <col min="19" max="19" width="5.5703125" style="156" customWidth="1"/>
    <col min="20" max="20" width="9.140625" style="156"/>
    <col min="21" max="16384" width="9.140625" style="64"/>
  </cols>
  <sheetData>
    <row r="1" spans="1:20" ht="11.25" customHeight="1" x14ac:dyDescent="0.2">
      <c r="A1" s="70" t="s">
        <v>533</v>
      </c>
      <c r="B1" s="70"/>
      <c r="C1" s="70"/>
      <c r="D1" s="70"/>
      <c r="E1" s="70"/>
      <c r="F1" s="70"/>
      <c r="G1" s="70"/>
      <c r="H1" s="70"/>
      <c r="I1" s="70"/>
      <c r="J1" s="70"/>
      <c r="K1" s="70"/>
      <c r="L1" s="70"/>
      <c r="M1" s="70"/>
      <c r="N1" s="70"/>
      <c r="O1" s="70"/>
      <c r="P1" s="70"/>
      <c r="Q1" s="70"/>
      <c r="R1" s="70"/>
      <c r="S1" s="70"/>
    </row>
    <row r="2" spans="1:20" ht="11.25" customHeight="1" x14ac:dyDescent="0.2">
      <c r="A2" s="70" t="s">
        <v>658</v>
      </c>
      <c r="B2" s="70"/>
      <c r="C2" s="70"/>
      <c r="D2" s="70"/>
      <c r="E2" s="70"/>
      <c r="F2" s="70"/>
      <c r="G2" s="70"/>
      <c r="H2" s="70"/>
      <c r="I2" s="70"/>
      <c r="J2" s="70"/>
      <c r="K2" s="70"/>
      <c r="L2" s="70"/>
      <c r="M2" s="70"/>
      <c r="N2" s="70"/>
      <c r="O2" s="70"/>
      <c r="P2" s="70"/>
      <c r="Q2" s="70"/>
      <c r="R2" s="70"/>
      <c r="S2" s="70"/>
    </row>
    <row r="3" spans="1:20" ht="11.25" customHeight="1" x14ac:dyDescent="0.2">
      <c r="A3" s="404" t="s">
        <v>530</v>
      </c>
      <c r="B3" s="70"/>
      <c r="C3" s="70"/>
      <c r="D3" s="70"/>
      <c r="E3" s="70"/>
      <c r="F3" s="70"/>
      <c r="G3" s="70"/>
      <c r="H3" s="70"/>
      <c r="I3" s="70"/>
      <c r="J3" s="70"/>
      <c r="K3" s="70"/>
      <c r="L3" s="70"/>
      <c r="M3" s="70"/>
      <c r="N3" s="70"/>
      <c r="O3" s="70"/>
      <c r="P3" s="70"/>
      <c r="Q3" s="70"/>
      <c r="R3" s="70"/>
      <c r="S3" s="70"/>
    </row>
    <row r="4" spans="1:20" ht="11.25" customHeight="1" x14ac:dyDescent="0.2">
      <c r="A4" s="401" t="s">
        <v>659</v>
      </c>
      <c r="B4" s="617"/>
      <c r="C4" s="617"/>
      <c r="D4" s="617"/>
      <c r="E4" s="617"/>
      <c r="F4" s="617"/>
      <c r="G4" s="617"/>
      <c r="H4" s="617"/>
      <c r="I4" s="617"/>
      <c r="J4" s="617"/>
      <c r="K4" s="617"/>
      <c r="L4" s="617"/>
      <c r="M4" s="617"/>
      <c r="N4" s="617"/>
      <c r="O4" s="617"/>
      <c r="P4" s="617"/>
      <c r="Q4" s="617"/>
      <c r="R4" s="617"/>
      <c r="S4" s="617"/>
    </row>
    <row r="5" spans="1:20" ht="11.25" customHeight="1" x14ac:dyDescent="0.2">
      <c r="A5" s="407"/>
      <c r="B5" s="397"/>
      <c r="C5" s="397"/>
      <c r="D5" s="397"/>
      <c r="E5" s="397"/>
      <c r="F5" s="397"/>
      <c r="G5" s="397"/>
      <c r="H5" s="397"/>
      <c r="I5" s="397"/>
      <c r="J5" s="397"/>
      <c r="K5" s="397"/>
      <c r="L5" s="397"/>
      <c r="M5" s="397"/>
      <c r="N5" s="397"/>
      <c r="O5" s="397"/>
      <c r="P5" s="397"/>
      <c r="Q5" s="397"/>
      <c r="R5" s="397"/>
      <c r="S5" s="397"/>
    </row>
    <row r="6" spans="1:20" ht="11.25" customHeight="1" x14ac:dyDescent="0.2">
      <c r="A6" s="70" t="s">
        <v>2</v>
      </c>
      <c r="B6" s="70" t="s">
        <v>167</v>
      </c>
      <c r="C6" s="70"/>
      <c r="D6" s="70"/>
      <c r="E6" s="70"/>
      <c r="F6" s="70"/>
      <c r="G6" s="70" t="s">
        <v>189</v>
      </c>
      <c r="H6" s="70"/>
      <c r="I6" s="70"/>
      <c r="J6" s="70"/>
      <c r="K6" s="70"/>
      <c r="L6" s="70"/>
      <c r="M6" s="70"/>
      <c r="N6" s="70" t="s">
        <v>190</v>
      </c>
      <c r="O6" s="70"/>
      <c r="P6" s="70"/>
      <c r="Q6" s="70"/>
      <c r="R6" s="70"/>
      <c r="S6" s="70"/>
    </row>
    <row r="7" spans="1:20" ht="11.25" customHeight="1" x14ac:dyDescent="0.2">
      <c r="A7" s="404" t="s">
        <v>3</v>
      </c>
      <c r="B7" s="407" t="s">
        <v>60</v>
      </c>
      <c r="C7" s="397"/>
      <c r="D7" s="397"/>
      <c r="E7" s="397"/>
      <c r="F7" s="397"/>
      <c r="G7" s="407" t="s">
        <v>61</v>
      </c>
      <c r="H7" s="407"/>
      <c r="I7" s="397"/>
      <c r="J7" s="397"/>
      <c r="K7" s="407"/>
      <c r="L7" s="397"/>
      <c r="M7" s="397"/>
      <c r="N7" s="407" t="s">
        <v>62</v>
      </c>
      <c r="O7" s="407"/>
      <c r="P7" s="397"/>
      <c r="Q7" s="397"/>
      <c r="R7" s="407"/>
      <c r="S7" s="397"/>
    </row>
    <row r="8" spans="1:20" ht="11.25" customHeight="1" x14ac:dyDescent="0.2">
      <c r="A8" s="70"/>
      <c r="B8" s="70" t="s">
        <v>63</v>
      </c>
      <c r="C8" s="70" t="s">
        <v>63</v>
      </c>
      <c r="D8" s="70" t="s">
        <v>63</v>
      </c>
      <c r="E8" s="70" t="s">
        <v>366</v>
      </c>
      <c r="F8" s="70"/>
      <c r="G8" s="70" t="s">
        <v>63</v>
      </c>
      <c r="H8" s="70"/>
      <c r="I8" s="70" t="s">
        <v>63</v>
      </c>
      <c r="J8" s="70" t="s">
        <v>63</v>
      </c>
      <c r="K8" s="70"/>
      <c r="L8" s="70" t="s">
        <v>366</v>
      </c>
      <c r="M8" s="70"/>
      <c r="N8" s="70" t="s">
        <v>63</v>
      </c>
      <c r="O8" s="70"/>
      <c r="P8" s="70" t="s">
        <v>63</v>
      </c>
      <c r="Q8" s="70" t="s">
        <v>63</v>
      </c>
      <c r="R8" s="70"/>
      <c r="S8" s="70" t="s">
        <v>366</v>
      </c>
    </row>
    <row r="9" spans="1:20" ht="11.25" customHeight="1" x14ac:dyDescent="0.2">
      <c r="A9" s="70"/>
      <c r="B9" s="70" t="s">
        <v>64</v>
      </c>
      <c r="C9" s="70" t="s">
        <v>11</v>
      </c>
      <c r="D9" s="70" t="s">
        <v>11</v>
      </c>
      <c r="E9" s="404" t="s">
        <v>367</v>
      </c>
      <c r="F9" s="404"/>
      <c r="G9" s="70" t="s">
        <v>64</v>
      </c>
      <c r="H9" s="70"/>
      <c r="I9" s="70" t="s">
        <v>11</v>
      </c>
      <c r="J9" s="70" t="s">
        <v>11</v>
      </c>
      <c r="K9" s="70"/>
      <c r="L9" s="404" t="s">
        <v>367</v>
      </c>
      <c r="M9" s="404"/>
      <c r="N9" s="70" t="s">
        <v>64</v>
      </c>
      <c r="O9" s="70"/>
      <c r="P9" s="70" t="s">
        <v>11</v>
      </c>
      <c r="Q9" s="70" t="s">
        <v>11</v>
      </c>
      <c r="R9" s="70"/>
      <c r="S9" s="404" t="s">
        <v>367</v>
      </c>
    </row>
    <row r="10" spans="1:20" ht="11.25" customHeight="1" x14ac:dyDescent="0.2">
      <c r="A10" s="70"/>
      <c r="B10" s="70" t="s">
        <v>65</v>
      </c>
      <c r="C10" s="70" t="s">
        <v>66</v>
      </c>
      <c r="D10" s="70" t="s">
        <v>55</v>
      </c>
      <c r="E10" s="70"/>
      <c r="F10" s="70"/>
      <c r="G10" s="70" t="s">
        <v>65</v>
      </c>
      <c r="H10" s="70"/>
      <c r="I10" s="70" t="s">
        <v>66</v>
      </c>
      <c r="J10" s="70" t="s">
        <v>55</v>
      </c>
      <c r="K10" s="70"/>
      <c r="L10" s="70"/>
      <c r="M10" s="70"/>
      <c r="N10" s="70" t="s">
        <v>65</v>
      </c>
      <c r="O10" s="70"/>
      <c r="P10" s="70" t="s">
        <v>66</v>
      </c>
      <c r="Q10" s="70" t="s">
        <v>55</v>
      </c>
      <c r="R10" s="70"/>
      <c r="S10" s="70"/>
    </row>
    <row r="11" spans="1:20" ht="11.25" customHeight="1" x14ac:dyDescent="0.2">
      <c r="A11" s="70"/>
      <c r="B11" s="404" t="s">
        <v>14</v>
      </c>
      <c r="C11" s="404" t="s">
        <v>14</v>
      </c>
      <c r="D11" s="70" t="s">
        <v>12</v>
      </c>
      <c r="E11" s="70"/>
      <c r="F11" s="70"/>
      <c r="G11" s="404" t="s">
        <v>14</v>
      </c>
      <c r="H11" s="404"/>
      <c r="I11" s="404" t="s">
        <v>14</v>
      </c>
      <c r="J11" s="70" t="s">
        <v>12</v>
      </c>
      <c r="K11" s="404"/>
      <c r="L11" s="70"/>
      <c r="M11" s="70"/>
      <c r="N11" s="404" t="s">
        <v>14</v>
      </c>
      <c r="O11" s="404"/>
      <c r="P11" s="404" t="s">
        <v>14</v>
      </c>
      <c r="Q11" s="70" t="s">
        <v>12</v>
      </c>
      <c r="R11" s="404"/>
      <c r="S11" s="70"/>
    </row>
    <row r="12" spans="1:20" ht="11.25" customHeight="1" x14ac:dyDescent="0.2">
      <c r="A12" s="70"/>
      <c r="B12" s="404" t="s">
        <v>15</v>
      </c>
      <c r="C12" s="404" t="s">
        <v>16</v>
      </c>
      <c r="D12" s="70" t="s">
        <v>66</v>
      </c>
      <c r="E12" s="70"/>
      <c r="F12" s="70"/>
      <c r="G12" s="404" t="s">
        <v>15</v>
      </c>
      <c r="H12" s="404"/>
      <c r="I12" s="404" t="s">
        <v>16</v>
      </c>
      <c r="J12" s="70" t="s">
        <v>66</v>
      </c>
      <c r="K12" s="404"/>
      <c r="L12" s="70"/>
      <c r="M12" s="70"/>
      <c r="N12" s="404" t="s">
        <v>15</v>
      </c>
      <c r="O12" s="404"/>
      <c r="P12" s="404" t="s">
        <v>16</v>
      </c>
      <c r="Q12" s="70" t="s">
        <v>66</v>
      </c>
      <c r="R12" s="404"/>
      <c r="S12" s="70"/>
    </row>
    <row r="13" spans="1:20" s="63" customFormat="1" ht="11.25" customHeight="1" x14ac:dyDescent="0.2">
      <c r="A13" s="70"/>
      <c r="B13" s="401" t="s">
        <v>17</v>
      </c>
      <c r="C13" s="401" t="s">
        <v>212</v>
      </c>
      <c r="D13" s="401" t="s">
        <v>132</v>
      </c>
      <c r="E13" s="617"/>
      <c r="F13" s="617"/>
      <c r="G13" s="401" t="s">
        <v>17</v>
      </c>
      <c r="H13" s="401"/>
      <c r="I13" s="401" t="s">
        <v>212</v>
      </c>
      <c r="J13" s="401" t="s">
        <v>132</v>
      </c>
      <c r="K13" s="401"/>
      <c r="L13" s="617"/>
      <c r="M13" s="617"/>
      <c r="N13" s="401" t="s">
        <v>17</v>
      </c>
      <c r="O13" s="401"/>
      <c r="P13" s="401" t="s">
        <v>212</v>
      </c>
      <c r="Q13" s="404" t="s">
        <v>132</v>
      </c>
      <c r="R13" s="401"/>
      <c r="S13" s="70"/>
      <c r="T13" s="70"/>
    </row>
    <row r="14" spans="1:20" s="63" customFormat="1" ht="11.25" customHeight="1" x14ac:dyDescent="0.2">
      <c r="A14" s="156"/>
      <c r="B14" s="156"/>
      <c r="C14" s="156"/>
      <c r="D14" s="404" t="s">
        <v>133</v>
      </c>
      <c r="E14" s="156"/>
      <c r="F14" s="156"/>
      <c r="G14" s="156"/>
      <c r="H14" s="156"/>
      <c r="I14" s="156"/>
      <c r="J14" s="404" t="s">
        <v>133</v>
      </c>
      <c r="K14" s="156"/>
      <c r="L14" s="156"/>
      <c r="M14" s="156"/>
      <c r="N14" s="156"/>
      <c r="O14" s="156"/>
      <c r="P14" s="156"/>
      <c r="Q14" s="404" t="s">
        <v>133</v>
      </c>
      <c r="R14" s="156"/>
      <c r="S14" s="156"/>
      <c r="T14" s="70"/>
    </row>
    <row r="15" spans="1:20" ht="11.25" customHeight="1" x14ac:dyDescent="0.2">
      <c r="D15" s="404" t="s">
        <v>134</v>
      </c>
      <c r="J15" s="404" t="s">
        <v>134</v>
      </c>
      <c r="Q15" s="404" t="s">
        <v>134</v>
      </c>
    </row>
    <row r="16" spans="1:20" ht="11.25" customHeight="1" x14ac:dyDescent="0.2">
      <c r="D16" s="404" t="s">
        <v>145</v>
      </c>
      <c r="J16" s="404" t="s">
        <v>145</v>
      </c>
      <c r="Q16" s="404" t="s">
        <v>145</v>
      </c>
    </row>
    <row r="17" spans="1:23" ht="11.25" customHeight="1" x14ac:dyDescent="0.2">
      <c r="D17" s="404" t="s">
        <v>211</v>
      </c>
      <c r="J17" s="404" t="s">
        <v>211</v>
      </c>
      <c r="Q17" s="404" t="s">
        <v>211</v>
      </c>
    </row>
    <row r="18" spans="1:23" ht="11.25" customHeight="1" x14ac:dyDescent="0.2">
      <c r="A18" s="618"/>
      <c r="B18" s="618"/>
      <c r="C18" s="618"/>
      <c r="D18" s="407" t="s">
        <v>18</v>
      </c>
      <c r="E18" s="618"/>
      <c r="F18" s="618"/>
      <c r="G18" s="618"/>
      <c r="H18" s="618"/>
      <c r="I18" s="618"/>
      <c r="J18" s="407" t="s">
        <v>18</v>
      </c>
      <c r="K18" s="618"/>
      <c r="L18" s="618"/>
      <c r="M18" s="618"/>
      <c r="N18" s="618"/>
      <c r="O18" s="618"/>
      <c r="P18" s="618"/>
      <c r="Q18" s="407" t="s">
        <v>18</v>
      </c>
      <c r="R18" s="618"/>
      <c r="S18" s="618"/>
    </row>
    <row r="19" spans="1:23" s="620" customFormat="1" ht="11.25" customHeight="1" x14ac:dyDescent="0.2">
      <c r="B19" s="621"/>
      <c r="C19" s="621"/>
      <c r="D19" s="621"/>
      <c r="E19" s="622"/>
      <c r="F19" s="622"/>
      <c r="G19" s="621"/>
      <c r="H19" s="621"/>
      <c r="I19" s="621"/>
      <c r="J19" s="621"/>
      <c r="K19" s="621"/>
      <c r="L19" s="622"/>
      <c r="M19" s="622"/>
      <c r="N19" s="621"/>
      <c r="O19" s="621"/>
      <c r="P19" s="621"/>
      <c r="Q19" s="623"/>
      <c r="R19" s="621"/>
      <c r="S19" s="622"/>
      <c r="T19" s="624"/>
      <c r="U19" s="624"/>
      <c r="V19" s="624"/>
      <c r="W19" s="624"/>
    </row>
    <row r="20" spans="1:23" s="70" customFormat="1" ht="11.25" customHeight="1" x14ac:dyDescent="0.2">
      <c r="A20" s="70" t="s">
        <v>217</v>
      </c>
      <c r="B20" s="268">
        <f>G20+N20</f>
        <v>3717</v>
      </c>
      <c r="C20" s="268">
        <f>I20+P20</f>
        <v>270</v>
      </c>
      <c r="D20" s="268">
        <f>J20+Q20</f>
        <v>2665</v>
      </c>
      <c r="E20" s="124">
        <f>IF(D20&gt;50,100*D20/B20,"-")</f>
        <v>71.697605595910687</v>
      </c>
      <c r="F20" s="124"/>
      <c r="G20" s="268">
        <v>1650</v>
      </c>
      <c r="H20" s="268"/>
      <c r="I20" s="268">
        <v>67</v>
      </c>
      <c r="J20" s="268">
        <v>1028</v>
      </c>
      <c r="K20" s="268"/>
      <c r="L20" s="124">
        <f t="shared" ref="L20:L33" si="0">IF(J20&gt;50,100*J20/G20,"-")</f>
        <v>62.303030303030305</v>
      </c>
      <c r="M20" s="124"/>
      <c r="N20" s="268">
        <v>2067</v>
      </c>
      <c r="O20" s="268"/>
      <c r="P20" s="268">
        <v>203</v>
      </c>
      <c r="Q20" s="126">
        <v>1637</v>
      </c>
      <c r="R20" s="268"/>
      <c r="S20" s="124">
        <f t="shared" ref="S20:S33" si="1">IF(Q20&gt;50,100*Q20/N20,"-")</f>
        <v>79.196903725205615</v>
      </c>
      <c r="T20" s="436"/>
      <c r="U20" s="436"/>
      <c r="V20" s="436"/>
      <c r="W20" s="436"/>
    </row>
    <row r="21" spans="1:23" s="156" customFormat="1" ht="11.25" customHeight="1" x14ac:dyDescent="0.2">
      <c r="A21" s="159"/>
      <c r="B21" s="267"/>
      <c r="C21" s="267"/>
      <c r="D21" s="267"/>
      <c r="E21" s="124" t="str">
        <f t="shared" ref="E21:E40" si="2">IF(D21&gt;50,100*D21/B21,"-")</f>
        <v>-</v>
      </c>
      <c r="F21" s="124"/>
      <c r="G21" s="267"/>
      <c r="H21" s="267"/>
      <c r="I21" s="267"/>
      <c r="J21" s="267"/>
      <c r="K21" s="267"/>
      <c r="L21" s="124" t="str">
        <f t="shared" si="0"/>
        <v>-</v>
      </c>
      <c r="M21" s="124"/>
      <c r="N21" s="267"/>
      <c r="O21" s="267"/>
      <c r="P21" s="267"/>
      <c r="Q21" s="267"/>
      <c r="R21" s="267"/>
      <c r="S21" s="124" t="str">
        <f t="shared" si="1"/>
        <v>-</v>
      </c>
      <c r="T21" s="436"/>
    </row>
    <row r="22" spans="1:23" s="156" customFormat="1" ht="11.25" customHeight="1" x14ac:dyDescent="0.2">
      <c r="A22" s="156" t="s">
        <v>5</v>
      </c>
      <c r="B22" s="267">
        <f t="shared" ref="B22:B33" si="3">G22+N22</f>
        <v>2137</v>
      </c>
      <c r="C22" s="267">
        <f t="shared" ref="C22:C33" si="4">I22+P22</f>
        <v>121</v>
      </c>
      <c r="D22" s="267">
        <f t="shared" ref="D22:D33" si="5">J22+Q22</f>
        <v>1495</v>
      </c>
      <c r="E22" s="124">
        <f t="shared" si="2"/>
        <v>69.957884885353295</v>
      </c>
      <c r="F22" s="124"/>
      <c r="G22" s="267">
        <v>862</v>
      </c>
      <c r="H22" s="395" t="s">
        <v>623</v>
      </c>
      <c r="I22" s="267">
        <v>10</v>
      </c>
      <c r="J22" s="124">
        <v>398</v>
      </c>
      <c r="K22" s="267"/>
      <c r="L22" s="124">
        <f t="shared" si="0"/>
        <v>46.171693735498842</v>
      </c>
      <c r="M22" s="124"/>
      <c r="N22" s="267">
        <v>1275</v>
      </c>
      <c r="O22" s="395" t="s">
        <v>623</v>
      </c>
      <c r="P22" s="124">
        <v>111</v>
      </c>
      <c r="Q22" s="124">
        <v>1097</v>
      </c>
      <c r="R22" s="395" t="s">
        <v>623</v>
      </c>
      <c r="S22" s="124">
        <f t="shared" si="1"/>
        <v>86.039215686274517</v>
      </c>
      <c r="T22" s="436"/>
    </row>
    <row r="23" spans="1:23" s="156" customFormat="1" ht="11.25" customHeight="1" x14ac:dyDescent="0.2">
      <c r="A23" s="156" t="s">
        <v>6</v>
      </c>
      <c r="B23" s="267">
        <f t="shared" si="3"/>
        <v>20</v>
      </c>
      <c r="C23" s="267">
        <f t="shared" si="4"/>
        <v>1</v>
      </c>
      <c r="D23" s="267">
        <f t="shared" si="5"/>
        <v>9</v>
      </c>
      <c r="E23" s="124" t="str">
        <f t="shared" si="2"/>
        <v>-</v>
      </c>
      <c r="F23" s="124"/>
      <c r="G23" s="267">
        <v>6</v>
      </c>
      <c r="H23" s="267"/>
      <c r="I23" s="267"/>
      <c r="J23" s="267">
        <v>1</v>
      </c>
      <c r="K23" s="267"/>
      <c r="L23" s="124" t="str">
        <f t="shared" si="0"/>
        <v>-</v>
      </c>
      <c r="M23" s="124"/>
      <c r="N23" s="267">
        <v>14</v>
      </c>
      <c r="O23" s="267"/>
      <c r="P23" s="267">
        <v>1</v>
      </c>
      <c r="Q23" s="124">
        <v>8</v>
      </c>
      <c r="R23" s="267"/>
      <c r="S23" s="124" t="str">
        <f t="shared" si="1"/>
        <v>-</v>
      </c>
      <c r="T23" s="436"/>
    </row>
    <row r="24" spans="1:23" s="156" customFormat="1" ht="11.25" customHeight="1" x14ac:dyDescent="0.2">
      <c r="A24" s="156" t="s">
        <v>7</v>
      </c>
      <c r="B24" s="267">
        <f t="shared" si="3"/>
        <v>105</v>
      </c>
      <c r="C24" s="267">
        <f t="shared" si="4"/>
        <v>1</v>
      </c>
      <c r="D24" s="267">
        <f t="shared" si="5"/>
        <v>19</v>
      </c>
      <c r="E24" s="124" t="str">
        <f t="shared" si="2"/>
        <v>-</v>
      </c>
      <c r="F24" s="124"/>
      <c r="G24" s="267">
        <v>31</v>
      </c>
      <c r="H24" s="267"/>
      <c r="I24" s="267"/>
      <c r="J24" s="267">
        <v>6</v>
      </c>
      <c r="K24" s="267"/>
      <c r="L24" s="124" t="str">
        <f t="shared" si="0"/>
        <v>-</v>
      </c>
      <c r="M24" s="124"/>
      <c r="N24" s="267">
        <f>154-80</f>
        <v>74</v>
      </c>
      <c r="O24" s="267"/>
      <c r="P24" s="267">
        <v>1</v>
      </c>
      <c r="Q24" s="124">
        <v>13</v>
      </c>
      <c r="R24" s="267"/>
      <c r="S24" s="124" t="str">
        <f t="shared" si="1"/>
        <v>-</v>
      </c>
      <c r="T24" s="436"/>
    </row>
    <row r="25" spans="1:23" s="156" customFormat="1" ht="11.25" customHeight="1" x14ac:dyDescent="0.2">
      <c r="A25" s="156" t="s">
        <v>8</v>
      </c>
      <c r="B25" s="267">
        <f t="shared" si="3"/>
        <v>85</v>
      </c>
      <c r="C25" s="267">
        <f t="shared" si="4"/>
        <v>4</v>
      </c>
      <c r="D25" s="267">
        <f t="shared" si="5"/>
        <v>17</v>
      </c>
      <c r="E25" s="124" t="str">
        <f t="shared" si="2"/>
        <v>-</v>
      </c>
      <c r="F25" s="124"/>
      <c r="G25" s="267">
        <v>5</v>
      </c>
      <c r="H25" s="267"/>
      <c r="I25" s="267"/>
      <c r="J25" s="267">
        <v>1</v>
      </c>
      <c r="K25" s="267"/>
      <c r="L25" s="124" t="str">
        <f t="shared" si="0"/>
        <v>-</v>
      </c>
      <c r="M25" s="124"/>
      <c r="N25" s="267">
        <v>80</v>
      </c>
      <c r="O25" s="267"/>
      <c r="P25" s="267">
        <v>4</v>
      </c>
      <c r="Q25" s="124">
        <v>16</v>
      </c>
      <c r="R25" s="267"/>
      <c r="S25" s="124" t="str">
        <f t="shared" si="1"/>
        <v>-</v>
      </c>
      <c r="T25" s="436"/>
    </row>
    <row r="26" spans="1:23" s="156" customFormat="1" ht="11.25" customHeight="1" x14ac:dyDescent="0.2">
      <c r="A26" s="156" t="s">
        <v>123</v>
      </c>
      <c r="B26" s="267">
        <f t="shared" si="3"/>
        <v>179</v>
      </c>
      <c r="C26" s="267">
        <f t="shared" si="4"/>
        <v>8</v>
      </c>
      <c r="D26" s="267">
        <f t="shared" si="5"/>
        <v>93</v>
      </c>
      <c r="E26" s="124">
        <f t="shared" si="2"/>
        <v>51.955307262569832</v>
      </c>
      <c r="F26" s="124"/>
      <c r="G26" s="267">
        <v>71</v>
      </c>
      <c r="H26" s="267"/>
      <c r="I26" s="267">
        <v>1</v>
      </c>
      <c r="J26" s="267">
        <v>21</v>
      </c>
      <c r="K26" s="267"/>
      <c r="L26" s="124" t="str">
        <f t="shared" si="0"/>
        <v>-</v>
      </c>
      <c r="M26" s="124"/>
      <c r="N26" s="267">
        <v>108</v>
      </c>
      <c r="O26" s="267"/>
      <c r="P26" s="267">
        <v>7</v>
      </c>
      <c r="Q26" s="124">
        <v>72</v>
      </c>
      <c r="R26" s="267"/>
      <c r="S26" s="124">
        <f t="shared" si="1"/>
        <v>66.666666666666671</v>
      </c>
      <c r="T26" s="436"/>
    </row>
    <row r="27" spans="1:23" s="156" customFormat="1" ht="11.25" customHeight="1" x14ac:dyDescent="0.2">
      <c r="A27" s="156" t="s">
        <v>124</v>
      </c>
      <c r="B27" s="267">
        <f t="shared" si="3"/>
        <v>6</v>
      </c>
      <c r="C27" s="267">
        <f t="shared" si="4"/>
        <v>0</v>
      </c>
      <c r="D27" s="267">
        <f t="shared" si="5"/>
        <v>3</v>
      </c>
      <c r="E27" s="124" t="str">
        <f t="shared" si="2"/>
        <v>-</v>
      </c>
      <c r="F27" s="124"/>
      <c r="G27" s="267"/>
      <c r="H27" s="267"/>
      <c r="I27" s="267"/>
      <c r="J27" s="267"/>
      <c r="K27" s="267"/>
      <c r="L27" s="124" t="str">
        <f t="shared" si="0"/>
        <v>-</v>
      </c>
      <c r="M27" s="124"/>
      <c r="N27" s="267">
        <v>6</v>
      </c>
      <c r="O27" s="267"/>
      <c r="P27" s="267"/>
      <c r="Q27" s="124">
        <v>3</v>
      </c>
      <c r="R27" s="267"/>
      <c r="S27" s="124" t="str">
        <f t="shared" si="1"/>
        <v>-</v>
      </c>
      <c r="T27" s="436"/>
    </row>
    <row r="28" spans="1:23" s="156" customFormat="1" ht="11.25" customHeight="1" x14ac:dyDescent="0.2">
      <c r="A28" s="156" t="s">
        <v>125</v>
      </c>
      <c r="B28" s="267">
        <f t="shared" si="3"/>
        <v>13</v>
      </c>
      <c r="C28" s="267">
        <f t="shared" si="4"/>
        <v>0</v>
      </c>
      <c r="D28" s="267">
        <f t="shared" si="5"/>
        <v>1</v>
      </c>
      <c r="E28" s="124" t="str">
        <f t="shared" si="2"/>
        <v>-</v>
      </c>
      <c r="F28" s="124"/>
      <c r="G28" s="267">
        <v>2</v>
      </c>
      <c r="H28" s="267"/>
      <c r="I28" s="267"/>
      <c r="J28" s="267">
        <v>1</v>
      </c>
      <c r="K28" s="267"/>
      <c r="L28" s="124" t="str">
        <f t="shared" si="0"/>
        <v>-</v>
      </c>
      <c r="M28" s="124"/>
      <c r="N28" s="267">
        <v>11</v>
      </c>
      <c r="O28" s="267"/>
      <c r="P28" s="267"/>
      <c r="Q28" s="124"/>
      <c r="R28" s="267"/>
      <c r="S28" s="124" t="str">
        <f t="shared" si="1"/>
        <v>-</v>
      </c>
      <c r="T28" s="436"/>
    </row>
    <row r="29" spans="1:23" s="156" customFormat="1" ht="11.25" customHeight="1" x14ac:dyDescent="0.2">
      <c r="A29" s="156" t="s">
        <v>126</v>
      </c>
      <c r="B29" s="267">
        <f t="shared" si="3"/>
        <v>53</v>
      </c>
      <c r="C29" s="267">
        <f t="shared" si="4"/>
        <v>2</v>
      </c>
      <c r="D29" s="267">
        <f t="shared" si="5"/>
        <v>20</v>
      </c>
      <c r="E29" s="124" t="str">
        <f t="shared" si="2"/>
        <v>-</v>
      </c>
      <c r="F29" s="124"/>
      <c r="G29" s="267">
        <v>35</v>
      </c>
      <c r="H29" s="267"/>
      <c r="I29" s="267"/>
      <c r="J29" s="267">
        <v>3</v>
      </c>
      <c r="K29" s="267"/>
      <c r="L29" s="124" t="str">
        <f t="shared" si="0"/>
        <v>-</v>
      </c>
      <c r="M29" s="124"/>
      <c r="N29" s="267">
        <v>18</v>
      </c>
      <c r="O29" s="267"/>
      <c r="P29" s="267">
        <v>2</v>
      </c>
      <c r="Q29" s="124">
        <v>17</v>
      </c>
      <c r="R29" s="267"/>
      <c r="S29" s="124" t="str">
        <f t="shared" si="1"/>
        <v>-</v>
      </c>
      <c r="T29" s="436"/>
    </row>
    <row r="30" spans="1:23" s="156" customFormat="1" ht="11.25" customHeight="1" x14ac:dyDescent="0.2">
      <c r="A30" s="156" t="s">
        <v>127</v>
      </c>
      <c r="B30" s="267">
        <f t="shared" si="3"/>
        <v>237</v>
      </c>
      <c r="C30" s="267">
        <f t="shared" si="4"/>
        <v>30</v>
      </c>
      <c r="D30" s="267">
        <f t="shared" si="5"/>
        <v>240</v>
      </c>
      <c r="E30" s="124">
        <f t="shared" si="2"/>
        <v>101.26582278481013</v>
      </c>
      <c r="F30" s="124"/>
      <c r="G30" s="267">
        <v>84</v>
      </c>
      <c r="H30" s="267"/>
      <c r="I30" s="267">
        <v>6</v>
      </c>
      <c r="J30" s="267">
        <v>85</v>
      </c>
      <c r="K30" s="267"/>
      <c r="L30" s="124">
        <f t="shared" si="0"/>
        <v>101.19047619047619</v>
      </c>
      <c r="M30" s="124"/>
      <c r="N30" s="267">
        <v>153</v>
      </c>
      <c r="O30" s="267"/>
      <c r="P30" s="267">
        <v>24</v>
      </c>
      <c r="Q30" s="124">
        <v>155</v>
      </c>
      <c r="R30" s="267"/>
      <c r="S30" s="124">
        <f t="shared" si="1"/>
        <v>101.30718954248366</v>
      </c>
      <c r="T30" s="436"/>
    </row>
    <row r="31" spans="1:23" s="156" customFormat="1" ht="11.25" customHeight="1" x14ac:dyDescent="0.2">
      <c r="A31" s="156" t="s">
        <v>128</v>
      </c>
      <c r="B31" s="267">
        <f t="shared" si="3"/>
        <v>15</v>
      </c>
      <c r="C31" s="267">
        <f t="shared" si="4"/>
        <v>1</v>
      </c>
      <c r="D31" s="267">
        <f t="shared" si="5"/>
        <v>14</v>
      </c>
      <c r="E31" s="124" t="str">
        <f t="shared" si="2"/>
        <v>-</v>
      </c>
      <c r="F31" s="124"/>
      <c r="G31" s="267">
        <v>9</v>
      </c>
      <c r="H31" s="267"/>
      <c r="I31" s="267"/>
      <c r="J31" s="267">
        <v>9</v>
      </c>
      <c r="K31" s="267"/>
      <c r="L31" s="124" t="str">
        <f t="shared" si="0"/>
        <v>-</v>
      </c>
      <c r="M31" s="124"/>
      <c r="N31" s="267">
        <v>6</v>
      </c>
      <c r="O31" s="267"/>
      <c r="P31" s="267">
        <v>1</v>
      </c>
      <c r="Q31" s="124">
        <v>5</v>
      </c>
      <c r="R31" s="267"/>
      <c r="S31" s="124" t="str">
        <f t="shared" si="1"/>
        <v>-</v>
      </c>
      <c r="T31" s="436"/>
    </row>
    <row r="32" spans="1:23" s="156" customFormat="1" ht="11.25" customHeight="1" x14ac:dyDescent="0.2">
      <c r="A32" s="156" t="s">
        <v>129</v>
      </c>
      <c r="B32" s="267">
        <f t="shared" si="3"/>
        <v>25</v>
      </c>
      <c r="C32" s="267">
        <f t="shared" si="4"/>
        <v>0</v>
      </c>
      <c r="D32" s="267">
        <f t="shared" si="5"/>
        <v>27</v>
      </c>
      <c r="E32" s="124" t="str">
        <f t="shared" si="2"/>
        <v>-</v>
      </c>
      <c r="F32" s="124"/>
      <c r="G32" s="267">
        <v>9</v>
      </c>
      <c r="H32" s="267"/>
      <c r="I32" s="267"/>
      <c r="J32" s="267">
        <v>10</v>
      </c>
      <c r="K32" s="267"/>
      <c r="L32" s="124" t="str">
        <f t="shared" si="0"/>
        <v>-</v>
      </c>
      <c r="M32" s="124"/>
      <c r="N32" s="267">
        <v>16</v>
      </c>
      <c r="O32" s="267"/>
      <c r="P32" s="267"/>
      <c r="Q32" s="124">
        <v>17</v>
      </c>
      <c r="R32" s="267"/>
      <c r="S32" s="124" t="str">
        <f t="shared" si="1"/>
        <v>-</v>
      </c>
      <c r="T32" s="436"/>
    </row>
    <row r="33" spans="1:30" s="156" customFormat="1" ht="11.25" customHeight="1" x14ac:dyDescent="0.2">
      <c r="A33" s="156" t="s">
        <v>130</v>
      </c>
      <c r="B33" s="267">
        <f t="shared" si="3"/>
        <v>7</v>
      </c>
      <c r="C33" s="267">
        <f t="shared" si="4"/>
        <v>0</v>
      </c>
      <c r="D33" s="267">
        <f t="shared" si="5"/>
        <v>0</v>
      </c>
      <c r="E33" s="124" t="str">
        <f t="shared" si="2"/>
        <v>-</v>
      </c>
      <c r="F33" s="124"/>
      <c r="G33" s="267"/>
      <c r="H33" s="267"/>
      <c r="I33" s="267"/>
      <c r="J33" s="267"/>
      <c r="K33" s="267"/>
      <c r="L33" s="124" t="str">
        <f t="shared" si="0"/>
        <v>-</v>
      </c>
      <c r="M33" s="124"/>
      <c r="N33" s="267">
        <v>7</v>
      </c>
      <c r="O33" s="267"/>
      <c r="P33" s="267"/>
      <c r="Q33" s="124"/>
      <c r="R33" s="267"/>
      <c r="S33" s="124" t="str">
        <f t="shared" si="1"/>
        <v>-</v>
      </c>
      <c r="T33" s="436"/>
    </row>
    <row r="34" spans="1:30" s="156" customFormat="1" ht="11.25" customHeight="1" x14ac:dyDescent="0.2">
      <c r="B34" s="267"/>
      <c r="C34" s="267"/>
      <c r="D34" s="267"/>
      <c r="E34" s="124"/>
      <c r="F34" s="124"/>
      <c r="G34" s="267"/>
      <c r="H34" s="267"/>
      <c r="I34" s="267"/>
      <c r="J34" s="267"/>
      <c r="K34" s="267"/>
      <c r="L34" s="124"/>
      <c r="M34" s="124"/>
      <c r="N34" s="267"/>
      <c r="O34" s="267"/>
      <c r="P34" s="267"/>
      <c r="Q34" s="124"/>
      <c r="R34" s="267"/>
      <c r="S34" s="124"/>
      <c r="T34" s="436"/>
    </row>
    <row r="35" spans="1:30" s="156" customFormat="1" ht="11.25" customHeight="1" x14ac:dyDescent="0.2">
      <c r="A35" s="156" t="s">
        <v>146</v>
      </c>
      <c r="B35" s="267">
        <f t="shared" ref="B35:B40" si="6">G35+N35</f>
        <v>75</v>
      </c>
      <c r="C35" s="267">
        <f t="shared" ref="C35:D40" si="7">I35+P35</f>
        <v>4</v>
      </c>
      <c r="D35" s="267">
        <f t="shared" si="7"/>
        <v>73</v>
      </c>
      <c r="E35" s="124">
        <f t="shared" si="2"/>
        <v>97.333333333333329</v>
      </c>
      <c r="F35" s="124"/>
      <c r="G35" s="267">
        <v>52</v>
      </c>
      <c r="H35" s="267"/>
      <c r="I35" s="267">
        <v>2</v>
      </c>
      <c r="J35" s="267">
        <v>49</v>
      </c>
      <c r="K35" s="267"/>
      <c r="L35" s="124" t="str">
        <f t="shared" ref="L35:L40" si="8">IF(J35&gt;50,100*J35/G35,"-")</f>
        <v>-</v>
      </c>
      <c r="M35" s="124"/>
      <c r="N35" s="267">
        <v>23</v>
      </c>
      <c r="O35" s="267"/>
      <c r="P35" s="267">
        <v>2</v>
      </c>
      <c r="Q35" s="124">
        <v>24</v>
      </c>
      <c r="R35" s="267"/>
      <c r="S35" s="124" t="str">
        <f t="shared" ref="S35:S40" si="9">IF(Q35&gt;50,100*Q35/N35,"-")</f>
        <v>-</v>
      </c>
      <c r="T35" s="436"/>
      <c r="U35" s="436"/>
      <c r="V35" s="436"/>
    </row>
    <row r="36" spans="1:30" s="156" customFormat="1" ht="11.25" customHeight="1" x14ac:dyDescent="0.2">
      <c r="A36" s="156" t="s">
        <v>147</v>
      </c>
      <c r="B36" s="267">
        <f t="shared" si="6"/>
        <v>27</v>
      </c>
      <c r="C36" s="267">
        <f t="shared" si="7"/>
        <v>3</v>
      </c>
      <c r="D36" s="267">
        <f t="shared" si="7"/>
        <v>27</v>
      </c>
      <c r="E36" s="124" t="str">
        <f t="shared" si="2"/>
        <v>-</v>
      </c>
      <c r="F36" s="124"/>
      <c r="G36" s="267">
        <v>14</v>
      </c>
      <c r="H36" s="267"/>
      <c r="I36" s="267">
        <v>1</v>
      </c>
      <c r="J36" s="267">
        <v>14</v>
      </c>
      <c r="K36" s="267"/>
      <c r="L36" s="124" t="str">
        <f t="shared" si="8"/>
        <v>-</v>
      </c>
      <c r="M36" s="124"/>
      <c r="N36" s="267">
        <v>13</v>
      </c>
      <c r="O36" s="267"/>
      <c r="P36" s="267">
        <v>2</v>
      </c>
      <c r="Q36" s="124">
        <v>13</v>
      </c>
      <c r="R36" s="267"/>
      <c r="S36" s="124" t="str">
        <f t="shared" si="9"/>
        <v>-</v>
      </c>
      <c r="T36" s="436"/>
      <c r="U36" s="436"/>
      <c r="V36" s="436"/>
    </row>
    <row r="37" spans="1:30" s="156" customFormat="1" ht="11.25" customHeight="1" x14ac:dyDescent="0.2">
      <c r="A37" s="156" t="s">
        <v>148</v>
      </c>
      <c r="B37" s="267">
        <f t="shared" si="6"/>
        <v>23</v>
      </c>
      <c r="C37" s="267">
        <f t="shared" si="7"/>
        <v>1</v>
      </c>
      <c r="D37" s="267">
        <f t="shared" si="7"/>
        <v>19</v>
      </c>
      <c r="E37" s="124" t="str">
        <f t="shared" si="2"/>
        <v>-</v>
      </c>
      <c r="F37" s="124"/>
      <c r="G37" s="267">
        <v>16</v>
      </c>
      <c r="H37" s="267"/>
      <c r="I37" s="267"/>
      <c r="J37" s="267">
        <v>12</v>
      </c>
      <c r="K37" s="267"/>
      <c r="L37" s="124" t="str">
        <f t="shared" si="8"/>
        <v>-</v>
      </c>
      <c r="M37" s="124"/>
      <c r="N37" s="267">
        <v>7</v>
      </c>
      <c r="O37" s="267"/>
      <c r="P37" s="267">
        <v>1</v>
      </c>
      <c r="Q37" s="124">
        <v>7</v>
      </c>
      <c r="R37" s="267"/>
      <c r="S37" s="124" t="str">
        <f t="shared" si="9"/>
        <v>-</v>
      </c>
      <c r="T37" s="436"/>
      <c r="U37" s="436"/>
      <c r="V37" s="436"/>
    </row>
    <row r="38" spans="1:30" s="156" customFormat="1" ht="11.25" customHeight="1" x14ac:dyDescent="0.2">
      <c r="A38" s="156" t="s">
        <v>149</v>
      </c>
      <c r="B38" s="267">
        <f t="shared" si="6"/>
        <v>296</v>
      </c>
      <c r="C38" s="267">
        <f t="shared" si="7"/>
        <v>33</v>
      </c>
      <c r="D38" s="267">
        <f t="shared" si="7"/>
        <v>272</v>
      </c>
      <c r="E38" s="124">
        <f t="shared" si="2"/>
        <v>91.891891891891888</v>
      </c>
      <c r="F38" s="124"/>
      <c r="G38" s="267">
        <v>216</v>
      </c>
      <c r="H38" s="395" t="s">
        <v>623</v>
      </c>
      <c r="I38" s="267">
        <v>18</v>
      </c>
      <c r="J38" s="267">
        <v>198</v>
      </c>
      <c r="K38" s="395" t="s">
        <v>623</v>
      </c>
      <c r="L38" s="124">
        <f t="shared" si="8"/>
        <v>91.666666666666671</v>
      </c>
      <c r="M38" s="124"/>
      <c r="N38" s="267">
        <v>80</v>
      </c>
      <c r="O38" s="395" t="s">
        <v>623</v>
      </c>
      <c r="P38" s="267">
        <v>15</v>
      </c>
      <c r="Q38" s="124">
        <v>74</v>
      </c>
      <c r="R38" s="395" t="s">
        <v>623</v>
      </c>
      <c r="S38" s="124">
        <f t="shared" si="9"/>
        <v>92.5</v>
      </c>
      <c r="T38" s="436"/>
      <c r="U38" s="436"/>
      <c r="V38" s="436"/>
    </row>
    <row r="39" spans="1:30" s="156" customFormat="1" ht="11.25" customHeight="1" x14ac:dyDescent="0.2">
      <c r="A39" s="156" t="s">
        <v>150</v>
      </c>
      <c r="B39" s="267">
        <f t="shared" si="6"/>
        <v>294</v>
      </c>
      <c r="C39" s="267">
        <f t="shared" si="7"/>
        <v>52</v>
      </c>
      <c r="D39" s="267">
        <f t="shared" si="7"/>
        <v>284</v>
      </c>
      <c r="E39" s="124">
        <f t="shared" si="2"/>
        <v>96.598639455782319</v>
      </c>
      <c r="F39" s="124"/>
      <c r="G39" s="267">
        <v>212</v>
      </c>
      <c r="H39" s="395" t="s">
        <v>623</v>
      </c>
      <c r="I39" s="267">
        <v>28</v>
      </c>
      <c r="J39" s="267">
        <v>206</v>
      </c>
      <c r="K39" s="395" t="s">
        <v>623</v>
      </c>
      <c r="L39" s="124">
        <f t="shared" si="8"/>
        <v>97.169811320754718</v>
      </c>
      <c r="M39" s="124"/>
      <c r="N39" s="267">
        <v>82</v>
      </c>
      <c r="O39" s="267"/>
      <c r="P39" s="267">
        <v>24</v>
      </c>
      <c r="Q39" s="124">
        <v>78</v>
      </c>
      <c r="R39" s="267"/>
      <c r="S39" s="124">
        <f t="shared" si="9"/>
        <v>95.121951219512198</v>
      </c>
      <c r="T39" s="436"/>
      <c r="U39" s="436"/>
      <c r="V39" s="436"/>
    </row>
    <row r="40" spans="1:30" s="156" customFormat="1" ht="11.25" customHeight="1" x14ac:dyDescent="0.2">
      <c r="A40" s="618" t="s">
        <v>151</v>
      </c>
      <c r="B40" s="294">
        <f t="shared" si="6"/>
        <v>120</v>
      </c>
      <c r="C40" s="294">
        <f t="shared" si="7"/>
        <v>9</v>
      </c>
      <c r="D40" s="294">
        <f t="shared" si="7"/>
        <v>52</v>
      </c>
      <c r="E40" s="294">
        <f t="shared" si="2"/>
        <v>43.333333333333336</v>
      </c>
      <c r="F40" s="294"/>
      <c r="G40" s="294">
        <v>26</v>
      </c>
      <c r="H40" s="394" t="s">
        <v>623</v>
      </c>
      <c r="I40" s="294">
        <v>1</v>
      </c>
      <c r="J40" s="294">
        <v>14</v>
      </c>
      <c r="K40" s="294"/>
      <c r="L40" s="294" t="str">
        <f t="shared" si="8"/>
        <v>-</v>
      </c>
      <c r="M40" s="294"/>
      <c r="N40" s="294">
        <v>94</v>
      </c>
      <c r="O40" s="394" t="s">
        <v>623</v>
      </c>
      <c r="P40" s="294">
        <v>8</v>
      </c>
      <c r="Q40" s="294">
        <v>38</v>
      </c>
      <c r="R40" s="294"/>
      <c r="S40" s="294" t="str">
        <f t="shared" si="9"/>
        <v>-</v>
      </c>
      <c r="T40" s="436"/>
      <c r="U40" s="436"/>
      <c r="V40" s="436"/>
    </row>
    <row r="41" spans="1:30" s="159" customFormat="1" ht="11.25" customHeight="1" x14ac:dyDescent="0.2">
      <c r="B41" s="156"/>
      <c r="C41" s="156"/>
      <c r="D41" s="156"/>
      <c r="E41" s="73"/>
      <c r="G41" s="73"/>
      <c r="H41" s="73"/>
      <c r="I41" s="73"/>
      <c r="K41" s="73"/>
      <c r="T41" s="436"/>
      <c r="U41" s="436"/>
      <c r="V41" s="436"/>
    </row>
    <row r="42" spans="1:30" s="159" customFormat="1" ht="11.25" customHeight="1" x14ac:dyDescent="0.2">
      <c r="B42" s="156"/>
      <c r="C42" s="156"/>
      <c r="D42" s="156"/>
      <c r="E42" s="73"/>
      <c r="F42" s="73"/>
      <c r="G42" s="73"/>
      <c r="H42" s="73"/>
      <c r="I42" s="73"/>
      <c r="J42" s="73"/>
      <c r="K42" s="73"/>
      <c r="L42" s="73"/>
      <c r="M42" s="73"/>
      <c r="N42" s="73"/>
      <c r="O42" s="73"/>
      <c r="P42" s="73"/>
      <c r="Q42" s="73"/>
      <c r="R42" s="73"/>
      <c r="S42" s="73"/>
      <c r="T42" s="436"/>
      <c r="U42" s="436"/>
      <c r="V42" s="436"/>
    </row>
    <row r="43" spans="1:30" s="156" customFormat="1" ht="11.25" customHeight="1" x14ac:dyDescent="0.2">
      <c r="A43" s="156" t="s">
        <v>368</v>
      </c>
      <c r="B43" s="619"/>
      <c r="C43" s="619"/>
      <c r="D43" s="619"/>
      <c r="E43" s="619"/>
      <c r="F43" s="73"/>
      <c r="G43" s="619"/>
      <c r="H43" s="619"/>
      <c r="I43" s="73"/>
      <c r="J43" s="73"/>
      <c r="K43" s="619"/>
      <c r="L43" s="73"/>
      <c r="M43" s="73"/>
      <c r="N43" s="73"/>
      <c r="O43" s="73"/>
      <c r="P43" s="73"/>
      <c r="Q43" s="73"/>
      <c r="R43" s="73"/>
      <c r="S43" s="619"/>
      <c r="T43" s="436"/>
      <c r="U43" s="436"/>
      <c r="V43" s="436"/>
      <c r="W43" s="619"/>
      <c r="X43" s="619"/>
      <c r="Y43" s="619"/>
      <c r="Z43" s="619"/>
      <c r="AA43" s="619"/>
      <c r="AB43" s="619"/>
      <c r="AC43" s="619"/>
      <c r="AD43" s="619"/>
    </row>
    <row r="44" spans="1:30" s="156" customFormat="1" ht="11.25" customHeight="1" x14ac:dyDescent="0.2">
      <c r="A44" s="160" t="s">
        <v>56</v>
      </c>
      <c r="B44" s="619"/>
      <c r="C44" s="619"/>
      <c r="D44" s="619"/>
      <c r="E44" s="619"/>
      <c r="F44" s="619"/>
      <c r="G44" s="619"/>
      <c r="H44" s="619"/>
      <c r="I44" s="619"/>
      <c r="J44" s="619"/>
      <c r="K44" s="619"/>
      <c r="L44" s="619"/>
      <c r="M44" s="619"/>
      <c r="N44" s="619"/>
      <c r="O44" s="619"/>
      <c r="P44" s="619"/>
      <c r="Q44" s="619"/>
      <c r="R44" s="619"/>
      <c r="S44" s="619"/>
      <c r="T44" s="436"/>
      <c r="U44" s="436"/>
      <c r="V44" s="436"/>
      <c r="W44" s="619"/>
      <c r="X44" s="619"/>
      <c r="Y44" s="619"/>
      <c r="Z44" s="619"/>
      <c r="AA44" s="619"/>
      <c r="AB44" s="619"/>
      <c r="AC44" s="619"/>
      <c r="AD44" s="619"/>
    </row>
    <row r="45" spans="1:30" s="156" customFormat="1" ht="11.25" customHeight="1" x14ac:dyDescent="0.2">
      <c r="A45" s="30" t="s">
        <v>610</v>
      </c>
      <c r="F45" s="619"/>
      <c r="I45" s="619"/>
      <c r="J45" s="619"/>
      <c r="L45" s="619"/>
      <c r="M45" s="619"/>
      <c r="N45" s="619"/>
      <c r="O45" s="619"/>
      <c r="P45" s="619"/>
      <c r="Q45" s="619"/>
      <c r="R45" s="619"/>
      <c r="T45" s="436"/>
      <c r="U45" s="436"/>
      <c r="V45" s="436"/>
    </row>
    <row r="46" spans="1:30" s="156" customFormat="1" ht="11.25" customHeight="1" x14ac:dyDescent="0.2">
      <c r="A46" s="79" t="s">
        <v>611</v>
      </c>
      <c r="T46" s="436"/>
      <c r="U46" s="436"/>
      <c r="V46" s="436"/>
    </row>
    <row r="47" spans="1:30" s="156" customFormat="1" ht="11.25" customHeight="1" x14ac:dyDescent="0.2">
      <c r="T47" s="436"/>
      <c r="U47" s="436"/>
      <c r="V47" s="436"/>
    </row>
    <row r="48" spans="1:30" s="156" customFormat="1" ht="11.25" customHeight="1" x14ac:dyDescent="0.2">
      <c r="B48" s="434"/>
      <c r="C48" s="434"/>
      <c r="D48" s="434"/>
      <c r="E48" s="434"/>
      <c r="F48" s="434"/>
      <c r="G48" s="434"/>
      <c r="H48" s="434"/>
      <c r="I48" s="434"/>
      <c r="J48" s="434"/>
      <c r="K48" s="434"/>
      <c r="L48" s="434"/>
      <c r="M48" s="434"/>
      <c r="N48" s="434"/>
      <c r="O48" s="434"/>
      <c r="P48" s="434"/>
      <c r="Q48" s="434"/>
      <c r="R48" s="434"/>
      <c r="S48" s="434"/>
      <c r="T48" s="436"/>
      <c r="U48" s="436"/>
      <c r="V48" s="436"/>
    </row>
    <row r="49" spans="2:22" s="156" customFormat="1" ht="11.25" customHeight="1" x14ac:dyDescent="0.2">
      <c r="B49" s="434"/>
      <c r="C49" s="434"/>
      <c r="D49" s="434"/>
      <c r="E49" s="434"/>
      <c r="F49" s="434"/>
      <c r="G49" s="434"/>
      <c r="H49" s="434"/>
      <c r="I49" s="434"/>
      <c r="J49" s="434"/>
      <c r="K49" s="434"/>
      <c r="L49" s="434"/>
      <c r="M49" s="434"/>
      <c r="N49" s="434"/>
      <c r="O49" s="434"/>
      <c r="P49" s="434"/>
      <c r="Q49" s="434"/>
      <c r="R49" s="434"/>
      <c r="S49" s="434"/>
      <c r="T49" s="436"/>
      <c r="U49" s="436"/>
      <c r="V49" s="436"/>
    </row>
    <row r="50" spans="2:22" s="156" customFormat="1" ht="11.25" customHeight="1" x14ac:dyDescent="0.2">
      <c r="B50" s="434"/>
      <c r="C50" s="434"/>
      <c r="D50" s="434"/>
      <c r="E50" s="434"/>
      <c r="F50" s="434"/>
      <c r="G50" s="434"/>
      <c r="H50" s="434"/>
      <c r="I50" s="434"/>
      <c r="J50" s="434"/>
      <c r="K50" s="434"/>
      <c r="L50" s="434"/>
      <c r="M50" s="434"/>
      <c r="N50" s="434"/>
      <c r="O50" s="434"/>
      <c r="P50" s="434"/>
      <c r="Q50" s="434"/>
      <c r="R50" s="434"/>
      <c r="S50" s="434"/>
    </row>
    <row r="51" spans="2:22" ht="11.25" customHeight="1" x14ac:dyDescent="0.2">
      <c r="B51" s="434"/>
      <c r="C51" s="434"/>
      <c r="D51" s="434"/>
      <c r="E51" s="434"/>
      <c r="F51" s="434"/>
      <c r="G51" s="434"/>
      <c r="H51" s="434"/>
      <c r="I51" s="434"/>
      <c r="J51" s="434"/>
      <c r="K51" s="434"/>
      <c r="L51" s="434"/>
      <c r="M51" s="434"/>
      <c r="N51" s="434"/>
      <c r="O51" s="434"/>
      <c r="P51" s="434"/>
      <c r="Q51" s="434"/>
      <c r="R51" s="434"/>
      <c r="S51" s="434"/>
    </row>
    <row r="52" spans="2:22" ht="11.25" customHeight="1" x14ac:dyDescent="0.2">
      <c r="B52" s="434"/>
      <c r="C52" s="434"/>
      <c r="D52" s="434"/>
      <c r="E52" s="434"/>
      <c r="F52" s="434"/>
      <c r="G52" s="434"/>
      <c r="H52" s="434"/>
      <c r="I52" s="434"/>
      <c r="J52" s="434"/>
      <c r="K52" s="434"/>
      <c r="L52" s="434"/>
      <c r="M52" s="434"/>
      <c r="N52" s="434"/>
      <c r="O52" s="434"/>
      <c r="P52" s="434"/>
      <c r="Q52" s="434"/>
      <c r="R52" s="434"/>
      <c r="S52" s="434"/>
    </row>
  </sheetData>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K42"/>
  <sheetViews>
    <sheetView topLeftCell="G40" zoomScale="75" zoomScaleNormal="75" workbookViewId="0">
      <selection activeCell="G13" sqref="G13"/>
    </sheetView>
  </sheetViews>
  <sheetFormatPr defaultColWidth="6.7109375" defaultRowHeight="12.75" x14ac:dyDescent="0.2"/>
  <cols>
    <col min="1" max="6" width="0" style="89" hidden="1" customWidth="1"/>
    <col min="7" max="7" width="11.7109375" style="226" customWidth="1"/>
    <col min="8" max="8" width="35" style="226" customWidth="1"/>
    <col min="9" max="9" width="6.7109375" style="226"/>
    <col min="10" max="10" width="10.5703125" style="226" customWidth="1"/>
    <col min="11" max="11" width="38.5703125" style="226" customWidth="1"/>
    <col min="12" max="16384" width="6.7109375" style="89"/>
  </cols>
  <sheetData>
    <row r="1" spans="1:11" ht="29.25" hidden="1" customHeight="1" x14ac:dyDescent="0.2">
      <c r="A1" s="89" t="s">
        <v>305</v>
      </c>
    </row>
    <row r="2" spans="1:11" ht="48.75" hidden="1" customHeight="1" x14ac:dyDescent="0.2">
      <c r="A2" s="89" t="s">
        <v>306</v>
      </c>
    </row>
    <row r="3" spans="1:11" ht="117.75" hidden="1" customHeight="1" x14ac:dyDescent="0.2">
      <c r="A3" s="89" t="s">
        <v>307</v>
      </c>
    </row>
    <row r="4" spans="1:11" ht="3" hidden="1" customHeight="1" x14ac:dyDescent="0.2">
      <c r="A4" s="89" t="s">
        <v>309</v>
      </c>
    </row>
    <row r="5" spans="1:11" ht="12.75" hidden="1" customHeight="1" x14ac:dyDescent="0.2"/>
    <row r="6" spans="1:11" ht="12.75" hidden="1" customHeight="1" x14ac:dyDescent="0.2"/>
    <row r="7" spans="1:11" ht="12.75" hidden="1" customHeight="1" x14ac:dyDescent="0.2"/>
    <row r="8" spans="1:11" ht="12.75" hidden="1" customHeight="1" x14ac:dyDescent="0.2"/>
    <row r="9" spans="1:11" ht="12.75" hidden="1" customHeight="1" x14ac:dyDescent="0.2"/>
    <row r="10" spans="1:11" ht="12.75" hidden="1" customHeight="1" x14ac:dyDescent="0.2"/>
    <row r="11" spans="1:11" ht="12.75" hidden="1" customHeight="1" x14ac:dyDescent="0.2"/>
    <row r="12" spans="1:11" ht="12.75" hidden="1" customHeight="1" x14ac:dyDescent="0.2"/>
    <row r="13" spans="1:11" ht="41.25" customHeight="1" x14ac:dyDescent="0.2">
      <c r="A13" s="671" t="s">
        <v>242</v>
      </c>
      <c r="B13" s="671" t="s">
        <v>310</v>
      </c>
      <c r="C13" s="91"/>
      <c r="D13" s="671" t="s">
        <v>311</v>
      </c>
      <c r="E13" s="91"/>
      <c r="F13" s="88"/>
      <c r="G13" s="227" t="s">
        <v>238</v>
      </c>
      <c r="H13" s="227"/>
      <c r="I13" s="227"/>
      <c r="J13" s="227" t="s">
        <v>239</v>
      </c>
      <c r="K13" s="227"/>
    </row>
    <row r="14" spans="1:11" ht="13.5" customHeight="1" x14ac:dyDescent="0.2">
      <c r="A14" s="671"/>
      <c r="B14" s="671"/>
      <c r="C14" s="225"/>
      <c r="D14" s="671"/>
      <c r="E14" s="225"/>
      <c r="F14" s="88"/>
      <c r="G14" s="228"/>
      <c r="H14" s="228"/>
      <c r="I14" s="228"/>
      <c r="J14" s="228"/>
      <c r="K14" s="228"/>
    </row>
    <row r="15" spans="1:11" ht="41.25" customHeight="1" x14ac:dyDescent="0.2">
      <c r="A15" s="90" t="s">
        <v>557</v>
      </c>
      <c r="B15" s="89" t="str">
        <f t="shared" ref="B15:B42" ca="1" si="0">INDIRECT(CONCATENATE($A15,"!",A$1,))</f>
        <v>Tabell 0.0: Sammanfattning av den officiella statistiken över antal dödade personer i vägtrafiken. Åren 1960–2014.</v>
      </c>
      <c r="C15" s="236"/>
      <c r="D15" s="89" t="str">
        <f t="shared" ref="D15:D42" ca="1" si="1">INDIRECT(CONCATENATE($A15,"!",A$3,))</f>
        <v>Table 0.0: Summary of the number of persons killed in road traffic accidents according to official statistics. Years 1960–2014.</v>
      </c>
      <c r="E15" s="236"/>
      <c r="F15" s="88"/>
      <c r="G15" s="231" t="str">
        <f ca="1">MID(B15,1,10)</f>
        <v>Tabell 0.0</v>
      </c>
      <c r="H15" s="232" t="str">
        <f ca="1">CONCATENATE(MID(B15,13,200)," ",C15)</f>
        <v xml:space="preserve">Sammanfattning av den officiella statistiken över antal dödade personer i vägtrafiken. Åren 1960–2014. </v>
      </c>
      <c r="I15" s="271"/>
      <c r="J15" s="231" t="str">
        <f ca="1">MID(D15,1,10)</f>
        <v>Table 0.0:</v>
      </c>
      <c r="K15" s="232" t="str">
        <f ca="1">CONCATENATE(MID(D15,12,200)," ",E15)</f>
        <v xml:space="preserve">Summary of the number of persons killed in road traffic accidents according to official statistics. Years 1960–2014. </v>
      </c>
    </row>
    <row r="16" spans="1:11" ht="76.5" customHeight="1" x14ac:dyDescent="0.2">
      <c r="A16" s="90" t="s">
        <v>304</v>
      </c>
      <c r="B16" s="89" t="str">
        <f t="shared" ca="1" si="0"/>
        <v xml:space="preserve">Tabell 1.1: Polisrapporterade vägtrafikolyckor med dödlig utgång eller svår personskada och därvid dödade och svårt skadade personer </v>
      </c>
      <c r="C16" s="89" t="str">
        <f t="shared" ref="C16:C42" ca="1" si="2">INDIRECT(CONCATENATE($A16,"!",A$2,))</f>
        <v>efter skadeföljd, kön och län. År 2014.</v>
      </c>
      <c r="D16" s="89" t="str">
        <f t="shared" ca="1" si="1"/>
        <v xml:space="preserve">Table 1.1: Road traffic accidents with fatal and severe personal injury reported by the police including persons killed or severely injured, </v>
      </c>
      <c r="E16" s="89" t="str">
        <f t="shared" ref="E16:E42" ca="1" si="3">INDIRECT(CONCATENATE($A16,"!",A$4,))</f>
        <v>by severity of injury, sex and county. Year 2014.</v>
      </c>
      <c r="G16" s="229" t="str">
        <f ca="1">MID(B16,1,10)</f>
        <v>Tabell 1.1</v>
      </c>
      <c r="H16" s="230" t="str">
        <f ca="1">CONCATENATE(MID(B16,13,200)," ",C16)</f>
        <v>Polisrapporterade vägtrafikolyckor med dödlig utgång eller svår personskada och därvid dödade och svårt skadade personer  efter skadeföljd, kön och län. År 2014.</v>
      </c>
      <c r="I16" s="230"/>
      <c r="J16" s="229" t="str">
        <f ca="1">MID(D16,1,10)</f>
        <v>Table 1.1:</v>
      </c>
      <c r="K16" s="230" t="str">
        <f ca="1">CONCATENATE(MID(D16,12,200)," ",E16)</f>
        <v>Road traffic accidents with fatal and severe personal injury reported by the police including persons killed or severely injured,  by severity of injury, sex and county. Year 2014.</v>
      </c>
    </row>
    <row r="17" spans="1:11" ht="76.5" customHeight="1" x14ac:dyDescent="0.2">
      <c r="A17" s="90" t="s">
        <v>308</v>
      </c>
      <c r="B17" s="89" t="str">
        <f t="shared" ca="1" si="0"/>
        <v xml:space="preserve">Tabell 1.2: Polisrapporterade vägtrafikolyckor med dödlig utgång eller svår personskada och därvid dödade och svårt skadade personer </v>
      </c>
      <c r="C17" s="89" t="str">
        <f t="shared" ca="1" si="2"/>
        <v>efter skadeföljd, kön och månad respektive veckodag och timme. År 2014.</v>
      </c>
      <c r="D17" s="89" t="str">
        <f t="shared" ca="1" si="1"/>
        <v xml:space="preserve">Table 1.2: Road traffic accidents with fatal and severe personal injury reported by the police including persons killed or severely injured </v>
      </c>
      <c r="E17" s="89" t="str">
        <f t="shared" ca="1" si="3"/>
        <v>by severity of injury, sex and month, weakday and hour. Year 2014.</v>
      </c>
      <c r="G17" s="229" t="str">
        <f ca="1">MID(B17,1,10)</f>
        <v>Tabell 1.2</v>
      </c>
      <c r="H17" s="230" t="str">
        <f ca="1">CONCATENATE(MID(B17,13,200)," ",C17)</f>
        <v>Polisrapporterade vägtrafikolyckor med dödlig utgång eller svår personskada och därvid dödade och svårt skadade personer  efter skadeföljd, kön och månad respektive veckodag och timme. År 2014.</v>
      </c>
      <c r="I17" s="230"/>
      <c r="J17" s="229" t="str">
        <f ca="1">MID(D17,1,10)</f>
        <v>Table 1.2:</v>
      </c>
      <c r="K17" s="230" t="str">
        <f ca="1">CONCATENATE(MID(D17,12,200)," ",E17)</f>
        <v>Road traffic accidents with fatal and severe personal injury reported by the police including persons killed or severely injured  by severity of injury, sex and month, weakday and hour. Year 2014.</v>
      </c>
    </row>
    <row r="18" spans="1:11" ht="106.5" customHeight="1" x14ac:dyDescent="0.2">
      <c r="A18" s="90" t="s">
        <v>314</v>
      </c>
      <c r="B18" s="89" t="str">
        <f t="shared" ca="1" si="0"/>
        <v>Tabell 1.3: Polisrapporterade vägtrafikolyckor med dödlig utgång eller svår personskada och därvid dödade och svårt skadade personer</v>
      </c>
      <c r="C18" s="89" t="str">
        <f t="shared" ca="1" si="2"/>
        <v xml:space="preserve"> efter skadeföljd, kön, trafikmiljö, vägtyp, hastighetsbegränsning, väder, väglag och ljusförhållande. År 2014.</v>
      </c>
      <c r="D18" s="89" t="str">
        <f t="shared" ca="1" si="1"/>
        <v>Table 1.3: Road traffic accidents with fatal or severe personal injury reported by the police including persons killed or severely injured,</v>
      </c>
      <c r="E18" s="89" t="str">
        <f t="shared" ca="1" si="3"/>
        <v xml:space="preserve"> by severity of injury, sex,  traffic environment, road type, speed limit, type of area, weather, road condition and light conditions. Year 2014.</v>
      </c>
      <c r="G18" s="229" t="str">
        <f ca="1">MID(B18,1,10)</f>
        <v>Tabell 1.3</v>
      </c>
      <c r="H18" s="230" t="str">
        <f ca="1">CONCATENATE(MID(B18,13,200)," ",C18)</f>
        <v>Polisrapporterade vägtrafikolyckor med dödlig utgång eller svår personskada och därvid dödade och svårt skadade personer  efter skadeföljd, kön, trafikmiljö, vägtyp, hastighetsbegränsning, väder, väglag och ljusförhållande. År 2014.</v>
      </c>
      <c r="I18" s="230"/>
      <c r="J18" s="229" t="str">
        <f ca="1">MID(D18,1,10)</f>
        <v>Table 1.3:</v>
      </c>
      <c r="K18" s="230"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2014.</v>
      </c>
    </row>
    <row r="19" spans="1:11" ht="70.5" customHeight="1" x14ac:dyDescent="0.2">
      <c r="A19" s="90" t="s">
        <v>315</v>
      </c>
      <c r="B19" s="89" t="str">
        <f t="shared" ca="1" si="0"/>
        <v xml:space="preserve">Tabell 1.4: Polisrapporterade vägtrafikolyckor med dödlig utgång eller svår personskada och därvid dödade och svårt skadade personer fördelade </v>
      </c>
      <c r="C19" s="89" t="str">
        <f t="shared" ca="1" si="2"/>
        <v>efter de inblandade trafikelementen. År 2014.</v>
      </c>
      <c r="D19" s="89" t="str">
        <f t="shared" ca="1" si="1"/>
        <v xml:space="preserve">Table 1.4: Road traffic accidents with fatal or severe personal injury reported by the police including persons killed or severely injured, by </v>
      </c>
      <c r="E19" s="89" t="str">
        <f t="shared" ca="1" si="3"/>
        <v>involved type of traffic elements. Year 2014.</v>
      </c>
      <c r="G19" s="231" t="str">
        <f ca="1">MID(B19,1,10)</f>
        <v>Tabell 1.4</v>
      </c>
      <c r="H19" s="232" t="str">
        <f ca="1">CONCATENATE(MID(B19,13,200)," ",C19)</f>
        <v>Polisrapporterade vägtrafikolyckor med dödlig utgång eller svår personskada och därvid dödade och svårt skadade personer fördelade  efter de inblandade trafikelementen. År 2014.</v>
      </c>
      <c r="I19" s="232"/>
      <c r="J19" s="231" t="str">
        <f ca="1">MID(D19,1,10)</f>
        <v>Table 1.4:</v>
      </c>
      <c r="K19" s="232" t="str">
        <f ca="1">CONCATENATE(MID(D19,12,200)," ",E19)</f>
        <v>Road traffic accidents with fatal or severe personal injury reported by the police including persons killed or severely injured, by  involved type of traffic elements. Year 2014.</v>
      </c>
    </row>
    <row r="20" spans="1:11" ht="66" customHeight="1" x14ac:dyDescent="0.2">
      <c r="A20" s="90" t="s">
        <v>415</v>
      </c>
      <c r="B20" s="89" t="str">
        <f t="shared" ca="1" si="0"/>
        <v>Tabell 1.5: Polisrapporterade vägtrafikolyckor med dödlig utgång eller svår personskada, och därvid dödade och</v>
      </c>
      <c r="C20" s="89" t="str">
        <f t="shared" ca="1" si="2"/>
        <v>och svårt skadade personer efter hastighet och vägtyp. År 2014.</v>
      </c>
      <c r="D20" s="89" t="str">
        <f t="shared" ca="1" si="1"/>
        <v>Table 1.5: Road traffic accidents with fatal or severe personal injury reported by the police including persons killed</v>
      </c>
      <c r="E20" s="89" t="str">
        <f t="shared" ca="1" si="3"/>
        <v>and severely injured, by speed limit and type of road. Year 2014.</v>
      </c>
      <c r="G20" s="231" t="str">
        <f t="shared" ref="G20:G23" ca="1" si="4">MID(B20,1,10)</f>
        <v>Tabell 1.5</v>
      </c>
      <c r="H20" s="232" t="str">
        <f t="shared" ref="H20:H23" ca="1" si="5">CONCATENATE(MID(B20,13,200)," ",C20)</f>
        <v>Polisrapporterade vägtrafikolyckor med dödlig utgång eller svår personskada, och därvid dödade och och svårt skadade personer efter hastighet och vägtyp. År 2014.</v>
      </c>
      <c r="I20" s="232"/>
      <c r="J20" s="231" t="str">
        <f t="shared" ref="J20:J23" ca="1" si="6">MID(D20,1,10)</f>
        <v>Table 1.5:</v>
      </c>
      <c r="K20" s="232" t="str">
        <f t="shared" ref="K20:K23" ca="1" si="7">CONCATENATE(MID(D20,12,200)," ",E20)</f>
        <v>Road traffic accidents with fatal or severe personal injury reported by the police including persons killed and severely injured, by speed limit and type of road. Year 2014.</v>
      </c>
    </row>
    <row r="21" spans="1:11" ht="66" customHeight="1" x14ac:dyDescent="0.2">
      <c r="A21" s="90" t="s">
        <v>418</v>
      </c>
      <c r="B21" s="89" t="str">
        <f t="shared" ca="1" si="0"/>
        <v>Tabell 2.1: Dödade  personer vid polisrapporterade vägtrafikolyckor efter inblandade trafikelement, olyckstyp och län/storstad. År 2014.</v>
      </c>
      <c r="C21" s="89" t="str">
        <f t="shared" ca="1" si="2"/>
        <v xml:space="preserve"> </v>
      </c>
      <c r="D21" s="89" t="str">
        <f t="shared" ca="1" si="1"/>
        <v>Table 2.1: Persons killed in road traffic accidents reported by the police by traffic elements involved, type of accident and county/city. Year 2014.</v>
      </c>
      <c r="E21" s="89" t="str">
        <f t="shared" ca="1" si="3"/>
        <v xml:space="preserve"> </v>
      </c>
      <c r="G21" s="231" t="str">
        <f t="shared" ca="1" si="4"/>
        <v>Tabell 2.1</v>
      </c>
      <c r="H21" s="232" t="str">
        <f t="shared" ca="1" si="5"/>
        <v xml:space="preserve">Dödade  personer vid polisrapporterade vägtrafikolyckor efter inblandade trafikelement, olyckstyp och län/storstad. År 2014.  </v>
      </c>
      <c r="I21" s="232"/>
      <c r="J21" s="231" t="str">
        <f t="shared" ca="1" si="6"/>
        <v>Table 2.1:</v>
      </c>
      <c r="K21" s="232" t="str">
        <f t="shared" ca="1" si="7"/>
        <v xml:space="preserve">Persons killed in road traffic accidents reported by the police by traffic elements involved, type of accident and county/city. Year 2014.  </v>
      </c>
    </row>
    <row r="22" spans="1:11" ht="66" customHeight="1" x14ac:dyDescent="0.2">
      <c r="A22" s="90" t="s">
        <v>419</v>
      </c>
      <c r="B22" s="89" t="str">
        <f t="shared" ca="1" si="0"/>
        <v>Tabell 2.2: Dödade  personer vid polisrapporterade vägtrafikolyckor efter inblandade trafikelement, olyckstyp och månad, veckodag och tid på dygnet. År 2014.</v>
      </c>
      <c r="C22" s="89" t="str">
        <f t="shared" ca="1" si="2"/>
        <v xml:space="preserve"> </v>
      </c>
      <c r="D22" s="89" t="str">
        <f t="shared" ca="1" si="1"/>
        <v>Table 2.2: Persons killed in road traffic accidents reported by the police by traffic elements involved, type of accident and month, day of the week and time of the day. Year 2014.</v>
      </c>
      <c r="E22" s="89" t="str">
        <f t="shared" ca="1" si="3"/>
        <v xml:space="preserve"> </v>
      </c>
      <c r="G22" s="231" t="str">
        <f t="shared" ca="1" si="4"/>
        <v>Tabell 2.2</v>
      </c>
      <c r="H22" s="232" t="str">
        <f t="shared" ca="1" si="5"/>
        <v xml:space="preserve">Dödade  personer vid polisrapporterade vägtrafikolyckor efter inblandade trafikelement, olyckstyp och månad, veckodag och tid på dygnet. År 2014.  </v>
      </c>
      <c r="I22" s="232"/>
      <c r="J22" s="231" t="str">
        <f t="shared" ca="1" si="6"/>
        <v>Table 2.2:</v>
      </c>
      <c r="K22" s="232" t="str">
        <f t="shared" ca="1" si="7"/>
        <v xml:space="preserve">Persons killed in road traffic accidents reported by the police by traffic elements involved, type of accident and month, day of the week and time of the day. Year 2014.  </v>
      </c>
    </row>
    <row r="23" spans="1:11" ht="93" customHeight="1" x14ac:dyDescent="0.2">
      <c r="A23" s="90" t="s">
        <v>420</v>
      </c>
      <c r="B23" s="89" t="str">
        <f t="shared" ca="1" si="0"/>
        <v xml:space="preserve">Tabell 2.3: Dödade  personer vid polisrapporterade vägtrafikolyckor efter inblandade trafikelement, olyckstyp och  </v>
      </c>
      <c r="C23" s="89" t="str">
        <f t="shared" ca="1" si="2"/>
        <v>trafikmiljö, vägtyp, hastighetsbegränsning, område, väder, väglag och ljusförhållande. År 2014.</v>
      </c>
      <c r="D23" s="89" t="str">
        <f t="shared" ca="1" si="1"/>
        <v xml:space="preserve">Table 2.3: Persons killed in road traffic accidents reported by the police by traffic elements involved, type of accident and </v>
      </c>
      <c r="E23" s="89" t="str">
        <f t="shared" ca="1" si="3"/>
        <v xml:space="preserve"> traffic environment, road type, speed limit, type of area, weather, road condition and light conditions. Year 2014.</v>
      </c>
      <c r="G23" s="231" t="str">
        <f t="shared" ca="1" si="4"/>
        <v>Tabell 2.3</v>
      </c>
      <c r="H23" s="232" t="str">
        <f t="shared" ca="1" si="5"/>
        <v>Dödade  personer vid polisrapporterade vägtrafikolyckor efter inblandade trafikelement, olyckstyp och   trafikmiljö, vägtyp, hastighetsbegränsning, område, väder, väglag och ljusförhållande. År 2014.</v>
      </c>
      <c r="I23" s="232"/>
      <c r="J23" s="231" t="str">
        <f t="shared" ca="1" si="6"/>
        <v>Table 2.3:</v>
      </c>
      <c r="K23" s="232" t="str">
        <f t="shared" ca="1" si="7"/>
        <v>Persons killed in road traffic accidents reported by the police by traffic elements involved, type of accident and   traffic environment, road type, speed limit, type of area, weather, road condition and light conditions. Year 2014.</v>
      </c>
    </row>
    <row r="24" spans="1:11" ht="57" customHeight="1" x14ac:dyDescent="0.2">
      <c r="A24" s="90" t="s">
        <v>421</v>
      </c>
      <c r="B24" s="89" t="str">
        <f t="shared" ca="1" si="0"/>
        <v>Tabell 2.4: Dödade  personer vid polisrapporterade vägtrafikolyckor efter inblandade trafikelement, olyckstyp och trafikantgrupp. År 2014.</v>
      </c>
      <c r="C24" s="89" t="str">
        <f t="shared" ca="1" si="2"/>
        <v xml:space="preserve"> </v>
      </c>
      <c r="D24" s="89" t="str">
        <f t="shared" ca="1" si="1"/>
        <v>Table 2.4: Persons killed in road traffic accidents reported by the police by traffic elements involved, type of accident and  road user. Year 2014.</v>
      </c>
      <c r="E24" s="89" t="str">
        <f t="shared" ca="1" si="3"/>
        <v xml:space="preserve"> </v>
      </c>
      <c r="G24" s="231" t="str">
        <f ca="1">MID(B24,1,10)</f>
        <v>Tabell 2.4</v>
      </c>
      <c r="H24" s="232" t="str">
        <f ca="1">CONCATENATE(MID(B24,13,200)," ",C24)</f>
        <v xml:space="preserve">Dödade  personer vid polisrapporterade vägtrafikolyckor efter inblandade trafikelement, olyckstyp och trafikantgrupp. År 2014.  </v>
      </c>
      <c r="I24" s="232"/>
      <c r="J24" s="231" t="str">
        <f ca="1">MID(D24,1,10)</f>
        <v>Table 2.4:</v>
      </c>
      <c r="K24" s="232" t="str">
        <f ca="1">CONCATENATE(MID(D24,12,200)," ",E24)</f>
        <v xml:space="preserve">Persons killed in road traffic accidents reported by the police by traffic elements involved, type of accident and  road user. Year 2014.  </v>
      </c>
    </row>
    <row r="25" spans="1:11" ht="45" customHeight="1" x14ac:dyDescent="0.2">
      <c r="A25" s="90" t="s">
        <v>422</v>
      </c>
      <c r="B25" s="89" t="str">
        <f t="shared" ca="1" si="0"/>
        <v>Tabell 3.1: Dödade personer vid polisrapporterade vägtrafikolyckor efter trafikantkategori och län/storstad. År 2014.</v>
      </c>
      <c r="C25" s="89" t="str">
        <f t="shared" ca="1" si="2"/>
        <v xml:space="preserve"> </v>
      </c>
      <c r="D25" s="89" t="str">
        <f t="shared" ca="1" si="1"/>
        <v>Table 3.1: Persons killed in road traffic accidents reported by the police, by group of road users and county/city. Year 2014.</v>
      </c>
      <c r="E25" s="89" t="str">
        <f t="shared" ca="1" si="3"/>
        <v xml:space="preserve"> </v>
      </c>
      <c r="G25" s="231" t="str">
        <f t="shared" ref="G25:G27" ca="1" si="8">MID(B25,1,10)</f>
        <v>Tabell 3.1</v>
      </c>
      <c r="H25" s="232" t="str">
        <f t="shared" ref="H25:H27" ca="1" si="9">CONCATENATE(MID(B25,13,200)," ",C25)</f>
        <v xml:space="preserve">Dödade personer vid polisrapporterade vägtrafikolyckor efter trafikantkategori och län/storstad. År 2014.  </v>
      </c>
      <c r="I25" s="232"/>
      <c r="J25" s="231" t="str">
        <f t="shared" ref="J25:J27" ca="1" si="10">MID(D25,1,10)</f>
        <v>Table 3.1:</v>
      </c>
      <c r="K25" s="232" t="str">
        <f t="shared" ref="K25:K27" ca="1" si="11">CONCATENATE(MID(D25,12,200)," ",E25)</f>
        <v xml:space="preserve">Persons killed in road traffic accidents reported by the police, by group of road users and county/city. Year 2014.  </v>
      </c>
    </row>
    <row r="26" spans="1:11" ht="54.75" customHeight="1" x14ac:dyDescent="0.2">
      <c r="A26" s="90" t="s">
        <v>423</v>
      </c>
      <c r="B26" s="89" t="str">
        <f t="shared" ca="1" si="0"/>
        <v>Tabell 3.2: Dödade personer vid polisrapporterade vägtrafikolyckor efter trafikantkategori och månad, veckodag respektive tid på dygnet. År 2014.</v>
      </c>
      <c r="C26" s="89" t="str">
        <f t="shared" ca="1" si="2"/>
        <v xml:space="preserve"> </v>
      </c>
      <c r="D26" s="89" t="str">
        <f t="shared" ca="1" si="1"/>
        <v>Table 3.2: Persons killed in road traffic accidents reported by the police, by group of road users and month, day of week and time of day. Year 2014.</v>
      </c>
      <c r="E26" s="89" t="str">
        <f t="shared" ca="1" si="3"/>
        <v xml:space="preserve"> </v>
      </c>
      <c r="G26" s="231" t="str">
        <f t="shared" ca="1" si="8"/>
        <v>Tabell 3.2</v>
      </c>
      <c r="H26" s="232" t="str">
        <f t="shared" ca="1" si="9"/>
        <v xml:space="preserve">Dödade personer vid polisrapporterade vägtrafikolyckor efter trafikantkategori och månad, veckodag respektive tid på dygnet. År 2014.  </v>
      </c>
      <c r="I26" s="232"/>
      <c r="J26" s="231" t="str">
        <f t="shared" ca="1" si="10"/>
        <v>Table 3.2:</v>
      </c>
      <c r="K26" s="232" t="str">
        <f t="shared" ca="1" si="11"/>
        <v xml:space="preserve">Persons killed in road traffic accidents reported by the police, by group of road users and month, day of week and time of day. Year 2014.  </v>
      </c>
    </row>
    <row r="27" spans="1:11" ht="80.25" customHeight="1" x14ac:dyDescent="0.2">
      <c r="A27" s="90" t="s">
        <v>424</v>
      </c>
      <c r="B27" s="89" t="str">
        <f t="shared" ca="1" si="0"/>
        <v>Tabell 3.3: Dödade personer vid polisrapporterade vägtrafikolyckor efter trafikantkategori och  trafikmiljö, vägtyp, hastighetsbegränsning, område, väder, väglag och ljusförhållande. År 2014.</v>
      </c>
      <c r="C27" s="89" t="str">
        <f t="shared" ca="1" si="2"/>
        <v xml:space="preserve"> </v>
      </c>
      <c r="D27" s="89" t="str">
        <f t="shared" ca="1" si="1"/>
        <v>Table 3.3: Persons killed in road traffic accidents reported by the police bygroup of road users and  traffic environment, road type, speed limit, type of area, weather, road condition and light conditions. Year 2014.</v>
      </c>
      <c r="E27" s="89" t="str">
        <f t="shared" ca="1" si="3"/>
        <v xml:space="preserve"> </v>
      </c>
      <c r="G27" s="231" t="str">
        <f t="shared" ca="1" si="8"/>
        <v>Tabell 3.3</v>
      </c>
      <c r="H27" s="232" t="str">
        <f t="shared" ca="1" si="9"/>
        <v xml:space="preserve">Dödade personer vid polisrapporterade vägtrafikolyckor efter trafikantkategori och  trafikmiljö, vägtyp, hastighetsbegränsning, område, väder, väglag och ljusförhållande. År 2014.  </v>
      </c>
      <c r="I27" s="232"/>
      <c r="J27" s="231" t="str">
        <f t="shared" ca="1" si="10"/>
        <v>Table 3.3:</v>
      </c>
      <c r="K27" s="232" t="str">
        <f t="shared" ca="1" si="11"/>
        <v xml:space="preserve">Persons killed in road traffic accidents reported by the police bygroup of road users and  traffic environment, road type, speed limit, type of area, weather, road condition and light conditions. Year  </v>
      </c>
    </row>
    <row r="28" spans="1:11" ht="55.5" customHeight="1" x14ac:dyDescent="0.2">
      <c r="A28" s="90" t="s">
        <v>313</v>
      </c>
      <c r="B28" s="89" t="str">
        <f t="shared" ca="1" si="0"/>
        <v>Tabell 4.1: Dödade, svårt och lindrigt skadade personer vid polisrapporterade vägtrafikolyckor efter ålder och län/storstad. År 2014.</v>
      </c>
      <c r="C28" s="89" t="str">
        <f t="shared" ca="1" si="2"/>
        <v xml:space="preserve"> </v>
      </c>
      <c r="D28" s="89" t="str">
        <f t="shared" ca="1" si="1"/>
        <v>Table 4.1: Persons killed, severely and slightly injured in road traffic accidents reported by the police by age and county/city. Year 2014.</v>
      </c>
      <c r="E28" s="89" t="str">
        <f t="shared" ca="1" si="3"/>
        <v xml:space="preserve"> </v>
      </c>
      <c r="G28" s="231" t="str">
        <f ca="1">MID(B28,1,10)</f>
        <v>Tabell 4.1</v>
      </c>
      <c r="H28" s="232" t="str">
        <f ca="1">CONCATENATE(MID(B28,13,200)," ",C28)</f>
        <v xml:space="preserve">Dödade, svårt och lindrigt skadade personer vid polisrapporterade vägtrafikolyckor efter ålder och län/storstad. År 2014.  </v>
      </c>
      <c r="I28" s="232"/>
      <c r="J28" s="231" t="str">
        <f ca="1">MID(D28,1,10)</f>
        <v>Table 4.1:</v>
      </c>
      <c r="K28" s="232" t="str">
        <f ca="1">CONCATENATE(MID(D28,12,200)," ",E28)</f>
        <v xml:space="preserve">Persons killed, severely and slightly injured in road traffic accidents reported by the police by age and county/city. Year 2014.  </v>
      </c>
    </row>
    <row r="29" spans="1:11" ht="57.75" customHeight="1" x14ac:dyDescent="0.2">
      <c r="A29" s="90" t="s">
        <v>312</v>
      </c>
      <c r="B29" s="89" t="str">
        <f t="shared" ca="1" si="0"/>
        <v>Tabell 4.2: Dödade, svårt och lindrigt skadade personer vid polisrapporterade vägtrafikolyckor efter ålder, trafikantgrupp och kön. År 2014.</v>
      </c>
      <c r="C29" s="89" t="str">
        <f t="shared" ca="1" si="2"/>
        <v xml:space="preserve"> </v>
      </c>
      <c r="D29" s="89" t="str">
        <f t="shared" ca="1" si="1"/>
        <v>Table 4.2: Persons killed, severely and slightly injured in road traffic accidents reported by the police by age, group of road users and sex. Year 2014.</v>
      </c>
      <c r="E29" s="89" t="str">
        <f t="shared" ca="1" si="3"/>
        <v xml:space="preserve"> </v>
      </c>
      <c r="G29" s="231" t="str">
        <f ca="1">MID(B29,1,10)</f>
        <v>Tabell 4.2</v>
      </c>
      <c r="H29" s="232" t="str">
        <f ca="1">CONCATENATE(MID(B29,13,200)," ",C29)</f>
        <v xml:space="preserve">Dödade, svårt och lindrigt skadade personer vid polisrapporterade vägtrafikolyckor efter ålder, trafikantgrupp och kön. År 2014.  </v>
      </c>
      <c r="I29" s="232"/>
      <c r="J29" s="231" t="str">
        <f ca="1">MID(D29,1,10)</f>
        <v>Table 4.2:</v>
      </c>
      <c r="K29" s="232" t="str">
        <f ca="1">CONCATENATE(MID(D29,12,200)," ",E29)</f>
        <v xml:space="preserve">Persons killed, severely and slightly injured in road traffic accidents reported by the police by age, group of road users and sex. Year 2014.  </v>
      </c>
    </row>
    <row r="30" spans="1:11" ht="48" customHeight="1" x14ac:dyDescent="0.2">
      <c r="A30" s="90" t="s">
        <v>425</v>
      </c>
      <c r="B30" s="89" t="str">
        <f t="shared" ca="1" si="0"/>
        <v>Tabell 5.1: Dödade personer vid polisrapporterade vägtrafikolyckor efter veckodag, månad och klockslag. År 2014.</v>
      </c>
      <c r="C30" s="89" t="str">
        <f t="shared" ca="1" si="2"/>
        <v xml:space="preserve"> </v>
      </c>
      <c r="D30" s="89" t="str">
        <f t="shared" ca="1" si="1"/>
        <v>Table 5.1: Persons killed in road traffic accidents reported by the police by day of the week, month and hour. Year 2014.</v>
      </c>
      <c r="E30" s="89" t="str">
        <f t="shared" ca="1" si="3"/>
        <v xml:space="preserve"> </v>
      </c>
      <c r="G30" s="231" t="str">
        <f ca="1">MID(B30,1,10)</f>
        <v>Tabell 5.1</v>
      </c>
      <c r="H30" s="232" t="str">
        <f t="shared" ref="H30:H33" ca="1" si="12">CONCATENATE(MID(B30,13,200)," ",C30)</f>
        <v xml:space="preserve">Dödade personer vid polisrapporterade vägtrafikolyckor efter veckodag, månad och klockslag. År 2014.  </v>
      </c>
      <c r="I30" s="232"/>
      <c r="J30" s="231" t="str">
        <f t="shared" ref="J30:J33" ca="1" si="13">MID(D30,1,10)</f>
        <v>Table 5.1:</v>
      </c>
      <c r="K30" s="232" t="str">
        <f t="shared" ref="K30:K33" ca="1" si="14">CONCATENATE(MID(D30,12,200)," ",E30)</f>
        <v xml:space="preserve">Persons killed in road traffic accidents reported by the police by day of the week, month and hour. Year 2014.  </v>
      </c>
    </row>
    <row r="31" spans="1:11" ht="71.25" customHeight="1" x14ac:dyDescent="0.2">
      <c r="A31" s="90" t="s">
        <v>426</v>
      </c>
      <c r="B31" s="89" t="str">
        <f t="shared" ca="1" si="0"/>
        <v xml:space="preserve">Tabell 5.2: Dödade och svårt skadade personer samt antal trafikelement vid polisrapporterade vägtrafikolyckor med dödlig eller svår personskada efter trafikmiljö </v>
      </c>
      <c r="C31" s="89" t="str">
        <f t="shared" ca="1" si="2"/>
        <v>och trafikelement. År 2014.</v>
      </c>
      <c r="D31" s="89" t="str">
        <f t="shared" ca="1" si="1"/>
        <v xml:space="preserve">Table 5.2: Persons killed and severely injured and number of traffic elements in road traffic accidents reported by the police including fatal or severe personal injury </v>
      </c>
      <c r="E31" s="89" t="str">
        <f t="shared" ca="1" si="3"/>
        <v>by traffic environment and traffic element. Year 2014.</v>
      </c>
      <c r="G31" s="229" t="str">
        <f t="shared" ref="G31:G33" ca="1" si="15">MID(B31,1,10)</f>
        <v>Tabell 5.2</v>
      </c>
      <c r="H31" s="230" t="str">
        <f t="shared" ca="1" si="12"/>
        <v>Dödade och svårt skadade personer samt antal trafikelement vid polisrapporterade vägtrafikolyckor med dödlig eller svår personskada efter trafikmiljö  och trafikelement. År 2014.</v>
      </c>
      <c r="I31" s="230"/>
      <c r="J31" s="229" t="str">
        <f t="shared" ca="1" si="13"/>
        <v>Table 5.2:</v>
      </c>
      <c r="K31" s="230" t="str">
        <f t="shared" ca="1" si="14"/>
        <v>Persons killed and severely injured and number of traffic elements in road traffic accidents reported by the police including fatal or severe personal injury  by traffic environment and traffic element. Year 2014.</v>
      </c>
    </row>
    <row r="32" spans="1:11" ht="42" customHeight="1" x14ac:dyDescent="0.2">
      <c r="A32" s="90" t="s">
        <v>427</v>
      </c>
      <c r="B32" s="89" t="str">
        <f t="shared" ca="1" si="0"/>
        <v>Tabell 5.3: Dödade förare av motorfordon vid polisrapporterade olyckor efter promillehalt. År 2014.</v>
      </c>
      <c r="C32" s="89" t="str">
        <f t="shared" ca="1" si="2"/>
        <v xml:space="preserve"> </v>
      </c>
      <c r="D32" s="89" t="str">
        <f t="shared" ca="1" si="1"/>
        <v xml:space="preserve">Table 5.3: Drivers of vehicles killed in road traffic accidents reported by the police </v>
      </c>
      <c r="E32" s="89" t="str">
        <f t="shared" ca="1" si="3"/>
        <v>by blood alocohol concentration. Year 2014.</v>
      </c>
      <c r="G32" s="229" t="str">
        <f t="shared" ca="1" si="15"/>
        <v>Tabell 5.3</v>
      </c>
      <c r="H32" s="230" t="str">
        <f t="shared" ca="1" si="12"/>
        <v xml:space="preserve">Dödade förare av motorfordon vid polisrapporterade olyckor efter promillehalt. År 2014.  </v>
      </c>
      <c r="I32" s="230"/>
      <c r="J32" s="229" t="str">
        <f t="shared" ca="1" si="13"/>
        <v>Table 5.3:</v>
      </c>
      <c r="K32" s="230" t="str">
        <f t="shared" ca="1" si="14"/>
        <v>Drivers of vehicles killed in road traffic accidents reported by the police  by blood alocohol concentration. Year 2014.</v>
      </c>
    </row>
    <row r="33" spans="1:11" ht="66.75" customHeight="1" x14ac:dyDescent="0.2">
      <c r="A33" s="90" t="s">
        <v>428</v>
      </c>
      <c r="B33" s="89" t="str">
        <f t="shared" ca="1" si="0"/>
        <v>Tabell 5.4: Dödade förare av motorfordon vid polisrapporterade olyckor efter promillehalt samt</v>
      </c>
      <c r="C33" s="89" t="str">
        <f t="shared" ca="1" si="2"/>
        <v xml:space="preserve"> andel med ottillåten mängd alkohol i blodet. Åren 2006-2014 samt totalt för perioden.</v>
      </c>
      <c r="D33" s="89" t="str">
        <f t="shared" ca="1" si="1"/>
        <v>Table 5.4: Drivers of vehicles killed in road traffic accidents reported by the police by blood alocohol concentration and</v>
      </c>
      <c r="E33" s="89" t="str">
        <f t="shared" ca="1" si="3"/>
        <v xml:space="preserve"> share with too high alcohol blood concentration. Years 2006-2014 and totally for the period.</v>
      </c>
      <c r="G33" s="229" t="str">
        <f t="shared" ca="1" si="15"/>
        <v>Tabell 5.4</v>
      </c>
      <c r="H33" s="230" t="str">
        <f t="shared" ca="1" si="12"/>
        <v>Dödade förare av motorfordon vid polisrapporterade olyckor efter promillehalt samt  andel med ottillåten mängd alkohol i blodet. Åren 2006-2014 samt totalt för perioden.</v>
      </c>
      <c r="I33" s="230"/>
      <c r="J33" s="229" t="str">
        <f t="shared" ca="1" si="13"/>
        <v>Table 5.4:</v>
      </c>
      <c r="K33" s="230" t="str">
        <f t="shared" ca="1" si="14"/>
        <v>Drivers of vehicles killed in road traffic accidents reported by the police by blood alocohol concentration and  share with too high alcohol blood concentration. Years 2006-2014 and totally for the period.</v>
      </c>
    </row>
    <row r="34" spans="1:11" ht="77.25" customHeight="1" x14ac:dyDescent="0.2">
      <c r="A34" s="89" t="s">
        <v>316</v>
      </c>
      <c r="B34" s="89" t="str">
        <f t="shared" ca="1" si="0"/>
        <v xml:space="preserve">Tabell 6.1: Polisrapporterade vägtrafikolyckor med dödlig utgång, svår och lindrig personskada och </v>
      </c>
      <c r="C34" s="89" t="str">
        <f t="shared" ca="1" si="2"/>
        <v>därvid dödade, svårt och lindrigt skadade personer efter skadeföljd. Åren 1960–2014.</v>
      </c>
      <c r="D34" s="89" t="str">
        <f t="shared" ca="1" si="1"/>
        <v xml:space="preserve">Table 6.1: Road traffic accidents with fatal, severe and slight personal injury reported by the police including persons </v>
      </c>
      <c r="E34" s="89" t="str">
        <f t="shared" ca="1" si="3"/>
        <v>killed, severely and slightly injured, by severity of injury. Years 1960–2014.</v>
      </c>
      <c r="G34" s="229" t="str">
        <f t="shared" ref="G34:G39" ca="1" si="16">MID(B34,1,10)</f>
        <v>Tabell 6.1</v>
      </c>
      <c r="H34" s="230" t="str">
        <f ca="1">CONCATENATE(MID(B34,13,200)," ",C34)</f>
        <v>Polisrapporterade vägtrafikolyckor med dödlig utgång, svår och lindrig personskada och  därvid dödade, svårt och lindrigt skadade personer efter skadeföljd. Åren 1960–2014.</v>
      </c>
      <c r="I34" s="230"/>
      <c r="J34" s="229" t="str">
        <f ca="1">MID(D34,1,10)</f>
        <v>Table 6.1:</v>
      </c>
      <c r="K34" s="230" t="str">
        <f ca="1">CONCATENATE(MID(D34,12,200)," ",E34)</f>
        <v>Road traffic accidents with fatal, severe and slight personal injury reported by the police including persons  killed, severely and slightly injured, by severity of injury. Years 1960–2014.</v>
      </c>
    </row>
    <row r="35" spans="1:11" ht="62.25" customHeight="1" x14ac:dyDescent="0.2">
      <c r="A35" s="89" t="s">
        <v>318</v>
      </c>
      <c r="B35" s="89" t="str">
        <f t="shared" ca="1" si="0"/>
        <v>Tabell 6.2: Dödade, svårt och lindrigt skadade personer vid polisrapporterade vägtrafikolyckor fördelade efter</v>
      </c>
      <c r="C35" s="89" t="str">
        <f t="shared" ca="1" si="2"/>
        <v>trafikantgrupp. Åren 1960–2014.</v>
      </c>
      <c r="D35" s="89" t="str">
        <f t="shared" ca="1" si="1"/>
        <v xml:space="preserve">Table 6.2: Persons killed, severely and slightly injured in road traffic accidents reported by the police, by groups </v>
      </c>
      <c r="E35" s="89" t="str">
        <f t="shared" ca="1" si="3"/>
        <v>of road users. Years 1960–2014.</v>
      </c>
      <c r="G35" s="229" t="str">
        <f t="shared" ca="1" si="16"/>
        <v>Tabell 6.2</v>
      </c>
      <c r="H35" s="230" t="str">
        <f ca="1">CONCATENATE(MID(B35,13,200)," ",C35)</f>
        <v>Dödade, svårt och lindrigt skadade personer vid polisrapporterade vägtrafikolyckor fördelade efter trafikantgrupp. Åren 1960–2014.</v>
      </c>
      <c r="I35" s="230"/>
      <c r="J35" s="229" t="str">
        <f ca="1">MID(D35,1,10)</f>
        <v>Table 6.2:</v>
      </c>
      <c r="K35" s="230" t="str">
        <f ca="1">CONCATENATE(MID(D35,12,200)," ",E35)</f>
        <v>Persons killed, severely and slightly injured in road traffic accidents reported by the police, by groups  of road users. Years 1960–2014.</v>
      </c>
    </row>
    <row r="36" spans="1:11" ht="49.5" customHeight="1" x14ac:dyDescent="0.2">
      <c r="A36" s="89" t="s">
        <v>319</v>
      </c>
      <c r="B36" s="89" t="str">
        <f t="shared" ca="1" si="0"/>
        <v>Tabell 6.3: Dödade personer vid polisrapporterade vägtrafikolyckor, per län/storstad. Åren 1985 – 2014.</v>
      </c>
      <c r="C36" s="89" t="str">
        <f t="shared" ca="1" si="2"/>
        <v xml:space="preserve"> </v>
      </c>
      <c r="D36" s="89" t="str">
        <f t="shared" ca="1" si="1"/>
        <v>Table 6.3: Persons killed in road traffic accidents reported by the police, by county/city. Years 1985 – 2014.</v>
      </c>
      <c r="E36" s="89" t="str">
        <f t="shared" ca="1" si="3"/>
        <v xml:space="preserve"> </v>
      </c>
      <c r="G36" s="229" t="str">
        <f t="shared" ca="1" si="16"/>
        <v>Tabell 6.3</v>
      </c>
      <c r="H36" s="230" t="str">
        <f ca="1">CONCATENATE(MID(B36,13,200)," ",C36)</f>
        <v xml:space="preserve">Dödade personer vid polisrapporterade vägtrafikolyckor, per län/storstad. Åren 1985 – 2014.  </v>
      </c>
      <c r="I36" s="230"/>
      <c r="J36" s="229" t="str">
        <f ca="1">MID(D36,1,10)</f>
        <v>Table 6.3:</v>
      </c>
      <c r="K36" s="230" t="str">
        <f ca="1">CONCATENATE(MID(D36,12,200)," ",E36)</f>
        <v xml:space="preserve">Persons killed in road traffic accidents reported by the police, by county/city. Years 1985 – 2014.  </v>
      </c>
    </row>
    <row r="37" spans="1:11" ht="60" customHeight="1" x14ac:dyDescent="0.2">
      <c r="A37" s="89" t="s">
        <v>320</v>
      </c>
      <c r="B37" s="89" t="str">
        <f t="shared" ca="1" si="0"/>
        <v>Tabell 6.4: Dödade personer vid polisrapporterade vägtrafikolyckor, antal dödade per 100 000 invånare och per län/storstad. Åren 1985–2014.</v>
      </c>
      <c r="C37" s="89" t="str">
        <f t="shared" ca="1" si="2"/>
        <v xml:space="preserve"> </v>
      </c>
      <c r="D37" s="89" t="str">
        <f t="shared" ca="1" si="1"/>
        <v>Table 6.4: Persons killed in road traffic accidents reported by the police, persons killed per 100 000 inhabitants and by county/city. Years 1985–2014.</v>
      </c>
      <c r="E37" s="89" t="str">
        <f t="shared" ca="1" si="3"/>
        <v xml:space="preserve"> </v>
      </c>
      <c r="G37" s="229" t="str">
        <f t="shared" ca="1" si="16"/>
        <v>Tabell 6.4</v>
      </c>
      <c r="H37" s="230" t="str">
        <f ca="1">CONCATENATE(MID(B37,13,200)," ",C37)</f>
        <v xml:space="preserve">Dödade personer vid polisrapporterade vägtrafikolyckor, antal dödade per 100 000 invånare och per län/storstad. Åren 1985–2014.  </v>
      </c>
      <c r="I37" s="230"/>
      <c r="J37" s="229" t="str">
        <f ca="1">MID(D37,1,10)</f>
        <v>Table 6.4:</v>
      </c>
      <c r="K37" s="230" t="str">
        <f ca="1">CONCATENATE(MID(D37,12,200)," ",E37)</f>
        <v xml:space="preserve">Persons killed in road traffic accidents reported by the police, persons killed per 100 000 inhabitants and by county/city. Years 1985–2014.  </v>
      </c>
    </row>
    <row r="38" spans="1:11" ht="55.5" customHeight="1" x14ac:dyDescent="0.2">
      <c r="A38" s="89" t="s">
        <v>332</v>
      </c>
      <c r="B38" s="89" t="str">
        <f t="shared" ca="1" si="0"/>
        <v>Tabell 6.5: Dödade personer vid polisrapporterade vägtrafikolyckor efter kön, årstid, del av vecka och del av dygn. År 1985–2014.</v>
      </c>
      <c r="C38" s="89" t="str">
        <f t="shared" ca="1" si="2"/>
        <v xml:space="preserve"> </v>
      </c>
      <c r="D38" s="89" t="str">
        <f t="shared" ca="1" si="1"/>
        <v>Table 6.5: Persons killed in road traffic accidents reported by the police by sex, time of year, time of week and time of day. Years 1985–2014.</v>
      </c>
      <c r="E38" s="89" t="str">
        <f t="shared" ca="1" si="3"/>
        <v xml:space="preserve"> </v>
      </c>
      <c r="G38" s="229" t="str">
        <f t="shared" ca="1" si="16"/>
        <v>Tabell 6.5</v>
      </c>
      <c r="H38" s="230" t="str">
        <f ca="1">CONCATENATE(MID(B38,13,200)," ",C38)</f>
        <v xml:space="preserve">Dödade personer vid polisrapporterade vägtrafikolyckor efter kön, årstid, del av vecka och del av dygn. År 1985–2014.  </v>
      </c>
      <c r="I38" s="230"/>
      <c r="J38" s="229" t="str">
        <f ca="1">MID(D38,1,10)</f>
        <v>Table 6.5:</v>
      </c>
      <c r="K38" s="230" t="str">
        <f ca="1">CONCATENATE(MID(D38,12,200)," ",E38)</f>
        <v xml:space="preserve">Persons killed in road traffic accidents reported by the police by sex, time of year, time of week and time of day. Years 1985–2014.  </v>
      </c>
    </row>
    <row r="39" spans="1:11" ht="69" customHeight="1" x14ac:dyDescent="0.2">
      <c r="A39" s="89" t="s">
        <v>429</v>
      </c>
      <c r="B39" s="89" t="str">
        <f t="shared" ca="1" si="0"/>
        <v xml:space="preserve">Tabell 6.6: Dödade personer vid polisrapporterade vägtrafikolyckor efter åldersgrupp samt risk uttryckt som antal dödade </v>
      </c>
      <c r="C39" s="89" t="str">
        <f t="shared" ca="1" si="2"/>
        <v>per 100 000 invånare i samma grupp. Åren 1985 – 2014.</v>
      </c>
      <c r="D39" s="89" t="str">
        <f t="shared" ca="1" si="1"/>
        <v>Table 6.6: Persons killed in road traffic accidents reported by the police by age group and  risk expressed as number of killed persons</v>
      </c>
      <c r="E39" s="89" t="str">
        <f t="shared" ca="1" si="3"/>
        <v>by 100 000 inhabitants in the same age group. Years 1985 – 2014.</v>
      </c>
      <c r="G39" s="229" t="str">
        <f t="shared" ca="1" si="16"/>
        <v>Tabell 6.6</v>
      </c>
      <c r="H39" s="230" t="str">
        <f t="shared" ref="H39:H41" ca="1" si="17">CONCATENATE(MID(B39,13,200)," ",C39)</f>
        <v>Dödade personer vid polisrapporterade vägtrafikolyckor efter åldersgrupp samt risk uttryckt som antal dödade  per 100 000 invånare i samma grupp. Åren 1985 – 2014.</v>
      </c>
      <c r="I39" s="230"/>
      <c r="J39" s="229" t="str">
        <f t="shared" ref="J39:J41" ca="1" si="18">MID(D39,1,10)</f>
        <v>Table 6.6:</v>
      </c>
      <c r="K39" s="230" t="str">
        <f t="shared" ref="K39:K41" ca="1" si="19">CONCATENATE(MID(D39,12,200)," ",E39)</f>
        <v>Persons killed in road traffic accidents reported by the police by age group and  risk expressed as number of killed persons by 100 000 inhabitants in the same age group. Years 1985 – 2014.</v>
      </c>
    </row>
    <row r="40" spans="1:11" ht="37.5" customHeight="1" x14ac:dyDescent="0.2">
      <c r="A40" s="89" t="s">
        <v>430</v>
      </c>
      <c r="B40" s="89" t="str">
        <f t="shared" ca="1" si="0"/>
        <v>Tabell 7.1: Dödade personer i vägtrafikolyckor inom EU. Åren 1991–2013 samt utveckling 2013–2014 (preliminärt).</v>
      </c>
      <c r="C40" s="89" t="str">
        <f t="shared" ca="1" si="2"/>
        <v xml:space="preserve"> </v>
      </c>
      <c r="D40" s="89" t="str">
        <f t="shared" ca="1" si="1"/>
        <v>Table 7.1: Persons killed in road traffic accidents in EU. Years 1991–2013 and development 2013–2014 (provisional).</v>
      </c>
      <c r="E40" s="89" t="str">
        <f t="shared" ca="1" si="3"/>
        <v xml:space="preserve"> </v>
      </c>
      <c r="G40" s="229" t="str">
        <f t="shared" ref="G40:G41" ca="1" si="20">MID(B40,1,10)</f>
        <v>Tabell 7.1</v>
      </c>
      <c r="H40" s="230" t="str">
        <f t="shared" ca="1" si="17"/>
        <v xml:space="preserve">Dödade personer i vägtrafikolyckor inom EU. Åren 1991–2013 samt utveckling 2013–2014 (preliminärt).  </v>
      </c>
      <c r="I40" s="230"/>
      <c r="J40" s="229" t="str">
        <f t="shared" ca="1" si="18"/>
        <v>Table 7.1:</v>
      </c>
      <c r="K40" s="230" t="str">
        <f t="shared" ca="1" si="19"/>
        <v xml:space="preserve">Persons killed in road traffic accidents in EU. Years 1991–2013 and development 2013–2014 (provisional).  </v>
      </c>
    </row>
    <row r="41" spans="1:11" ht="38.25" x14ac:dyDescent="0.2">
      <c r="A41" s="89" t="s">
        <v>431</v>
      </c>
      <c r="B41" s="89" t="str">
        <f t="shared" ca="1" si="0"/>
        <v>Tabell 7.2: Dödade personer i vägtrafikolyckor per miljon invånare inom EU. Åren 1991 – 2013 and 2014 (preliminärt).</v>
      </c>
      <c r="C41" s="89" t="str">
        <f t="shared" ca="1" si="2"/>
        <v xml:space="preserve"> </v>
      </c>
      <c r="D41" s="89" t="str">
        <f t="shared" ca="1" si="1"/>
        <v>Table 7.2: Persons killed in road traffic accidents per million inhabitants in EU. Years 1991 – 2013 and 2014 (provisional).</v>
      </c>
      <c r="E41" s="89" t="str">
        <f t="shared" ca="1" si="3"/>
        <v xml:space="preserve"> </v>
      </c>
      <c r="G41" s="229" t="str">
        <f t="shared" ca="1" si="20"/>
        <v>Tabell 7.2</v>
      </c>
      <c r="H41" s="230" t="str">
        <f t="shared" ca="1" si="17"/>
        <v xml:space="preserve">Dödade personer i vägtrafikolyckor per miljon invånare inom EU. Åren 1991 – 2013 and 2014 (preliminärt).  </v>
      </c>
      <c r="I41" s="230"/>
      <c r="J41" s="229" t="str">
        <f t="shared" ca="1" si="18"/>
        <v>Table 7.2:</v>
      </c>
      <c r="K41" s="230" t="str">
        <f t="shared" ca="1" si="19"/>
        <v xml:space="preserve">Persons killed in road traffic accidents per million inhabitants in EU. Years 1991 – 2013 and 2014 (provisional).  </v>
      </c>
    </row>
    <row r="42" spans="1:11" ht="51" x14ac:dyDescent="0.2">
      <c r="A42" s="89" t="s">
        <v>596</v>
      </c>
      <c r="B42" s="89" t="str">
        <f t="shared" ca="1" si="0"/>
        <v>Tabell 7.3: Dödade personer vid polisrapporterade vägtrafikolyckor samt antal per 100 000 invånare,</v>
      </c>
      <c r="C42" s="89" t="str">
        <f t="shared" ca="1" si="2"/>
        <v xml:space="preserve"> per land i Norden. Åren 1950 – 2014.</v>
      </c>
      <c r="D42" s="89" t="str">
        <f t="shared" ca="1" si="1"/>
        <v>Table 7.3: Persons killed in road traffic accidents reported by the police and number per 100 000 inhabitants,</v>
      </c>
      <c r="E42" s="89" t="str">
        <f t="shared" ca="1" si="3"/>
        <v>in the Nordic countries. Years 1950 – 2014.</v>
      </c>
      <c r="G42" s="229" t="str">
        <f t="shared" ref="G42" ca="1" si="21">MID(B42,1,10)</f>
        <v>Tabell 7.3</v>
      </c>
      <c r="H42" s="230" t="str">
        <f t="shared" ref="H42" ca="1" si="22">CONCATENATE(MID(B42,13,200)," ",C42)</f>
        <v>Dödade personer vid polisrapporterade vägtrafikolyckor samt antal per 100 000 invånare,  per land i Norden. Åren 1950 – 2014.</v>
      </c>
      <c r="I42" s="230"/>
      <c r="J42" s="229" t="str">
        <f t="shared" ref="J42" ca="1" si="23">MID(D42,1,10)</f>
        <v>Table 7.3:</v>
      </c>
      <c r="K42" s="230" t="str">
        <f t="shared" ref="K42" ca="1" si="24">CONCATENATE(MID(D42,12,200)," ",E42)</f>
        <v>Persons killed in road traffic accidents reported by the police and number per 100 000 inhabitants, in the Nordic countries. Years 1950 – 2014.</v>
      </c>
    </row>
  </sheetData>
  <mergeCells count="3">
    <mergeCell ref="D13:D14"/>
    <mergeCell ref="A13:A14"/>
    <mergeCell ref="B13:B14"/>
  </mergeCells>
  <hyperlinks>
    <hyperlink ref="G34" location="'Tabell 4.2'!Utskriftsområde" display="'Tabell 4.2'!Utskriftsområde"/>
    <hyperlink ref="H34" location="'Tabell 4.2'!Utskriftsområde" display="'Tabell 4.2'!Utskriftsområde"/>
    <hyperlink ref="J34" location="'Tabell 4.2'!Utskriftsområde" display="'Tabell 4.2'!Utskriftsområde"/>
    <hyperlink ref="K34" location="'Tabell 4.2'!Utskriftsområde" display="'Tabell 4.2'!Utskriftsområde"/>
    <hyperlink ref="G29" location="'Tabell 4.2'!Utskriftsområde" display="'Tabell 4.2'!Utskriftsområde"/>
    <hyperlink ref="H29" location="'Tabell 4.2'!Utskriftsområde" display="'Tabell 4.2'!Utskriftsområde"/>
    <hyperlink ref="J29" location="'Tabell 4.2'!Utskriftsområde" display="'Tabell 4.2'!Utskriftsområde"/>
    <hyperlink ref="K29" location="'Tabell 4.2'!Utskriftsområde" display="'Tabell 4.2'!Utskriftsområde"/>
    <hyperlink ref="G16" location="'Tabell 4.2'!Utskriftsområde" display="'Tabell 4.2'!Utskriftsområde"/>
    <hyperlink ref="G17" location="'Tabell 4.2'!Utskriftsområde" display="'Tabell 4.2'!Utskriftsområde"/>
    <hyperlink ref="G18" location="'Tabell 4.2'!Utskriftsområde" display="'Tabell 4.2'!Utskriftsområde"/>
    <hyperlink ref="G19" location="'Tabell 4.2'!Utskriftsområde" display="'Tabell 4.2'!Utskriftsområde"/>
    <hyperlink ref="G28"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J17" location="'Tabell 4.2'!Utskriftsområde" display="'Tabell 4.2'!Utskriftsområde"/>
    <hyperlink ref="J18" location="'Tabell 4.2'!Utskriftsområde" display="'Tabell 4.2'!Utskriftsområde"/>
    <hyperlink ref="J19" location="'Tabell 4.2'!Utskriftsområde" display="'Tabell 4.2'!Utskriftsområde"/>
    <hyperlink ref="J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G35" location="'Tabell 4.2'!Utskriftsområde" display="'Tabell 4.2'!Utskriftsområde"/>
    <hyperlink ref="H35" location="'Tabell 4.2'!Utskriftsområde" display="'Tabell 4.2'!Utskriftsområde"/>
    <hyperlink ref="J35" location="'Tabell 4.2'!Utskriftsområde" display="'Tabell 4.2'!Utskriftsområde"/>
    <hyperlink ref="K35" location="'Tabell 4.2'!Utskriftsområde" display="'Tabell 4.2'!Utskriftsområde"/>
    <hyperlink ref="G36" location="'Tabell 4.2'!Utskriftsområde" display="'Tabell 4.2'!Utskriftsområde"/>
    <hyperlink ref="H36" location="'Tabell 4.2'!Utskriftsområde" display="'Tabell 4.2'!Utskriftsområde"/>
    <hyperlink ref="J36" location="'Tabell 4.2'!Utskriftsområde" display="'Tabell 4.2'!Utskriftsområde"/>
    <hyperlink ref="K36" location="'Tabell 4.2'!Utskriftsområde" display="'Tabell 4.2'!Utskriftsområde"/>
    <hyperlink ref="G37" location="'Tabell 4.2'!Utskriftsområde" display="'Tabell 4.2'!Utskriftsområde"/>
    <hyperlink ref="H37" location="'Tabell 4.2'!Utskriftsområde" display="'Tabell 4.2'!Utskriftsområde"/>
    <hyperlink ref="J37" location="'Tabell 4.2'!Utskriftsområde" display="'Tabell 4.2'!Utskriftsområde"/>
    <hyperlink ref="K37" location="'Tabell 4.2'!Utskriftsområde" display="'Tabell 4.2'!Utskriftsområde"/>
    <hyperlink ref="G38" location="'Tabell 4.2'!Utskriftsområde" display="'Tabell 4.2'!Utskriftsområde"/>
    <hyperlink ref="H38" location="'Tabell 4.2'!Utskriftsområde" display="'Tabell 4.2'!Utskriftsområde"/>
    <hyperlink ref="J38" location="'Tabell 4.2'!Utskriftsområde" display="'Tabell 4.2'!Utskriftsområde"/>
    <hyperlink ref="K38" location="'Tabell 4.2'!Utskriftsområde" display="'Tabell 4.2'!Utskriftsområde"/>
    <hyperlink ref="G20" location="'Tabell 4.2'!Utskriftsområde" display="'Tabell 4.2'!Utskriftsområde"/>
    <hyperlink ref="G21" location="'Tabell 4.2'!Utskriftsområde" display="'Tabell 4.2'!Utskriftsområde"/>
    <hyperlink ref="G22" location="'Tabell 4.2'!Utskriftsområde" display="'Tabell 4.2'!Utskriftsområde"/>
    <hyperlink ref="G23"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J20" location="'Tabell 4.2'!Utskriftsområde" display="'Tabell 4.2'!Utskriftsområde"/>
    <hyperlink ref="J21" location="'Tabell 4.2'!Utskriftsområde" display="'Tabell 4.2'!Utskriftsområde"/>
    <hyperlink ref="J22" location="'Tabell 4.2'!Utskriftsområde" display="'Tabell 4.2'!Utskriftsområde"/>
    <hyperlink ref="J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G24" location="'Tabell 4.2'!Utskriftsområde" display="'Tabell 4.2'!Utskriftsområde"/>
    <hyperlink ref="H24" location="'Tabell 4.2'!Utskriftsområde" display="'Tabell 4.2'!Utskriftsområde"/>
    <hyperlink ref="J24" location="'Tabell 4.2'!Utskriftsområde" display="'Tabell 4.2'!Utskriftsområde"/>
    <hyperlink ref="K24" location="'Tabell 4.2'!Utskriftsområde" display="'Tabell 4.2'!Utskriftsområde"/>
    <hyperlink ref="G25" location="'Tabell 4.2'!Utskriftsområde" display="'Tabell 4.2'!Utskriftsområde"/>
    <hyperlink ref="G26" location="'Tabell 4.2'!Utskriftsområde" display="'Tabell 4.2'!Utskriftsområde"/>
    <hyperlink ref="G27"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J25" location="'Tabell 4.2'!Utskriftsområde" display="'Tabell 4.2'!Utskriftsområde"/>
    <hyperlink ref="J26" location="'Tabell 4.2'!Utskriftsområde" display="'Tabell 4.2'!Utskriftsområde"/>
    <hyperlink ref="J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G30" location="'Tabell 4.2'!Utskriftsområde" display="'Tabell 4.2'!Utskriftsområde"/>
    <hyperlink ref="G31" location="'Tabell 4.2'!Utskriftsområde" display="'Tabell 4.2'!Utskriftsområde"/>
    <hyperlink ref="G32" location="'Tabell 4.2'!Utskriftsområde" display="'Tabell 4.2'!Utskriftsområde"/>
    <hyperlink ref="G33"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J30" location="'Tabell 4.2'!Utskriftsområde" display="'Tabell 4.2'!Utskriftsområde"/>
    <hyperlink ref="J31" location="'Tabell 4.2'!Utskriftsområde" display="'Tabell 4.2'!Utskriftsområde"/>
    <hyperlink ref="J32" location="'Tabell 4.2'!Utskriftsområde" display="'Tabell 4.2'!Utskriftsområde"/>
    <hyperlink ref="J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G40" location="'Tabell 4.2'!Utskriftsområde" display="'Tabell 4.2'!Utskriftsområde"/>
    <hyperlink ref="G41"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J39" location="'Tabell 4.2'!Utskriftsområde" display="'Tabell 4.2'!Utskriftsområde"/>
    <hyperlink ref="J40" location="'Tabell 4.2'!Utskriftsområde" display="'Tabell 4.2'!Utskriftsområde"/>
    <hyperlink ref="J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G15" location="'1.1'!A1" display="'1.1'!A1"/>
    <hyperlink ref="H16" location="'Tabell 4.2'!Utskriftsområde" display="'Tabell 4.2'!Utskriftsområde"/>
    <hyperlink ref="H15" location="'Tabell 4.2'!Utskriftsområde" display="'Tabell 4.2'!Utskriftsområde"/>
    <hyperlink ref="G16:K16" location="'1.1'!A1" display="'1.1'!A1"/>
    <hyperlink ref="J16" location="'Tabell 4.2'!Utskriftsområde" display="'Tabell 4.2'!Utskriftsområde"/>
    <hyperlink ref="J15" location="'Tabell 4.2'!Utskriftsområde" display="'Tabell 4.2'!Utskriftsområde"/>
    <hyperlink ref="K15" location="'1.1'!A1" display="'1.1'!A1"/>
    <hyperlink ref="G39" location="'6.5'!A1" display="'6.5'!A1"/>
    <hyperlink ref="G42" location="'Tabell 4.2'!Utskriftsområde" display="'Tabell 4.2'!Utskriftsområde"/>
    <hyperlink ref="H42" location="'Tabell 4.2'!Utskriftsområde" display="'Tabell 4.2'!Utskriftsområde"/>
    <hyperlink ref="J42" location="'Tabell 4.2'!Utskriftsområde" display="'Tabell 4.2'!Utskriftsområde"/>
    <hyperlink ref="K42" location="'Tabell 4.2'!Utskriftsområde" display="'Tabell 4.2'!Utskriftsområde"/>
    <hyperlink ref="G42:K42" location="'7.2'!A1" display="'7.2'!A1"/>
    <hyperlink ref="G15:K15" location="'0.0'!A1" display="'0.0'!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6"/>
  <dimension ref="A1:H36"/>
  <sheetViews>
    <sheetView zoomScaleNormal="100" workbookViewId="0"/>
  </sheetViews>
  <sheetFormatPr defaultColWidth="9.140625" defaultRowHeight="12" x14ac:dyDescent="0.2"/>
  <cols>
    <col min="1" max="1" width="17.42578125" style="56" customWidth="1"/>
    <col min="2" max="2" width="5" style="56" customWidth="1"/>
    <col min="3" max="3" width="13.85546875" style="56" customWidth="1"/>
    <col min="4" max="5" width="10.140625" style="56" customWidth="1"/>
    <col min="6" max="6" width="7.140625" style="56" customWidth="1"/>
    <col min="7" max="7" width="12.7109375" style="56" customWidth="1"/>
    <col min="8" max="8" width="4.5703125" style="56" customWidth="1"/>
    <col min="9" max="16384" width="9.140625" style="55"/>
  </cols>
  <sheetData>
    <row r="1" spans="1:8" s="54" customFormat="1" ht="11.25" customHeight="1" x14ac:dyDescent="0.2">
      <c r="A1" s="59" t="s">
        <v>660</v>
      </c>
      <c r="B1" s="59"/>
      <c r="C1" s="59"/>
      <c r="D1" s="59"/>
      <c r="E1" s="59"/>
      <c r="F1" s="59"/>
      <c r="G1" s="59"/>
      <c r="H1" s="59"/>
    </row>
    <row r="2" spans="1:8" s="54" customFormat="1" ht="11.25" hidden="1" customHeight="1" x14ac:dyDescent="0.2">
      <c r="A2" s="59" t="s">
        <v>317</v>
      </c>
      <c r="B2" s="59"/>
      <c r="C2" s="59"/>
      <c r="D2" s="59"/>
      <c r="E2" s="59"/>
      <c r="F2" s="59"/>
      <c r="G2" s="59"/>
      <c r="H2" s="59"/>
    </row>
    <row r="3" spans="1:8" s="54" customFormat="1" ht="12.75" customHeight="1" x14ac:dyDescent="0.2">
      <c r="A3" s="60" t="s">
        <v>536</v>
      </c>
      <c r="B3" s="59"/>
      <c r="C3" s="59"/>
      <c r="D3" s="59"/>
      <c r="E3" s="59"/>
      <c r="F3" s="59"/>
      <c r="G3" s="59"/>
      <c r="H3" s="59"/>
    </row>
    <row r="4" spans="1:8" s="54" customFormat="1" ht="12.75" customHeight="1" x14ac:dyDescent="0.2">
      <c r="A4" s="60" t="s">
        <v>661</v>
      </c>
      <c r="B4" s="59"/>
      <c r="C4" s="59"/>
      <c r="D4" s="59"/>
      <c r="E4" s="59"/>
      <c r="F4" s="59"/>
      <c r="G4" s="59"/>
      <c r="H4" s="59"/>
    </row>
    <row r="5" spans="1:8" ht="12.75" customHeight="1" x14ac:dyDescent="0.2">
      <c r="A5" s="200"/>
      <c r="B5" s="200"/>
      <c r="C5" s="200"/>
      <c r="D5" s="200"/>
      <c r="E5" s="200"/>
      <c r="F5" s="200"/>
      <c r="G5" s="201"/>
      <c r="H5" s="201"/>
    </row>
    <row r="6" spans="1:8" x14ac:dyDescent="0.2">
      <c r="A6" s="59" t="s">
        <v>13</v>
      </c>
      <c r="C6" s="59" t="s">
        <v>443</v>
      </c>
      <c r="E6" s="202"/>
      <c r="G6" s="203"/>
      <c r="H6" s="201"/>
    </row>
    <row r="7" spans="1:8" x14ac:dyDescent="0.2">
      <c r="A7" s="202" t="s">
        <v>19</v>
      </c>
      <c r="C7" s="204" t="s">
        <v>444</v>
      </c>
      <c r="D7" s="200"/>
      <c r="E7" s="200"/>
      <c r="F7" s="200"/>
      <c r="G7" s="200"/>
      <c r="H7" s="201"/>
    </row>
    <row r="8" spans="1:8" x14ac:dyDescent="0.2">
      <c r="A8" s="59" t="s">
        <v>103</v>
      </c>
      <c r="C8" s="205" t="s">
        <v>153</v>
      </c>
      <c r="D8" s="205" t="s">
        <v>468</v>
      </c>
      <c r="E8" s="205" t="s">
        <v>469</v>
      </c>
      <c r="F8" s="205" t="s">
        <v>470</v>
      </c>
      <c r="G8" s="205" t="s">
        <v>350</v>
      </c>
      <c r="H8" s="206"/>
    </row>
    <row r="9" spans="1:8" x14ac:dyDescent="0.2">
      <c r="A9" s="207" t="s">
        <v>105</v>
      </c>
      <c r="C9" s="205"/>
      <c r="D9" s="208"/>
      <c r="E9" s="208"/>
      <c r="F9" s="208"/>
      <c r="G9" s="205"/>
      <c r="H9" s="206"/>
    </row>
    <row r="10" spans="1:8" x14ac:dyDescent="0.2">
      <c r="A10" s="59" t="s">
        <v>448</v>
      </c>
      <c r="B10" s="207"/>
      <c r="C10" s="209" t="s">
        <v>101</v>
      </c>
      <c r="D10" s="210" t="s">
        <v>468</v>
      </c>
      <c r="E10" s="210" t="s">
        <v>469</v>
      </c>
      <c r="F10" s="210" t="s">
        <v>470</v>
      </c>
      <c r="G10" s="209" t="s">
        <v>120</v>
      </c>
      <c r="H10" s="207"/>
    </row>
    <row r="11" spans="1:8" x14ac:dyDescent="0.2">
      <c r="A11" s="204" t="s">
        <v>104</v>
      </c>
      <c r="B11" s="204"/>
      <c r="C11" s="204"/>
      <c r="D11" s="211"/>
      <c r="E11" s="211"/>
      <c r="F11" s="211"/>
      <c r="G11" s="204"/>
      <c r="H11" s="207"/>
    </row>
    <row r="12" spans="1:8" x14ac:dyDescent="0.2">
      <c r="H12" s="201"/>
    </row>
    <row r="13" spans="1:8" s="54" customFormat="1" x14ac:dyDescent="0.2">
      <c r="A13" s="59" t="s">
        <v>232</v>
      </c>
      <c r="B13" s="59"/>
      <c r="C13" s="530">
        <v>136</v>
      </c>
      <c r="D13" s="59">
        <v>100</v>
      </c>
      <c r="E13" s="59">
        <v>4</v>
      </c>
      <c r="F13" s="59">
        <v>18</v>
      </c>
      <c r="G13" s="59">
        <v>14</v>
      </c>
      <c r="H13" s="531"/>
    </row>
    <row r="14" spans="1:8" x14ac:dyDescent="0.2">
      <c r="C14" s="212"/>
      <c r="D14" s="212"/>
      <c r="E14" s="212"/>
      <c r="F14" s="212"/>
      <c r="G14" s="164"/>
      <c r="H14" s="385"/>
    </row>
    <row r="15" spans="1:8" x14ac:dyDescent="0.2">
      <c r="A15" s="59" t="s">
        <v>13</v>
      </c>
      <c r="H15" s="385"/>
    </row>
    <row r="16" spans="1:8" x14ac:dyDescent="0.2">
      <c r="A16" s="213" t="s">
        <v>154</v>
      </c>
      <c r="C16" s="212">
        <v>109</v>
      </c>
      <c r="D16" s="212">
        <v>80</v>
      </c>
      <c r="E16" s="212">
        <v>4</v>
      </c>
      <c r="F16" s="212">
        <v>15</v>
      </c>
      <c r="G16" s="212">
        <v>10</v>
      </c>
      <c r="H16" s="385"/>
    </row>
    <row r="17" spans="1:8" x14ac:dyDescent="0.2">
      <c r="A17" s="213" t="s">
        <v>155</v>
      </c>
      <c r="C17" s="350">
        <v>27</v>
      </c>
      <c r="D17" s="56">
        <v>20</v>
      </c>
      <c r="E17" s="49" t="s">
        <v>142</v>
      </c>
      <c r="F17" s="56">
        <v>3</v>
      </c>
      <c r="G17" s="56">
        <v>4</v>
      </c>
      <c r="H17" s="385"/>
    </row>
    <row r="18" spans="1:8" x14ac:dyDescent="0.2">
      <c r="A18" s="214"/>
      <c r="C18" s="212"/>
      <c r="D18" s="212"/>
      <c r="E18" s="212"/>
      <c r="F18" s="212"/>
      <c r="G18" s="164"/>
      <c r="H18" s="385"/>
    </row>
    <row r="19" spans="1:8" x14ac:dyDescent="0.2">
      <c r="A19" s="59" t="s">
        <v>103</v>
      </c>
      <c r="C19" s="344"/>
      <c r="D19" s="344"/>
      <c r="E19" s="344"/>
      <c r="F19" s="344"/>
      <c r="G19" s="344"/>
      <c r="H19" s="385"/>
    </row>
    <row r="20" spans="1:8" x14ac:dyDescent="0.2">
      <c r="A20" s="215" t="s">
        <v>471</v>
      </c>
      <c r="C20" s="49">
        <v>4</v>
      </c>
      <c r="D20" s="49">
        <v>3</v>
      </c>
      <c r="E20" s="49" t="s">
        <v>142</v>
      </c>
      <c r="F20" s="49" t="s">
        <v>142</v>
      </c>
      <c r="G20" s="49">
        <v>1</v>
      </c>
      <c r="H20" s="385"/>
    </row>
    <row r="21" spans="1:8" x14ac:dyDescent="0.2">
      <c r="A21" s="216" t="s">
        <v>472</v>
      </c>
      <c r="C21" s="56">
        <v>16</v>
      </c>
      <c r="D21" s="56">
        <v>9</v>
      </c>
      <c r="E21" s="56">
        <v>1</v>
      </c>
      <c r="F21" s="56">
        <v>5</v>
      </c>
      <c r="G21" s="56">
        <v>1</v>
      </c>
      <c r="H21" s="385"/>
    </row>
    <row r="22" spans="1:8" x14ac:dyDescent="0.2">
      <c r="A22" s="216" t="s">
        <v>473</v>
      </c>
      <c r="C22" s="56">
        <v>39</v>
      </c>
      <c r="D22" s="56">
        <v>29</v>
      </c>
      <c r="E22" s="56">
        <v>3</v>
      </c>
      <c r="F22" s="56">
        <v>7</v>
      </c>
      <c r="G22" s="49" t="s">
        <v>142</v>
      </c>
      <c r="H22" s="385"/>
    </row>
    <row r="23" spans="1:8" x14ac:dyDescent="0.2">
      <c r="A23" s="216" t="s">
        <v>474</v>
      </c>
      <c r="C23" s="56">
        <v>39</v>
      </c>
      <c r="D23" s="56">
        <v>31</v>
      </c>
      <c r="E23" s="49" t="s">
        <v>142</v>
      </c>
      <c r="F23" s="56">
        <v>6</v>
      </c>
      <c r="G23" s="56">
        <v>2</v>
      </c>
      <c r="H23" s="385"/>
    </row>
    <row r="24" spans="1:8" x14ac:dyDescent="0.2">
      <c r="A24" s="216" t="s">
        <v>475</v>
      </c>
      <c r="C24" s="56">
        <v>16</v>
      </c>
      <c r="D24" s="56">
        <v>14</v>
      </c>
      <c r="E24" s="49" t="s">
        <v>142</v>
      </c>
      <c r="F24" s="49" t="s">
        <v>142</v>
      </c>
      <c r="G24" s="56">
        <v>2</v>
      </c>
      <c r="H24" s="385"/>
    </row>
    <row r="25" spans="1:8" x14ac:dyDescent="0.2">
      <c r="A25" s="216" t="s">
        <v>476</v>
      </c>
      <c r="C25" s="56">
        <v>22</v>
      </c>
      <c r="D25" s="56">
        <v>14</v>
      </c>
      <c r="E25" s="49" t="s">
        <v>142</v>
      </c>
      <c r="F25" s="49" t="s">
        <v>142</v>
      </c>
      <c r="G25" s="56">
        <v>8</v>
      </c>
      <c r="H25" s="385"/>
    </row>
    <row r="26" spans="1:8" x14ac:dyDescent="0.2">
      <c r="C26" s="212"/>
      <c r="D26" s="212"/>
      <c r="E26" s="212"/>
      <c r="F26" s="212"/>
      <c r="G26" s="212"/>
      <c r="H26" s="385"/>
    </row>
    <row r="27" spans="1:8" x14ac:dyDescent="0.2">
      <c r="A27" s="59" t="s">
        <v>448</v>
      </c>
      <c r="B27" s="201"/>
      <c r="C27" s="269"/>
      <c r="D27" s="269"/>
      <c r="E27" s="269"/>
      <c r="F27" s="269"/>
      <c r="G27" s="269"/>
      <c r="H27" s="385"/>
    </row>
    <row r="28" spans="1:8" x14ac:dyDescent="0.2">
      <c r="A28" s="218" t="s">
        <v>156</v>
      </c>
      <c r="C28" s="212">
        <v>86</v>
      </c>
      <c r="D28" s="56">
        <v>60</v>
      </c>
      <c r="E28" s="56">
        <v>3</v>
      </c>
      <c r="F28" s="56">
        <v>12</v>
      </c>
      <c r="G28" s="56">
        <v>11</v>
      </c>
      <c r="H28" s="385"/>
    </row>
    <row r="29" spans="1:8" x14ac:dyDescent="0.2">
      <c r="A29" s="218" t="s">
        <v>158</v>
      </c>
      <c r="C29" s="212">
        <v>14</v>
      </c>
      <c r="D29" s="56">
        <v>13</v>
      </c>
      <c r="E29" s="49" t="s">
        <v>142</v>
      </c>
      <c r="F29" s="49" t="s">
        <v>142</v>
      </c>
      <c r="G29" s="56">
        <v>1</v>
      </c>
      <c r="H29" s="385"/>
    </row>
    <row r="30" spans="1:8" x14ac:dyDescent="0.2">
      <c r="A30" s="218" t="s">
        <v>160</v>
      </c>
      <c r="C30" s="212">
        <v>28</v>
      </c>
      <c r="D30" s="56">
        <v>22</v>
      </c>
      <c r="E30" s="56">
        <v>1</v>
      </c>
      <c r="F30" s="56">
        <v>4</v>
      </c>
      <c r="G30" s="56">
        <v>1</v>
      </c>
      <c r="H30" s="385"/>
    </row>
    <row r="31" spans="1:8" x14ac:dyDescent="0.2">
      <c r="A31" s="219" t="s">
        <v>449</v>
      </c>
      <c r="B31" s="200"/>
      <c r="C31" s="220">
        <v>8</v>
      </c>
      <c r="D31" s="200">
        <v>5</v>
      </c>
      <c r="E31" s="58" t="s">
        <v>142</v>
      </c>
      <c r="F31" s="58">
        <v>2</v>
      </c>
      <c r="G31" s="200">
        <v>1</v>
      </c>
      <c r="H31" s="385"/>
    </row>
    <row r="32" spans="1:8" x14ac:dyDescent="0.2">
      <c r="A32" s="218"/>
      <c r="B32" s="221"/>
    </row>
    <row r="33" spans="1:8" x14ac:dyDescent="0.2">
      <c r="A33" s="56" t="s">
        <v>450</v>
      </c>
      <c r="B33" s="55"/>
      <c r="C33" s="55"/>
      <c r="D33" s="55"/>
      <c r="E33" s="55"/>
      <c r="F33" s="55"/>
      <c r="G33" s="55"/>
      <c r="H33" s="55"/>
    </row>
    <row r="34" spans="1:8" x14ac:dyDescent="0.2">
      <c r="A34" s="56" t="s">
        <v>451</v>
      </c>
      <c r="B34" s="55"/>
      <c r="C34" s="55"/>
      <c r="D34" s="55"/>
      <c r="E34" s="55"/>
      <c r="F34" s="55"/>
      <c r="G34" s="55"/>
      <c r="H34" s="55"/>
    </row>
    <row r="35" spans="1:8" x14ac:dyDescent="0.2">
      <c r="B35" s="55"/>
      <c r="C35" s="55"/>
      <c r="D35" s="55"/>
      <c r="E35" s="55"/>
      <c r="F35" s="55"/>
      <c r="G35" s="55"/>
      <c r="H35" s="55"/>
    </row>
    <row r="36" spans="1:8" x14ac:dyDescent="0.2">
      <c r="B36" s="55"/>
      <c r="C36" s="55"/>
      <c r="D36" s="55"/>
      <c r="E36" s="55"/>
      <c r="F36" s="55"/>
      <c r="G36" s="55"/>
      <c r="H36" s="55"/>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KR173"/>
  <sheetViews>
    <sheetView zoomScaleNormal="100" zoomScaleSheetLayoutView="100" workbookViewId="0"/>
  </sheetViews>
  <sheetFormatPr defaultColWidth="9.140625" defaultRowHeight="12" x14ac:dyDescent="0.2"/>
  <cols>
    <col min="1" max="1" width="13.28515625" style="270" customWidth="1"/>
    <col min="2" max="2" width="3.7109375" style="270" customWidth="1"/>
    <col min="3" max="3" width="9.7109375" style="270" customWidth="1"/>
    <col min="4" max="4" width="10.140625" style="270" customWidth="1"/>
    <col min="5" max="5" width="1.28515625" style="361" customWidth="1"/>
    <col min="6" max="6" width="10.140625" style="270" customWidth="1"/>
    <col min="7" max="7" width="1.28515625" style="361" customWidth="1"/>
    <col min="8" max="8" width="10.42578125" style="270" customWidth="1"/>
    <col min="9" max="9" width="1.28515625" style="361" customWidth="1"/>
    <col min="10" max="10" width="14.42578125" style="270" customWidth="1"/>
    <col min="11" max="11" width="1.28515625" style="361" customWidth="1"/>
    <col min="12" max="12" width="14.85546875" style="380" customWidth="1"/>
    <col min="13" max="13" width="1.28515625" style="361" customWidth="1"/>
    <col min="14" max="14" width="16.140625" style="380" customWidth="1"/>
    <col min="15" max="15" width="1.28515625" style="361" customWidth="1"/>
    <col min="16" max="16384" width="9.140625" style="55"/>
  </cols>
  <sheetData>
    <row r="1" spans="1:300" s="54" customFormat="1" ht="11.25" customHeight="1" x14ac:dyDescent="0.2">
      <c r="A1" s="346" t="s">
        <v>458</v>
      </c>
      <c r="B1" s="347"/>
      <c r="C1" s="347"/>
      <c r="D1" s="347"/>
      <c r="E1" s="363"/>
      <c r="F1" s="347"/>
      <c r="G1" s="363"/>
      <c r="H1" s="347"/>
      <c r="I1" s="363"/>
      <c r="J1" s="347"/>
      <c r="K1" s="363"/>
      <c r="L1" s="376"/>
      <c r="M1" s="363"/>
      <c r="N1" s="376"/>
      <c r="O1" s="363"/>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7"/>
      <c r="BK1" s="347"/>
      <c r="BL1" s="347"/>
      <c r="BM1" s="347"/>
      <c r="BN1" s="347"/>
      <c r="BO1" s="347"/>
      <c r="BP1" s="347"/>
      <c r="BQ1" s="347"/>
      <c r="BR1" s="347"/>
      <c r="BS1" s="347"/>
      <c r="BT1" s="347"/>
      <c r="BU1" s="347"/>
      <c r="BV1" s="347"/>
      <c r="BW1" s="347"/>
      <c r="BX1" s="347"/>
      <c r="BY1" s="347"/>
      <c r="BZ1" s="347"/>
      <c r="CA1" s="347"/>
      <c r="CB1" s="347"/>
      <c r="CC1" s="347"/>
      <c r="CD1" s="347"/>
      <c r="CE1" s="347"/>
      <c r="CF1" s="347"/>
      <c r="CG1" s="347"/>
      <c r="CH1" s="347"/>
      <c r="CI1" s="347"/>
      <c r="CJ1" s="347"/>
      <c r="CK1" s="347"/>
      <c r="CL1" s="347"/>
      <c r="CM1" s="347"/>
      <c r="CN1" s="347"/>
      <c r="CO1" s="347"/>
      <c r="CP1" s="347"/>
      <c r="CQ1" s="347"/>
      <c r="CR1" s="347"/>
      <c r="CS1" s="347"/>
      <c r="CT1" s="347"/>
      <c r="CU1" s="347"/>
      <c r="CV1" s="347"/>
      <c r="CW1" s="347"/>
      <c r="CX1" s="347"/>
      <c r="CY1" s="347"/>
      <c r="CZ1" s="347"/>
      <c r="DA1" s="347"/>
      <c r="DB1" s="347"/>
      <c r="DC1" s="347"/>
      <c r="DD1" s="347"/>
      <c r="DE1" s="347"/>
      <c r="DF1" s="347"/>
      <c r="DG1" s="347"/>
      <c r="DH1" s="347"/>
      <c r="DI1" s="347"/>
      <c r="DJ1" s="347"/>
      <c r="DK1" s="347"/>
      <c r="DL1" s="347"/>
      <c r="DM1" s="347"/>
      <c r="DN1" s="347"/>
      <c r="DO1" s="347"/>
      <c r="DP1" s="347"/>
      <c r="DQ1" s="347"/>
      <c r="DR1" s="347"/>
      <c r="DS1" s="347"/>
      <c r="DT1" s="347"/>
      <c r="DU1" s="347"/>
      <c r="DV1" s="347"/>
      <c r="DW1" s="347"/>
      <c r="DX1" s="347"/>
      <c r="DY1" s="347"/>
      <c r="DZ1" s="347"/>
      <c r="EA1" s="347"/>
      <c r="EB1" s="347"/>
      <c r="EC1" s="347"/>
      <c r="ED1" s="347"/>
      <c r="EE1" s="347"/>
      <c r="EF1" s="347"/>
      <c r="EG1" s="347"/>
      <c r="EH1" s="347"/>
      <c r="EI1" s="347"/>
      <c r="EJ1" s="347"/>
      <c r="EK1" s="347"/>
      <c r="EL1" s="347"/>
      <c r="EM1" s="347"/>
      <c r="EN1" s="347"/>
      <c r="EO1" s="347"/>
      <c r="EP1" s="347"/>
      <c r="EQ1" s="347"/>
      <c r="ER1" s="347"/>
      <c r="ES1" s="347"/>
      <c r="ET1" s="347"/>
      <c r="EU1" s="347"/>
      <c r="EV1" s="347"/>
      <c r="EW1" s="347"/>
      <c r="EX1" s="347"/>
      <c r="EY1" s="347"/>
      <c r="EZ1" s="347"/>
      <c r="FA1" s="347"/>
      <c r="FB1" s="347"/>
      <c r="FC1" s="347"/>
      <c r="FD1" s="347"/>
      <c r="FE1" s="347"/>
      <c r="FF1" s="347"/>
      <c r="FG1" s="347"/>
      <c r="FH1" s="347"/>
      <c r="FI1" s="347"/>
      <c r="FJ1" s="347"/>
      <c r="FK1" s="347"/>
      <c r="FL1" s="347"/>
      <c r="FM1" s="347"/>
      <c r="FN1" s="347"/>
      <c r="FO1" s="347"/>
      <c r="FP1" s="347"/>
      <c r="FQ1" s="347"/>
      <c r="FR1" s="347"/>
      <c r="FS1" s="347"/>
      <c r="FT1" s="347"/>
      <c r="FU1" s="347"/>
      <c r="FV1" s="347"/>
      <c r="FW1" s="347"/>
      <c r="FX1" s="347"/>
      <c r="FY1" s="347"/>
      <c r="FZ1" s="347"/>
      <c r="GA1" s="347"/>
      <c r="GB1" s="347"/>
      <c r="GC1" s="347"/>
      <c r="GD1" s="347"/>
      <c r="GE1" s="347"/>
      <c r="GF1" s="347"/>
      <c r="GG1" s="347"/>
      <c r="GH1" s="347"/>
      <c r="GI1" s="347"/>
      <c r="GJ1" s="347"/>
      <c r="GK1" s="347"/>
      <c r="GL1" s="347"/>
      <c r="GM1" s="347"/>
      <c r="GN1" s="347"/>
      <c r="GO1" s="347"/>
      <c r="GP1" s="347"/>
      <c r="GQ1" s="347"/>
      <c r="GR1" s="347"/>
      <c r="GS1" s="347"/>
      <c r="GT1" s="347"/>
      <c r="GU1" s="347"/>
      <c r="GV1" s="347"/>
      <c r="GW1" s="347"/>
      <c r="GX1" s="347"/>
      <c r="GY1" s="347"/>
      <c r="GZ1" s="347"/>
      <c r="HA1" s="347"/>
      <c r="HB1" s="347"/>
      <c r="HC1" s="347"/>
      <c r="HD1" s="347"/>
      <c r="HE1" s="347"/>
      <c r="HF1" s="347"/>
      <c r="HG1" s="347"/>
      <c r="HH1" s="347"/>
      <c r="HI1" s="347"/>
      <c r="HJ1" s="347"/>
      <c r="HK1" s="347"/>
      <c r="HL1" s="347"/>
      <c r="HM1" s="347"/>
      <c r="HN1" s="347"/>
      <c r="HO1" s="347"/>
      <c r="HP1" s="347"/>
      <c r="HQ1" s="347"/>
      <c r="HR1" s="347"/>
      <c r="HS1" s="347"/>
      <c r="HT1" s="347"/>
      <c r="HU1" s="347"/>
      <c r="HV1" s="347"/>
      <c r="HW1" s="347"/>
      <c r="HX1" s="347"/>
      <c r="HY1" s="347"/>
      <c r="HZ1" s="347"/>
      <c r="IA1" s="347"/>
      <c r="IB1" s="347"/>
      <c r="IC1" s="347"/>
      <c r="ID1" s="347"/>
      <c r="IE1" s="347"/>
      <c r="IF1" s="347"/>
      <c r="IG1" s="347"/>
      <c r="IH1" s="347"/>
      <c r="II1" s="347"/>
      <c r="IJ1" s="347"/>
      <c r="IK1" s="347"/>
      <c r="IL1" s="347"/>
      <c r="IM1" s="347"/>
      <c r="IN1" s="347"/>
      <c r="IO1" s="347"/>
      <c r="IP1" s="347"/>
      <c r="IQ1" s="347"/>
      <c r="IR1" s="347"/>
      <c r="IS1" s="347"/>
      <c r="IT1" s="347"/>
      <c r="IU1" s="347"/>
      <c r="IV1" s="347"/>
      <c r="IW1" s="347"/>
      <c r="IX1" s="347"/>
      <c r="IY1" s="347"/>
      <c r="IZ1" s="347"/>
      <c r="JA1" s="347"/>
      <c r="JB1" s="347"/>
      <c r="JC1" s="347"/>
      <c r="JD1" s="347"/>
      <c r="JE1" s="347"/>
      <c r="JF1" s="347"/>
      <c r="JG1" s="347"/>
      <c r="JH1" s="347"/>
      <c r="JI1" s="347"/>
      <c r="JJ1" s="347"/>
      <c r="JK1" s="347"/>
      <c r="JL1" s="347"/>
      <c r="JM1" s="347"/>
      <c r="JN1" s="347"/>
      <c r="JO1" s="347"/>
      <c r="JP1" s="347"/>
      <c r="JQ1" s="347"/>
      <c r="JR1" s="347"/>
      <c r="JS1" s="347"/>
      <c r="JT1" s="347"/>
      <c r="JU1" s="347"/>
      <c r="JV1" s="347"/>
      <c r="JW1" s="347"/>
      <c r="JX1" s="347"/>
      <c r="JY1" s="347"/>
      <c r="JZ1" s="347"/>
      <c r="KA1" s="347"/>
      <c r="KB1" s="347"/>
      <c r="KC1" s="347"/>
      <c r="KD1" s="347"/>
      <c r="KE1" s="347"/>
      <c r="KF1" s="347"/>
      <c r="KG1" s="347"/>
      <c r="KH1" s="347"/>
      <c r="KI1" s="347"/>
      <c r="KJ1" s="347"/>
      <c r="KK1" s="347"/>
      <c r="KL1" s="347"/>
      <c r="KM1" s="347"/>
      <c r="KN1" s="347"/>
    </row>
    <row r="2" spans="1:300" s="54" customFormat="1" ht="11.25" customHeight="1" x14ac:dyDescent="0.2">
      <c r="A2" s="346" t="s">
        <v>662</v>
      </c>
      <c r="B2" s="347"/>
      <c r="C2" s="347"/>
      <c r="D2" s="347"/>
      <c r="E2" s="363"/>
      <c r="F2" s="347"/>
      <c r="G2" s="363"/>
      <c r="H2" s="347"/>
      <c r="I2" s="363"/>
      <c r="J2" s="347"/>
      <c r="K2" s="363"/>
      <c r="L2" s="376"/>
      <c r="M2" s="363"/>
      <c r="N2" s="376"/>
      <c r="O2" s="363"/>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Q2" s="347"/>
      <c r="BR2" s="347"/>
      <c r="BS2" s="347"/>
      <c r="BT2" s="347"/>
      <c r="BU2" s="347"/>
      <c r="BV2" s="347"/>
      <c r="BW2" s="347"/>
      <c r="BX2" s="347"/>
      <c r="BY2" s="347"/>
      <c r="BZ2" s="347"/>
      <c r="CA2" s="347"/>
      <c r="CB2" s="347"/>
      <c r="CC2" s="347"/>
      <c r="CD2" s="347"/>
      <c r="CE2" s="347"/>
      <c r="CF2" s="347"/>
      <c r="CG2" s="347"/>
      <c r="CH2" s="347"/>
      <c r="CI2" s="347"/>
      <c r="CJ2" s="347"/>
      <c r="CK2" s="347"/>
      <c r="CL2" s="347"/>
      <c r="CM2" s="347"/>
      <c r="CN2" s="347"/>
      <c r="CO2" s="347"/>
      <c r="CP2" s="347"/>
      <c r="CQ2" s="347"/>
      <c r="CR2" s="347"/>
      <c r="CS2" s="347"/>
      <c r="CT2" s="347"/>
      <c r="CU2" s="347"/>
      <c r="CV2" s="347"/>
      <c r="CW2" s="347"/>
      <c r="CX2" s="347"/>
      <c r="CY2" s="347"/>
      <c r="CZ2" s="347"/>
      <c r="DA2" s="347"/>
      <c r="DB2" s="347"/>
      <c r="DC2" s="347"/>
      <c r="DD2" s="347"/>
      <c r="DE2" s="347"/>
      <c r="DF2" s="347"/>
      <c r="DG2" s="347"/>
      <c r="DH2" s="347"/>
      <c r="DI2" s="347"/>
      <c r="DJ2" s="347"/>
      <c r="DK2" s="347"/>
      <c r="DL2" s="347"/>
      <c r="DM2" s="347"/>
      <c r="DN2" s="347"/>
      <c r="DO2" s="347"/>
      <c r="DP2" s="347"/>
      <c r="DQ2" s="347"/>
      <c r="DR2" s="347"/>
      <c r="DS2" s="347"/>
      <c r="DT2" s="347"/>
      <c r="DU2" s="347"/>
      <c r="DV2" s="347"/>
      <c r="DW2" s="347"/>
      <c r="DX2" s="347"/>
      <c r="DY2" s="347"/>
      <c r="DZ2" s="347"/>
      <c r="EA2" s="347"/>
      <c r="EB2" s="347"/>
      <c r="EC2" s="347"/>
      <c r="ED2" s="347"/>
      <c r="EE2" s="347"/>
      <c r="EF2" s="347"/>
      <c r="EG2" s="347"/>
      <c r="EH2" s="347"/>
      <c r="EI2" s="347"/>
      <c r="EJ2" s="347"/>
      <c r="EK2" s="347"/>
      <c r="EL2" s="347"/>
      <c r="EM2" s="347"/>
      <c r="EN2" s="347"/>
      <c r="EO2" s="347"/>
      <c r="EP2" s="347"/>
      <c r="EQ2" s="347"/>
      <c r="ER2" s="347"/>
      <c r="ES2" s="347"/>
      <c r="ET2" s="347"/>
      <c r="EU2" s="347"/>
      <c r="EV2" s="347"/>
      <c r="EW2" s="347"/>
      <c r="EX2" s="347"/>
      <c r="EY2" s="347"/>
      <c r="EZ2" s="347"/>
      <c r="FA2" s="347"/>
      <c r="FB2" s="347"/>
      <c r="FC2" s="347"/>
      <c r="FD2" s="347"/>
      <c r="FE2" s="347"/>
      <c r="FF2" s="347"/>
      <c r="FG2" s="347"/>
      <c r="FH2" s="347"/>
      <c r="FI2" s="347"/>
      <c r="FJ2" s="347"/>
      <c r="FK2" s="347"/>
      <c r="FL2" s="347"/>
      <c r="FM2" s="347"/>
      <c r="FN2" s="347"/>
      <c r="FO2" s="347"/>
      <c r="FP2" s="347"/>
      <c r="FQ2" s="347"/>
      <c r="FR2" s="347"/>
      <c r="FS2" s="347"/>
      <c r="FT2" s="347"/>
      <c r="FU2" s="347"/>
      <c r="FV2" s="347"/>
      <c r="FW2" s="347"/>
      <c r="FX2" s="347"/>
      <c r="FY2" s="347"/>
      <c r="FZ2" s="347"/>
      <c r="GA2" s="347"/>
      <c r="GB2" s="347"/>
      <c r="GC2" s="347"/>
      <c r="GD2" s="347"/>
      <c r="GE2" s="347"/>
      <c r="GF2" s="347"/>
      <c r="GG2" s="347"/>
      <c r="GH2" s="347"/>
      <c r="GI2" s="347"/>
      <c r="GJ2" s="347"/>
      <c r="GK2" s="347"/>
      <c r="GL2" s="347"/>
      <c r="GM2" s="347"/>
      <c r="GN2" s="347"/>
      <c r="GO2" s="347"/>
      <c r="GP2" s="347"/>
      <c r="GQ2" s="347"/>
      <c r="GR2" s="347"/>
      <c r="GS2" s="347"/>
      <c r="GT2" s="347"/>
      <c r="GU2" s="347"/>
      <c r="GV2" s="347"/>
      <c r="GW2" s="347"/>
      <c r="GX2" s="347"/>
      <c r="GY2" s="347"/>
      <c r="GZ2" s="347"/>
      <c r="HA2" s="347"/>
      <c r="HB2" s="347"/>
      <c r="HC2" s="347"/>
      <c r="HD2" s="347"/>
      <c r="HE2" s="347"/>
      <c r="HF2" s="347"/>
      <c r="HG2" s="347"/>
      <c r="HH2" s="347"/>
      <c r="HI2" s="347"/>
      <c r="HJ2" s="347"/>
      <c r="HK2" s="347"/>
      <c r="HL2" s="347"/>
      <c r="HM2" s="347"/>
      <c r="HN2" s="347"/>
      <c r="HO2" s="347"/>
      <c r="HP2" s="347"/>
      <c r="HQ2" s="347"/>
      <c r="HR2" s="347"/>
      <c r="HS2" s="347"/>
      <c r="HT2" s="347"/>
      <c r="HU2" s="347"/>
      <c r="HV2" s="347"/>
      <c r="HW2" s="347"/>
      <c r="HX2" s="347"/>
      <c r="HY2" s="347"/>
      <c r="HZ2" s="347"/>
      <c r="IA2" s="347"/>
      <c r="IB2" s="347"/>
      <c r="IC2" s="347"/>
      <c r="ID2" s="347"/>
      <c r="IE2" s="347"/>
      <c r="IF2" s="347"/>
      <c r="IG2" s="347"/>
      <c r="IH2" s="347"/>
      <c r="II2" s="347"/>
      <c r="IJ2" s="347"/>
      <c r="IK2" s="347"/>
      <c r="IL2" s="347"/>
      <c r="IM2" s="347"/>
      <c r="IN2" s="347"/>
      <c r="IO2" s="347"/>
      <c r="IP2" s="347"/>
      <c r="IQ2" s="347"/>
      <c r="IR2" s="347"/>
      <c r="IS2" s="347"/>
      <c r="IT2" s="347"/>
      <c r="IU2" s="347"/>
      <c r="IV2" s="347"/>
      <c r="IW2" s="347"/>
      <c r="IX2" s="347"/>
      <c r="IY2" s="347"/>
      <c r="IZ2" s="347"/>
      <c r="JA2" s="347"/>
      <c r="JB2" s="347"/>
      <c r="JC2" s="347"/>
      <c r="JD2" s="347"/>
      <c r="JE2" s="347"/>
      <c r="JF2" s="347"/>
      <c r="JG2" s="347"/>
      <c r="JH2" s="347"/>
      <c r="JI2" s="347"/>
      <c r="JJ2" s="347"/>
      <c r="JK2" s="347"/>
      <c r="JL2" s="347"/>
      <c r="JM2" s="347"/>
      <c r="JN2" s="347"/>
      <c r="JO2" s="347"/>
      <c r="JP2" s="347"/>
      <c r="JQ2" s="347"/>
      <c r="JR2" s="347"/>
      <c r="JS2" s="347"/>
      <c r="JT2" s="347"/>
      <c r="JU2" s="347"/>
      <c r="JV2" s="347"/>
      <c r="JW2" s="347"/>
      <c r="JX2" s="347"/>
      <c r="JY2" s="347"/>
      <c r="JZ2" s="347"/>
      <c r="KA2" s="347"/>
      <c r="KB2" s="347"/>
      <c r="KC2" s="347"/>
      <c r="KD2" s="347"/>
      <c r="KE2" s="347"/>
      <c r="KF2" s="347"/>
      <c r="KG2" s="347"/>
      <c r="KH2" s="347"/>
      <c r="KI2" s="347"/>
      <c r="KJ2" s="347"/>
      <c r="KK2" s="347"/>
      <c r="KL2" s="347"/>
      <c r="KM2" s="347"/>
      <c r="KN2" s="347"/>
    </row>
    <row r="3" spans="1:300" s="54" customFormat="1" ht="11.25" customHeight="1" x14ac:dyDescent="0.2">
      <c r="A3" s="222" t="s">
        <v>459</v>
      </c>
      <c r="B3" s="347"/>
      <c r="C3" s="347"/>
      <c r="D3" s="347"/>
      <c r="E3" s="363"/>
      <c r="F3" s="347"/>
      <c r="G3" s="363"/>
      <c r="H3" s="347"/>
      <c r="I3" s="363"/>
      <c r="J3" s="347"/>
      <c r="K3" s="363"/>
      <c r="L3" s="376"/>
      <c r="M3" s="363"/>
      <c r="N3" s="376"/>
      <c r="O3" s="363"/>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347"/>
      <c r="BZ3" s="347"/>
      <c r="CA3" s="347"/>
      <c r="CB3" s="347"/>
      <c r="CC3" s="347"/>
      <c r="CD3" s="347"/>
      <c r="CE3" s="347"/>
      <c r="CF3" s="347"/>
      <c r="CG3" s="347"/>
      <c r="CH3" s="347"/>
      <c r="CI3" s="347"/>
      <c r="CJ3" s="347"/>
      <c r="CK3" s="347"/>
      <c r="CL3" s="347"/>
      <c r="CM3" s="347"/>
      <c r="CN3" s="347"/>
      <c r="CO3" s="347"/>
      <c r="CP3" s="347"/>
      <c r="CQ3" s="347"/>
      <c r="CR3" s="347"/>
      <c r="CS3" s="347"/>
      <c r="CT3" s="347"/>
      <c r="CU3" s="347"/>
      <c r="CV3" s="347"/>
      <c r="CW3" s="347"/>
      <c r="CX3" s="347"/>
      <c r="CY3" s="347"/>
      <c r="CZ3" s="347"/>
      <c r="DA3" s="347"/>
      <c r="DB3" s="347"/>
      <c r="DC3" s="347"/>
      <c r="DD3" s="347"/>
      <c r="DE3" s="347"/>
      <c r="DF3" s="347"/>
      <c r="DG3" s="347"/>
      <c r="DH3" s="347"/>
      <c r="DI3" s="347"/>
      <c r="DJ3" s="347"/>
      <c r="DK3" s="347"/>
      <c r="DL3" s="347"/>
      <c r="DM3" s="347"/>
      <c r="DN3" s="347"/>
      <c r="DO3" s="347"/>
      <c r="DP3" s="347"/>
      <c r="DQ3" s="347"/>
      <c r="DR3" s="347"/>
      <c r="DS3" s="347"/>
      <c r="DT3" s="347"/>
      <c r="DU3" s="347"/>
      <c r="DV3" s="347"/>
      <c r="DW3" s="347"/>
      <c r="DX3" s="347"/>
      <c r="DY3" s="347"/>
      <c r="DZ3" s="347"/>
      <c r="EA3" s="347"/>
      <c r="EB3" s="347"/>
      <c r="EC3" s="347"/>
      <c r="ED3" s="347"/>
      <c r="EE3" s="347"/>
      <c r="EF3" s="347"/>
      <c r="EG3" s="347"/>
      <c r="EH3" s="347"/>
      <c r="EI3" s="347"/>
      <c r="EJ3" s="347"/>
      <c r="EK3" s="347"/>
      <c r="EL3" s="347"/>
      <c r="EM3" s="347"/>
      <c r="EN3" s="347"/>
      <c r="EO3" s="347"/>
      <c r="EP3" s="347"/>
      <c r="EQ3" s="347"/>
      <c r="ER3" s="347"/>
      <c r="ES3" s="347"/>
      <c r="ET3" s="347"/>
      <c r="EU3" s="347"/>
      <c r="EV3" s="347"/>
      <c r="EW3" s="347"/>
      <c r="EX3" s="347"/>
      <c r="EY3" s="347"/>
      <c r="EZ3" s="347"/>
      <c r="FA3" s="347"/>
      <c r="FB3" s="347"/>
      <c r="FC3" s="347"/>
      <c r="FD3" s="347"/>
      <c r="FE3" s="347"/>
      <c r="FF3" s="347"/>
      <c r="FG3" s="347"/>
      <c r="FH3" s="347"/>
      <c r="FI3" s="347"/>
      <c r="FJ3" s="347"/>
      <c r="FK3" s="347"/>
      <c r="FL3" s="347"/>
      <c r="FM3" s="347"/>
      <c r="FN3" s="347"/>
      <c r="FO3" s="347"/>
      <c r="FP3" s="347"/>
      <c r="FQ3" s="347"/>
      <c r="FR3" s="347"/>
      <c r="FS3" s="347"/>
      <c r="FT3" s="347"/>
      <c r="FU3" s="347"/>
      <c r="FV3" s="347"/>
      <c r="FW3" s="347"/>
      <c r="FX3" s="347"/>
      <c r="FY3" s="347"/>
      <c r="FZ3" s="347"/>
      <c r="GA3" s="347"/>
      <c r="GB3" s="347"/>
      <c r="GC3" s="347"/>
      <c r="GD3" s="347"/>
      <c r="GE3" s="347"/>
      <c r="GF3" s="347"/>
      <c r="GG3" s="347"/>
      <c r="GH3" s="347"/>
      <c r="GI3" s="347"/>
      <c r="GJ3" s="347"/>
      <c r="GK3" s="347"/>
      <c r="GL3" s="347"/>
      <c r="GM3" s="347"/>
      <c r="GN3" s="347"/>
      <c r="GO3" s="347"/>
      <c r="GP3" s="347"/>
      <c r="GQ3" s="347"/>
      <c r="GR3" s="347"/>
      <c r="GS3" s="347"/>
      <c r="GT3" s="347"/>
      <c r="GU3" s="347"/>
      <c r="GV3" s="347"/>
      <c r="GW3" s="347"/>
      <c r="GX3" s="347"/>
      <c r="GY3" s="347"/>
      <c r="GZ3" s="347"/>
      <c r="HA3" s="347"/>
      <c r="HB3" s="347"/>
      <c r="HC3" s="347"/>
      <c r="HD3" s="347"/>
      <c r="HE3" s="347"/>
      <c r="HF3" s="347"/>
      <c r="HG3" s="347"/>
      <c r="HH3" s="347"/>
      <c r="HI3" s="347"/>
      <c r="HJ3" s="347"/>
      <c r="HK3" s="347"/>
      <c r="HL3" s="347"/>
      <c r="HM3" s="347"/>
      <c r="HN3" s="347"/>
      <c r="HO3" s="347"/>
      <c r="HP3" s="347"/>
      <c r="HQ3" s="347"/>
      <c r="HR3" s="347"/>
      <c r="HS3" s="347"/>
      <c r="HT3" s="347"/>
      <c r="HU3" s="347"/>
      <c r="HV3" s="347"/>
      <c r="HW3" s="347"/>
      <c r="HX3" s="347"/>
      <c r="HY3" s="347"/>
      <c r="HZ3" s="347"/>
      <c r="IA3" s="347"/>
      <c r="IB3" s="347"/>
      <c r="IC3" s="347"/>
      <c r="ID3" s="347"/>
      <c r="IE3" s="347"/>
      <c r="IF3" s="347"/>
      <c r="IG3" s="347"/>
      <c r="IH3" s="347"/>
      <c r="II3" s="347"/>
      <c r="IJ3" s="347"/>
      <c r="IK3" s="347"/>
      <c r="IL3" s="347"/>
      <c r="IM3" s="347"/>
      <c r="IN3" s="347"/>
      <c r="IO3" s="347"/>
      <c r="IP3" s="347"/>
      <c r="IQ3" s="347"/>
      <c r="IR3" s="347"/>
      <c r="IS3" s="347"/>
      <c r="IT3" s="347"/>
      <c r="IU3" s="347"/>
      <c r="IV3" s="347"/>
      <c r="IW3" s="347"/>
      <c r="IX3" s="347"/>
      <c r="IY3" s="347"/>
      <c r="IZ3" s="347"/>
      <c r="JA3" s="347"/>
      <c r="JB3" s="347"/>
      <c r="JC3" s="347"/>
      <c r="JD3" s="347"/>
      <c r="JE3" s="347"/>
      <c r="JF3" s="347"/>
      <c r="JG3" s="347"/>
      <c r="JH3" s="347"/>
      <c r="JI3" s="347"/>
      <c r="JJ3" s="347"/>
      <c r="JK3" s="347"/>
      <c r="JL3" s="347"/>
      <c r="JM3" s="347"/>
      <c r="JN3" s="347"/>
      <c r="JO3" s="347"/>
      <c r="JP3" s="347"/>
      <c r="JQ3" s="347"/>
      <c r="JR3" s="347"/>
      <c r="JS3" s="347"/>
      <c r="JT3" s="347"/>
      <c r="JU3" s="347"/>
      <c r="JV3" s="347"/>
      <c r="JW3" s="347"/>
      <c r="JX3" s="347"/>
      <c r="JY3" s="347"/>
      <c r="JZ3" s="347"/>
      <c r="KA3" s="347"/>
      <c r="KB3" s="347"/>
      <c r="KC3" s="347"/>
      <c r="KD3" s="347"/>
      <c r="KE3" s="347"/>
      <c r="KF3" s="347"/>
      <c r="KG3" s="347"/>
      <c r="KH3" s="347"/>
      <c r="KI3" s="347"/>
      <c r="KJ3" s="347"/>
      <c r="KK3" s="347"/>
      <c r="KL3" s="347"/>
      <c r="KM3" s="347"/>
      <c r="KN3" s="347"/>
    </row>
    <row r="4" spans="1:300" s="54" customFormat="1" ht="11.25" customHeight="1" x14ac:dyDescent="0.2">
      <c r="A4" s="222" t="s">
        <v>698</v>
      </c>
      <c r="B4" s="347"/>
      <c r="C4" s="347"/>
      <c r="D4" s="347"/>
      <c r="E4" s="363"/>
      <c r="F4" s="347"/>
      <c r="G4" s="363"/>
      <c r="H4" s="347"/>
      <c r="I4" s="363"/>
      <c r="J4" s="347"/>
      <c r="K4" s="363"/>
      <c r="L4" s="376"/>
      <c r="M4" s="363"/>
      <c r="N4" s="376"/>
      <c r="O4" s="363"/>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7"/>
      <c r="BV4" s="347"/>
      <c r="BW4" s="347"/>
      <c r="BX4" s="347"/>
      <c r="BY4" s="347"/>
      <c r="BZ4" s="347"/>
      <c r="CA4" s="347"/>
      <c r="CB4" s="347"/>
      <c r="CC4" s="347"/>
      <c r="CD4" s="347"/>
      <c r="CE4" s="347"/>
      <c r="CF4" s="347"/>
      <c r="CG4" s="347"/>
      <c r="CH4" s="347"/>
      <c r="CI4" s="347"/>
      <c r="CJ4" s="347"/>
      <c r="CK4" s="347"/>
      <c r="CL4" s="347"/>
      <c r="CM4" s="347"/>
      <c r="CN4" s="347"/>
      <c r="CO4" s="347"/>
      <c r="CP4" s="347"/>
      <c r="CQ4" s="347"/>
      <c r="CR4" s="347"/>
      <c r="CS4" s="347"/>
      <c r="CT4" s="347"/>
      <c r="CU4" s="347"/>
      <c r="CV4" s="347"/>
      <c r="CW4" s="347"/>
      <c r="CX4" s="347"/>
      <c r="CY4" s="347"/>
      <c r="CZ4" s="347"/>
      <c r="DA4" s="347"/>
      <c r="DB4" s="347"/>
      <c r="DC4" s="347"/>
      <c r="DD4" s="347"/>
      <c r="DE4" s="347"/>
      <c r="DF4" s="347"/>
      <c r="DG4" s="347"/>
      <c r="DH4" s="347"/>
      <c r="DI4" s="347"/>
      <c r="DJ4" s="347"/>
      <c r="DK4" s="347"/>
      <c r="DL4" s="347"/>
      <c r="DM4" s="347"/>
      <c r="DN4" s="347"/>
      <c r="DO4" s="347"/>
      <c r="DP4" s="347"/>
      <c r="DQ4" s="347"/>
      <c r="DR4" s="347"/>
      <c r="DS4" s="347"/>
      <c r="DT4" s="347"/>
      <c r="DU4" s="347"/>
      <c r="DV4" s="347"/>
      <c r="DW4" s="347"/>
      <c r="DX4" s="347"/>
      <c r="DY4" s="347"/>
      <c r="DZ4" s="347"/>
      <c r="EA4" s="347"/>
      <c r="EB4" s="347"/>
      <c r="EC4" s="347"/>
      <c r="ED4" s="347"/>
      <c r="EE4" s="347"/>
      <c r="EF4" s="347"/>
      <c r="EG4" s="347"/>
      <c r="EH4" s="347"/>
      <c r="EI4" s="347"/>
      <c r="EJ4" s="347"/>
      <c r="EK4" s="347"/>
      <c r="EL4" s="347"/>
      <c r="EM4" s="347"/>
      <c r="EN4" s="347"/>
      <c r="EO4" s="347"/>
      <c r="EP4" s="347"/>
      <c r="EQ4" s="347"/>
      <c r="ER4" s="347"/>
      <c r="ES4" s="347"/>
      <c r="ET4" s="347"/>
      <c r="EU4" s="347"/>
      <c r="EV4" s="347"/>
      <c r="EW4" s="347"/>
      <c r="EX4" s="347"/>
      <c r="EY4" s="347"/>
      <c r="EZ4" s="347"/>
      <c r="FA4" s="347"/>
      <c r="FB4" s="347"/>
      <c r="FC4" s="347"/>
      <c r="FD4" s="347"/>
      <c r="FE4" s="347"/>
      <c r="FF4" s="347"/>
      <c r="FG4" s="347"/>
      <c r="FH4" s="347"/>
      <c r="FI4" s="347"/>
      <c r="FJ4" s="347"/>
      <c r="FK4" s="347"/>
      <c r="FL4" s="347"/>
      <c r="FM4" s="347"/>
      <c r="FN4" s="347"/>
      <c r="FO4" s="347"/>
      <c r="FP4" s="347"/>
      <c r="FQ4" s="347"/>
      <c r="FR4" s="347"/>
      <c r="FS4" s="347"/>
      <c r="FT4" s="347"/>
      <c r="FU4" s="347"/>
      <c r="FV4" s="347"/>
      <c r="FW4" s="347"/>
      <c r="FX4" s="347"/>
      <c r="FY4" s="347"/>
      <c r="FZ4" s="347"/>
      <c r="GA4" s="347"/>
      <c r="GB4" s="347"/>
      <c r="GC4" s="347"/>
      <c r="GD4" s="347"/>
      <c r="GE4" s="347"/>
      <c r="GF4" s="347"/>
      <c r="GG4" s="347"/>
      <c r="GH4" s="347"/>
      <c r="GI4" s="347"/>
      <c r="GJ4" s="347"/>
      <c r="GK4" s="347"/>
      <c r="GL4" s="347"/>
      <c r="GM4" s="347"/>
      <c r="GN4" s="347"/>
      <c r="GO4" s="347"/>
      <c r="GP4" s="347"/>
      <c r="GQ4" s="347"/>
      <c r="GR4" s="347"/>
      <c r="GS4" s="347"/>
      <c r="GT4" s="347"/>
      <c r="GU4" s="347"/>
      <c r="GV4" s="347"/>
      <c r="GW4" s="347"/>
      <c r="GX4" s="347"/>
      <c r="GY4" s="347"/>
      <c r="GZ4" s="347"/>
      <c r="HA4" s="347"/>
      <c r="HB4" s="347"/>
      <c r="HC4" s="347"/>
      <c r="HD4" s="347"/>
      <c r="HE4" s="347"/>
      <c r="HF4" s="347"/>
      <c r="HG4" s="347"/>
      <c r="HH4" s="347"/>
      <c r="HI4" s="347"/>
      <c r="HJ4" s="347"/>
      <c r="HK4" s="347"/>
      <c r="HL4" s="347"/>
      <c r="HM4" s="347"/>
      <c r="HN4" s="347"/>
      <c r="HO4" s="347"/>
      <c r="HP4" s="347"/>
      <c r="HQ4" s="347"/>
      <c r="HR4" s="347"/>
      <c r="HS4" s="347"/>
      <c r="HT4" s="347"/>
      <c r="HU4" s="347"/>
      <c r="HV4" s="347"/>
      <c r="HW4" s="347"/>
      <c r="HX4" s="347"/>
      <c r="HY4" s="347"/>
      <c r="HZ4" s="347"/>
      <c r="IA4" s="347"/>
      <c r="IB4" s="347"/>
      <c r="IC4" s="347"/>
      <c r="ID4" s="347"/>
      <c r="IE4" s="347"/>
      <c r="IF4" s="347"/>
      <c r="IG4" s="347"/>
      <c r="IH4" s="347"/>
      <c r="II4" s="347"/>
      <c r="IJ4" s="347"/>
      <c r="IK4" s="347"/>
      <c r="IL4" s="347"/>
      <c r="IM4" s="347"/>
      <c r="IN4" s="347"/>
      <c r="IO4" s="347"/>
      <c r="IP4" s="347"/>
      <c r="IQ4" s="347"/>
      <c r="IR4" s="347"/>
      <c r="IS4" s="347"/>
      <c r="IT4" s="347"/>
      <c r="IU4" s="347"/>
      <c r="IV4" s="347"/>
      <c r="IW4" s="347"/>
      <c r="IX4" s="347"/>
      <c r="IY4" s="347"/>
      <c r="IZ4" s="347"/>
      <c r="JA4" s="347"/>
      <c r="JB4" s="347"/>
      <c r="JC4" s="347"/>
      <c r="JD4" s="347"/>
      <c r="JE4" s="347"/>
      <c r="JF4" s="347"/>
      <c r="JG4" s="347"/>
      <c r="JH4" s="347"/>
      <c r="JI4" s="347"/>
      <c r="JJ4" s="347"/>
      <c r="JK4" s="347"/>
      <c r="JL4" s="347"/>
      <c r="JM4" s="347"/>
      <c r="JN4" s="347"/>
      <c r="JO4" s="347"/>
      <c r="JP4" s="347"/>
      <c r="JQ4" s="347"/>
      <c r="JR4" s="347"/>
      <c r="JS4" s="347"/>
      <c r="JT4" s="347"/>
      <c r="JU4" s="347"/>
      <c r="JV4" s="347"/>
      <c r="JW4" s="347"/>
      <c r="JX4" s="347"/>
      <c r="JY4" s="347"/>
      <c r="JZ4" s="347"/>
      <c r="KA4" s="347"/>
      <c r="KB4" s="347"/>
      <c r="KC4" s="347"/>
      <c r="KD4" s="347"/>
      <c r="KE4" s="347"/>
      <c r="KF4" s="347"/>
      <c r="KG4" s="347"/>
      <c r="KH4" s="347"/>
      <c r="KI4" s="347"/>
      <c r="KJ4" s="347"/>
      <c r="KK4" s="347"/>
      <c r="KL4" s="347"/>
      <c r="KM4" s="347"/>
      <c r="KN4" s="347"/>
    </row>
    <row r="5" spans="1:300" s="56" customFormat="1" ht="11.25" customHeight="1" x14ac:dyDescent="0.2">
      <c r="A5" s="348"/>
      <c r="B5" s="348"/>
      <c r="C5" s="348"/>
      <c r="D5" s="348"/>
      <c r="E5" s="494"/>
      <c r="F5" s="348"/>
      <c r="G5" s="494"/>
      <c r="H5" s="348"/>
      <c r="I5" s="494"/>
      <c r="J5" s="349"/>
      <c r="K5" s="494"/>
      <c r="L5" s="284"/>
      <c r="M5" s="494"/>
      <c r="N5" s="217"/>
      <c r="O5" s="494"/>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c r="BU5" s="350"/>
      <c r="BV5" s="350"/>
      <c r="BW5" s="350"/>
      <c r="BX5" s="350"/>
      <c r="BY5" s="350"/>
      <c r="BZ5" s="350"/>
      <c r="CA5" s="350"/>
      <c r="CB5" s="350"/>
      <c r="CC5" s="350"/>
      <c r="CD5" s="350"/>
      <c r="CE5" s="350"/>
      <c r="CF5" s="350"/>
      <c r="CG5" s="350"/>
      <c r="CH5" s="350"/>
      <c r="CI5" s="350"/>
      <c r="CJ5" s="350"/>
      <c r="CK5" s="350"/>
      <c r="CL5" s="350"/>
      <c r="CM5" s="350"/>
      <c r="CN5" s="350"/>
      <c r="CO5" s="350"/>
      <c r="CP5" s="350"/>
      <c r="CQ5" s="350"/>
      <c r="CR5" s="350"/>
      <c r="CS5" s="350"/>
      <c r="CT5" s="350"/>
      <c r="CU5" s="350"/>
      <c r="CV5" s="350"/>
      <c r="CW5" s="350"/>
      <c r="CX5" s="350"/>
      <c r="CY5" s="350"/>
      <c r="CZ5" s="350"/>
      <c r="DA5" s="350"/>
      <c r="DB5" s="350"/>
      <c r="DC5" s="350"/>
      <c r="DD5" s="350"/>
      <c r="DE5" s="350"/>
      <c r="DF5" s="350"/>
      <c r="DG5" s="350"/>
      <c r="DH5" s="350"/>
      <c r="DI5" s="350"/>
      <c r="DJ5" s="350"/>
      <c r="DK5" s="350"/>
      <c r="DL5" s="350"/>
      <c r="DM5" s="350"/>
      <c r="DN5" s="350"/>
      <c r="DO5" s="350"/>
      <c r="DP5" s="350"/>
      <c r="DQ5" s="350"/>
      <c r="DR5" s="350"/>
      <c r="DS5" s="350"/>
      <c r="DT5" s="350"/>
      <c r="DU5" s="350"/>
      <c r="DV5" s="350"/>
      <c r="DW5" s="350"/>
      <c r="DX5" s="350"/>
      <c r="DY5" s="350"/>
      <c r="DZ5" s="350"/>
      <c r="EA5" s="350"/>
      <c r="EB5" s="350"/>
      <c r="EC5" s="350"/>
      <c r="ED5" s="350"/>
      <c r="EE5" s="350"/>
      <c r="EF5" s="350"/>
      <c r="EG5" s="350"/>
      <c r="EH5" s="350"/>
      <c r="EI5" s="350"/>
      <c r="EJ5" s="350"/>
      <c r="EK5" s="350"/>
      <c r="EL5" s="350"/>
      <c r="EM5" s="350"/>
      <c r="EN5" s="350"/>
      <c r="EO5" s="350"/>
      <c r="EP5" s="350"/>
      <c r="EQ5" s="350"/>
      <c r="ER5" s="350"/>
      <c r="ES5" s="350"/>
      <c r="ET5" s="350"/>
      <c r="EU5" s="350"/>
      <c r="EV5" s="350"/>
      <c r="EW5" s="350"/>
      <c r="EX5" s="350"/>
      <c r="EY5" s="350"/>
      <c r="EZ5" s="350"/>
      <c r="FA5" s="350"/>
      <c r="FB5" s="350"/>
      <c r="FC5" s="350"/>
      <c r="FD5" s="350"/>
      <c r="FE5" s="350"/>
      <c r="FF5" s="350"/>
      <c r="FG5" s="350"/>
      <c r="FH5" s="350"/>
      <c r="FI5" s="350"/>
      <c r="FJ5" s="350"/>
      <c r="FK5" s="350"/>
      <c r="FL5" s="350"/>
      <c r="FM5" s="350"/>
      <c r="FN5" s="350"/>
      <c r="FO5" s="350"/>
      <c r="FP5" s="350"/>
      <c r="FQ5" s="350"/>
      <c r="FR5" s="350"/>
      <c r="FS5" s="350"/>
      <c r="FT5" s="350"/>
      <c r="FU5" s="350"/>
      <c r="FV5" s="350"/>
      <c r="FW5" s="350"/>
      <c r="FX5" s="350"/>
      <c r="FY5" s="350"/>
      <c r="FZ5" s="350"/>
      <c r="GA5" s="350"/>
      <c r="GB5" s="350"/>
      <c r="GC5" s="350"/>
      <c r="GD5" s="350"/>
      <c r="GE5" s="350"/>
      <c r="GF5" s="350"/>
      <c r="GG5" s="350"/>
      <c r="GH5" s="350"/>
      <c r="GI5" s="350"/>
      <c r="GJ5" s="350"/>
      <c r="GK5" s="350"/>
      <c r="GL5" s="350"/>
      <c r="GM5" s="350"/>
      <c r="GN5" s="350"/>
      <c r="GO5" s="350"/>
      <c r="GP5" s="350"/>
      <c r="GQ5" s="350"/>
      <c r="GR5" s="350"/>
      <c r="GS5" s="350"/>
      <c r="GT5" s="350"/>
      <c r="GU5" s="350"/>
      <c r="GV5" s="350"/>
      <c r="GW5" s="350"/>
      <c r="GX5" s="350"/>
      <c r="GY5" s="350"/>
      <c r="GZ5" s="350"/>
      <c r="HA5" s="350"/>
      <c r="HB5" s="350"/>
      <c r="HC5" s="350"/>
      <c r="HD5" s="350"/>
      <c r="HE5" s="350"/>
      <c r="HF5" s="350"/>
      <c r="HG5" s="350"/>
      <c r="HH5" s="350"/>
      <c r="HI5" s="350"/>
      <c r="HJ5" s="350"/>
      <c r="HK5" s="350"/>
      <c r="HL5" s="350"/>
      <c r="HM5" s="350"/>
      <c r="HN5" s="350"/>
      <c r="HO5" s="350"/>
      <c r="HP5" s="350"/>
      <c r="HQ5" s="350"/>
      <c r="HR5" s="350"/>
      <c r="HS5" s="350"/>
      <c r="HT5" s="350"/>
      <c r="HU5" s="350"/>
      <c r="HV5" s="350"/>
      <c r="HW5" s="350"/>
      <c r="HX5" s="350"/>
      <c r="HY5" s="350"/>
      <c r="HZ5" s="350"/>
      <c r="IA5" s="350"/>
      <c r="IB5" s="350"/>
      <c r="IC5" s="350"/>
      <c r="ID5" s="350"/>
      <c r="IE5" s="350"/>
      <c r="IF5" s="350"/>
      <c r="IG5" s="350"/>
      <c r="IH5" s="350"/>
      <c r="II5" s="350"/>
      <c r="IJ5" s="350"/>
      <c r="IK5" s="350"/>
      <c r="IL5" s="350"/>
      <c r="IM5" s="350"/>
      <c r="IN5" s="350"/>
      <c r="IO5" s="350"/>
      <c r="IP5" s="350"/>
      <c r="IQ5" s="350"/>
      <c r="IR5" s="350"/>
      <c r="IS5" s="350"/>
      <c r="IT5" s="350"/>
      <c r="IU5" s="350"/>
      <c r="IV5" s="350"/>
      <c r="IW5" s="350"/>
      <c r="IX5" s="350"/>
      <c r="IY5" s="350"/>
      <c r="IZ5" s="350"/>
      <c r="JA5" s="350"/>
      <c r="JB5" s="350"/>
      <c r="JC5" s="350"/>
      <c r="JD5" s="350"/>
      <c r="JE5" s="350"/>
      <c r="JF5" s="350"/>
      <c r="JG5" s="350"/>
      <c r="JH5" s="350"/>
      <c r="JI5" s="350"/>
      <c r="JJ5" s="350"/>
      <c r="JK5" s="350"/>
      <c r="JL5" s="350"/>
      <c r="JM5" s="350"/>
      <c r="JN5" s="350"/>
      <c r="JO5" s="350"/>
      <c r="JP5" s="350"/>
      <c r="JQ5" s="350"/>
      <c r="JR5" s="350"/>
      <c r="JS5" s="350"/>
      <c r="JT5" s="350"/>
      <c r="JU5" s="350"/>
      <c r="JV5" s="350"/>
      <c r="JW5" s="350"/>
      <c r="JX5" s="350"/>
      <c r="JY5" s="350"/>
      <c r="JZ5" s="350"/>
      <c r="KA5" s="350"/>
      <c r="KB5" s="350"/>
      <c r="KC5" s="350"/>
      <c r="KD5" s="350"/>
      <c r="KE5" s="350"/>
      <c r="KF5" s="350"/>
      <c r="KG5" s="350"/>
      <c r="KH5" s="350"/>
      <c r="KI5" s="350"/>
      <c r="KJ5" s="350"/>
      <c r="KK5" s="350"/>
      <c r="KL5" s="350"/>
      <c r="KM5" s="350"/>
      <c r="KN5" s="350"/>
    </row>
    <row r="6" spans="1:300" s="56" customFormat="1" ht="24" customHeight="1" x14ac:dyDescent="0.2">
      <c r="A6" s="346" t="s">
        <v>13</v>
      </c>
      <c r="B6" s="350"/>
      <c r="C6" s="346" t="s">
        <v>443</v>
      </c>
      <c r="D6" s="350"/>
      <c r="E6" s="361"/>
      <c r="F6" s="351"/>
      <c r="G6" s="361"/>
      <c r="H6" s="350"/>
      <c r="I6" s="361"/>
      <c r="J6" s="352"/>
      <c r="K6" s="361"/>
      <c r="L6" s="672" t="s">
        <v>452</v>
      </c>
      <c r="M6" s="672"/>
      <c r="N6" s="672"/>
      <c r="O6" s="383"/>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c r="BP6" s="350"/>
      <c r="BQ6" s="350"/>
      <c r="BR6" s="350"/>
      <c r="BS6" s="350"/>
      <c r="BT6" s="350"/>
      <c r="BU6" s="350"/>
      <c r="BV6" s="350"/>
      <c r="BW6" s="350"/>
      <c r="BX6" s="350"/>
      <c r="BY6" s="350"/>
      <c r="BZ6" s="350"/>
      <c r="CA6" s="350"/>
      <c r="CB6" s="350"/>
      <c r="CC6" s="350"/>
      <c r="CD6" s="350"/>
      <c r="CE6" s="350"/>
      <c r="CF6" s="350"/>
      <c r="CG6" s="350"/>
      <c r="CH6" s="350"/>
      <c r="CI6" s="350"/>
      <c r="CJ6" s="350"/>
      <c r="CK6" s="350"/>
      <c r="CL6" s="350"/>
      <c r="CM6" s="350"/>
      <c r="CN6" s="350"/>
      <c r="CO6" s="350"/>
      <c r="CP6" s="350"/>
      <c r="CQ6" s="350"/>
      <c r="CR6" s="350"/>
      <c r="CS6" s="350"/>
      <c r="CT6" s="350"/>
      <c r="CU6" s="350"/>
      <c r="CV6" s="350"/>
      <c r="CW6" s="350"/>
      <c r="CX6" s="350"/>
      <c r="CY6" s="350"/>
      <c r="CZ6" s="350"/>
      <c r="DA6" s="350"/>
      <c r="DB6" s="350"/>
      <c r="DC6" s="350"/>
      <c r="DD6" s="350"/>
      <c r="DE6" s="350"/>
      <c r="DF6" s="350"/>
      <c r="DG6" s="350"/>
      <c r="DH6" s="350"/>
      <c r="DI6" s="350"/>
      <c r="DJ6" s="350"/>
      <c r="DK6" s="350"/>
      <c r="DL6" s="350"/>
      <c r="DM6" s="350"/>
      <c r="DN6" s="350"/>
      <c r="DO6" s="350"/>
      <c r="DP6" s="350"/>
      <c r="DQ6" s="350"/>
      <c r="DR6" s="350"/>
      <c r="DS6" s="350"/>
      <c r="DT6" s="350"/>
      <c r="DU6" s="350"/>
      <c r="DV6" s="350"/>
      <c r="DW6" s="350"/>
      <c r="DX6" s="350"/>
      <c r="DY6" s="350"/>
      <c r="DZ6" s="350"/>
      <c r="EA6" s="350"/>
      <c r="EB6" s="350"/>
      <c r="EC6" s="350"/>
      <c r="ED6" s="350"/>
      <c r="EE6" s="350"/>
      <c r="EF6" s="350"/>
      <c r="EG6" s="350"/>
      <c r="EH6" s="350"/>
      <c r="EI6" s="350"/>
      <c r="EJ6" s="350"/>
      <c r="EK6" s="350"/>
      <c r="EL6" s="350"/>
      <c r="EM6" s="350"/>
      <c r="EN6" s="350"/>
      <c r="EO6" s="350"/>
      <c r="EP6" s="350"/>
      <c r="EQ6" s="350"/>
      <c r="ER6" s="350"/>
      <c r="ES6" s="350"/>
      <c r="ET6" s="350"/>
      <c r="EU6" s="350"/>
      <c r="EV6" s="350"/>
      <c r="EW6" s="350"/>
      <c r="EX6" s="350"/>
      <c r="EY6" s="350"/>
      <c r="EZ6" s="350"/>
      <c r="FA6" s="350"/>
      <c r="FB6" s="350"/>
      <c r="FC6" s="350"/>
      <c r="FD6" s="350"/>
      <c r="FE6" s="350"/>
      <c r="FF6" s="350"/>
      <c r="FG6" s="350"/>
      <c r="FH6" s="350"/>
      <c r="FI6" s="350"/>
      <c r="FJ6" s="350"/>
      <c r="FK6" s="350"/>
      <c r="FL6" s="350"/>
      <c r="FM6" s="350"/>
      <c r="FN6" s="350"/>
      <c r="FO6" s="350"/>
      <c r="FP6" s="350"/>
      <c r="FQ6" s="350"/>
      <c r="FR6" s="350"/>
      <c r="FS6" s="350"/>
      <c r="FT6" s="350"/>
      <c r="FU6" s="350"/>
      <c r="FV6" s="350"/>
      <c r="FW6" s="350"/>
      <c r="FX6" s="350"/>
      <c r="FY6" s="350"/>
      <c r="FZ6" s="350"/>
      <c r="GA6" s="350"/>
      <c r="GB6" s="350"/>
      <c r="GC6" s="350"/>
      <c r="GD6" s="350"/>
      <c r="GE6" s="350"/>
      <c r="GF6" s="350"/>
      <c r="GG6" s="350"/>
      <c r="GH6" s="350"/>
      <c r="GI6" s="350"/>
      <c r="GJ6" s="350"/>
      <c r="GK6" s="350"/>
      <c r="GL6" s="350"/>
      <c r="GM6" s="350"/>
      <c r="GN6" s="350"/>
      <c r="GO6" s="350"/>
      <c r="GP6" s="350"/>
      <c r="GQ6" s="350"/>
      <c r="GR6" s="350"/>
      <c r="GS6" s="350"/>
      <c r="GT6" s="350"/>
      <c r="GU6" s="350"/>
      <c r="GV6" s="350"/>
      <c r="GW6" s="350"/>
      <c r="GX6" s="350"/>
      <c r="GY6" s="350"/>
      <c r="GZ6" s="350"/>
      <c r="HA6" s="350"/>
      <c r="HB6" s="350"/>
      <c r="HC6" s="350"/>
      <c r="HD6" s="350"/>
      <c r="HE6" s="350"/>
      <c r="HF6" s="350"/>
      <c r="HG6" s="350"/>
      <c r="HH6" s="350"/>
      <c r="HI6" s="350"/>
      <c r="HJ6" s="350"/>
      <c r="HK6" s="350"/>
      <c r="HL6" s="350"/>
      <c r="HM6" s="350"/>
      <c r="HN6" s="350"/>
      <c r="HO6" s="350"/>
      <c r="HP6" s="350"/>
      <c r="HQ6" s="350"/>
      <c r="HR6" s="350"/>
      <c r="HS6" s="350"/>
      <c r="HT6" s="350"/>
      <c r="HU6" s="350"/>
      <c r="HV6" s="350"/>
      <c r="HW6" s="350"/>
      <c r="HX6" s="350"/>
      <c r="HY6" s="350"/>
      <c r="HZ6" s="350"/>
      <c r="IA6" s="350"/>
      <c r="IB6" s="350"/>
      <c r="IC6" s="350"/>
      <c r="ID6" s="350"/>
      <c r="IE6" s="350"/>
      <c r="IF6" s="350"/>
      <c r="IG6" s="350"/>
      <c r="IH6" s="350"/>
      <c r="II6" s="350"/>
      <c r="IJ6" s="350"/>
      <c r="IK6" s="350"/>
      <c r="IL6" s="350"/>
      <c r="IM6" s="350"/>
      <c r="IN6" s="350"/>
      <c r="IO6" s="350"/>
      <c r="IP6" s="350"/>
      <c r="IQ6" s="350"/>
      <c r="IR6" s="350"/>
      <c r="IS6" s="350"/>
      <c r="IT6" s="350"/>
      <c r="IU6" s="350"/>
      <c r="IV6" s="350"/>
      <c r="IW6" s="350"/>
      <c r="IX6" s="350"/>
      <c r="IY6" s="350"/>
      <c r="IZ6" s="350"/>
      <c r="JA6" s="350"/>
      <c r="JB6" s="350"/>
      <c r="JC6" s="350"/>
      <c r="JD6" s="350"/>
      <c r="JE6" s="350"/>
      <c r="JF6" s="350"/>
      <c r="JG6" s="350"/>
      <c r="JH6" s="350"/>
      <c r="JI6" s="350"/>
      <c r="JJ6" s="350"/>
      <c r="JK6" s="350"/>
      <c r="JL6" s="350"/>
      <c r="JM6" s="350"/>
      <c r="JN6" s="350"/>
      <c r="JO6" s="350"/>
      <c r="JP6" s="350"/>
      <c r="JQ6" s="350"/>
      <c r="JR6" s="350"/>
      <c r="JS6" s="350"/>
      <c r="JT6" s="350"/>
      <c r="JU6" s="350"/>
      <c r="JV6" s="350"/>
      <c r="JW6" s="350"/>
      <c r="JX6" s="350"/>
      <c r="JY6" s="350"/>
      <c r="JZ6" s="350"/>
      <c r="KA6" s="350"/>
      <c r="KB6" s="350"/>
      <c r="KC6" s="350"/>
      <c r="KD6" s="350"/>
      <c r="KE6" s="350"/>
      <c r="KF6" s="350"/>
      <c r="KG6" s="350"/>
      <c r="KH6" s="350"/>
      <c r="KI6" s="350"/>
      <c r="KJ6" s="350"/>
      <c r="KK6" s="350"/>
      <c r="KL6" s="350"/>
      <c r="KM6" s="350"/>
      <c r="KN6" s="350"/>
    </row>
    <row r="7" spans="1:300" s="56" customFormat="1" ht="25.5" customHeight="1" x14ac:dyDescent="0.2">
      <c r="A7" s="351" t="s">
        <v>19</v>
      </c>
      <c r="B7" s="350"/>
      <c r="C7" s="353" t="s">
        <v>444</v>
      </c>
      <c r="D7" s="348"/>
      <c r="E7" s="494"/>
      <c r="F7" s="348"/>
      <c r="G7" s="494"/>
      <c r="H7" s="348"/>
      <c r="I7" s="494"/>
      <c r="J7" s="348"/>
      <c r="K7" s="494"/>
      <c r="L7" s="673" t="s">
        <v>457</v>
      </c>
      <c r="M7" s="673"/>
      <c r="N7" s="673"/>
      <c r="O7" s="384"/>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50"/>
      <c r="CO7" s="350"/>
      <c r="CP7" s="350"/>
      <c r="CQ7" s="350"/>
      <c r="CR7" s="350"/>
      <c r="CS7" s="350"/>
      <c r="CT7" s="350"/>
      <c r="CU7" s="350"/>
      <c r="CV7" s="350"/>
      <c r="CW7" s="350"/>
      <c r="CX7" s="350"/>
      <c r="CY7" s="350"/>
      <c r="CZ7" s="350"/>
      <c r="DA7" s="350"/>
      <c r="DB7" s="350"/>
      <c r="DC7" s="350"/>
      <c r="DD7" s="350"/>
      <c r="DE7" s="350"/>
      <c r="DF7" s="350"/>
      <c r="DG7" s="350"/>
      <c r="DH7" s="350"/>
      <c r="DI7" s="350"/>
      <c r="DJ7" s="350"/>
      <c r="DK7" s="350"/>
      <c r="DL7" s="350"/>
      <c r="DM7" s="350"/>
      <c r="DN7" s="350"/>
      <c r="DO7" s="350"/>
      <c r="DP7" s="350"/>
      <c r="DQ7" s="350"/>
      <c r="DR7" s="350"/>
      <c r="DS7" s="350"/>
      <c r="DT7" s="350"/>
      <c r="DU7" s="350"/>
      <c r="DV7" s="350"/>
      <c r="DW7" s="350"/>
      <c r="DX7" s="350"/>
      <c r="DY7" s="350"/>
      <c r="DZ7" s="350"/>
      <c r="EA7" s="350"/>
      <c r="EB7" s="350"/>
      <c r="EC7" s="350"/>
      <c r="ED7" s="350"/>
      <c r="EE7" s="350"/>
      <c r="EF7" s="350"/>
      <c r="EG7" s="350"/>
      <c r="EH7" s="350"/>
      <c r="EI7" s="350"/>
      <c r="EJ7" s="350"/>
      <c r="EK7" s="350"/>
      <c r="EL7" s="350"/>
      <c r="EM7" s="350"/>
      <c r="EN7" s="350"/>
      <c r="EO7" s="350"/>
      <c r="EP7" s="350"/>
      <c r="EQ7" s="350"/>
      <c r="ER7" s="350"/>
      <c r="ES7" s="350"/>
      <c r="ET7" s="350"/>
      <c r="EU7" s="350"/>
      <c r="EV7" s="350"/>
      <c r="EW7" s="350"/>
      <c r="EX7" s="350"/>
      <c r="EY7" s="350"/>
      <c r="EZ7" s="350"/>
      <c r="FA7" s="350"/>
      <c r="FB7" s="350"/>
      <c r="FC7" s="350"/>
      <c r="FD7" s="350"/>
      <c r="FE7" s="350"/>
      <c r="FF7" s="350"/>
      <c r="FG7" s="350"/>
      <c r="FH7" s="350"/>
      <c r="FI7" s="350"/>
      <c r="FJ7" s="350"/>
      <c r="FK7" s="350"/>
      <c r="FL7" s="350"/>
      <c r="FM7" s="350"/>
      <c r="FN7" s="350"/>
      <c r="FO7" s="350"/>
      <c r="FP7" s="350"/>
      <c r="FQ7" s="350"/>
      <c r="FR7" s="350"/>
      <c r="FS7" s="350"/>
      <c r="FT7" s="350"/>
      <c r="FU7" s="350"/>
      <c r="FV7" s="350"/>
      <c r="FW7" s="350"/>
      <c r="FX7" s="350"/>
      <c r="FY7" s="350"/>
      <c r="FZ7" s="350"/>
      <c r="GA7" s="350"/>
      <c r="GB7" s="350"/>
      <c r="GC7" s="350"/>
      <c r="GD7" s="350"/>
      <c r="GE7" s="350"/>
      <c r="GF7" s="350"/>
      <c r="GG7" s="350"/>
      <c r="GH7" s="350"/>
      <c r="GI7" s="350"/>
      <c r="GJ7" s="350"/>
      <c r="GK7" s="350"/>
      <c r="GL7" s="350"/>
      <c r="GM7" s="350"/>
      <c r="GN7" s="350"/>
      <c r="GO7" s="350"/>
      <c r="GP7" s="350"/>
      <c r="GQ7" s="350"/>
      <c r="GR7" s="350"/>
      <c r="GS7" s="350"/>
      <c r="GT7" s="350"/>
      <c r="GU7" s="350"/>
      <c r="GV7" s="350"/>
      <c r="GW7" s="350"/>
      <c r="GX7" s="350"/>
      <c r="GY7" s="350"/>
      <c r="GZ7" s="350"/>
      <c r="HA7" s="350"/>
      <c r="HB7" s="350"/>
      <c r="HC7" s="350"/>
      <c r="HD7" s="350"/>
      <c r="HE7" s="350"/>
      <c r="HF7" s="350"/>
      <c r="HG7" s="350"/>
      <c r="HH7" s="350"/>
      <c r="HI7" s="350"/>
      <c r="HJ7" s="350"/>
      <c r="HK7" s="350"/>
      <c r="HL7" s="350"/>
      <c r="HM7" s="350"/>
      <c r="HN7" s="350"/>
      <c r="HO7" s="350"/>
      <c r="HP7" s="350"/>
      <c r="HQ7" s="350"/>
      <c r="HR7" s="350"/>
      <c r="HS7" s="350"/>
      <c r="HT7" s="350"/>
      <c r="HU7" s="350"/>
      <c r="HV7" s="350"/>
      <c r="HW7" s="350"/>
      <c r="HX7" s="350"/>
      <c r="HY7" s="350"/>
      <c r="HZ7" s="350"/>
      <c r="IA7" s="350"/>
      <c r="IB7" s="350"/>
      <c r="IC7" s="350"/>
      <c r="ID7" s="350"/>
      <c r="IE7" s="350"/>
      <c r="IF7" s="350"/>
      <c r="IG7" s="350"/>
      <c r="IH7" s="350"/>
      <c r="II7" s="350"/>
      <c r="IJ7" s="350"/>
      <c r="IK7" s="350"/>
      <c r="IL7" s="350"/>
      <c r="IM7" s="350"/>
      <c r="IN7" s="350"/>
      <c r="IO7" s="350"/>
      <c r="IP7" s="350"/>
      <c r="IQ7" s="350"/>
      <c r="IR7" s="350"/>
      <c r="IS7" s="350"/>
      <c r="IT7" s="350"/>
      <c r="IU7" s="350"/>
      <c r="IV7" s="350"/>
      <c r="IW7" s="350"/>
      <c r="IX7" s="350"/>
      <c r="IY7" s="350"/>
      <c r="IZ7" s="350"/>
      <c r="JA7" s="350"/>
      <c r="JB7" s="350"/>
      <c r="JC7" s="350"/>
      <c r="JD7" s="350"/>
      <c r="JE7" s="350"/>
      <c r="JF7" s="350"/>
      <c r="JG7" s="350"/>
      <c r="JH7" s="350"/>
      <c r="JI7" s="350"/>
      <c r="JJ7" s="350"/>
      <c r="JK7" s="350"/>
      <c r="JL7" s="350"/>
      <c r="JM7" s="350"/>
      <c r="JN7" s="350"/>
      <c r="JO7" s="350"/>
      <c r="JP7" s="350"/>
      <c r="JQ7" s="350"/>
      <c r="JR7" s="350"/>
      <c r="JS7" s="350"/>
      <c r="JT7" s="350"/>
      <c r="JU7" s="350"/>
      <c r="JV7" s="350"/>
      <c r="JW7" s="350"/>
      <c r="JX7" s="350"/>
      <c r="JY7" s="350"/>
      <c r="JZ7" s="350"/>
      <c r="KA7" s="350"/>
      <c r="KB7" s="350"/>
      <c r="KC7" s="350"/>
      <c r="KD7" s="350"/>
      <c r="KE7" s="350"/>
      <c r="KF7" s="350"/>
      <c r="KG7" s="350"/>
      <c r="KH7" s="350"/>
      <c r="KI7" s="350"/>
      <c r="KJ7" s="350"/>
      <c r="KK7" s="350"/>
      <c r="KL7" s="350"/>
      <c r="KM7" s="350"/>
      <c r="KN7" s="350"/>
    </row>
    <row r="8" spans="1:300" s="56" customFormat="1" ht="11.25" x14ac:dyDescent="0.2">
      <c r="A8" s="346" t="s">
        <v>103</v>
      </c>
      <c r="B8" s="350"/>
      <c r="C8" s="354" t="s">
        <v>153</v>
      </c>
      <c r="D8" s="354" t="s">
        <v>445</v>
      </c>
      <c r="E8" s="363"/>
      <c r="F8" s="354" t="s">
        <v>446</v>
      </c>
      <c r="G8" s="363"/>
      <c r="H8" s="354" t="s">
        <v>447</v>
      </c>
      <c r="I8" s="363"/>
      <c r="J8" s="354" t="s">
        <v>350</v>
      </c>
      <c r="K8" s="363"/>
      <c r="L8" s="355" t="s">
        <v>453</v>
      </c>
      <c r="M8" s="363"/>
      <c r="N8" s="355" t="s">
        <v>454</v>
      </c>
      <c r="O8" s="363"/>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c r="CJ8" s="350"/>
      <c r="CK8" s="350"/>
      <c r="CL8" s="350"/>
      <c r="CM8" s="350"/>
      <c r="CN8" s="350"/>
      <c r="CO8" s="350"/>
      <c r="CP8" s="350"/>
      <c r="CQ8" s="350"/>
      <c r="CR8" s="350"/>
      <c r="CS8" s="350"/>
      <c r="CT8" s="350"/>
      <c r="CU8" s="350"/>
      <c r="CV8" s="350"/>
      <c r="CW8" s="350"/>
      <c r="CX8" s="350"/>
      <c r="CY8" s="350"/>
      <c r="CZ8" s="350"/>
      <c r="DA8" s="350"/>
      <c r="DB8" s="350"/>
      <c r="DC8" s="350"/>
      <c r="DD8" s="350"/>
      <c r="DE8" s="350"/>
      <c r="DF8" s="350"/>
      <c r="DG8" s="350"/>
      <c r="DH8" s="350"/>
      <c r="DI8" s="350"/>
      <c r="DJ8" s="350"/>
      <c r="DK8" s="350"/>
      <c r="DL8" s="350"/>
      <c r="DM8" s="350"/>
      <c r="DN8" s="350"/>
      <c r="DO8" s="350"/>
      <c r="DP8" s="350"/>
      <c r="DQ8" s="350"/>
      <c r="DR8" s="350"/>
      <c r="DS8" s="350"/>
      <c r="DT8" s="350"/>
      <c r="DU8" s="350"/>
      <c r="DV8" s="350"/>
      <c r="DW8" s="350"/>
      <c r="DX8" s="350"/>
      <c r="DY8" s="350"/>
      <c r="DZ8" s="350"/>
      <c r="EA8" s="350"/>
      <c r="EB8" s="350"/>
      <c r="EC8" s="350"/>
      <c r="ED8" s="350"/>
      <c r="EE8" s="350"/>
      <c r="EF8" s="350"/>
      <c r="EG8" s="350"/>
      <c r="EH8" s="350"/>
      <c r="EI8" s="350"/>
      <c r="EJ8" s="350"/>
      <c r="EK8" s="350"/>
      <c r="EL8" s="350"/>
      <c r="EM8" s="350"/>
      <c r="EN8" s="350"/>
      <c r="EO8" s="350"/>
      <c r="EP8" s="350"/>
      <c r="EQ8" s="350"/>
      <c r="ER8" s="350"/>
      <c r="ES8" s="350"/>
      <c r="ET8" s="350"/>
      <c r="EU8" s="350"/>
      <c r="EV8" s="350"/>
      <c r="EW8" s="350"/>
      <c r="EX8" s="350"/>
      <c r="EY8" s="350"/>
      <c r="EZ8" s="350"/>
      <c r="FA8" s="350"/>
      <c r="FB8" s="350"/>
      <c r="FC8" s="350"/>
      <c r="FD8" s="350"/>
      <c r="FE8" s="350"/>
      <c r="FF8" s="350"/>
      <c r="FG8" s="350"/>
      <c r="FH8" s="350"/>
      <c r="FI8" s="350"/>
      <c r="FJ8" s="350"/>
      <c r="FK8" s="350"/>
      <c r="FL8" s="350"/>
      <c r="FM8" s="350"/>
      <c r="FN8" s="350"/>
      <c r="FO8" s="350"/>
      <c r="FP8" s="350"/>
      <c r="FQ8" s="350"/>
      <c r="FR8" s="350"/>
      <c r="FS8" s="350"/>
      <c r="FT8" s="350"/>
      <c r="FU8" s="350"/>
      <c r="FV8" s="350"/>
      <c r="FW8" s="350"/>
      <c r="FX8" s="350"/>
      <c r="FY8" s="350"/>
      <c r="FZ8" s="350"/>
      <c r="GA8" s="350"/>
      <c r="GB8" s="350"/>
      <c r="GC8" s="350"/>
      <c r="GD8" s="350"/>
      <c r="GE8" s="350"/>
      <c r="GF8" s="350"/>
      <c r="GG8" s="350"/>
      <c r="GH8" s="350"/>
      <c r="GI8" s="350"/>
      <c r="GJ8" s="350"/>
      <c r="GK8" s="350"/>
      <c r="GL8" s="350"/>
      <c r="GM8" s="350"/>
      <c r="GN8" s="350"/>
      <c r="GO8" s="350"/>
      <c r="GP8" s="350"/>
      <c r="GQ8" s="350"/>
      <c r="GR8" s="350"/>
      <c r="GS8" s="350"/>
      <c r="GT8" s="350"/>
      <c r="GU8" s="350"/>
      <c r="GV8" s="350"/>
      <c r="GW8" s="350"/>
      <c r="GX8" s="350"/>
      <c r="GY8" s="350"/>
      <c r="GZ8" s="350"/>
      <c r="HA8" s="350"/>
      <c r="HB8" s="350"/>
      <c r="HC8" s="350"/>
      <c r="HD8" s="350"/>
      <c r="HE8" s="350"/>
      <c r="HF8" s="350"/>
      <c r="HG8" s="350"/>
      <c r="HH8" s="350"/>
      <c r="HI8" s="350"/>
      <c r="HJ8" s="350"/>
      <c r="HK8" s="350"/>
      <c r="HL8" s="350"/>
      <c r="HM8" s="350"/>
      <c r="HN8" s="350"/>
      <c r="HO8" s="350"/>
      <c r="HP8" s="350"/>
      <c r="HQ8" s="350"/>
      <c r="HR8" s="350"/>
      <c r="HS8" s="350"/>
      <c r="HT8" s="350"/>
      <c r="HU8" s="350"/>
      <c r="HV8" s="350"/>
      <c r="HW8" s="350"/>
      <c r="HX8" s="350"/>
      <c r="HY8" s="350"/>
      <c r="HZ8" s="350"/>
      <c r="IA8" s="350"/>
      <c r="IB8" s="350"/>
      <c r="IC8" s="350"/>
      <c r="ID8" s="350"/>
      <c r="IE8" s="350"/>
      <c r="IF8" s="350"/>
      <c r="IG8" s="350"/>
      <c r="IH8" s="350"/>
      <c r="II8" s="350"/>
      <c r="IJ8" s="350"/>
      <c r="IK8" s="350"/>
      <c r="IL8" s="350"/>
      <c r="IM8" s="350"/>
      <c r="IN8" s="350"/>
      <c r="IO8" s="350"/>
      <c r="IP8" s="350"/>
      <c r="IQ8" s="350"/>
      <c r="IR8" s="350"/>
      <c r="IS8" s="350"/>
      <c r="IT8" s="350"/>
      <c r="IU8" s="350"/>
      <c r="IV8" s="350"/>
      <c r="IW8" s="350"/>
      <c r="IX8" s="350"/>
      <c r="IY8" s="350"/>
      <c r="IZ8" s="350"/>
      <c r="JA8" s="350"/>
      <c r="JB8" s="350"/>
      <c r="JC8" s="350"/>
      <c r="JD8" s="350"/>
      <c r="JE8" s="350"/>
      <c r="JF8" s="350"/>
      <c r="JG8" s="350"/>
      <c r="JH8" s="350"/>
      <c r="JI8" s="350"/>
      <c r="JJ8" s="350"/>
      <c r="JK8" s="350"/>
      <c r="JL8" s="350"/>
      <c r="JM8" s="350"/>
      <c r="JN8" s="350"/>
      <c r="JO8" s="350"/>
      <c r="JP8" s="350"/>
      <c r="JQ8" s="350"/>
      <c r="JR8" s="350"/>
      <c r="JS8" s="350"/>
      <c r="JT8" s="350"/>
      <c r="JU8" s="350"/>
      <c r="JV8" s="350"/>
      <c r="JW8" s="350"/>
      <c r="JX8" s="350"/>
      <c r="JY8" s="350"/>
      <c r="JZ8" s="350"/>
      <c r="KA8" s="350"/>
      <c r="KB8" s="350"/>
      <c r="KC8" s="350"/>
      <c r="KD8" s="350"/>
      <c r="KE8" s="350"/>
      <c r="KF8" s="350"/>
      <c r="KG8" s="350"/>
      <c r="KH8" s="350"/>
      <c r="KI8" s="350"/>
      <c r="KJ8" s="350"/>
      <c r="KK8" s="350"/>
      <c r="KL8" s="350"/>
      <c r="KM8" s="350"/>
      <c r="KN8" s="350"/>
    </row>
    <row r="9" spans="1:300" s="56" customFormat="1" ht="11.25" x14ac:dyDescent="0.2">
      <c r="A9" s="356" t="s">
        <v>105</v>
      </c>
      <c r="B9" s="350"/>
      <c r="C9" s="354"/>
      <c r="D9" s="357"/>
      <c r="E9" s="495"/>
      <c r="F9" s="357"/>
      <c r="G9" s="495"/>
      <c r="H9" s="357"/>
      <c r="I9" s="495"/>
      <c r="J9" s="354"/>
      <c r="K9" s="495"/>
      <c r="L9" s="355"/>
      <c r="M9" s="495"/>
      <c r="N9" s="355"/>
      <c r="O9" s="495"/>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0"/>
      <c r="CM9" s="350"/>
      <c r="CN9" s="350"/>
      <c r="CO9" s="350"/>
      <c r="CP9" s="350"/>
      <c r="CQ9" s="350"/>
      <c r="CR9" s="350"/>
      <c r="CS9" s="350"/>
      <c r="CT9" s="350"/>
      <c r="CU9" s="350"/>
      <c r="CV9" s="350"/>
      <c r="CW9" s="350"/>
      <c r="CX9" s="350"/>
      <c r="CY9" s="350"/>
      <c r="CZ9" s="350"/>
      <c r="DA9" s="350"/>
      <c r="DB9" s="350"/>
      <c r="DC9" s="350"/>
      <c r="DD9" s="350"/>
      <c r="DE9" s="350"/>
      <c r="DF9" s="350"/>
      <c r="DG9" s="350"/>
      <c r="DH9" s="350"/>
      <c r="DI9" s="350"/>
      <c r="DJ9" s="350"/>
      <c r="DK9" s="350"/>
      <c r="DL9" s="350"/>
      <c r="DM9" s="350"/>
      <c r="DN9" s="350"/>
      <c r="DO9" s="350"/>
      <c r="DP9" s="350"/>
      <c r="DQ9" s="350"/>
      <c r="DR9" s="350"/>
      <c r="DS9" s="350"/>
      <c r="DT9" s="350"/>
      <c r="DU9" s="350"/>
      <c r="DV9" s="350"/>
      <c r="DW9" s="350"/>
      <c r="DX9" s="350"/>
      <c r="DY9" s="350"/>
      <c r="DZ9" s="350"/>
      <c r="EA9" s="350"/>
      <c r="EB9" s="350"/>
      <c r="EC9" s="350"/>
      <c r="ED9" s="350"/>
      <c r="EE9" s="350"/>
      <c r="EF9" s="350"/>
      <c r="EG9" s="350"/>
      <c r="EH9" s="350"/>
      <c r="EI9" s="350"/>
      <c r="EJ9" s="350"/>
      <c r="EK9" s="350"/>
      <c r="EL9" s="350"/>
      <c r="EM9" s="350"/>
      <c r="EN9" s="350"/>
      <c r="EO9" s="350"/>
      <c r="EP9" s="350"/>
      <c r="EQ9" s="350"/>
      <c r="ER9" s="350"/>
      <c r="ES9" s="350"/>
      <c r="ET9" s="350"/>
      <c r="EU9" s="350"/>
      <c r="EV9" s="350"/>
      <c r="EW9" s="350"/>
      <c r="EX9" s="350"/>
      <c r="EY9" s="350"/>
      <c r="EZ9" s="350"/>
      <c r="FA9" s="350"/>
      <c r="FB9" s="350"/>
      <c r="FC9" s="350"/>
      <c r="FD9" s="350"/>
      <c r="FE9" s="350"/>
      <c r="FF9" s="350"/>
      <c r="FG9" s="350"/>
      <c r="FH9" s="350"/>
      <c r="FI9" s="350"/>
      <c r="FJ9" s="350"/>
      <c r="FK9" s="350"/>
      <c r="FL9" s="350"/>
      <c r="FM9" s="350"/>
      <c r="FN9" s="350"/>
      <c r="FO9" s="350"/>
      <c r="FP9" s="350"/>
      <c r="FQ9" s="350"/>
      <c r="FR9" s="350"/>
      <c r="FS9" s="350"/>
      <c r="FT9" s="350"/>
      <c r="FU9" s="350"/>
      <c r="FV9" s="350"/>
      <c r="FW9" s="350"/>
      <c r="FX9" s="350"/>
      <c r="FY9" s="350"/>
      <c r="FZ9" s="350"/>
      <c r="GA9" s="350"/>
      <c r="GB9" s="350"/>
      <c r="GC9" s="350"/>
      <c r="GD9" s="350"/>
      <c r="GE9" s="350"/>
      <c r="GF9" s="350"/>
      <c r="GG9" s="350"/>
      <c r="GH9" s="350"/>
      <c r="GI9" s="350"/>
      <c r="GJ9" s="350"/>
      <c r="GK9" s="350"/>
      <c r="GL9" s="350"/>
      <c r="GM9" s="350"/>
      <c r="GN9" s="350"/>
      <c r="GO9" s="350"/>
      <c r="GP9" s="350"/>
      <c r="GQ9" s="350"/>
      <c r="GR9" s="350"/>
      <c r="GS9" s="350"/>
      <c r="GT9" s="350"/>
      <c r="GU9" s="350"/>
      <c r="GV9" s="350"/>
      <c r="GW9" s="350"/>
      <c r="GX9" s="350"/>
      <c r="GY9" s="350"/>
      <c r="GZ9" s="350"/>
      <c r="HA9" s="350"/>
      <c r="HB9" s="350"/>
      <c r="HC9" s="350"/>
      <c r="HD9" s="350"/>
      <c r="HE9" s="350"/>
      <c r="HF9" s="350"/>
      <c r="HG9" s="350"/>
      <c r="HH9" s="350"/>
      <c r="HI9" s="350"/>
      <c r="HJ9" s="350"/>
      <c r="HK9" s="350"/>
      <c r="HL9" s="350"/>
      <c r="HM9" s="350"/>
      <c r="HN9" s="350"/>
      <c r="HO9" s="350"/>
      <c r="HP9" s="350"/>
      <c r="HQ9" s="350"/>
      <c r="HR9" s="350"/>
      <c r="HS9" s="350"/>
      <c r="HT9" s="350"/>
      <c r="HU9" s="350"/>
      <c r="HV9" s="350"/>
      <c r="HW9" s="350"/>
      <c r="HX9" s="350"/>
      <c r="HY9" s="350"/>
      <c r="HZ9" s="350"/>
      <c r="IA9" s="350"/>
      <c r="IB9" s="350"/>
      <c r="IC9" s="350"/>
      <c r="ID9" s="350"/>
      <c r="IE9" s="350"/>
      <c r="IF9" s="350"/>
      <c r="IG9" s="350"/>
      <c r="IH9" s="350"/>
      <c r="II9" s="350"/>
      <c r="IJ9" s="350"/>
      <c r="IK9" s="350"/>
      <c r="IL9" s="350"/>
      <c r="IM9" s="350"/>
      <c r="IN9" s="350"/>
      <c r="IO9" s="350"/>
      <c r="IP9" s="350"/>
      <c r="IQ9" s="350"/>
      <c r="IR9" s="350"/>
      <c r="IS9" s="350"/>
      <c r="IT9" s="350"/>
      <c r="IU9" s="350"/>
      <c r="IV9" s="350"/>
      <c r="IW9" s="350"/>
      <c r="IX9" s="350"/>
      <c r="IY9" s="350"/>
      <c r="IZ9" s="350"/>
      <c r="JA9" s="350"/>
      <c r="JB9" s="350"/>
      <c r="JC9" s="350"/>
      <c r="JD9" s="350"/>
      <c r="JE9" s="350"/>
      <c r="JF9" s="350"/>
      <c r="JG9" s="350"/>
      <c r="JH9" s="350"/>
      <c r="JI9" s="350"/>
      <c r="JJ9" s="350"/>
      <c r="JK9" s="350"/>
      <c r="JL9" s="350"/>
      <c r="JM9" s="350"/>
      <c r="JN9" s="350"/>
      <c r="JO9" s="350"/>
      <c r="JP9" s="350"/>
      <c r="JQ9" s="350"/>
      <c r="JR9" s="350"/>
      <c r="JS9" s="350"/>
      <c r="JT9" s="350"/>
      <c r="JU9" s="350"/>
      <c r="JV9" s="350"/>
      <c r="JW9" s="350"/>
      <c r="JX9" s="350"/>
      <c r="JY9" s="350"/>
      <c r="JZ9" s="350"/>
      <c r="KA9" s="350"/>
      <c r="KB9" s="350"/>
      <c r="KC9" s="350"/>
      <c r="KD9" s="350"/>
      <c r="KE9" s="350"/>
      <c r="KF9" s="350"/>
      <c r="KG9" s="350"/>
      <c r="KH9" s="350"/>
      <c r="KI9" s="350"/>
      <c r="KJ9" s="350"/>
      <c r="KK9" s="350"/>
      <c r="KL9" s="350"/>
      <c r="KM9" s="350"/>
      <c r="KN9" s="350"/>
    </row>
    <row r="10" spans="1:300" s="56" customFormat="1" ht="11.25" x14ac:dyDescent="0.2">
      <c r="A10" s="346" t="s">
        <v>448</v>
      </c>
      <c r="B10" s="356"/>
      <c r="C10" s="358" t="s">
        <v>101</v>
      </c>
      <c r="D10" s="359" t="s">
        <v>445</v>
      </c>
      <c r="E10" s="496"/>
      <c r="F10" s="359" t="s">
        <v>446</v>
      </c>
      <c r="G10" s="496"/>
      <c r="H10" s="359" t="s">
        <v>447</v>
      </c>
      <c r="I10" s="496"/>
      <c r="J10" s="358" t="s">
        <v>120</v>
      </c>
      <c r="K10" s="496"/>
      <c r="L10" s="358" t="s">
        <v>455</v>
      </c>
      <c r="M10" s="496"/>
      <c r="N10" s="358" t="s">
        <v>456</v>
      </c>
      <c r="O10" s="496"/>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350"/>
      <c r="CM10" s="350"/>
      <c r="CN10" s="350"/>
      <c r="CO10" s="350"/>
      <c r="CP10" s="350"/>
      <c r="CQ10" s="350"/>
      <c r="CR10" s="350"/>
      <c r="CS10" s="350"/>
      <c r="CT10" s="350"/>
      <c r="CU10" s="350"/>
      <c r="CV10" s="350"/>
      <c r="CW10" s="350"/>
      <c r="CX10" s="350"/>
      <c r="CY10" s="350"/>
      <c r="CZ10" s="350"/>
      <c r="DA10" s="350"/>
      <c r="DB10" s="350"/>
      <c r="DC10" s="350"/>
      <c r="DD10" s="350"/>
      <c r="DE10" s="350"/>
      <c r="DF10" s="350"/>
      <c r="DG10" s="350"/>
      <c r="DH10" s="350"/>
      <c r="DI10" s="350"/>
      <c r="DJ10" s="350"/>
      <c r="DK10" s="350"/>
      <c r="DL10" s="350"/>
      <c r="DM10" s="350"/>
      <c r="DN10" s="350"/>
      <c r="DO10" s="350"/>
      <c r="DP10" s="350"/>
      <c r="DQ10" s="350"/>
      <c r="DR10" s="350"/>
      <c r="DS10" s="350"/>
      <c r="DT10" s="350"/>
      <c r="DU10" s="350"/>
      <c r="DV10" s="350"/>
      <c r="DW10" s="350"/>
      <c r="DX10" s="350"/>
      <c r="DY10" s="350"/>
      <c r="DZ10" s="350"/>
      <c r="EA10" s="350"/>
      <c r="EB10" s="350"/>
      <c r="EC10" s="350"/>
      <c r="ED10" s="350"/>
      <c r="EE10" s="350"/>
      <c r="EF10" s="350"/>
      <c r="EG10" s="350"/>
      <c r="EH10" s="350"/>
      <c r="EI10" s="350"/>
      <c r="EJ10" s="350"/>
      <c r="EK10" s="350"/>
      <c r="EL10" s="350"/>
      <c r="EM10" s="350"/>
      <c r="EN10" s="350"/>
      <c r="EO10" s="350"/>
      <c r="EP10" s="350"/>
      <c r="EQ10" s="350"/>
      <c r="ER10" s="350"/>
      <c r="ES10" s="350"/>
      <c r="ET10" s="350"/>
      <c r="EU10" s="350"/>
      <c r="EV10" s="350"/>
      <c r="EW10" s="350"/>
      <c r="EX10" s="350"/>
      <c r="EY10" s="350"/>
      <c r="EZ10" s="350"/>
      <c r="FA10" s="350"/>
      <c r="FB10" s="350"/>
      <c r="FC10" s="350"/>
      <c r="FD10" s="350"/>
      <c r="FE10" s="350"/>
      <c r="FF10" s="350"/>
      <c r="FG10" s="350"/>
      <c r="FH10" s="350"/>
      <c r="FI10" s="350"/>
      <c r="FJ10" s="350"/>
      <c r="FK10" s="350"/>
      <c r="FL10" s="350"/>
      <c r="FM10" s="350"/>
      <c r="FN10" s="350"/>
      <c r="FO10" s="350"/>
      <c r="FP10" s="350"/>
      <c r="FQ10" s="350"/>
      <c r="FR10" s="350"/>
      <c r="FS10" s="350"/>
      <c r="FT10" s="350"/>
      <c r="FU10" s="350"/>
      <c r="FV10" s="350"/>
      <c r="FW10" s="350"/>
      <c r="FX10" s="350"/>
      <c r="FY10" s="350"/>
      <c r="FZ10" s="350"/>
      <c r="GA10" s="350"/>
      <c r="GB10" s="350"/>
      <c r="GC10" s="350"/>
      <c r="GD10" s="350"/>
      <c r="GE10" s="350"/>
      <c r="GF10" s="350"/>
      <c r="GG10" s="350"/>
      <c r="GH10" s="350"/>
      <c r="GI10" s="350"/>
      <c r="GJ10" s="350"/>
      <c r="GK10" s="350"/>
      <c r="GL10" s="350"/>
      <c r="GM10" s="350"/>
      <c r="GN10" s="350"/>
      <c r="GO10" s="350"/>
      <c r="GP10" s="350"/>
      <c r="GQ10" s="350"/>
      <c r="GR10" s="350"/>
      <c r="GS10" s="350"/>
      <c r="GT10" s="350"/>
      <c r="GU10" s="350"/>
      <c r="GV10" s="350"/>
      <c r="GW10" s="350"/>
      <c r="GX10" s="350"/>
      <c r="GY10" s="350"/>
      <c r="GZ10" s="350"/>
      <c r="HA10" s="350"/>
      <c r="HB10" s="350"/>
      <c r="HC10" s="350"/>
      <c r="HD10" s="350"/>
      <c r="HE10" s="350"/>
      <c r="HF10" s="350"/>
      <c r="HG10" s="350"/>
      <c r="HH10" s="350"/>
      <c r="HI10" s="350"/>
      <c r="HJ10" s="350"/>
      <c r="HK10" s="350"/>
      <c r="HL10" s="350"/>
      <c r="HM10" s="350"/>
      <c r="HN10" s="350"/>
      <c r="HO10" s="350"/>
      <c r="HP10" s="350"/>
      <c r="HQ10" s="350"/>
      <c r="HR10" s="350"/>
      <c r="HS10" s="350"/>
      <c r="HT10" s="350"/>
      <c r="HU10" s="350"/>
      <c r="HV10" s="350"/>
      <c r="HW10" s="350"/>
      <c r="HX10" s="350"/>
      <c r="HY10" s="350"/>
      <c r="HZ10" s="350"/>
      <c r="IA10" s="350"/>
      <c r="IB10" s="350"/>
      <c r="IC10" s="350"/>
      <c r="ID10" s="350"/>
      <c r="IE10" s="350"/>
      <c r="IF10" s="350"/>
      <c r="IG10" s="350"/>
      <c r="IH10" s="350"/>
      <c r="II10" s="350"/>
      <c r="IJ10" s="350"/>
      <c r="IK10" s="350"/>
      <c r="IL10" s="350"/>
      <c r="IM10" s="350"/>
      <c r="IN10" s="350"/>
      <c r="IO10" s="350"/>
      <c r="IP10" s="350"/>
      <c r="IQ10" s="350"/>
      <c r="IR10" s="350"/>
      <c r="IS10" s="350"/>
      <c r="IT10" s="350"/>
      <c r="IU10" s="350"/>
      <c r="IV10" s="350"/>
      <c r="IW10" s="350"/>
      <c r="IX10" s="350"/>
      <c r="IY10" s="350"/>
      <c r="IZ10" s="350"/>
      <c r="JA10" s="350"/>
      <c r="JB10" s="350"/>
      <c r="JC10" s="350"/>
      <c r="JD10" s="350"/>
      <c r="JE10" s="350"/>
      <c r="JF10" s="350"/>
      <c r="JG10" s="350"/>
      <c r="JH10" s="350"/>
      <c r="JI10" s="350"/>
      <c r="JJ10" s="350"/>
      <c r="JK10" s="350"/>
      <c r="JL10" s="350"/>
      <c r="JM10" s="350"/>
      <c r="JN10" s="350"/>
      <c r="JO10" s="350"/>
      <c r="JP10" s="350"/>
      <c r="JQ10" s="350"/>
      <c r="JR10" s="350"/>
      <c r="JS10" s="350"/>
      <c r="JT10" s="350"/>
      <c r="JU10" s="350"/>
      <c r="JV10" s="350"/>
      <c r="JW10" s="350"/>
      <c r="JX10" s="350"/>
      <c r="JY10" s="350"/>
      <c r="JZ10" s="350"/>
      <c r="KA10" s="350"/>
      <c r="KB10" s="350"/>
      <c r="KC10" s="350"/>
      <c r="KD10" s="350"/>
      <c r="KE10" s="350"/>
      <c r="KF10" s="350"/>
      <c r="KG10" s="350"/>
      <c r="KH10" s="350"/>
      <c r="KI10" s="350"/>
      <c r="KJ10" s="350"/>
      <c r="KK10" s="350"/>
      <c r="KL10" s="350"/>
      <c r="KM10" s="350"/>
      <c r="KN10" s="350"/>
    </row>
    <row r="11" spans="1:300" s="202" customFormat="1" ht="11.25" x14ac:dyDescent="0.2">
      <c r="A11" s="353" t="s">
        <v>104</v>
      </c>
      <c r="B11" s="353"/>
      <c r="C11" s="353"/>
      <c r="D11" s="360"/>
      <c r="E11" s="497"/>
      <c r="F11" s="360"/>
      <c r="G11" s="497"/>
      <c r="H11" s="360"/>
      <c r="I11" s="497"/>
      <c r="J11" s="353"/>
      <c r="K11" s="497"/>
      <c r="L11" s="377"/>
      <c r="M11" s="497"/>
      <c r="N11" s="377"/>
      <c r="O11" s="497"/>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1"/>
      <c r="CS11" s="351"/>
      <c r="CT11" s="351"/>
      <c r="CU11" s="351"/>
      <c r="CV11" s="351"/>
      <c r="CW11" s="351"/>
      <c r="CX11" s="351"/>
      <c r="CY11" s="351"/>
      <c r="CZ11" s="351"/>
      <c r="DA11" s="351"/>
      <c r="DB11" s="351"/>
      <c r="DC11" s="351"/>
      <c r="DD11" s="351"/>
      <c r="DE11" s="351"/>
      <c r="DF11" s="351"/>
      <c r="DG11" s="351"/>
      <c r="DH11" s="351"/>
      <c r="DI11" s="351"/>
      <c r="DJ11" s="351"/>
      <c r="DK11" s="351"/>
      <c r="DL11" s="351"/>
      <c r="DM11" s="351"/>
      <c r="DN11" s="351"/>
      <c r="DO11" s="351"/>
      <c r="DP11" s="351"/>
      <c r="DQ11" s="351"/>
      <c r="DR11" s="351"/>
      <c r="DS11" s="351"/>
      <c r="DT11" s="351"/>
      <c r="DU11" s="351"/>
      <c r="DV11" s="351"/>
      <c r="DW11" s="351"/>
      <c r="DX11" s="351"/>
      <c r="DY11" s="351"/>
      <c r="DZ11" s="351"/>
      <c r="EA11" s="351"/>
      <c r="EB11" s="351"/>
      <c r="EC11" s="351"/>
      <c r="ED11" s="351"/>
      <c r="EE11" s="351"/>
      <c r="EF11" s="351"/>
      <c r="EG11" s="351"/>
      <c r="EH11" s="351"/>
      <c r="EI11" s="351"/>
      <c r="EJ11" s="351"/>
      <c r="EK11" s="351"/>
      <c r="EL11" s="351"/>
      <c r="EM11" s="351"/>
      <c r="EN11" s="351"/>
      <c r="EO11" s="351"/>
      <c r="EP11" s="351"/>
      <c r="EQ11" s="351"/>
      <c r="ER11" s="351"/>
      <c r="ES11" s="351"/>
      <c r="ET11" s="351"/>
      <c r="EU11" s="351"/>
      <c r="EV11" s="351"/>
      <c r="EW11" s="351"/>
      <c r="EX11" s="351"/>
      <c r="EY11" s="351"/>
      <c r="EZ11" s="351"/>
      <c r="FA11" s="351"/>
      <c r="FB11" s="351"/>
      <c r="FC11" s="351"/>
      <c r="FD11" s="351"/>
      <c r="FE11" s="351"/>
      <c r="FF11" s="351"/>
      <c r="FG11" s="351"/>
      <c r="FH11" s="351"/>
      <c r="FI11" s="351"/>
      <c r="FJ11" s="351"/>
      <c r="FK11" s="351"/>
      <c r="FL11" s="351"/>
      <c r="FM11" s="351"/>
      <c r="FN11" s="351"/>
      <c r="FO11" s="351"/>
      <c r="FP11" s="351"/>
      <c r="FQ11" s="351"/>
      <c r="FR11" s="351"/>
      <c r="FS11" s="351"/>
      <c r="FT11" s="351"/>
      <c r="FU11" s="351"/>
      <c r="FV11" s="351"/>
      <c r="FW11" s="351"/>
      <c r="FX11" s="351"/>
      <c r="FY11" s="351"/>
      <c r="FZ11" s="351"/>
      <c r="GA11" s="351"/>
      <c r="GB11" s="351"/>
      <c r="GC11" s="351"/>
      <c r="GD11" s="351"/>
      <c r="GE11" s="351"/>
      <c r="GF11" s="351"/>
      <c r="GG11" s="351"/>
      <c r="GH11" s="351"/>
      <c r="GI11" s="351"/>
      <c r="GJ11" s="351"/>
      <c r="GK11" s="351"/>
      <c r="GL11" s="351"/>
      <c r="GM11" s="351"/>
      <c r="GN11" s="351"/>
      <c r="GO11" s="351"/>
      <c r="GP11" s="351"/>
      <c r="GQ11" s="351"/>
      <c r="GR11" s="351"/>
      <c r="GS11" s="351"/>
      <c r="GT11" s="351"/>
      <c r="GU11" s="351"/>
      <c r="GV11" s="351"/>
      <c r="GW11" s="351"/>
      <c r="GX11" s="351"/>
      <c r="GY11" s="351"/>
      <c r="GZ11" s="351"/>
      <c r="HA11" s="351"/>
      <c r="HB11" s="351"/>
      <c r="HC11" s="351"/>
      <c r="HD11" s="351"/>
      <c r="HE11" s="351"/>
      <c r="HF11" s="351"/>
      <c r="HG11" s="351"/>
      <c r="HH11" s="351"/>
      <c r="HI11" s="351"/>
      <c r="HJ11" s="351"/>
      <c r="HK11" s="351"/>
      <c r="HL11" s="351"/>
      <c r="HM11" s="351"/>
      <c r="HN11" s="351"/>
      <c r="HO11" s="351"/>
      <c r="HP11" s="351"/>
      <c r="HQ11" s="351"/>
      <c r="HR11" s="351"/>
      <c r="HS11" s="351"/>
      <c r="HT11" s="351"/>
      <c r="HU11" s="351"/>
      <c r="HV11" s="351"/>
      <c r="HW11" s="351"/>
      <c r="HX11" s="351"/>
      <c r="HY11" s="351"/>
      <c r="HZ11" s="351"/>
      <c r="IA11" s="351"/>
      <c r="IB11" s="351"/>
      <c r="IC11" s="351"/>
      <c r="ID11" s="351"/>
      <c r="IE11" s="351"/>
      <c r="IF11" s="351"/>
      <c r="IG11" s="351"/>
      <c r="IH11" s="351"/>
      <c r="II11" s="351"/>
      <c r="IJ11" s="351"/>
      <c r="IK11" s="351"/>
      <c r="IL11" s="351"/>
      <c r="IM11" s="351"/>
      <c r="IN11" s="351"/>
      <c r="IO11" s="351"/>
      <c r="IP11" s="351"/>
      <c r="IQ11" s="351"/>
      <c r="IR11" s="351"/>
      <c r="IS11" s="351"/>
      <c r="IT11" s="351"/>
      <c r="IU11" s="351"/>
      <c r="IV11" s="351"/>
      <c r="IW11" s="351"/>
      <c r="IX11" s="351"/>
      <c r="IY11" s="351"/>
      <c r="IZ11" s="351"/>
      <c r="JA11" s="351"/>
      <c r="JB11" s="351"/>
      <c r="JC11" s="351"/>
      <c r="JD11" s="351"/>
      <c r="JE11" s="351"/>
      <c r="JF11" s="351"/>
      <c r="JG11" s="351"/>
      <c r="JH11" s="351"/>
      <c r="JI11" s="351"/>
      <c r="JJ11" s="351"/>
      <c r="JK11" s="351"/>
      <c r="JL11" s="351"/>
      <c r="JM11" s="351"/>
      <c r="JN11" s="351"/>
      <c r="JO11" s="351"/>
      <c r="JP11" s="351"/>
      <c r="JQ11" s="351"/>
      <c r="JR11" s="351"/>
      <c r="JS11" s="351"/>
      <c r="JT11" s="351"/>
      <c r="JU11" s="351"/>
      <c r="JV11" s="351"/>
      <c r="JW11" s="351"/>
      <c r="JX11" s="351"/>
      <c r="JY11" s="351"/>
      <c r="JZ11" s="351"/>
      <c r="KA11" s="351"/>
      <c r="KB11" s="351"/>
      <c r="KC11" s="351"/>
      <c r="KD11" s="351"/>
      <c r="KE11" s="351"/>
      <c r="KF11" s="351"/>
      <c r="KG11" s="351"/>
      <c r="KH11" s="351"/>
      <c r="KI11" s="351"/>
      <c r="KJ11" s="351"/>
      <c r="KK11" s="351"/>
      <c r="KL11" s="351"/>
      <c r="KM11" s="351"/>
      <c r="KN11" s="351"/>
    </row>
    <row r="12" spans="1:300" s="56" customFormat="1" ht="11.25" x14ac:dyDescent="0.2">
      <c r="A12" s="350"/>
      <c r="B12" s="350"/>
      <c r="C12" s="350"/>
      <c r="D12" s="350"/>
      <c r="E12" s="361"/>
      <c r="F12" s="350"/>
      <c r="G12" s="361"/>
      <c r="H12" s="350"/>
      <c r="I12" s="361"/>
      <c r="J12" s="350"/>
      <c r="K12" s="361"/>
      <c r="L12" s="284"/>
      <c r="M12" s="361"/>
      <c r="N12" s="284"/>
      <c r="O12" s="361"/>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c r="CJ12" s="350"/>
      <c r="CK12" s="350"/>
      <c r="CL12" s="350"/>
      <c r="CM12" s="350"/>
      <c r="CN12" s="350"/>
      <c r="CO12" s="350"/>
      <c r="CP12" s="350"/>
      <c r="CQ12" s="350"/>
      <c r="CR12" s="350"/>
      <c r="CS12" s="350"/>
      <c r="CT12" s="350"/>
      <c r="CU12" s="350"/>
      <c r="CV12" s="350"/>
      <c r="CW12" s="350"/>
      <c r="CX12" s="350"/>
      <c r="CY12" s="350"/>
      <c r="CZ12" s="350"/>
      <c r="DA12" s="350"/>
      <c r="DB12" s="350"/>
      <c r="DC12" s="350"/>
      <c r="DD12" s="350"/>
      <c r="DE12" s="350"/>
      <c r="DF12" s="350"/>
      <c r="DG12" s="350"/>
      <c r="DH12" s="350"/>
      <c r="DI12" s="350"/>
      <c r="DJ12" s="350"/>
      <c r="DK12" s="350"/>
      <c r="DL12" s="350"/>
      <c r="DM12" s="350"/>
      <c r="DN12" s="350"/>
      <c r="DO12" s="350"/>
      <c r="DP12" s="350"/>
      <c r="DQ12" s="350"/>
      <c r="DR12" s="350"/>
      <c r="DS12" s="350"/>
      <c r="DT12" s="350"/>
      <c r="DU12" s="350"/>
      <c r="DV12" s="350"/>
      <c r="DW12" s="350"/>
      <c r="DX12" s="350"/>
      <c r="DY12" s="350"/>
      <c r="DZ12" s="350"/>
      <c r="EA12" s="350"/>
      <c r="EB12" s="350"/>
      <c r="EC12" s="350"/>
      <c r="ED12" s="350"/>
      <c r="EE12" s="350"/>
      <c r="EF12" s="350"/>
      <c r="EG12" s="350"/>
      <c r="EH12" s="350"/>
      <c r="EI12" s="350"/>
      <c r="EJ12" s="350"/>
      <c r="EK12" s="350"/>
      <c r="EL12" s="350"/>
      <c r="EM12" s="350"/>
      <c r="EN12" s="350"/>
      <c r="EO12" s="350"/>
      <c r="EP12" s="350"/>
      <c r="EQ12" s="350"/>
      <c r="ER12" s="350"/>
      <c r="ES12" s="350"/>
      <c r="ET12" s="350"/>
      <c r="EU12" s="350"/>
      <c r="EV12" s="350"/>
      <c r="EW12" s="350"/>
      <c r="EX12" s="350"/>
      <c r="EY12" s="350"/>
      <c r="EZ12" s="350"/>
      <c r="FA12" s="350"/>
      <c r="FB12" s="350"/>
      <c r="FC12" s="350"/>
      <c r="FD12" s="350"/>
      <c r="FE12" s="350"/>
      <c r="FF12" s="350"/>
      <c r="FG12" s="350"/>
      <c r="FH12" s="350"/>
      <c r="FI12" s="350"/>
      <c r="FJ12" s="350"/>
      <c r="FK12" s="350"/>
      <c r="FL12" s="350"/>
      <c r="FM12" s="350"/>
      <c r="FN12" s="350"/>
      <c r="FO12" s="350"/>
      <c r="FP12" s="350"/>
      <c r="FQ12" s="350"/>
      <c r="FR12" s="350"/>
      <c r="FS12" s="350"/>
      <c r="FT12" s="350"/>
      <c r="FU12" s="350"/>
      <c r="FV12" s="350"/>
      <c r="FW12" s="350"/>
      <c r="FX12" s="350"/>
      <c r="FY12" s="350"/>
      <c r="FZ12" s="350"/>
      <c r="GA12" s="350"/>
      <c r="GB12" s="350"/>
      <c r="GC12" s="350"/>
      <c r="GD12" s="350"/>
      <c r="GE12" s="350"/>
      <c r="GF12" s="350"/>
      <c r="GG12" s="350"/>
      <c r="GH12" s="350"/>
      <c r="GI12" s="350"/>
      <c r="GJ12" s="350"/>
      <c r="GK12" s="350"/>
      <c r="GL12" s="350"/>
      <c r="GM12" s="350"/>
      <c r="GN12" s="350"/>
      <c r="GO12" s="350"/>
      <c r="GP12" s="350"/>
      <c r="GQ12" s="350"/>
      <c r="GR12" s="350"/>
      <c r="GS12" s="350"/>
      <c r="GT12" s="350"/>
      <c r="GU12" s="350"/>
      <c r="GV12" s="350"/>
      <c r="GW12" s="350"/>
      <c r="GX12" s="350"/>
      <c r="GY12" s="350"/>
      <c r="GZ12" s="350"/>
      <c r="HA12" s="350"/>
      <c r="HB12" s="350"/>
      <c r="HC12" s="350"/>
      <c r="HD12" s="350"/>
      <c r="HE12" s="350"/>
      <c r="HF12" s="350"/>
      <c r="HG12" s="350"/>
      <c r="HH12" s="350"/>
      <c r="HI12" s="350"/>
      <c r="HJ12" s="350"/>
      <c r="HK12" s="350"/>
      <c r="HL12" s="350"/>
      <c r="HM12" s="350"/>
      <c r="HN12" s="350"/>
      <c r="HO12" s="350"/>
      <c r="HP12" s="350"/>
      <c r="HQ12" s="350"/>
      <c r="HR12" s="350"/>
      <c r="HS12" s="350"/>
      <c r="HT12" s="350"/>
      <c r="HU12" s="350"/>
      <c r="HV12" s="350"/>
      <c r="HW12" s="350"/>
      <c r="HX12" s="350"/>
      <c r="HY12" s="350"/>
      <c r="HZ12" s="350"/>
      <c r="IA12" s="350"/>
      <c r="IB12" s="350"/>
      <c r="IC12" s="350"/>
      <c r="ID12" s="350"/>
      <c r="IE12" s="350"/>
      <c r="IF12" s="350"/>
      <c r="IG12" s="350"/>
      <c r="IH12" s="350"/>
      <c r="II12" s="350"/>
      <c r="IJ12" s="350"/>
      <c r="IK12" s="350"/>
      <c r="IL12" s="350"/>
      <c r="IM12" s="350"/>
      <c r="IN12" s="350"/>
      <c r="IO12" s="350"/>
      <c r="IP12" s="350"/>
      <c r="IQ12" s="350"/>
      <c r="IR12" s="350"/>
      <c r="IS12" s="350"/>
      <c r="IT12" s="350"/>
      <c r="IU12" s="350"/>
      <c r="IV12" s="350"/>
      <c r="IW12" s="350"/>
      <c r="IX12" s="350"/>
      <c r="IY12" s="350"/>
      <c r="IZ12" s="350"/>
      <c r="JA12" s="350"/>
      <c r="JB12" s="350"/>
      <c r="JC12" s="350"/>
      <c r="JD12" s="350"/>
      <c r="JE12" s="350"/>
      <c r="JF12" s="350"/>
      <c r="JG12" s="350"/>
      <c r="JH12" s="350"/>
      <c r="JI12" s="350"/>
      <c r="JJ12" s="350"/>
      <c r="JK12" s="350"/>
      <c r="JL12" s="350"/>
      <c r="JM12" s="350"/>
      <c r="JN12" s="350"/>
      <c r="JO12" s="350"/>
      <c r="JP12" s="350"/>
      <c r="JQ12" s="350"/>
      <c r="JR12" s="350"/>
      <c r="JS12" s="350"/>
      <c r="JT12" s="350"/>
      <c r="JU12" s="350"/>
      <c r="JV12" s="350"/>
      <c r="JW12" s="350"/>
      <c r="JX12" s="350"/>
      <c r="JY12" s="350"/>
      <c r="JZ12" s="350"/>
      <c r="KA12" s="350"/>
      <c r="KB12" s="350"/>
      <c r="KC12" s="350"/>
      <c r="KD12" s="350"/>
      <c r="KE12" s="350"/>
      <c r="KF12" s="350"/>
      <c r="KG12" s="350"/>
      <c r="KH12" s="350"/>
      <c r="KI12" s="350"/>
      <c r="KJ12" s="350"/>
      <c r="KK12" s="350"/>
      <c r="KL12" s="350"/>
      <c r="KM12" s="350"/>
      <c r="KN12" s="350"/>
    </row>
    <row r="13" spans="1:300" s="56" customFormat="1" ht="11.25" x14ac:dyDescent="0.2">
      <c r="A13" s="346" t="s">
        <v>232</v>
      </c>
      <c r="B13" s="350"/>
      <c r="C13" s="369"/>
      <c r="D13" s="369"/>
      <c r="E13" s="369"/>
      <c r="F13" s="369"/>
      <c r="G13" s="369"/>
      <c r="H13" s="369"/>
      <c r="I13" s="369"/>
      <c r="J13" s="369"/>
      <c r="K13" s="381"/>
      <c r="L13" s="362"/>
      <c r="M13" s="381"/>
      <c r="N13" s="362"/>
      <c r="O13" s="381"/>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50"/>
      <c r="BW13" s="350"/>
      <c r="BX13" s="350"/>
      <c r="BY13" s="350"/>
      <c r="BZ13" s="350"/>
      <c r="CA13" s="350"/>
      <c r="CB13" s="350"/>
      <c r="CC13" s="350"/>
      <c r="CD13" s="350"/>
      <c r="CE13" s="350"/>
      <c r="CF13" s="350"/>
      <c r="CG13" s="350"/>
      <c r="CH13" s="350"/>
      <c r="CI13" s="350"/>
      <c r="CJ13" s="350"/>
      <c r="CK13" s="350"/>
      <c r="CL13" s="350"/>
      <c r="CM13" s="350"/>
      <c r="CN13" s="350"/>
      <c r="CO13" s="350"/>
      <c r="CP13" s="350"/>
      <c r="CQ13" s="350"/>
      <c r="CR13" s="350"/>
      <c r="CS13" s="350"/>
      <c r="CT13" s="350"/>
      <c r="CU13" s="350"/>
      <c r="CV13" s="350"/>
      <c r="CW13" s="350"/>
      <c r="CX13" s="350"/>
      <c r="CY13" s="350"/>
      <c r="CZ13" s="350"/>
      <c r="DA13" s="350"/>
      <c r="DB13" s="350"/>
      <c r="DC13" s="350"/>
      <c r="DD13" s="350"/>
      <c r="DE13" s="350"/>
      <c r="DF13" s="350"/>
      <c r="DG13" s="350"/>
      <c r="DH13" s="350"/>
      <c r="DI13" s="350"/>
      <c r="DJ13" s="350"/>
      <c r="DK13" s="350"/>
      <c r="DL13" s="350"/>
      <c r="DM13" s="350"/>
      <c r="DN13" s="350"/>
      <c r="DO13" s="350"/>
      <c r="DP13" s="350"/>
      <c r="DQ13" s="350"/>
      <c r="DR13" s="350"/>
      <c r="DS13" s="350"/>
      <c r="DT13" s="350"/>
      <c r="DU13" s="350"/>
      <c r="DV13" s="350"/>
      <c r="DW13" s="350"/>
      <c r="DX13" s="350"/>
      <c r="DY13" s="350"/>
      <c r="DZ13" s="350"/>
      <c r="EA13" s="350"/>
      <c r="EB13" s="350"/>
      <c r="EC13" s="350"/>
      <c r="ED13" s="350"/>
      <c r="EE13" s="350"/>
      <c r="EF13" s="350"/>
      <c r="EG13" s="350"/>
      <c r="EH13" s="350"/>
      <c r="EI13" s="350"/>
      <c r="EJ13" s="350"/>
      <c r="EK13" s="350"/>
      <c r="EL13" s="350"/>
      <c r="EM13" s="350"/>
      <c r="EN13" s="350"/>
      <c r="EO13" s="350"/>
      <c r="EP13" s="350"/>
      <c r="EQ13" s="350"/>
      <c r="ER13" s="350"/>
      <c r="ES13" s="350"/>
      <c r="ET13" s="350"/>
      <c r="EU13" s="350"/>
      <c r="EV13" s="350"/>
      <c r="EW13" s="350"/>
      <c r="EX13" s="350"/>
      <c r="EY13" s="350"/>
      <c r="EZ13" s="350"/>
      <c r="FA13" s="350"/>
      <c r="FB13" s="350"/>
      <c r="FC13" s="350"/>
      <c r="FD13" s="350"/>
      <c r="FE13" s="350"/>
      <c r="FF13" s="350"/>
      <c r="FG13" s="350"/>
      <c r="FH13" s="350"/>
      <c r="FI13" s="350"/>
      <c r="FJ13" s="350"/>
      <c r="FK13" s="350"/>
      <c r="FL13" s="350"/>
      <c r="FM13" s="350"/>
      <c r="FN13" s="350"/>
      <c r="FO13" s="350"/>
      <c r="FP13" s="350"/>
      <c r="FQ13" s="350"/>
      <c r="FR13" s="350"/>
      <c r="FS13" s="350"/>
      <c r="FT13" s="350"/>
      <c r="FU13" s="350"/>
      <c r="FV13" s="350"/>
      <c r="FW13" s="350"/>
      <c r="FX13" s="350"/>
      <c r="FY13" s="350"/>
      <c r="FZ13" s="350"/>
      <c r="GA13" s="350"/>
      <c r="GB13" s="350"/>
      <c r="GC13" s="350"/>
      <c r="GD13" s="350"/>
      <c r="GE13" s="350"/>
      <c r="GF13" s="350"/>
      <c r="GG13" s="350"/>
      <c r="GH13" s="350"/>
      <c r="GI13" s="350"/>
      <c r="GJ13" s="350"/>
      <c r="GK13" s="350"/>
      <c r="GL13" s="350"/>
      <c r="GM13" s="350"/>
      <c r="GN13" s="350"/>
      <c r="GO13" s="350"/>
      <c r="GP13" s="350"/>
      <c r="GQ13" s="350"/>
      <c r="GR13" s="350"/>
      <c r="GS13" s="350"/>
      <c r="GT13" s="350"/>
      <c r="GU13" s="350"/>
      <c r="GV13" s="350"/>
      <c r="GW13" s="350"/>
      <c r="GX13" s="350"/>
      <c r="GY13" s="350"/>
      <c r="GZ13" s="350"/>
      <c r="HA13" s="350"/>
      <c r="HB13" s="350"/>
      <c r="HC13" s="350"/>
      <c r="HD13" s="350"/>
      <c r="HE13" s="350"/>
      <c r="HF13" s="350"/>
      <c r="HG13" s="350"/>
      <c r="HH13" s="350"/>
      <c r="HI13" s="350"/>
      <c r="HJ13" s="350"/>
      <c r="HK13" s="350"/>
      <c r="HL13" s="350"/>
      <c r="HM13" s="350"/>
      <c r="HN13" s="350"/>
      <c r="HO13" s="350"/>
      <c r="HP13" s="350"/>
      <c r="HQ13" s="350"/>
      <c r="HR13" s="350"/>
      <c r="HS13" s="350"/>
      <c r="HT13" s="350"/>
      <c r="HU13" s="350"/>
      <c r="HV13" s="350"/>
      <c r="HW13" s="350"/>
      <c r="HX13" s="350"/>
      <c r="HY13" s="350"/>
      <c r="HZ13" s="350"/>
      <c r="IA13" s="350"/>
      <c r="IB13" s="350"/>
      <c r="IC13" s="350"/>
      <c r="ID13" s="350"/>
      <c r="IE13" s="350"/>
      <c r="IF13" s="350"/>
      <c r="IG13" s="350"/>
      <c r="IH13" s="350"/>
      <c r="II13" s="350"/>
      <c r="IJ13" s="350"/>
      <c r="IK13" s="350"/>
      <c r="IL13" s="350"/>
      <c r="IM13" s="350"/>
      <c r="IN13" s="350"/>
      <c r="IO13" s="350"/>
      <c r="IP13" s="350"/>
      <c r="IQ13" s="350"/>
      <c r="IR13" s="350"/>
      <c r="IS13" s="350"/>
      <c r="IT13" s="350"/>
      <c r="IU13" s="350"/>
      <c r="IV13" s="350"/>
      <c r="IW13" s="350"/>
      <c r="IX13" s="350"/>
      <c r="IY13" s="350"/>
      <c r="IZ13" s="350"/>
      <c r="JA13" s="350"/>
      <c r="JB13" s="350"/>
      <c r="JC13" s="350"/>
      <c r="JD13" s="350"/>
      <c r="JE13" s="350"/>
      <c r="JF13" s="350"/>
      <c r="JG13" s="350"/>
      <c r="JH13" s="350"/>
      <c r="JI13" s="350"/>
      <c r="JJ13" s="350"/>
      <c r="JK13" s="350"/>
      <c r="JL13" s="350"/>
      <c r="JM13" s="350"/>
      <c r="JN13" s="350"/>
      <c r="JO13" s="350"/>
      <c r="JP13" s="350"/>
      <c r="JQ13" s="350"/>
      <c r="JR13" s="350"/>
      <c r="JS13" s="350"/>
      <c r="JT13" s="350"/>
      <c r="JU13" s="350"/>
      <c r="JV13" s="350"/>
      <c r="JW13" s="350"/>
      <c r="JX13" s="350"/>
      <c r="JY13" s="350"/>
      <c r="JZ13" s="350"/>
      <c r="KA13" s="350"/>
      <c r="KB13" s="350"/>
      <c r="KC13" s="350"/>
      <c r="KD13" s="350"/>
      <c r="KE13" s="350"/>
      <c r="KF13" s="350"/>
      <c r="KG13" s="350"/>
      <c r="KH13" s="350"/>
      <c r="KI13" s="350"/>
      <c r="KJ13" s="350"/>
      <c r="KK13" s="350"/>
      <c r="KL13" s="350"/>
      <c r="KM13" s="350"/>
      <c r="KN13" s="350"/>
    </row>
    <row r="14" spans="1:300" s="56" customFormat="1" ht="11.25" x14ac:dyDescent="0.2">
      <c r="A14" s="361">
        <v>2006</v>
      </c>
      <c r="B14" s="350"/>
      <c r="C14" s="369">
        <v>279</v>
      </c>
      <c r="D14" s="369">
        <v>207</v>
      </c>
      <c r="E14" s="361"/>
      <c r="F14" s="369">
        <v>8</v>
      </c>
      <c r="G14" s="361"/>
      <c r="H14" s="369">
        <v>40</v>
      </c>
      <c r="I14" s="361"/>
      <c r="J14" s="369">
        <v>24</v>
      </c>
      <c r="K14" s="361"/>
      <c r="L14" s="362">
        <f>100*SUM(F14,H14)/C14</f>
        <v>17.204301075268816</v>
      </c>
      <c r="M14" s="361"/>
      <c r="N14" s="362">
        <f t="shared" ref="N14:N19" si="0">100*H14/C14</f>
        <v>14.336917562724015</v>
      </c>
      <c r="O14" s="361"/>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c r="BZ14" s="350"/>
      <c r="CA14" s="350"/>
      <c r="CB14" s="350"/>
      <c r="CC14" s="350"/>
      <c r="CD14" s="350"/>
      <c r="CE14" s="350"/>
      <c r="CF14" s="350"/>
      <c r="CG14" s="350"/>
      <c r="CH14" s="350"/>
      <c r="CI14" s="350"/>
      <c r="CJ14" s="350"/>
      <c r="CK14" s="350"/>
      <c r="CL14" s="350"/>
      <c r="CM14" s="350"/>
      <c r="CN14" s="350"/>
      <c r="CO14" s="350"/>
      <c r="CP14" s="350"/>
      <c r="CQ14" s="350"/>
      <c r="CR14" s="350"/>
      <c r="CS14" s="350"/>
      <c r="CT14" s="350"/>
      <c r="CU14" s="350"/>
      <c r="CV14" s="350"/>
      <c r="CW14" s="350"/>
      <c r="CX14" s="350"/>
      <c r="CY14" s="350"/>
      <c r="CZ14" s="350"/>
      <c r="DA14" s="350"/>
      <c r="DB14" s="350"/>
      <c r="DC14" s="350"/>
      <c r="DD14" s="350"/>
      <c r="DE14" s="350"/>
      <c r="DF14" s="350"/>
      <c r="DG14" s="350"/>
      <c r="DH14" s="350"/>
      <c r="DI14" s="350"/>
      <c r="DJ14" s="350"/>
      <c r="DK14" s="350"/>
      <c r="DL14" s="350"/>
      <c r="DM14" s="350"/>
      <c r="DN14" s="350"/>
      <c r="DO14" s="350"/>
      <c r="DP14" s="350"/>
      <c r="DQ14" s="350"/>
      <c r="DR14" s="350"/>
      <c r="DS14" s="350"/>
      <c r="DT14" s="350"/>
      <c r="DU14" s="350"/>
      <c r="DV14" s="350"/>
      <c r="DW14" s="350"/>
      <c r="DX14" s="350"/>
      <c r="DY14" s="350"/>
      <c r="DZ14" s="350"/>
      <c r="EA14" s="350"/>
      <c r="EB14" s="350"/>
      <c r="EC14" s="350"/>
      <c r="ED14" s="350"/>
      <c r="EE14" s="350"/>
      <c r="EF14" s="350"/>
      <c r="EG14" s="350"/>
      <c r="EH14" s="350"/>
      <c r="EI14" s="350"/>
      <c r="EJ14" s="350"/>
      <c r="EK14" s="350"/>
      <c r="EL14" s="350"/>
      <c r="EM14" s="350"/>
      <c r="EN14" s="350"/>
      <c r="EO14" s="350"/>
      <c r="EP14" s="350"/>
      <c r="EQ14" s="350"/>
      <c r="ER14" s="350"/>
      <c r="ES14" s="350"/>
      <c r="ET14" s="350"/>
      <c r="EU14" s="350"/>
      <c r="EV14" s="350"/>
      <c r="EW14" s="350"/>
      <c r="EX14" s="350"/>
      <c r="EY14" s="350"/>
      <c r="EZ14" s="350"/>
      <c r="FA14" s="350"/>
      <c r="FB14" s="350"/>
      <c r="FC14" s="350"/>
      <c r="FD14" s="350"/>
      <c r="FE14" s="350"/>
      <c r="FF14" s="350"/>
      <c r="FG14" s="350"/>
      <c r="FH14" s="350"/>
      <c r="FI14" s="350"/>
      <c r="FJ14" s="350"/>
      <c r="FK14" s="350"/>
      <c r="FL14" s="350"/>
      <c r="FM14" s="350"/>
      <c r="FN14" s="350"/>
      <c r="FO14" s="350"/>
      <c r="FP14" s="350"/>
      <c r="FQ14" s="350"/>
      <c r="FR14" s="350"/>
      <c r="FS14" s="350"/>
      <c r="FT14" s="350"/>
      <c r="FU14" s="350"/>
      <c r="FV14" s="350"/>
      <c r="FW14" s="350"/>
      <c r="FX14" s="350"/>
      <c r="FY14" s="350"/>
      <c r="FZ14" s="350"/>
      <c r="GA14" s="350"/>
      <c r="GB14" s="350"/>
      <c r="GC14" s="350"/>
      <c r="GD14" s="350"/>
      <c r="GE14" s="350"/>
      <c r="GF14" s="350"/>
      <c r="GG14" s="350"/>
      <c r="GH14" s="350"/>
      <c r="GI14" s="350"/>
      <c r="GJ14" s="350"/>
      <c r="GK14" s="350"/>
      <c r="GL14" s="350"/>
      <c r="GM14" s="350"/>
      <c r="GN14" s="350"/>
      <c r="GO14" s="350"/>
      <c r="GP14" s="350"/>
      <c r="GQ14" s="350"/>
      <c r="GR14" s="350"/>
      <c r="GS14" s="350"/>
      <c r="GT14" s="350"/>
      <c r="GU14" s="350"/>
      <c r="GV14" s="350"/>
      <c r="GW14" s="350"/>
      <c r="GX14" s="350"/>
      <c r="GY14" s="350"/>
      <c r="GZ14" s="350"/>
      <c r="HA14" s="350"/>
      <c r="HB14" s="350"/>
      <c r="HC14" s="350"/>
      <c r="HD14" s="350"/>
      <c r="HE14" s="350"/>
      <c r="HF14" s="350"/>
      <c r="HG14" s="350"/>
      <c r="HH14" s="350"/>
      <c r="HI14" s="350"/>
      <c r="HJ14" s="350"/>
      <c r="HK14" s="350"/>
      <c r="HL14" s="350"/>
      <c r="HM14" s="350"/>
      <c r="HN14" s="350"/>
      <c r="HO14" s="350"/>
      <c r="HP14" s="350"/>
      <c r="HQ14" s="350"/>
      <c r="HR14" s="350"/>
      <c r="HS14" s="350"/>
      <c r="HT14" s="350"/>
      <c r="HU14" s="350"/>
      <c r="HV14" s="350"/>
      <c r="HW14" s="350"/>
      <c r="HX14" s="350"/>
      <c r="HY14" s="350"/>
      <c r="HZ14" s="350"/>
      <c r="IA14" s="350"/>
      <c r="IB14" s="350"/>
      <c r="IC14" s="350"/>
      <c r="ID14" s="350"/>
      <c r="IE14" s="350"/>
      <c r="IF14" s="350"/>
      <c r="IG14" s="350"/>
      <c r="IH14" s="350"/>
      <c r="II14" s="350"/>
      <c r="IJ14" s="350"/>
      <c r="IK14" s="350"/>
      <c r="IL14" s="350"/>
      <c r="IM14" s="350"/>
      <c r="IN14" s="350"/>
      <c r="IO14" s="350"/>
      <c r="IP14" s="350"/>
      <c r="IQ14" s="350"/>
      <c r="IR14" s="350"/>
      <c r="IS14" s="350"/>
      <c r="IT14" s="350"/>
      <c r="IU14" s="350"/>
      <c r="IV14" s="350"/>
      <c r="IW14" s="350"/>
      <c r="IX14" s="350"/>
      <c r="IY14" s="350"/>
      <c r="IZ14" s="350"/>
      <c r="JA14" s="350"/>
      <c r="JB14" s="350"/>
      <c r="JC14" s="350"/>
      <c r="JD14" s="350"/>
      <c r="JE14" s="350"/>
      <c r="JF14" s="350"/>
      <c r="JG14" s="350"/>
      <c r="JH14" s="350"/>
      <c r="JI14" s="350"/>
      <c r="JJ14" s="350"/>
      <c r="JK14" s="350"/>
      <c r="JL14" s="350"/>
      <c r="JM14" s="350"/>
      <c r="JN14" s="350"/>
      <c r="JO14" s="350"/>
      <c r="JP14" s="350"/>
      <c r="JQ14" s="350"/>
      <c r="JR14" s="350"/>
      <c r="JS14" s="350"/>
      <c r="JT14" s="350"/>
      <c r="JU14" s="350"/>
      <c r="JV14" s="350"/>
      <c r="JW14" s="350"/>
      <c r="JX14" s="350"/>
      <c r="JY14" s="350"/>
      <c r="JZ14" s="350"/>
      <c r="KA14" s="350"/>
      <c r="KB14" s="350"/>
      <c r="KC14" s="350"/>
      <c r="KD14" s="350"/>
      <c r="KE14" s="350"/>
      <c r="KF14" s="350"/>
      <c r="KG14" s="350"/>
      <c r="KH14" s="350"/>
      <c r="KI14" s="350"/>
      <c r="KJ14" s="350"/>
      <c r="KK14" s="350"/>
      <c r="KL14" s="350"/>
      <c r="KM14" s="350"/>
      <c r="KN14" s="350"/>
    </row>
    <row r="15" spans="1:300" s="56" customFormat="1" ht="11.25" x14ac:dyDescent="0.2">
      <c r="A15" s="361">
        <v>2007</v>
      </c>
      <c r="B15" s="350"/>
      <c r="C15" s="369">
        <v>337</v>
      </c>
      <c r="D15" s="369">
        <v>208</v>
      </c>
      <c r="E15" s="361"/>
      <c r="F15" s="369">
        <v>20</v>
      </c>
      <c r="G15" s="361"/>
      <c r="H15" s="369">
        <v>51</v>
      </c>
      <c r="I15" s="361"/>
      <c r="J15" s="369">
        <v>58</v>
      </c>
      <c r="K15" s="361"/>
      <c r="L15" s="362">
        <f t="shared" ref="L15:L19" si="1">100*SUM(F15,H15)/C15</f>
        <v>21.068249258160236</v>
      </c>
      <c r="M15" s="361"/>
      <c r="N15" s="362">
        <f t="shared" si="0"/>
        <v>15.13353115727003</v>
      </c>
      <c r="O15" s="361"/>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c r="IR15" s="350"/>
      <c r="IS15" s="350"/>
      <c r="IT15" s="350"/>
      <c r="IU15" s="350"/>
      <c r="IV15" s="350"/>
      <c r="IW15" s="350"/>
      <c r="IX15" s="350"/>
      <c r="IY15" s="350"/>
      <c r="IZ15" s="350"/>
      <c r="JA15" s="350"/>
      <c r="JB15" s="350"/>
      <c r="JC15" s="350"/>
      <c r="JD15" s="350"/>
      <c r="JE15" s="350"/>
      <c r="JF15" s="350"/>
      <c r="JG15" s="350"/>
      <c r="JH15" s="350"/>
      <c r="JI15" s="350"/>
      <c r="JJ15" s="350"/>
      <c r="JK15" s="350"/>
      <c r="JL15" s="350"/>
      <c r="JM15" s="350"/>
      <c r="JN15" s="350"/>
      <c r="JO15" s="350"/>
      <c r="JP15" s="350"/>
      <c r="JQ15" s="350"/>
      <c r="JR15" s="350"/>
      <c r="JS15" s="350"/>
      <c r="JT15" s="350"/>
      <c r="JU15" s="350"/>
      <c r="JV15" s="350"/>
      <c r="JW15" s="350"/>
      <c r="JX15" s="350"/>
      <c r="JY15" s="350"/>
      <c r="JZ15" s="350"/>
      <c r="KA15" s="350"/>
      <c r="KB15" s="350"/>
      <c r="KC15" s="350"/>
      <c r="KD15" s="350"/>
      <c r="KE15" s="350"/>
      <c r="KF15" s="350"/>
      <c r="KG15" s="350"/>
      <c r="KH15" s="350"/>
      <c r="KI15" s="350"/>
      <c r="KJ15" s="350"/>
      <c r="KK15" s="350"/>
      <c r="KL15" s="350"/>
      <c r="KM15" s="350"/>
      <c r="KN15" s="350"/>
    </row>
    <row r="16" spans="1:300" s="56" customFormat="1" ht="11.25" x14ac:dyDescent="0.2">
      <c r="A16" s="361">
        <v>2008</v>
      </c>
      <c r="B16" s="350"/>
      <c r="C16" s="369">
        <v>254</v>
      </c>
      <c r="D16" s="369">
        <v>187</v>
      </c>
      <c r="E16" s="381"/>
      <c r="F16" s="369">
        <v>12</v>
      </c>
      <c r="G16" s="381"/>
      <c r="H16" s="369">
        <v>32</v>
      </c>
      <c r="I16" s="381"/>
      <c r="J16" s="369">
        <v>23</v>
      </c>
      <c r="K16" s="381"/>
      <c r="L16" s="362">
        <f t="shared" si="1"/>
        <v>17.322834645669293</v>
      </c>
      <c r="M16" s="381"/>
      <c r="N16" s="362">
        <f t="shared" si="0"/>
        <v>12.598425196850394</v>
      </c>
      <c r="O16" s="381"/>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c r="IR16" s="350"/>
      <c r="IS16" s="350"/>
      <c r="IT16" s="350"/>
      <c r="IU16" s="350"/>
      <c r="IV16" s="350"/>
      <c r="IW16" s="350"/>
      <c r="IX16" s="350"/>
      <c r="IY16" s="350"/>
      <c r="IZ16" s="350"/>
      <c r="JA16" s="350"/>
      <c r="JB16" s="350"/>
      <c r="JC16" s="350"/>
      <c r="JD16" s="350"/>
      <c r="JE16" s="350"/>
      <c r="JF16" s="350"/>
      <c r="JG16" s="350"/>
      <c r="JH16" s="350"/>
      <c r="JI16" s="350"/>
      <c r="JJ16" s="350"/>
      <c r="JK16" s="350"/>
      <c r="JL16" s="350"/>
      <c r="JM16" s="350"/>
      <c r="JN16" s="350"/>
      <c r="JO16" s="350"/>
      <c r="JP16" s="350"/>
      <c r="JQ16" s="350"/>
      <c r="JR16" s="350"/>
      <c r="JS16" s="350"/>
      <c r="JT16" s="350"/>
      <c r="JU16" s="350"/>
      <c r="JV16" s="350"/>
      <c r="JW16" s="350"/>
      <c r="JX16" s="350"/>
      <c r="JY16" s="350"/>
      <c r="JZ16" s="350"/>
      <c r="KA16" s="350"/>
      <c r="KB16" s="350"/>
      <c r="KC16" s="350"/>
      <c r="KD16" s="350"/>
      <c r="KE16" s="350"/>
      <c r="KF16" s="350"/>
      <c r="KG16" s="350"/>
      <c r="KH16" s="350"/>
      <c r="KI16" s="350"/>
      <c r="KJ16" s="350"/>
      <c r="KK16" s="350"/>
      <c r="KL16" s="350"/>
      <c r="KM16" s="350"/>
      <c r="KN16" s="350"/>
    </row>
    <row r="17" spans="1:304" s="56" customFormat="1" ht="11.25" x14ac:dyDescent="0.2">
      <c r="A17" s="361">
        <v>2009</v>
      </c>
      <c r="B17" s="350"/>
      <c r="C17" s="369">
        <v>225</v>
      </c>
      <c r="D17" s="369">
        <v>137</v>
      </c>
      <c r="E17" s="381"/>
      <c r="F17" s="369">
        <v>8</v>
      </c>
      <c r="G17" s="381"/>
      <c r="H17" s="369">
        <v>40</v>
      </c>
      <c r="I17" s="381"/>
      <c r="J17" s="369">
        <v>40</v>
      </c>
      <c r="K17" s="381"/>
      <c r="L17" s="362">
        <f t="shared" si="1"/>
        <v>21.333333333333332</v>
      </c>
      <c r="M17" s="381"/>
      <c r="N17" s="362">
        <f t="shared" si="0"/>
        <v>17.777777777777779</v>
      </c>
      <c r="O17" s="381"/>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c r="IR17" s="350"/>
      <c r="IS17" s="350"/>
      <c r="IT17" s="350"/>
      <c r="IU17" s="350"/>
      <c r="IV17" s="350"/>
      <c r="IW17" s="350"/>
      <c r="IX17" s="350"/>
      <c r="IY17" s="350"/>
      <c r="IZ17" s="350"/>
      <c r="JA17" s="350"/>
      <c r="JB17" s="350"/>
      <c r="JC17" s="350"/>
      <c r="JD17" s="350"/>
      <c r="JE17" s="350"/>
      <c r="JF17" s="350"/>
      <c r="JG17" s="350"/>
      <c r="JH17" s="350"/>
      <c r="JI17" s="350"/>
      <c r="JJ17" s="350"/>
      <c r="JK17" s="350"/>
      <c r="JL17" s="350"/>
      <c r="JM17" s="350"/>
      <c r="JN17" s="350"/>
      <c r="JO17" s="350"/>
      <c r="JP17" s="350"/>
      <c r="JQ17" s="350"/>
      <c r="JR17" s="350"/>
      <c r="JS17" s="350"/>
      <c r="JT17" s="350"/>
      <c r="JU17" s="350"/>
      <c r="JV17" s="350"/>
      <c r="JW17" s="350"/>
      <c r="JX17" s="350"/>
      <c r="JY17" s="350"/>
      <c r="JZ17" s="350"/>
      <c r="KA17" s="350"/>
      <c r="KB17" s="350"/>
      <c r="KC17" s="350"/>
      <c r="KD17" s="350"/>
      <c r="KE17" s="350"/>
      <c r="KF17" s="350"/>
      <c r="KG17" s="350"/>
      <c r="KH17" s="350"/>
      <c r="KI17" s="350"/>
      <c r="KJ17" s="350"/>
      <c r="KK17" s="350"/>
      <c r="KL17" s="350"/>
      <c r="KM17" s="350"/>
      <c r="KN17" s="350"/>
    </row>
    <row r="18" spans="1:304" s="56" customFormat="1" ht="11.25" x14ac:dyDescent="0.2">
      <c r="A18" s="361">
        <v>2010</v>
      </c>
      <c r="B18" s="350"/>
      <c r="C18" s="370">
        <v>165</v>
      </c>
      <c r="D18" s="370">
        <v>122</v>
      </c>
      <c r="E18" s="361"/>
      <c r="F18" s="370">
        <v>1</v>
      </c>
      <c r="G18" s="361"/>
      <c r="H18" s="370">
        <v>21</v>
      </c>
      <c r="I18" s="361"/>
      <c r="J18" s="371">
        <v>21</v>
      </c>
      <c r="K18" s="361"/>
      <c r="L18" s="362">
        <f t="shared" si="1"/>
        <v>13.333333333333334</v>
      </c>
      <c r="M18" s="361"/>
      <c r="N18" s="362">
        <f t="shared" si="0"/>
        <v>12.727272727272727</v>
      </c>
      <c r="O18" s="361"/>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c r="IR18" s="350"/>
      <c r="IS18" s="350"/>
      <c r="IT18" s="350"/>
      <c r="IU18" s="350"/>
      <c r="IV18" s="350"/>
      <c r="IW18" s="350"/>
      <c r="IX18" s="350"/>
      <c r="IY18" s="350"/>
      <c r="IZ18" s="350"/>
      <c r="JA18" s="350"/>
      <c r="JB18" s="350"/>
      <c r="JC18" s="350"/>
      <c r="JD18" s="350"/>
      <c r="JE18" s="350"/>
      <c r="JF18" s="350"/>
      <c r="JG18" s="350"/>
      <c r="JH18" s="350"/>
      <c r="JI18" s="350"/>
      <c r="JJ18" s="350"/>
      <c r="JK18" s="350"/>
      <c r="JL18" s="350"/>
      <c r="JM18" s="350"/>
      <c r="JN18" s="350"/>
      <c r="JO18" s="350"/>
      <c r="JP18" s="350"/>
      <c r="JQ18" s="350"/>
      <c r="JR18" s="350"/>
      <c r="JS18" s="350"/>
      <c r="JT18" s="350"/>
      <c r="JU18" s="350"/>
      <c r="JV18" s="350"/>
      <c r="JW18" s="350"/>
      <c r="JX18" s="350"/>
      <c r="JY18" s="350"/>
      <c r="JZ18" s="350"/>
      <c r="KA18" s="350"/>
      <c r="KB18" s="350"/>
      <c r="KC18" s="350"/>
      <c r="KD18" s="350"/>
      <c r="KE18" s="350"/>
      <c r="KF18" s="350"/>
      <c r="KG18" s="350"/>
      <c r="KH18" s="350"/>
      <c r="KI18" s="350"/>
      <c r="KJ18" s="350"/>
      <c r="KK18" s="350"/>
      <c r="KL18" s="350"/>
      <c r="KM18" s="350"/>
      <c r="KN18" s="350"/>
    </row>
    <row r="19" spans="1:304" s="345" customFormat="1" ht="11.25" x14ac:dyDescent="0.2">
      <c r="A19" s="361">
        <v>2011</v>
      </c>
      <c r="B19" s="350"/>
      <c r="C19" s="370">
        <v>173</v>
      </c>
      <c r="D19" s="370">
        <v>105</v>
      </c>
      <c r="E19" s="381" t="s">
        <v>623</v>
      </c>
      <c r="F19" s="370">
        <v>11</v>
      </c>
      <c r="G19" s="381" t="s">
        <v>623</v>
      </c>
      <c r="H19" s="370">
        <v>25</v>
      </c>
      <c r="I19" s="381" t="s">
        <v>623</v>
      </c>
      <c r="J19" s="371">
        <v>32</v>
      </c>
      <c r="K19" s="381" t="s">
        <v>623</v>
      </c>
      <c r="L19" s="362">
        <f t="shared" si="1"/>
        <v>20.809248554913296</v>
      </c>
      <c r="M19" s="381" t="s">
        <v>623</v>
      </c>
      <c r="N19" s="362">
        <f t="shared" si="0"/>
        <v>14.450867052023121</v>
      </c>
      <c r="O19" s="381" t="s">
        <v>623</v>
      </c>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c r="IR19" s="350"/>
      <c r="IS19" s="350"/>
      <c r="IT19" s="350"/>
      <c r="IU19" s="350"/>
      <c r="IV19" s="350"/>
      <c r="IW19" s="350"/>
      <c r="IX19" s="350"/>
      <c r="IY19" s="350"/>
      <c r="IZ19" s="350"/>
      <c r="JA19" s="350"/>
      <c r="JB19" s="350"/>
      <c r="JC19" s="350"/>
      <c r="JD19" s="350"/>
      <c r="JE19" s="350"/>
      <c r="JF19" s="350"/>
      <c r="JG19" s="350"/>
      <c r="JH19" s="350"/>
      <c r="JI19" s="350"/>
      <c r="JJ19" s="350"/>
      <c r="JK19" s="350"/>
      <c r="JL19" s="350"/>
      <c r="JM19" s="350"/>
      <c r="JN19" s="350"/>
      <c r="JO19" s="350"/>
      <c r="JP19" s="350"/>
      <c r="JQ19" s="350"/>
      <c r="JR19" s="350"/>
      <c r="JS19" s="350"/>
      <c r="JT19" s="350"/>
      <c r="JU19" s="350"/>
      <c r="JV19" s="350"/>
      <c r="JW19" s="350"/>
      <c r="JX19" s="350"/>
      <c r="JY19" s="350"/>
      <c r="JZ19" s="350"/>
      <c r="KA19" s="350"/>
      <c r="KB19" s="350"/>
      <c r="KC19" s="350"/>
      <c r="KD19" s="350"/>
      <c r="KE19" s="350"/>
      <c r="KF19" s="350"/>
      <c r="KG19" s="350"/>
      <c r="KH19" s="350"/>
      <c r="KI19" s="350"/>
      <c r="KJ19" s="350"/>
      <c r="KK19" s="350"/>
      <c r="KL19" s="350"/>
      <c r="KM19" s="350"/>
      <c r="KN19" s="350"/>
    </row>
    <row r="20" spans="1:304" s="345" customFormat="1" ht="11.25" x14ac:dyDescent="0.2">
      <c r="A20" s="361">
        <v>2012</v>
      </c>
      <c r="B20" s="350"/>
      <c r="C20" s="212">
        <v>145</v>
      </c>
      <c r="D20" s="212">
        <v>112</v>
      </c>
      <c r="E20" s="212"/>
      <c r="F20" s="212">
        <v>2</v>
      </c>
      <c r="G20" s="212"/>
      <c r="H20" s="212">
        <v>24</v>
      </c>
      <c r="I20" s="212"/>
      <c r="J20" s="164">
        <v>7</v>
      </c>
      <c r="K20" s="381" t="s">
        <v>623</v>
      </c>
      <c r="L20" s="362">
        <f t="shared" ref="L20:L22" si="2">100*SUM(F20,H20)/C20</f>
        <v>17.931034482758619</v>
      </c>
      <c r="M20" s="381" t="s">
        <v>623</v>
      </c>
      <c r="N20" s="362">
        <f t="shared" ref="N20:N22" si="3">100*H20/C20</f>
        <v>16.551724137931036</v>
      </c>
      <c r="O20" s="381" t="s">
        <v>623</v>
      </c>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c r="IR20" s="350"/>
      <c r="IS20" s="350"/>
      <c r="IT20" s="350"/>
      <c r="IU20" s="350"/>
      <c r="IV20" s="350"/>
      <c r="IW20" s="350"/>
      <c r="IX20" s="350"/>
      <c r="IY20" s="350"/>
      <c r="IZ20" s="350"/>
      <c r="JA20" s="350"/>
      <c r="JB20" s="350"/>
      <c r="JC20" s="350"/>
      <c r="JD20" s="350"/>
      <c r="JE20" s="350"/>
      <c r="JF20" s="350"/>
      <c r="JG20" s="350"/>
      <c r="JH20" s="350"/>
      <c r="JI20" s="350"/>
      <c r="JJ20" s="350"/>
      <c r="JK20" s="350"/>
      <c r="JL20" s="350"/>
      <c r="JM20" s="350"/>
      <c r="JN20" s="350"/>
      <c r="JO20" s="350"/>
      <c r="JP20" s="350"/>
      <c r="JQ20" s="350"/>
      <c r="JR20" s="350"/>
      <c r="JS20" s="350"/>
      <c r="JT20" s="350"/>
      <c r="JU20" s="350"/>
      <c r="JV20" s="350"/>
      <c r="JW20" s="350"/>
      <c r="JX20" s="350"/>
      <c r="JY20" s="350"/>
      <c r="JZ20" s="350"/>
      <c r="KA20" s="350"/>
      <c r="KB20" s="350"/>
      <c r="KC20" s="350"/>
      <c r="KD20" s="350"/>
      <c r="KE20" s="350"/>
      <c r="KF20" s="350"/>
      <c r="KG20" s="350"/>
      <c r="KH20" s="350"/>
      <c r="KI20" s="350"/>
      <c r="KJ20" s="350"/>
      <c r="KK20" s="350"/>
      <c r="KL20" s="350"/>
      <c r="KM20" s="350"/>
      <c r="KN20" s="350"/>
      <c r="KO20" s="350"/>
      <c r="KP20" s="350"/>
      <c r="KQ20" s="350"/>
    </row>
    <row r="21" spans="1:304" s="345" customFormat="1" ht="11.25" x14ac:dyDescent="0.2">
      <c r="A21" s="361">
        <v>2013</v>
      </c>
      <c r="B21" s="350"/>
      <c r="C21" s="212">
        <v>152</v>
      </c>
      <c r="D21" s="350">
        <v>105</v>
      </c>
      <c r="E21" s="350"/>
      <c r="F21" s="350">
        <v>10</v>
      </c>
      <c r="G21" s="350"/>
      <c r="H21" s="350">
        <v>19</v>
      </c>
      <c r="I21" s="212"/>
      <c r="J21" s="212">
        <v>18</v>
      </c>
      <c r="K21" s="164"/>
      <c r="L21" s="362">
        <f t="shared" si="2"/>
        <v>19.078947368421051</v>
      </c>
      <c r="M21" s="362"/>
      <c r="N21" s="362">
        <f t="shared" si="3"/>
        <v>12.5</v>
      </c>
      <c r="O21" s="362"/>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c r="IR21" s="350"/>
      <c r="IS21" s="350"/>
      <c r="IT21" s="350"/>
      <c r="IU21" s="350"/>
      <c r="IV21" s="350"/>
      <c r="IW21" s="350"/>
      <c r="IX21" s="350"/>
      <c r="IY21" s="350"/>
      <c r="IZ21" s="350"/>
      <c r="JA21" s="350"/>
      <c r="JB21" s="350"/>
      <c r="JC21" s="350"/>
      <c r="JD21" s="350"/>
      <c r="JE21" s="350"/>
      <c r="JF21" s="350"/>
      <c r="JG21" s="350"/>
      <c r="JH21" s="350"/>
      <c r="JI21" s="350"/>
      <c r="JJ21" s="350"/>
      <c r="JK21" s="350"/>
      <c r="JL21" s="350"/>
      <c r="JM21" s="350"/>
      <c r="JN21" s="350"/>
      <c r="JO21" s="350"/>
      <c r="JP21" s="350"/>
      <c r="JQ21" s="350"/>
      <c r="JR21" s="350"/>
      <c r="JS21" s="350"/>
      <c r="JT21" s="350"/>
      <c r="JU21" s="350"/>
      <c r="JV21" s="350"/>
      <c r="JW21" s="350"/>
      <c r="JX21" s="350"/>
      <c r="JY21" s="350"/>
      <c r="JZ21" s="350"/>
      <c r="KA21" s="350"/>
      <c r="KB21" s="350"/>
      <c r="KC21" s="350"/>
      <c r="KD21" s="350"/>
      <c r="KE21" s="350"/>
      <c r="KF21" s="350"/>
      <c r="KG21" s="350"/>
      <c r="KH21" s="350"/>
      <c r="KI21" s="350"/>
      <c r="KJ21" s="350"/>
      <c r="KK21" s="350"/>
      <c r="KL21" s="350"/>
      <c r="KM21" s="350"/>
      <c r="KN21" s="350"/>
      <c r="KO21" s="350"/>
      <c r="KP21" s="350"/>
      <c r="KQ21" s="350"/>
      <c r="KR21" s="350"/>
    </row>
    <row r="22" spans="1:304" s="345" customFormat="1" ht="11.25" x14ac:dyDescent="0.2">
      <c r="A22" s="361">
        <v>2014</v>
      </c>
      <c r="B22" s="350"/>
      <c r="C22" s="212">
        <f>'5.3'!C13</f>
        <v>136</v>
      </c>
      <c r="D22" s="212">
        <f>'5.3'!D13</f>
        <v>100</v>
      </c>
      <c r="E22" s="212">
        <f>'5.3'!E13</f>
        <v>4</v>
      </c>
      <c r="F22" s="212">
        <v>4</v>
      </c>
      <c r="G22" s="212">
        <f>'5.3'!G13</f>
        <v>14</v>
      </c>
      <c r="H22" s="212">
        <v>18</v>
      </c>
      <c r="I22" s="212">
        <f>'5.3'!I13</f>
        <v>0</v>
      </c>
      <c r="J22" s="212">
        <v>14</v>
      </c>
      <c r="K22" s="164"/>
      <c r="L22" s="362">
        <f t="shared" si="2"/>
        <v>16.176470588235293</v>
      </c>
      <c r="M22" s="362"/>
      <c r="N22" s="362">
        <f t="shared" si="3"/>
        <v>13.235294117647058</v>
      </c>
      <c r="O22" s="362"/>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c r="IR22" s="350"/>
      <c r="IS22" s="350"/>
      <c r="IT22" s="350"/>
      <c r="IU22" s="350"/>
      <c r="IV22" s="350"/>
      <c r="IW22" s="350"/>
      <c r="IX22" s="350"/>
      <c r="IY22" s="350"/>
      <c r="IZ22" s="350"/>
      <c r="JA22" s="350"/>
      <c r="JB22" s="350"/>
      <c r="JC22" s="350"/>
      <c r="JD22" s="350"/>
      <c r="JE22" s="350"/>
      <c r="JF22" s="350"/>
      <c r="JG22" s="350"/>
      <c r="JH22" s="350"/>
      <c r="JI22" s="350"/>
      <c r="JJ22" s="350"/>
      <c r="JK22" s="350"/>
      <c r="JL22" s="350"/>
      <c r="JM22" s="350"/>
      <c r="JN22" s="350"/>
      <c r="JO22" s="350"/>
      <c r="JP22" s="350"/>
      <c r="JQ22" s="350"/>
      <c r="JR22" s="350"/>
      <c r="JS22" s="350"/>
      <c r="JT22" s="350"/>
      <c r="JU22" s="350"/>
      <c r="JV22" s="350"/>
      <c r="JW22" s="350"/>
      <c r="JX22" s="350"/>
      <c r="JY22" s="350"/>
      <c r="JZ22" s="350"/>
      <c r="KA22" s="350"/>
      <c r="KB22" s="350"/>
      <c r="KC22" s="350"/>
      <c r="KD22" s="350"/>
      <c r="KE22" s="350"/>
      <c r="KF22" s="350"/>
      <c r="KG22" s="350"/>
      <c r="KH22" s="350"/>
      <c r="KI22" s="350"/>
      <c r="KJ22" s="350"/>
      <c r="KK22" s="350"/>
      <c r="KL22" s="350"/>
      <c r="KM22" s="350"/>
      <c r="KN22" s="350"/>
      <c r="KO22" s="350"/>
      <c r="KP22" s="350"/>
      <c r="KQ22" s="350"/>
      <c r="KR22" s="350"/>
    </row>
    <row r="23" spans="1:304" s="532" customFormat="1" ht="11.25" x14ac:dyDescent="0.2">
      <c r="A23" s="346" t="s">
        <v>663</v>
      </c>
      <c r="B23" s="346"/>
      <c r="C23" s="372">
        <f>SUM(C14:C22)</f>
        <v>1866</v>
      </c>
      <c r="D23" s="372">
        <f t="shared" ref="D23:H23" si="4">SUM(D14:D22)</f>
        <v>1283</v>
      </c>
      <c r="E23" s="372">
        <f t="shared" si="4"/>
        <v>4</v>
      </c>
      <c r="F23" s="372">
        <f t="shared" si="4"/>
        <v>76</v>
      </c>
      <c r="G23" s="372">
        <f t="shared" si="4"/>
        <v>14</v>
      </c>
      <c r="H23" s="372">
        <f t="shared" si="4"/>
        <v>270</v>
      </c>
      <c r="I23" s="372">
        <f>SUM(I14:I22)</f>
        <v>0</v>
      </c>
      <c r="J23" s="372">
        <f t="shared" ref="J23" si="5">SUM(J14:J22)</f>
        <v>237</v>
      </c>
      <c r="K23" s="381"/>
      <c r="L23" s="368">
        <f>100*SUM(F23,H23)/C23</f>
        <v>18.542336548767416</v>
      </c>
      <c r="M23" s="381"/>
      <c r="N23" s="368">
        <f>100*H23/C23</f>
        <v>14.469453376205788</v>
      </c>
      <c r="O23" s="381"/>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6"/>
      <c r="EK23" s="346"/>
      <c r="EL23" s="346"/>
      <c r="EM23" s="346"/>
      <c r="EN23" s="346"/>
      <c r="EO23" s="346"/>
      <c r="EP23" s="346"/>
      <c r="EQ23" s="346"/>
      <c r="ER23" s="346"/>
      <c r="ES23" s="346"/>
      <c r="ET23" s="346"/>
      <c r="EU23" s="346"/>
      <c r="EV23" s="346"/>
      <c r="EW23" s="346"/>
      <c r="EX23" s="346"/>
      <c r="EY23" s="346"/>
      <c r="EZ23" s="346"/>
      <c r="FA23" s="346"/>
      <c r="FB23" s="346"/>
      <c r="FC23" s="346"/>
      <c r="FD23" s="346"/>
      <c r="FE23" s="346"/>
      <c r="FF23" s="346"/>
      <c r="FG23" s="346"/>
      <c r="FH23" s="346"/>
      <c r="FI23" s="346"/>
      <c r="FJ23" s="346"/>
      <c r="FK23" s="346"/>
      <c r="FL23" s="346"/>
      <c r="FM23" s="346"/>
      <c r="FN23" s="346"/>
      <c r="FO23" s="346"/>
      <c r="FP23" s="346"/>
      <c r="FQ23" s="346"/>
      <c r="FR23" s="346"/>
      <c r="FS23" s="346"/>
      <c r="FT23" s="346"/>
      <c r="FU23" s="346"/>
      <c r="FV23" s="346"/>
      <c r="FW23" s="346"/>
      <c r="FX23" s="346"/>
      <c r="FY23" s="346"/>
      <c r="FZ23" s="346"/>
      <c r="GA23" s="346"/>
      <c r="GB23" s="346"/>
      <c r="GC23" s="346"/>
      <c r="GD23" s="346"/>
      <c r="GE23" s="346"/>
      <c r="GF23" s="346"/>
      <c r="GG23" s="346"/>
      <c r="GH23" s="346"/>
      <c r="GI23" s="346"/>
      <c r="GJ23" s="346"/>
      <c r="GK23" s="346"/>
      <c r="GL23" s="346"/>
      <c r="GM23" s="346"/>
      <c r="GN23" s="346"/>
      <c r="GO23" s="346"/>
      <c r="GP23" s="346"/>
      <c r="GQ23" s="346"/>
      <c r="GR23" s="346"/>
      <c r="GS23" s="346"/>
      <c r="GT23" s="346"/>
      <c r="GU23" s="346"/>
      <c r="GV23" s="346"/>
      <c r="GW23" s="346"/>
      <c r="GX23" s="346"/>
      <c r="GY23" s="346"/>
      <c r="GZ23" s="346"/>
      <c r="HA23" s="346"/>
      <c r="HB23" s="346"/>
      <c r="HC23" s="346"/>
      <c r="HD23" s="346"/>
      <c r="HE23" s="346"/>
      <c r="HF23" s="346"/>
      <c r="HG23" s="346"/>
      <c r="HH23" s="346"/>
      <c r="HI23" s="346"/>
      <c r="HJ23" s="346"/>
      <c r="HK23" s="346"/>
      <c r="HL23" s="346"/>
      <c r="HM23" s="346"/>
      <c r="HN23" s="346"/>
      <c r="HO23" s="346"/>
      <c r="HP23" s="346"/>
      <c r="HQ23" s="346"/>
      <c r="HR23" s="346"/>
      <c r="HS23" s="346"/>
      <c r="HT23" s="346"/>
      <c r="HU23" s="346"/>
      <c r="HV23" s="346"/>
      <c r="HW23" s="346"/>
      <c r="HX23" s="346"/>
      <c r="HY23" s="346"/>
      <c r="HZ23" s="346"/>
      <c r="IA23" s="346"/>
      <c r="IB23" s="346"/>
      <c r="IC23" s="346"/>
      <c r="ID23" s="346"/>
      <c r="IE23" s="346"/>
      <c r="IF23" s="346"/>
    </row>
    <row r="24" spans="1:304" s="56" customFormat="1" ht="11.25" x14ac:dyDescent="0.2">
      <c r="A24" s="350"/>
      <c r="B24" s="350"/>
      <c r="C24" s="217"/>
      <c r="D24" s="217"/>
      <c r="E24" s="381"/>
      <c r="F24" s="217"/>
      <c r="G24" s="381"/>
      <c r="H24" s="217"/>
      <c r="I24" s="381"/>
      <c r="J24" s="217"/>
      <c r="K24" s="381"/>
      <c r="L24" s="378"/>
      <c r="M24" s="381"/>
      <c r="N24" s="362"/>
      <c r="O24" s="381"/>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c r="IR24" s="350"/>
      <c r="IS24" s="350"/>
      <c r="IT24" s="350"/>
      <c r="IU24" s="350"/>
      <c r="IV24" s="350"/>
      <c r="IW24" s="350"/>
      <c r="IX24" s="350"/>
      <c r="IY24" s="350"/>
      <c r="IZ24" s="350"/>
      <c r="JA24" s="350"/>
      <c r="JB24" s="350"/>
      <c r="JC24" s="350"/>
      <c r="JD24" s="350"/>
      <c r="JE24" s="350"/>
      <c r="JF24" s="350"/>
      <c r="JG24" s="350"/>
      <c r="JH24" s="350"/>
      <c r="JI24" s="350"/>
      <c r="JJ24" s="350"/>
      <c r="JK24" s="350"/>
      <c r="JL24" s="350"/>
      <c r="JM24" s="350"/>
      <c r="JN24" s="350"/>
      <c r="JO24" s="350"/>
      <c r="JP24" s="350"/>
      <c r="JQ24" s="350"/>
      <c r="JR24" s="350"/>
      <c r="JS24" s="350"/>
      <c r="JT24" s="350"/>
      <c r="JU24" s="350"/>
      <c r="JV24" s="350"/>
      <c r="JW24" s="350"/>
      <c r="JX24" s="350"/>
      <c r="JY24" s="350"/>
      <c r="JZ24" s="350"/>
      <c r="KA24" s="350"/>
      <c r="KB24" s="350"/>
      <c r="KC24" s="350"/>
      <c r="KD24" s="350"/>
      <c r="KE24" s="350"/>
      <c r="KF24" s="350"/>
      <c r="KG24" s="350"/>
      <c r="KH24" s="350"/>
      <c r="KI24" s="350"/>
      <c r="KJ24" s="350"/>
      <c r="KK24" s="350"/>
      <c r="KL24" s="350"/>
      <c r="KM24" s="350"/>
      <c r="KN24" s="350"/>
    </row>
    <row r="25" spans="1:304" s="56" customFormat="1" ht="11.25" x14ac:dyDescent="0.2">
      <c r="A25" s="346" t="s">
        <v>324</v>
      </c>
      <c r="B25" s="350"/>
      <c r="C25" s="217"/>
      <c r="D25" s="217"/>
      <c r="E25" s="381"/>
      <c r="F25" s="362"/>
      <c r="G25" s="381"/>
      <c r="H25" s="362"/>
      <c r="I25" s="381"/>
      <c r="J25" s="217"/>
      <c r="K25" s="381"/>
      <c r="L25" s="362"/>
      <c r="M25" s="381"/>
      <c r="N25" s="362"/>
      <c r="O25" s="381"/>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c r="IR25" s="350"/>
      <c r="IS25" s="350"/>
      <c r="IT25" s="350"/>
      <c r="IU25" s="350"/>
      <c r="IV25" s="350"/>
      <c r="IW25" s="350"/>
      <c r="IX25" s="350"/>
      <c r="IY25" s="350"/>
      <c r="IZ25" s="350"/>
      <c r="JA25" s="350"/>
      <c r="JB25" s="350"/>
      <c r="JC25" s="350"/>
      <c r="JD25" s="350"/>
      <c r="JE25" s="350"/>
      <c r="JF25" s="350"/>
      <c r="JG25" s="350"/>
      <c r="JH25" s="350"/>
      <c r="JI25" s="350"/>
      <c r="JJ25" s="350"/>
      <c r="JK25" s="350"/>
      <c r="JL25" s="350"/>
      <c r="JM25" s="350"/>
      <c r="JN25" s="350"/>
      <c r="JO25" s="350"/>
      <c r="JP25" s="350"/>
      <c r="JQ25" s="350"/>
      <c r="JR25" s="350"/>
      <c r="JS25" s="350"/>
      <c r="JT25" s="350"/>
      <c r="JU25" s="350"/>
      <c r="JV25" s="350"/>
      <c r="JW25" s="350"/>
      <c r="JX25" s="350"/>
      <c r="JY25" s="350"/>
      <c r="JZ25" s="350"/>
      <c r="KA25" s="350"/>
      <c r="KB25" s="350"/>
      <c r="KC25" s="350"/>
      <c r="KD25" s="350"/>
      <c r="KE25" s="350"/>
      <c r="KF25" s="350"/>
      <c r="KG25" s="350"/>
      <c r="KH25" s="350"/>
      <c r="KI25" s="350"/>
      <c r="KJ25" s="350"/>
      <c r="KK25" s="350"/>
      <c r="KL25" s="350"/>
      <c r="KM25" s="350"/>
      <c r="KN25" s="350"/>
    </row>
    <row r="26" spans="1:304" s="56" customFormat="1" ht="11.25" x14ac:dyDescent="0.2">
      <c r="A26" s="361">
        <v>2006</v>
      </c>
      <c r="B26" s="350"/>
      <c r="C26" s="217">
        <v>238</v>
      </c>
      <c r="D26" s="217">
        <v>171</v>
      </c>
      <c r="E26" s="381"/>
      <c r="F26" s="217">
        <v>8</v>
      </c>
      <c r="G26" s="381"/>
      <c r="H26" s="217">
        <v>39</v>
      </c>
      <c r="I26" s="381"/>
      <c r="J26" s="217">
        <v>20</v>
      </c>
      <c r="K26" s="381"/>
      <c r="L26" s="362">
        <f t="shared" ref="L26:L35" si="6">100*SUM(F26,H26)/C26</f>
        <v>19.747899159663866</v>
      </c>
      <c r="M26" s="381"/>
      <c r="N26" s="362">
        <f t="shared" ref="N26:N35" si="7">100*H26/C26</f>
        <v>16.386554621848738</v>
      </c>
      <c r="O26" s="381"/>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c r="IR26" s="350"/>
      <c r="IS26" s="350"/>
      <c r="IT26" s="350"/>
      <c r="IU26" s="350"/>
      <c r="IV26" s="350"/>
      <c r="IW26" s="350"/>
      <c r="IX26" s="350"/>
      <c r="IY26" s="350"/>
      <c r="IZ26" s="350"/>
      <c r="JA26" s="350"/>
      <c r="JB26" s="350"/>
      <c r="JC26" s="350"/>
      <c r="JD26" s="350"/>
      <c r="JE26" s="350"/>
      <c r="JF26" s="350"/>
      <c r="JG26" s="350"/>
      <c r="JH26" s="350"/>
      <c r="JI26" s="350"/>
      <c r="JJ26" s="350"/>
      <c r="JK26" s="350"/>
      <c r="JL26" s="350"/>
      <c r="JM26" s="350"/>
      <c r="JN26" s="350"/>
      <c r="JO26" s="350"/>
      <c r="JP26" s="350"/>
      <c r="JQ26" s="350"/>
      <c r="JR26" s="350"/>
      <c r="JS26" s="350"/>
      <c r="JT26" s="350"/>
      <c r="JU26" s="350"/>
      <c r="JV26" s="350"/>
      <c r="JW26" s="350"/>
      <c r="JX26" s="350"/>
      <c r="JY26" s="350"/>
      <c r="JZ26" s="350"/>
      <c r="KA26" s="350"/>
      <c r="KB26" s="350"/>
      <c r="KC26" s="350"/>
      <c r="KD26" s="350"/>
      <c r="KE26" s="350"/>
      <c r="KF26" s="350"/>
      <c r="KG26" s="350"/>
      <c r="KH26" s="350"/>
      <c r="KI26" s="350"/>
      <c r="KJ26" s="350"/>
      <c r="KK26" s="350"/>
      <c r="KL26" s="350"/>
      <c r="KM26" s="350"/>
      <c r="KN26" s="350"/>
    </row>
    <row r="27" spans="1:304" s="56" customFormat="1" ht="11.25" x14ac:dyDescent="0.2">
      <c r="A27" s="361">
        <v>2007</v>
      </c>
      <c r="B27" s="350"/>
      <c r="C27" s="217">
        <v>262</v>
      </c>
      <c r="D27" s="217">
        <v>157</v>
      </c>
      <c r="E27" s="381"/>
      <c r="F27" s="217">
        <v>15</v>
      </c>
      <c r="G27" s="381"/>
      <c r="H27" s="217">
        <v>48</v>
      </c>
      <c r="I27" s="381"/>
      <c r="J27" s="217">
        <v>42</v>
      </c>
      <c r="K27" s="381"/>
      <c r="L27" s="362">
        <f t="shared" si="6"/>
        <v>24.045801526717558</v>
      </c>
      <c r="M27" s="381"/>
      <c r="N27" s="362">
        <f t="shared" si="7"/>
        <v>18.320610687022899</v>
      </c>
      <c r="O27" s="381"/>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c r="IR27" s="350"/>
      <c r="IS27" s="350"/>
      <c r="IT27" s="350"/>
      <c r="IU27" s="350"/>
      <c r="IV27" s="350"/>
      <c r="IW27" s="350"/>
      <c r="IX27" s="350"/>
      <c r="IY27" s="350"/>
      <c r="IZ27" s="350"/>
      <c r="JA27" s="350"/>
      <c r="JB27" s="350"/>
      <c r="JC27" s="350"/>
      <c r="JD27" s="350"/>
      <c r="JE27" s="350"/>
      <c r="JF27" s="350"/>
      <c r="JG27" s="350"/>
      <c r="JH27" s="350"/>
      <c r="JI27" s="350"/>
      <c r="JJ27" s="350"/>
      <c r="JK27" s="350"/>
      <c r="JL27" s="350"/>
      <c r="JM27" s="350"/>
      <c r="JN27" s="350"/>
      <c r="JO27" s="350"/>
      <c r="JP27" s="350"/>
      <c r="JQ27" s="350"/>
      <c r="JR27" s="350"/>
      <c r="JS27" s="350"/>
      <c r="JT27" s="350"/>
      <c r="JU27" s="350"/>
      <c r="JV27" s="350"/>
      <c r="JW27" s="350"/>
      <c r="JX27" s="350"/>
      <c r="JY27" s="350"/>
      <c r="JZ27" s="350"/>
      <c r="KA27" s="350"/>
      <c r="KB27" s="350"/>
      <c r="KC27" s="350"/>
      <c r="KD27" s="350"/>
      <c r="KE27" s="350"/>
      <c r="KF27" s="350"/>
      <c r="KG27" s="350"/>
      <c r="KH27" s="350"/>
      <c r="KI27" s="350"/>
      <c r="KJ27" s="350"/>
      <c r="KK27" s="350"/>
      <c r="KL27" s="350"/>
      <c r="KM27" s="350"/>
      <c r="KN27" s="350"/>
    </row>
    <row r="28" spans="1:304" s="56" customFormat="1" ht="11.25" x14ac:dyDescent="0.2">
      <c r="A28" s="361">
        <v>2008</v>
      </c>
      <c r="B28" s="350"/>
      <c r="C28" s="217">
        <v>208</v>
      </c>
      <c r="D28" s="217">
        <v>150</v>
      </c>
      <c r="E28" s="361"/>
      <c r="F28" s="217">
        <v>11</v>
      </c>
      <c r="G28" s="361"/>
      <c r="H28" s="217">
        <v>29</v>
      </c>
      <c r="I28" s="361"/>
      <c r="J28" s="217">
        <v>18</v>
      </c>
      <c r="K28" s="361"/>
      <c r="L28" s="362">
        <f t="shared" si="6"/>
        <v>19.23076923076923</v>
      </c>
      <c r="M28" s="361"/>
      <c r="N28" s="362">
        <f t="shared" si="7"/>
        <v>13.942307692307692</v>
      </c>
      <c r="O28" s="361"/>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c r="BJ28" s="350"/>
      <c r="BK28" s="350"/>
      <c r="BL28" s="350"/>
      <c r="BM28" s="350"/>
      <c r="BN28" s="350"/>
      <c r="BO28" s="350"/>
      <c r="BP28" s="350"/>
      <c r="BQ28" s="350"/>
      <c r="BR28" s="350"/>
      <c r="BS28" s="350"/>
      <c r="BT28" s="350"/>
      <c r="BU28" s="350"/>
      <c r="BV28" s="350"/>
      <c r="BW28" s="350"/>
      <c r="BX28" s="350"/>
      <c r="BY28" s="350"/>
      <c r="BZ28" s="350"/>
      <c r="CA28" s="350"/>
      <c r="CB28" s="350"/>
      <c r="CC28" s="350"/>
      <c r="CD28" s="350"/>
      <c r="CE28" s="350"/>
      <c r="CF28" s="350"/>
      <c r="CG28" s="350"/>
      <c r="CH28" s="350"/>
      <c r="CI28" s="350"/>
      <c r="CJ28" s="350"/>
      <c r="CK28" s="350"/>
      <c r="CL28" s="350"/>
      <c r="CM28" s="350"/>
      <c r="CN28" s="350"/>
      <c r="CO28" s="350"/>
      <c r="CP28" s="350"/>
      <c r="CQ28" s="350"/>
      <c r="CR28" s="350"/>
      <c r="CS28" s="350"/>
      <c r="CT28" s="350"/>
      <c r="CU28" s="350"/>
      <c r="CV28" s="350"/>
      <c r="CW28" s="350"/>
      <c r="CX28" s="350"/>
      <c r="CY28" s="350"/>
      <c r="CZ28" s="350"/>
      <c r="DA28" s="350"/>
      <c r="DB28" s="350"/>
      <c r="DC28" s="350"/>
      <c r="DD28" s="350"/>
      <c r="DE28" s="350"/>
      <c r="DF28" s="350"/>
      <c r="DG28" s="350"/>
      <c r="DH28" s="350"/>
      <c r="DI28" s="350"/>
      <c r="DJ28" s="350"/>
      <c r="DK28" s="350"/>
      <c r="DL28" s="350"/>
      <c r="DM28" s="350"/>
      <c r="DN28" s="350"/>
      <c r="DO28" s="350"/>
      <c r="DP28" s="350"/>
      <c r="DQ28" s="350"/>
      <c r="DR28" s="350"/>
      <c r="DS28" s="350"/>
      <c r="DT28" s="350"/>
      <c r="DU28" s="350"/>
      <c r="DV28" s="350"/>
      <c r="DW28" s="350"/>
      <c r="DX28" s="350"/>
      <c r="DY28" s="350"/>
      <c r="DZ28" s="350"/>
      <c r="EA28" s="350"/>
      <c r="EB28" s="350"/>
      <c r="EC28" s="350"/>
      <c r="ED28" s="350"/>
      <c r="EE28" s="350"/>
      <c r="EF28" s="350"/>
      <c r="EG28" s="350"/>
      <c r="EH28" s="350"/>
      <c r="EI28" s="350"/>
      <c r="EJ28" s="350"/>
      <c r="EK28" s="350"/>
      <c r="EL28" s="350"/>
      <c r="EM28" s="350"/>
      <c r="EN28" s="350"/>
      <c r="EO28" s="350"/>
      <c r="EP28" s="350"/>
      <c r="EQ28" s="350"/>
      <c r="ER28" s="350"/>
      <c r="ES28" s="350"/>
      <c r="ET28" s="350"/>
      <c r="EU28" s="350"/>
      <c r="EV28" s="350"/>
      <c r="EW28" s="350"/>
      <c r="EX28" s="350"/>
      <c r="EY28" s="350"/>
      <c r="EZ28" s="350"/>
      <c r="FA28" s="350"/>
      <c r="FB28" s="350"/>
      <c r="FC28" s="350"/>
      <c r="FD28" s="350"/>
      <c r="FE28" s="350"/>
      <c r="FF28" s="350"/>
      <c r="FG28" s="350"/>
      <c r="FH28" s="350"/>
      <c r="FI28" s="350"/>
      <c r="FJ28" s="350"/>
      <c r="FK28" s="350"/>
      <c r="FL28" s="350"/>
      <c r="FM28" s="350"/>
      <c r="FN28" s="350"/>
      <c r="FO28" s="350"/>
      <c r="FP28" s="350"/>
      <c r="FQ28" s="350"/>
      <c r="FR28" s="350"/>
      <c r="FS28" s="350"/>
      <c r="FT28" s="350"/>
      <c r="FU28" s="350"/>
      <c r="FV28" s="350"/>
      <c r="FW28" s="350"/>
      <c r="FX28" s="350"/>
      <c r="FY28" s="350"/>
      <c r="FZ28" s="350"/>
      <c r="GA28" s="350"/>
      <c r="GB28" s="350"/>
      <c r="GC28" s="350"/>
      <c r="GD28" s="350"/>
      <c r="GE28" s="350"/>
      <c r="GF28" s="350"/>
      <c r="GG28" s="350"/>
      <c r="GH28" s="350"/>
      <c r="GI28" s="350"/>
      <c r="GJ28" s="350"/>
      <c r="GK28" s="350"/>
      <c r="GL28" s="350"/>
      <c r="GM28" s="350"/>
      <c r="GN28" s="350"/>
      <c r="GO28" s="350"/>
      <c r="GP28" s="350"/>
      <c r="GQ28" s="350"/>
      <c r="GR28" s="350"/>
      <c r="GS28" s="350"/>
      <c r="GT28" s="350"/>
      <c r="GU28" s="350"/>
      <c r="GV28" s="350"/>
      <c r="GW28" s="350"/>
      <c r="GX28" s="350"/>
      <c r="GY28" s="350"/>
      <c r="GZ28" s="350"/>
      <c r="HA28" s="350"/>
      <c r="HB28" s="350"/>
      <c r="HC28" s="350"/>
      <c r="HD28" s="350"/>
      <c r="HE28" s="350"/>
      <c r="HF28" s="350"/>
      <c r="HG28" s="350"/>
      <c r="HH28" s="350"/>
      <c r="HI28" s="350"/>
      <c r="HJ28" s="350"/>
      <c r="HK28" s="350"/>
      <c r="HL28" s="350"/>
      <c r="HM28" s="350"/>
      <c r="HN28" s="350"/>
      <c r="HO28" s="350"/>
      <c r="HP28" s="350"/>
      <c r="HQ28" s="350"/>
      <c r="HR28" s="350"/>
      <c r="HS28" s="350"/>
      <c r="HT28" s="350"/>
      <c r="HU28" s="350"/>
      <c r="HV28" s="350"/>
      <c r="HW28" s="350"/>
      <c r="HX28" s="350"/>
      <c r="HY28" s="350"/>
      <c r="HZ28" s="350"/>
      <c r="IA28" s="350"/>
      <c r="IB28" s="350"/>
      <c r="IC28" s="350"/>
      <c r="ID28" s="350"/>
      <c r="IE28" s="350"/>
      <c r="IF28" s="350"/>
      <c r="IG28" s="350"/>
      <c r="IH28" s="350"/>
      <c r="II28" s="350"/>
      <c r="IJ28" s="350"/>
      <c r="IK28" s="350"/>
      <c r="IL28" s="350"/>
      <c r="IM28" s="350"/>
      <c r="IN28" s="350"/>
      <c r="IO28" s="350"/>
      <c r="IP28" s="350"/>
      <c r="IQ28" s="350"/>
      <c r="IR28" s="350"/>
      <c r="IS28" s="350"/>
      <c r="IT28" s="350"/>
      <c r="IU28" s="350"/>
      <c r="IV28" s="350"/>
      <c r="IW28" s="350"/>
      <c r="IX28" s="350"/>
      <c r="IY28" s="350"/>
      <c r="IZ28" s="350"/>
      <c r="JA28" s="350"/>
      <c r="JB28" s="350"/>
      <c r="JC28" s="350"/>
      <c r="JD28" s="350"/>
      <c r="JE28" s="350"/>
      <c r="JF28" s="350"/>
      <c r="JG28" s="350"/>
      <c r="JH28" s="350"/>
      <c r="JI28" s="350"/>
      <c r="JJ28" s="350"/>
      <c r="JK28" s="350"/>
      <c r="JL28" s="350"/>
      <c r="JM28" s="350"/>
      <c r="JN28" s="350"/>
      <c r="JO28" s="350"/>
      <c r="JP28" s="350"/>
      <c r="JQ28" s="350"/>
      <c r="JR28" s="350"/>
      <c r="JS28" s="350"/>
      <c r="JT28" s="350"/>
      <c r="JU28" s="350"/>
      <c r="JV28" s="350"/>
      <c r="JW28" s="350"/>
      <c r="JX28" s="350"/>
      <c r="JY28" s="350"/>
      <c r="JZ28" s="350"/>
      <c r="KA28" s="350"/>
      <c r="KB28" s="350"/>
      <c r="KC28" s="350"/>
      <c r="KD28" s="350"/>
      <c r="KE28" s="350"/>
      <c r="KF28" s="350"/>
      <c r="KG28" s="350"/>
      <c r="KH28" s="350"/>
      <c r="KI28" s="350"/>
      <c r="KJ28" s="350"/>
      <c r="KK28" s="350"/>
      <c r="KL28" s="350"/>
      <c r="KM28" s="350"/>
      <c r="KN28" s="350"/>
    </row>
    <row r="29" spans="1:304" s="56" customFormat="1" ht="11.25" x14ac:dyDescent="0.2">
      <c r="A29" s="361">
        <v>2009</v>
      </c>
      <c r="B29" s="350"/>
      <c r="C29" s="217">
        <v>191</v>
      </c>
      <c r="D29" s="217">
        <v>116</v>
      </c>
      <c r="E29" s="381"/>
      <c r="F29" s="217">
        <v>7</v>
      </c>
      <c r="G29" s="381"/>
      <c r="H29" s="217">
        <v>37</v>
      </c>
      <c r="I29" s="381"/>
      <c r="J29" s="217">
        <v>31</v>
      </c>
      <c r="K29" s="381"/>
      <c r="L29" s="362">
        <f t="shared" si="6"/>
        <v>23.036649214659686</v>
      </c>
      <c r="M29" s="381"/>
      <c r="N29" s="362">
        <f t="shared" si="7"/>
        <v>19.3717277486911</v>
      </c>
      <c r="O29" s="381"/>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50"/>
      <c r="BW29" s="350"/>
      <c r="BX29" s="350"/>
      <c r="BY29" s="350"/>
      <c r="BZ29" s="350"/>
      <c r="CA29" s="350"/>
      <c r="CB29" s="350"/>
      <c r="CC29" s="350"/>
      <c r="CD29" s="350"/>
      <c r="CE29" s="350"/>
      <c r="CF29" s="350"/>
      <c r="CG29" s="350"/>
      <c r="CH29" s="350"/>
      <c r="CI29" s="350"/>
      <c r="CJ29" s="350"/>
      <c r="CK29" s="350"/>
      <c r="CL29" s="350"/>
      <c r="CM29" s="350"/>
      <c r="CN29" s="350"/>
      <c r="CO29" s="350"/>
      <c r="CP29" s="350"/>
      <c r="CQ29" s="350"/>
      <c r="CR29" s="350"/>
      <c r="CS29" s="350"/>
      <c r="CT29" s="350"/>
      <c r="CU29" s="350"/>
      <c r="CV29" s="350"/>
      <c r="CW29" s="350"/>
      <c r="CX29" s="350"/>
      <c r="CY29" s="350"/>
      <c r="CZ29" s="350"/>
      <c r="DA29" s="350"/>
      <c r="DB29" s="350"/>
      <c r="DC29" s="350"/>
      <c r="DD29" s="350"/>
      <c r="DE29" s="350"/>
      <c r="DF29" s="350"/>
      <c r="DG29" s="350"/>
      <c r="DH29" s="350"/>
      <c r="DI29" s="350"/>
      <c r="DJ29" s="350"/>
      <c r="DK29" s="350"/>
      <c r="DL29" s="350"/>
      <c r="DM29" s="350"/>
      <c r="DN29" s="350"/>
      <c r="DO29" s="350"/>
      <c r="DP29" s="350"/>
      <c r="DQ29" s="350"/>
      <c r="DR29" s="350"/>
      <c r="DS29" s="350"/>
      <c r="DT29" s="350"/>
      <c r="DU29" s="350"/>
      <c r="DV29" s="350"/>
      <c r="DW29" s="350"/>
      <c r="DX29" s="350"/>
      <c r="DY29" s="350"/>
      <c r="DZ29" s="350"/>
      <c r="EA29" s="350"/>
      <c r="EB29" s="350"/>
      <c r="EC29" s="350"/>
      <c r="ED29" s="350"/>
      <c r="EE29" s="350"/>
      <c r="EF29" s="350"/>
      <c r="EG29" s="350"/>
      <c r="EH29" s="350"/>
      <c r="EI29" s="350"/>
      <c r="EJ29" s="350"/>
      <c r="EK29" s="350"/>
      <c r="EL29" s="350"/>
      <c r="EM29" s="350"/>
      <c r="EN29" s="350"/>
      <c r="EO29" s="350"/>
      <c r="EP29" s="350"/>
      <c r="EQ29" s="350"/>
      <c r="ER29" s="350"/>
      <c r="ES29" s="350"/>
      <c r="ET29" s="350"/>
      <c r="EU29" s="350"/>
      <c r="EV29" s="350"/>
      <c r="EW29" s="350"/>
      <c r="EX29" s="350"/>
      <c r="EY29" s="350"/>
      <c r="EZ29" s="350"/>
      <c r="FA29" s="350"/>
      <c r="FB29" s="350"/>
      <c r="FC29" s="350"/>
      <c r="FD29" s="350"/>
      <c r="FE29" s="350"/>
      <c r="FF29" s="350"/>
      <c r="FG29" s="350"/>
      <c r="FH29" s="350"/>
      <c r="FI29" s="350"/>
      <c r="FJ29" s="350"/>
      <c r="FK29" s="350"/>
      <c r="FL29" s="350"/>
      <c r="FM29" s="350"/>
      <c r="FN29" s="350"/>
      <c r="FO29" s="350"/>
      <c r="FP29" s="350"/>
      <c r="FQ29" s="350"/>
      <c r="FR29" s="350"/>
      <c r="FS29" s="350"/>
      <c r="FT29" s="350"/>
      <c r="FU29" s="350"/>
      <c r="FV29" s="350"/>
      <c r="FW29" s="350"/>
      <c r="FX29" s="350"/>
      <c r="FY29" s="350"/>
      <c r="FZ29" s="350"/>
      <c r="GA29" s="350"/>
      <c r="GB29" s="350"/>
      <c r="GC29" s="350"/>
      <c r="GD29" s="350"/>
      <c r="GE29" s="350"/>
      <c r="GF29" s="350"/>
      <c r="GG29" s="350"/>
      <c r="GH29" s="350"/>
      <c r="GI29" s="350"/>
      <c r="GJ29" s="350"/>
      <c r="GK29" s="350"/>
      <c r="GL29" s="350"/>
      <c r="GM29" s="350"/>
      <c r="GN29" s="350"/>
      <c r="GO29" s="350"/>
      <c r="GP29" s="350"/>
      <c r="GQ29" s="350"/>
      <c r="GR29" s="350"/>
      <c r="GS29" s="350"/>
      <c r="GT29" s="350"/>
      <c r="GU29" s="350"/>
      <c r="GV29" s="350"/>
      <c r="GW29" s="350"/>
      <c r="GX29" s="350"/>
      <c r="GY29" s="350"/>
      <c r="GZ29" s="350"/>
      <c r="HA29" s="350"/>
      <c r="HB29" s="350"/>
      <c r="HC29" s="350"/>
      <c r="HD29" s="350"/>
      <c r="HE29" s="350"/>
      <c r="HF29" s="350"/>
      <c r="HG29" s="350"/>
      <c r="HH29" s="350"/>
      <c r="HI29" s="350"/>
      <c r="HJ29" s="350"/>
      <c r="HK29" s="350"/>
      <c r="HL29" s="350"/>
      <c r="HM29" s="350"/>
      <c r="HN29" s="350"/>
      <c r="HO29" s="350"/>
      <c r="HP29" s="350"/>
      <c r="HQ29" s="350"/>
      <c r="HR29" s="350"/>
      <c r="HS29" s="350"/>
      <c r="HT29" s="350"/>
      <c r="HU29" s="350"/>
      <c r="HV29" s="350"/>
      <c r="HW29" s="350"/>
      <c r="HX29" s="350"/>
      <c r="HY29" s="350"/>
      <c r="HZ29" s="350"/>
      <c r="IA29" s="350"/>
      <c r="IB29" s="350"/>
      <c r="IC29" s="350"/>
      <c r="ID29" s="350"/>
      <c r="IE29" s="350"/>
      <c r="IF29" s="350"/>
      <c r="IG29" s="350"/>
      <c r="IH29" s="350"/>
      <c r="II29" s="350"/>
      <c r="IJ29" s="350"/>
      <c r="IK29" s="350"/>
      <c r="IL29" s="350"/>
      <c r="IM29" s="350"/>
      <c r="IN29" s="350"/>
      <c r="IO29" s="350"/>
      <c r="IP29" s="350"/>
      <c r="IQ29" s="350"/>
      <c r="IR29" s="350"/>
      <c r="IS29" s="350"/>
      <c r="IT29" s="350"/>
      <c r="IU29" s="350"/>
      <c r="IV29" s="350"/>
      <c r="IW29" s="350"/>
      <c r="IX29" s="350"/>
      <c r="IY29" s="350"/>
      <c r="IZ29" s="350"/>
      <c r="JA29" s="350"/>
      <c r="JB29" s="350"/>
      <c r="JC29" s="350"/>
      <c r="JD29" s="350"/>
      <c r="JE29" s="350"/>
      <c r="JF29" s="350"/>
      <c r="JG29" s="350"/>
      <c r="JH29" s="350"/>
      <c r="JI29" s="350"/>
      <c r="JJ29" s="350"/>
      <c r="JK29" s="350"/>
      <c r="JL29" s="350"/>
      <c r="JM29" s="350"/>
      <c r="JN29" s="350"/>
      <c r="JO29" s="350"/>
      <c r="JP29" s="350"/>
      <c r="JQ29" s="350"/>
      <c r="JR29" s="350"/>
      <c r="JS29" s="350"/>
      <c r="JT29" s="350"/>
      <c r="JU29" s="350"/>
      <c r="JV29" s="350"/>
      <c r="JW29" s="350"/>
      <c r="JX29" s="350"/>
      <c r="JY29" s="350"/>
      <c r="JZ29" s="350"/>
      <c r="KA29" s="350"/>
      <c r="KB29" s="350"/>
      <c r="KC29" s="350"/>
      <c r="KD29" s="350"/>
      <c r="KE29" s="350"/>
      <c r="KF29" s="350"/>
      <c r="KG29" s="350"/>
      <c r="KH29" s="350"/>
      <c r="KI29" s="350"/>
      <c r="KJ29" s="350"/>
      <c r="KK29" s="350"/>
      <c r="KL29" s="350"/>
      <c r="KM29" s="350"/>
      <c r="KN29" s="350"/>
    </row>
    <row r="30" spans="1:304" s="56" customFormat="1" ht="11.25" x14ac:dyDescent="0.2">
      <c r="A30" s="361">
        <v>2010</v>
      </c>
      <c r="B30" s="350"/>
      <c r="C30" s="212">
        <v>138</v>
      </c>
      <c r="D30" s="212">
        <v>98</v>
      </c>
      <c r="E30" s="381"/>
      <c r="F30" s="212">
        <v>1</v>
      </c>
      <c r="G30" s="381"/>
      <c r="H30" s="212">
        <v>21</v>
      </c>
      <c r="I30" s="381"/>
      <c r="J30" s="164">
        <v>18</v>
      </c>
      <c r="K30" s="381"/>
      <c r="L30" s="362">
        <f t="shared" si="6"/>
        <v>15.942028985507246</v>
      </c>
      <c r="M30" s="381"/>
      <c r="N30" s="362">
        <f t="shared" si="7"/>
        <v>15.217391304347826</v>
      </c>
      <c r="O30" s="381"/>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350"/>
      <c r="BS30" s="350"/>
      <c r="BT30" s="350"/>
      <c r="BU30" s="350"/>
      <c r="BV30" s="350"/>
      <c r="BW30" s="350"/>
      <c r="BX30" s="350"/>
      <c r="BY30" s="350"/>
      <c r="BZ30" s="350"/>
      <c r="CA30" s="350"/>
      <c r="CB30" s="350"/>
      <c r="CC30" s="350"/>
      <c r="CD30" s="350"/>
      <c r="CE30" s="350"/>
      <c r="CF30" s="350"/>
      <c r="CG30" s="350"/>
      <c r="CH30" s="350"/>
      <c r="CI30" s="350"/>
      <c r="CJ30" s="350"/>
      <c r="CK30" s="350"/>
      <c r="CL30" s="350"/>
      <c r="CM30" s="350"/>
      <c r="CN30" s="350"/>
      <c r="CO30" s="350"/>
      <c r="CP30" s="350"/>
      <c r="CQ30" s="350"/>
      <c r="CR30" s="350"/>
      <c r="CS30" s="350"/>
      <c r="CT30" s="350"/>
      <c r="CU30" s="350"/>
      <c r="CV30" s="350"/>
      <c r="CW30" s="350"/>
      <c r="CX30" s="350"/>
      <c r="CY30" s="350"/>
      <c r="CZ30" s="350"/>
      <c r="DA30" s="350"/>
      <c r="DB30" s="350"/>
      <c r="DC30" s="350"/>
      <c r="DD30" s="350"/>
      <c r="DE30" s="350"/>
      <c r="DF30" s="350"/>
      <c r="DG30" s="350"/>
      <c r="DH30" s="350"/>
      <c r="DI30" s="350"/>
      <c r="DJ30" s="350"/>
      <c r="DK30" s="350"/>
      <c r="DL30" s="350"/>
      <c r="DM30" s="350"/>
      <c r="DN30" s="350"/>
      <c r="DO30" s="350"/>
      <c r="DP30" s="350"/>
      <c r="DQ30" s="350"/>
      <c r="DR30" s="350"/>
      <c r="DS30" s="350"/>
      <c r="DT30" s="350"/>
      <c r="DU30" s="350"/>
      <c r="DV30" s="350"/>
      <c r="DW30" s="350"/>
      <c r="DX30" s="350"/>
      <c r="DY30" s="350"/>
      <c r="DZ30" s="350"/>
      <c r="EA30" s="350"/>
      <c r="EB30" s="350"/>
      <c r="EC30" s="350"/>
      <c r="ED30" s="350"/>
      <c r="EE30" s="350"/>
      <c r="EF30" s="350"/>
      <c r="EG30" s="350"/>
      <c r="EH30" s="350"/>
      <c r="EI30" s="350"/>
      <c r="EJ30" s="350"/>
      <c r="EK30" s="350"/>
      <c r="EL30" s="350"/>
      <c r="EM30" s="350"/>
      <c r="EN30" s="350"/>
      <c r="EO30" s="350"/>
      <c r="EP30" s="350"/>
      <c r="EQ30" s="350"/>
      <c r="ER30" s="350"/>
      <c r="ES30" s="350"/>
      <c r="ET30" s="350"/>
      <c r="EU30" s="350"/>
      <c r="EV30" s="350"/>
      <c r="EW30" s="350"/>
      <c r="EX30" s="350"/>
      <c r="EY30" s="350"/>
      <c r="EZ30" s="350"/>
      <c r="FA30" s="350"/>
      <c r="FB30" s="350"/>
      <c r="FC30" s="350"/>
      <c r="FD30" s="350"/>
      <c r="FE30" s="350"/>
      <c r="FF30" s="350"/>
      <c r="FG30" s="350"/>
      <c r="FH30" s="350"/>
      <c r="FI30" s="350"/>
      <c r="FJ30" s="350"/>
      <c r="FK30" s="350"/>
      <c r="FL30" s="350"/>
      <c r="FM30" s="350"/>
      <c r="FN30" s="350"/>
      <c r="FO30" s="350"/>
      <c r="FP30" s="350"/>
      <c r="FQ30" s="350"/>
      <c r="FR30" s="350"/>
      <c r="FS30" s="350"/>
      <c r="FT30" s="350"/>
      <c r="FU30" s="350"/>
      <c r="FV30" s="350"/>
      <c r="FW30" s="350"/>
      <c r="FX30" s="350"/>
      <c r="FY30" s="350"/>
      <c r="FZ30" s="350"/>
      <c r="GA30" s="350"/>
      <c r="GB30" s="350"/>
      <c r="GC30" s="350"/>
      <c r="GD30" s="350"/>
      <c r="GE30" s="350"/>
      <c r="GF30" s="350"/>
      <c r="GG30" s="350"/>
      <c r="GH30" s="350"/>
      <c r="GI30" s="350"/>
      <c r="GJ30" s="350"/>
      <c r="GK30" s="350"/>
      <c r="GL30" s="350"/>
      <c r="GM30" s="350"/>
      <c r="GN30" s="350"/>
      <c r="GO30" s="350"/>
      <c r="GP30" s="350"/>
      <c r="GQ30" s="350"/>
      <c r="GR30" s="350"/>
      <c r="GS30" s="350"/>
      <c r="GT30" s="350"/>
      <c r="GU30" s="350"/>
      <c r="GV30" s="350"/>
      <c r="GW30" s="350"/>
      <c r="GX30" s="350"/>
      <c r="GY30" s="350"/>
      <c r="GZ30" s="350"/>
      <c r="HA30" s="350"/>
      <c r="HB30" s="350"/>
      <c r="HC30" s="350"/>
      <c r="HD30" s="350"/>
      <c r="HE30" s="350"/>
      <c r="HF30" s="350"/>
      <c r="HG30" s="350"/>
      <c r="HH30" s="350"/>
      <c r="HI30" s="350"/>
      <c r="HJ30" s="350"/>
      <c r="HK30" s="350"/>
      <c r="HL30" s="350"/>
      <c r="HM30" s="350"/>
      <c r="HN30" s="350"/>
      <c r="HO30" s="350"/>
      <c r="HP30" s="350"/>
      <c r="HQ30" s="350"/>
      <c r="HR30" s="350"/>
      <c r="HS30" s="350"/>
      <c r="HT30" s="350"/>
      <c r="HU30" s="350"/>
      <c r="HV30" s="350"/>
      <c r="HW30" s="350"/>
      <c r="HX30" s="350"/>
      <c r="HY30" s="350"/>
      <c r="HZ30" s="350"/>
      <c r="IA30" s="350"/>
      <c r="IB30" s="350"/>
      <c r="IC30" s="350"/>
      <c r="ID30" s="350"/>
      <c r="IE30" s="350"/>
      <c r="IF30" s="350"/>
      <c r="IG30" s="350"/>
      <c r="IH30" s="350"/>
      <c r="II30" s="350"/>
      <c r="IJ30" s="350"/>
      <c r="IK30" s="350"/>
      <c r="IL30" s="350"/>
      <c r="IM30" s="350"/>
      <c r="IN30" s="350"/>
      <c r="IO30" s="350"/>
      <c r="IP30" s="350"/>
      <c r="IQ30" s="350"/>
      <c r="IR30" s="350"/>
      <c r="IS30" s="350"/>
      <c r="IT30" s="350"/>
      <c r="IU30" s="350"/>
      <c r="IV30" s="350"/>
      <c r="IW30" s="350"/>
      <c r="IX30" s="350"/>
      <c r="IY30" s="350"/>
      <c r="IZ30" s="350"/>
      <c r="JA30" s="350"/>
      <c r="JB30" s="350"/>
      <c r="JC30" s="350"/>
      <c r="JD30" s="350"/>
      <c r="JE30" s="350"/>
      <c r="JF30" s="350"/>
      <c r="JG30" s="350"/>
      <c r="JH30" s="350"/>
      <c r="JI30" s="350"/>
      <c r="JJ30" s="350"/>
      <c r="JK30" s="350"/>
      <c r="JL30" s="350"/>
      <c r="JM30" s="350"/>
      <c r="JN30" s="350"/>
      <c r="JO30" s="350"/>
      <c r="JP30" s="350"/>
      <c r="JQ30" s="350"/>
      <c r="JR30" s="350"/>
      <c r="JS30" s="350"/>
      <c r="JT30" s="350"/>
      <c r="JU30" s="350"/>
      <c r="JV30" s="350"/>
      <c r="JW30" s="350"/>
      <c r="JX30" s="350"/>
      <c r="JY30" s="350"/>
      <c r="JZ30" s="350"/>
      <c r="KA30" s="350"/>
      <c r="KB30" s="350"/>
      <c r="KC30" s="350"/>
      <c r="KD30" s="350"/>
      <c r="KE30" s="350"/>
      <c r="KF30" s="350"/>
      <c r="KG30" s="350"/>
      <c r="KH30" s="350"/>
      <c r="KI30" s="350"/>
      <c r="KJ30" s="350"/>
      <c r="KK30" s="350"/>
      <c r="KL30" s="350"/>
      <c r="KM30" s="350"/>
      <c r="KN30" s="350"/>
    </row>
    <row r="31" spans="1:304" s="345" customFormat="1" ht="11.25" x14ac:dyDescent="0.2">
      <c r="A31" s="361">
        <v>2011</v>
      </c>
      <c r="B31" s="350"/>
      <c r="C31" s="212">
        <v>148</v>
      </c>
      <c r="D31" s="212">
        <v>87</v>
      </c>
      <c r="E31" s="381" t="s">
        <v>623</v>
      </c>
      <c r="F31" s="212">
        <v>10</v>
      </c>
      <c r="G31" s="381" t="s">
        <v>623</v>
      </c>
      <c r="H31" s="212">
        <v>23</v>
      </c>
      <c r="I31" s="381" t="s">
        <v>623</v>
      </c>
      <c r="J31" s="164">
        <v>28</v>
      </c>
      <c r="K31" s="381" t="s">
        <v>623</v>
      </c>
      <c r="L31" s="362">
        <f t="shared" si="6"/>
        <v>22.297297297297298</v>
      </c>
      <c r="M31" s="381" t="s">
        <v>623</v>
      </c>
      <c r="N31" s="362">
        <f t="shared" si="7"/>
        <v>15.54054054054054</v>
      </c>
      <c r="O31" s="381" t="s">
        <v>623</v>
      </c>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c r="IR31" s="350"/>
      <c r="IS31" s="350"/>
      <c r="IT31" s="350"/>
      <c r="IU31" s="350"/>
      <c r="IV31" s="350"/>
      <c r="IW31" s="350"/>
      <c r="IX31" s="350"/>
      <c r="IY31" s="350"/>
      <c r="IZ31" s="350"/>
      <c r="JA31" s="350"/>
      <c r="JB31" s="350"/>
      <c r="JC31" s="350"/>
      <c r="JD31" s="350"/>
      <c r="JE31" s="350"/>
      <c r="JF31" s="350"/>
      <c r="JG31" s="350"/>
      <c r="JH31" s="350"/>
      <c r="JI31" s="350"/>
      <c r="JJ31" s="350"/>
      <c r="JK31" s="350"/>
      <c r="JL31" s="350"/>
      <c r="JM31" s="350"/>
      <c r="JN31" s="350"/>
      <c r="JO31" s="350"/>
      <c r="JP31" s="350"/>
      <c r="JQ31" s="350"/>
      <c r="JR31" s="350"/>
      <c r="JS31" s="350"/>
      <c r="JT31" s="350"/>
      <c r="JU31" s="350"/>
      <c r="JV31" s="350"/>
      <c r="JW31" s="350"/>
      <c r="JX31" s="350"/>
      <c r="JY31" s="350"/>
      <c r="JZ31" s="350"/>
      <c r="KA31" s="350"/>
      <c r="KB31" s="350"/>
      <c r="KC31" s="350"/>
      <c r="KD31" s="350"/>
      <c r="KE31" s="350"/>
      <c r="KF31" s="350"/>
      <c r="KG31" s="350"/>
      <c r="KH31" s="350"/>
      <c r="KI31" s="350"/>
      <c r="KJ31" s="350"/>
      <c r="KK31" s="350"/>
      <c r="KL31" s="350"/>
      <c r="KM31" s="350"/>
      <c r="KN31" s="350"/>
    </row>
    <row r="32" spans="1:304" s="345" customFormat="1" ht="11.25" x14ac:dyDescent="0.2">
      <c r="A32" s="361">
        <v>2012</v>
      </c>
      <c r="B32" s="350"/>
      <c r="C32" s="350">
        <v>123</v>
      </c>
      <c r="D32" s="212">
        <v>95</v>
      </c>
      <c r="E32" s="381"/>
      <c r="F32" s="212">
        <v>1</v>
      </c>
      <c r="G32" s="381"/>
      <c r="H32" s="212">
        <v>21</v>
      </c>
      <c r="I32" s="381"/>
      <c r="J32" s="212">
        <v>6</v>
      </c>
      <c r="K32" s="381"/>
      <c r="L32" s="362">
        <f t="shared" si="6"/>
        <v>17.886178861788618</v>
      </c>
      <c r="M32" s="381"/>
      <c r="N32" s="362">
        <f t="shared" si="7"/>
        <v>17.073170731707318</v>
      </c>
      <c r="O32" s="381"/>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c r="IR32" s="350"/>
      <c r="IS32" s="350"/>
      <c r="IT32" s="350"/>
      <c r="IU32" s="350"/>
      <c r="IV32" s="350"/>
      <c r="IW32" s="350"/>
      <c r="IX32" s="350"/>
      <c r="IY32" s="350"/>
      <c r="IZ32" s="350"/>
      <c r="JA32" s="350"/>
      <c r="JB32" s="350"/>
      <c r="JC32" s="350"/>
      <c r="JD32" s="350"/>
      <c r="JE32" s="350"/>
      <c r="JF32" s="350"/>
      <c r="JG32" s="350"/>
      <c r="JH32" s="350"/>
      <c r="JI32" s="350"/>
      <c r="JJ32" s="350"/>
      <c r="JK32" s="350"/>
      <c r="JL32" s="350"/>
      <c r="JM32" s="350"/>
      <c r="JN32" s="350"/>
      <c r="JO32" s="350"/>
      <c r="JP32" s="350"/>
      <c r="JQ32" s="350"/>
      <c r="JR32" s="350"/>
      <c r="JS32" s="350"/>
      <c r="JT32" s="350"/>
      <c r="JU32" s="350"/>
      <c r="JV32" s="350"/>
      <c r="JW32" s="350"/>
      <c r="JX32" s="350"/>
      <c r="JY32" s="350"/>
      <c r="JZ32" s="350"/>
      <c r="KA32" s="350"/>
      <c r="KB32" s="350"/>
      <c r="KC32" s="350"/>
      <c r="KD32" s="350"/>
      <c r="KE32" s="350"/>
      <c r="KF32" s="350"/>
      <c r="KG32" s="350"/>
      <c r="KH32" s="350"/>
      <c r="KI32" s="350"/>
      <c r="KJ32" s="350"/>
      <c r="KK32" s="350"/>
      <c r="KL32" s="350"/>
      <c r="KM32" s="350"/>
      <c r="KN32" s="350"/>
    </row>
    <row r="33" spans="1:303" s="345" customFormat="1" ht="11.25" x14ac:dyDescent="0.2">
      <c r="A33" s="361">
        <v>2013</v>
      </c>
      <c r="B33" s="350"/>
      <c r="C33" s="350">
        <v>124</v>
      </c>
      <c r="D33" s="212">
        <v>84</v>
      </c>
      <c r="E33" s="381"/>
      <c r="F33" s="212">
        <v>7</v>
      </c>
      <c r="G33" s="381"/>
      <c r="H33" s="212">
        <v>18</v>
      </c>
      <c r="I33" s="381"/>
      <c r="J33" s="212">
        <v>15</v>
      </c>
      <c r="K33" s="381"/>
      <c r="L33" s="362">
        <f t="shared" si="6"/>
        <v>20.161290322580644</v>
      </c>
      <c r="M33" s="381"/>
      <c r="N33" s="362">
        <f t="shared" si="7"/>
        <v>14.516129032258064</v>
      </c>
      <c r="O33" s="381"/>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c r="IR33" s="350"/>
      <c r="IS33" s="350"/>
      <c r="IT33" s="350"/>
      <c r="IU33" s="350"/>
      <c r="IV33" s="350"/>
      <c r="IW33" s="350"/>
      <c r="IX33" s="350"/>
      <c r="IY33" s="350"/>
      <c r="IZ33" s="350"/>
      <c r="JA33" s="350"/>
      <c r="JB33" s="350"/>
      <c r="JC33" s="350"/>
      <c r="JD33" s="350"/>
      <c r="JE33" s="350"/>
      <c r="JF33" s="350"/>
      <c r="JG33" s="350"/>
      <c r="JH33" s="350"/>
      <c r="JI33" s="350"/>
      <c r="JJ33" s="350"/>
      <c r="JK33" s="350"/>
      <c r="JL33" s="350"/>
      <c r="JM33" s="350"/>
      <c r="JN33" s="350"/>
      <c r="JO33" s="350"/>
      <c r="JP33" s="350"/>
      <c r="JQ33" s="350"/>
      <c r="JR33" s="350"/>
      <c r="JS33" s="350"/>
      <c r="JT33" s="350"/>
      <c r="JU33" s="350"/>
      <c r="JV33" s="350"/>
      <c r="JW33" s="350"/>
      <c r="JX33" s="350"/>
      <c r="JY33" s="350"/>
      <c r="JZ33" s="350"/>
      <c r="KA33" s="350"/>
      <c r="KB33" s="350"/>
      <c r="KC33" s="350"/>
      <c r="KD33" s="350"/>
      <c r="KE33" s="350"/>
      <c r="KF33" s="350"/>
      <c r="KG33" s="350"/>
      <c r="KH33" s="350"/>
      <c r="KI33" s="350"/>
      <c r="KJ33" s="350"/>
      <c r="KK33" s="350"/>
      <c r="KL33" s="350"/>
      <c r="KM33" s="350"/>
      <c r="KN33" s="350"/>
    </row>
    <row r="34" spans="1:303" s="345" customFormat="1" ht="11.25" x14ac:dyDescent="0.2">
      <c r="A34" s="361">
        <v>2014</v>
      </c>
      <c r="B34" s="350"/>
      <c r="C34" s="350">
        <v>109</v>
      </c>
      <c r="D34" s="212">
        <v>80</v>
      </c>
      <c r="E34" s="381"/>
      <c r="F34" s="212">
        <v>4</v>
      </c>
      <c r="G34" s="381"/>
      <c r="H34" s="212">
        <v>15</v>
      </c>
      <c r="I34" s="381"/>
      <c r="J34" s="212">
        <v>10</v>
      </c>
      <c r="K34" s="381"/>
      <c r="L34" s="362">
        <f t="shared" si="6"/>
        <v>17.431192660550458</v>
      </c>
      <c r="M34" s="381"/>
      <c r="N34" s="362">
        <f t="shared" si="7"/>
        <v>13.761467889908257</v>
      </c>
      <c r="O34" s="381"/>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c r="IR34" s="350"/>
      <c r="IS34" s="350"/>
      <c r="IT34" s="350"/>
      <c r="IU34" s="350"/>
      <c r="IV34" s="350"/>
      <c r="IW34" s="350"/>
      <c r="IX34" s="350"/>
      <c r="IY34" s="350"/>
      <c r="IZ34" s="350"/>
      <c r="JA34" s="350"/>
      <c r="JB34" s="350"/>
      <c r="JC34" s="350"/>
      <c r="JD34" s="350"/>
      <c r="JE34" s="350"/>
      <c r="JF34" s="350"/>
      <c r="JG34" s="350"/>
      <c r="JH34" s="350"/>
      <c r="JI34" s="350"/>
      <c r="JJ34" s="350"/>
      <c r="JK34" s="350"/>
      <c r="JL34" s="350"/>
      <c r="JM34" s="350"/>
      <c r="JN34" s="350"/>
      <c r="JO34" s="350"/>
      <c r="JP34" s="350"/>
      <c r="JQ34" s="350"/>
      <c r="JR34" s="350"/>
      <c r="JS34" s="350"/>
      <c r="JT34" s="350"/>
      <c r="JU34" s="350"/>
      <c r="JV34" s="350"/>
      <c r="JW34" s="350"/>
      <c r="JX34" s="350"/>
      <c r="JY34" s="350"/>
      <c r="JZ34" s="350"/>
      <c r="KA34" s="350"/>
      <c r="KB34" s="350"/>
      <c r="KC34" s="350"/>
      <c r="KD34" s="350"/>
      <c r="KE34" s="350"/>
      <c r="KF34" s="350"/>
      <c r="KG34" s="350"/>
      <c r="KH34" s="350"/>
      <c r="KI34" s="350"/>
      <c r="KJ34" s="350"/>
      <c r="KK34" s="350"/>
      <c r="KL34" s="350"/>
      <c r="KM34" s="350"/>
      <c r="KN34" s="350"/>
    </row>
    <row r="35" spans="1:303" s="514" customFormat="1" ht="11.25" x14ac:dyDescent="0.2">
      <c r="A35" s="346" t="s">
        <v>663</v>
      </c>
      <c r="B35" s="346"/>
      <c r="C35" s="372">
        <f>SUM(C26:C34)</f>
        <v>1541</v>
      </c>
      <c r="D35" s="372">
        <f t="shared" ref="D35" si="8">SUM(D26:D34)</f>
        <v>1038</v>
      </c>
      <c r="E35" s="372">
        <f t="shared" ref="E35" si="9">SUM(E26:E34)</f>
        <v>0</v>
      </c>
      <c r="F35" s="372">
        <f t="shared" ref="F35" si="10">SUM(F26:F34)</f>
        <v>64</v>
      </c>
      <c r="G35" s="372">
        <f t="shared" ref="G35" si="11">SUM(G26:G34)</f>
        <v>0</v>
      </c>
      <c r="H35" s="372">
        <f t="shared" ref="H35" si="12">SUM(H26:H34)</f>
        <v>251</v>
      </c>
      <c r="I35" s="372">
        <f>SUM(I26:I34)</f>
        <v>0</v>
      </c>
      <c r="J35" s="372">
        <f t="shared" ref="J35" si="13">SUM(J26:J34)</f>
        <v>188</v>
      </c>
      <c r="K35" s="382"/>
      <c r="L35" s="368">
        <f t="shared" si="6"/>
        <v>20.44127190136275</v>
      </c>
      <c r="M35" s="382"/>
      <c r="N35" s="368">
        <f t="shared" si="7"/>
        <v>16.288124594419209</v>
      </c>
      <c r="O35" s="382"/>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c r="EF35" s="346"/>
      <c r="EG35" s="346"/>
      <c r="EH35" s="346"/>
      <c r="EI35" s="346"/>
      <c r="EJ35" s="346"/>
      <c r="EK35" s="346"/>
      <c r="EL35" s="346"/>
      <c r="EM35" s="346"/>
      <c r="EN35" s="346"/>
      <c r="EO35" s="346"/>
      <c r="EP35" s="346"/>
      <c r="EQ35" s="346"/>
      <c r="ER35" s="346"/>
      <c r="ES35" s="346"/>
      <c r="ET35" s="346"/>
      <c r="EU35" s="346"/>
      <c r="EV35" s="346"/>
      <c r="EW35" s="346"/>
      <c r="EX35" s="346"/>
      <c r="EY35" s="346"/>
      <c r="EZ35" s="346"/>
      <c r="FA35" s="346"/>
      <c r="FB35" s="346"/>
      <c r="FC35" s="346"/>
      <c r="FD35" s="346"/>
      <c r="FE35" s="346"/>
      <c r="FF35" s="346"/>
      <c r="FG35" s="346"/>
      <c r="FH35" s="346"/>
      <c r="FI35" s="346"/>
      <c r="FJ35" s="346"/>
      <c r="FK35" s="346"/>
      <c r="FL35" s="346"/>
      <c r="FM35" s="346"/>
      <c r="FN35" s="346"/>
      <c r="FO35" s="346"/>
      <c r="FP35" s="346"/>
      <c r="FQ35" s="346"/>
      <c r="FR35" s="346"/>
      <c r="FS35" s="346"/>
      <c r="FT35" s="346"/>
      <c r="FU35" s="346"/>
      <c r="FV35" s="346"/>
      <c r="FW35" s="346"/>
      <c r="FX35" s="346"/>
      <c r="FY35" s="346"/>
      <c r="FZ35" s="346"/>
      <c r="GA35" s="346"/>
      <c r="GB35" s="346"/>
      <c r="GC35" s="346"/>
      <c r="GD35" s="346"/>
      <c r="GE35" s="346"/>
      <c r="GF35" s="346"/>
      <c r="GG35" s="346"/>
      <c r="GH35" s="346"/>
      <c r="GI35" s="346"/>
      <c r="GJ35" s="346"/>
      <c r="GK35" s="346"/>
      <c r="GL35" s="346"/>
      <c r="GM35" s="346"/>
      <c r="GN35" s="346"/>
      <c r="GO35" s="346"/>
      <c r="GP35" s="346"/>
      <c r="GQ35" s="346"/>
      <c r="GR35" s="346"/>
      <c r="GS35" s="346"/>
      <c r="GT35" s="346"/>
      <c r="GU35" s="346"/>
      <c r="GV35" s="346"/>
      <c r="GW35" s="346"/>
      <c r="GX35" s="346"/>
      <c r="GY35" s="346"/>
      <c r="GZ35" s="346"/>
      <c r="HA35" s="346"/>
      <c r="HB35" s="346"/>
      <c r="HC35" s="346"/>
      <c r="HD35" s="346"/>
      <c r="HE35" s="346"/>
      <c r="HF35" s="346"/>
      <c r="HG35" s="346"/>
      <c r="HH35" s="346"/>
      <c r="HI35" s="346"/>
      <c r="HJ35" s="346"/>
      <c r="HK35" s="346"/>
      <c r="HL35" s="346"/>
      <c r="HM35" s="346"/>
      <c r="HN35" s="346"/>
      <c r="HO35" s="346"/>
      <c r="HP35" s="346"/>
      <c r="HQ35" s="346"/>
      <c r="HR35" s="346"/>
      <c r="HS35" s="346"/>
      <c r="HT35" s="346"/>
      <c r="HU35" s="346"/>
      <c r="HV35" s="346"/>
      <c r="HW35" s="346"/>
      <c r="HX35" s="346"/>
      <c r="HY35" s="346"/>
      <c r="HZ35" s="346"/>
      <c r="IA35" s="346"/>
      <c r="IB35" s="346"/>
      <c r="IC35" s="346"/>
      <c r="ID35" s="346"/>
      <c r="IE35" s="346"/>
      <c r="IF35" s="346"/>
    </row>
    <row r="36" spans="1:303" s="56" customFormat="1" ht="11.25" x14ac:dyDescent="0.2">
      <c r="A36" s="361"/>
      <c r="B36" s="350"/>
      <c r="C36" s="350"/>
      <c r="D36" s="350"/>
      <c r="E36" s="361"/>
      <c r="F36" s="350"/>
      <c r="G36" s="361"/>
      <c r="H36" s="350"/>
      <c r="I36" s="361"/>
      <c r="J36" s="350"/>
      <c r="K36" s="361"/>
      <c r="L36" s="378"/>
      <c r="M36" s="361"/>
      <c r="N36" s="362"/>
      <c r="O36" s="361"/>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c r="IR36" s="350"/>
      <c r="IS36" s="350"/>
      <c r="IT36" s="350"/>
      <c r="IU36" s="350"/>
      <c r="IV36" s="350"/>
      <c r="IW36" s="350"/>
      <c r="IX36" s="350"/>
      <c r="IY36" s="350"/>
      <c r="IZ36" s="350"/>
      <c r="JA36" s="350"/>
      <c r="JB36" s="350"/>
      <c r="JC36" s="350"/>
      <c r="JD36" s="350"/>
      <c r="JE36" s="350"/>
      <c r="JF36" s="350"/>
      <c r="JG36" s="350"/>
      <c r="JH36" s="350"/>
      <c r="JI36" s="350"/>
      <c r="JJ36" s="350"/>
      <c r="JK36" s="350"/>
      <c r="JL36" s="350"/>
      <c r="JM36" s="350"/>
      <c r="JN36" s="350"/>
      <c r="JO36" s="350"/>
      <c r="JP36" s="350"/>
      <c r="JQ36" s="350"/>
      <c r="JR36" s="350"/>
      <c r="JS36" s="350"/>
      <c r="JT36" s="350"/>
      <c r="JU36" s="350"/>
      <c r="JV36" s="350"/>
      <c r="JW36" s="350"/>
      <c r="JX36" s="350"/>
      <c r="JY36" s="350"/>
      <c r="JZ36" s="350"/>
      <c r="KA36" s="350"/>
      <c r="KB36" s="350"/>
      <c r="KC36" s="350"/>
      <c r="KD36" s="350"/>
      <c r="KE36" s="350"/>
      <c r="KF36" s="350"/>
      <c r="KG36" s="350"/>
      <c r="KH36" s="350"/>
      <c r="KI36" s="350"/>
      <c r="KJ36" s="350"/>
      <c r="KK36" s="350"/>
      <c r="KL36" s="350"/>
      <c r="KM36" s="350"/>
      <c r="KN36" s="350"/>
    </row>
    <row r="37" spans="1:303" s="56" customFormat="1" ht="12" customHeight="1" x14ac:dyDescent="0.2">
      <c r="A37" s="346" t="s">
        <v>325</v>
      </c>
      <c r="B37" s="350"/>
      <c r="C37" s="217"/>
      <c r="D37" s="217"/>
      <c r="E37" s="498"/>
      <c r="F37" s="217"/>
      <c r="G37" s="498"/>
      <c r="H37" s="217"/>
      <c r="I37" s="498"/>
      <c r="J37" s="217"/>
      <c r="K37" s="498"/>
      <c r="L37" s="362"/>
      <c r="M37" s="498"/>
      <c r="N37" s="362"/>
      <c r="O37" s="498"/>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c r="IR37" s="350"/>
      <c r="IS37" s="350"/>
      <c r="IT37" s="350"/>
      <c r="IU37" s="350"/>
      <c r="IV37" s="350"/>
      <c r="IW37" s="350"/>
      <c r="IX37" s="350"/>
      <c r="IY37" s="350"/>
      <c r="IZ37" s="350"/>
      <c r="JA37" s="350"/>
      <c r="JB37" s="350"/>
      <c r="JC37" s="350"/>
      <c r="JD37" s="350"/>
      <c r="JE37" s="350"/>
      <c r="JF37" s="350"/>
      <c r="JG37" s="350"/>
      <c r="JH37" s="350"/>
      <c r="JI37" s="350"/>
      <c r="JJ37" s="350"/>
      <c r="JK37" s="350"/>
      <c r="JL37" s="350"/>
      <c r="JM37" s="350"/>
      <c r="JN37" s="350"/>
      <c r="JO37" s="350"/>
      <c r="JP37" s="350"/>
      <c r="JQ37" s="350"/>
      <c r="JR37" s="350"/>
      <c r="JS37" s="350"/>
      <c r="JT37" s="350"/>
      <c r="JU37" s="350"/>
      <c r="JV37" s="350"/>
      <c r="JW37" s="350"/>
      <c r="JX37" s="350"/>
      <c r="JY37" s="350"/>
      <c r="JZ37" s="350"/>
      <c r="KA37" s="350"/>
      <c r="KB37" s="350"/>
      <c r="KC37" s="350"/>
      <c r="KD37" s="350"/>
      <c r="KE37" s="350"/>
      <c r="KF37" s="350"/>
      <c r="KG37" s="350"/>
      <c r="KH37" s="350"/>
      <c r="KI37" s="350"/>
      <c r="KJ37" s="350"/>
      <c r="KK37" s="350"/>
      <c r="KL37" s="350"/>
      <c r="KM37" s="350"/>
      <c r="KN37" s="350"/>
    </row>
    <row r="38" spans="1:303" s="56" customFormat="1" ht="12" customHeight="1" x14ac:dyDescent="0.2">
      <c r="A38" s="361">
        <v>2006</v>
      </c>
      <c r="B38" s="350"/>
      <c r="C38" s="217">
        <v>41</v>
      </c>
      <c r="D38" s="217">
        <v>36</v>
      </c>
      <c r="E38" s="498"/>
      <c r="F38" s="217" t="s">
        <v>142</v>
      </c>
      <c r="G38" s="498"/>
      <c r="H38" s="217">
        <v>1</v>
      </c>
      <c r="I38" s="498"/>
      <c r="J38" s="217">
        <v>4</v>
      </c>
      <c r="K38" s="498"/>
      <c r="L38" s="362">
        <f>100*SUM(F38,H38)/C38</f>
        <v>2.4390243902439024</v>
      </c>
      <c r="M38" s="498"/>
      <c r="N38" s="362">
        <f>100*H38/C38</f>
        <v>2.4390243902439024</v>
      </c>
      <c r="O38" s="498"/>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c r="IR38" s="350"/>
      <c r="IS38" s="350"/>
      <c r="IT38" s="350"/>
      <c r="IU38" s="350"/>
      <c r="IV38" s="350"/>
      <c r="IW38" s="350"/>
      <c r="IX38" s="350"/>
      <c r="IY38" s="350"/>
      <c r="IZ38" s="350"/>
      <c r="JA38" s="350"/>
      <c r="JB38" s="350"/>
      <c r="JC38" s="350"/>
      <c r="JD38" s="350"/>
      <c r="JE38" s="350"/>
      <c r="JF38" s="350"/>
      <c r="JG38" s="350"/>
      <c r="JH38" s="350"/>
      <c r="JI38" s="350"/>
      <c r="JJ38" s="350"/>
      <c r="JK38" s="350"/>
      <c r="JL38" s="350"/>
      <c r="JM38" s="350"/>
      <c r="JN38" s="350"/>
      <c r="JO38" s="350"/>
      <c r="JP38" s="350"/>
      <c r="JQ38" s="350"/>
      <c r="JR38" s="350"/>
      <c r="JS38" s="350"/>
      <c r="JT38" s="350"/>
      <c r="JU38" s="350"/>
      <c r="JV38" s="350"/>
      <c r="JW38" s="350"/>
      <c r="JX38" s="350"/>
      <c r="JY38" s="350"/>
      <c r="JZ38" s="350"/>
      <c r="KA38" s="350"/>
      <c r="KB38" s="350"/>
      <c r="KC38" s="350"/>
      <c r="KD38" s="350"/>
      <c r="KE38" s="350"/>
      <c r="KF38" s="350"/>
      <c r="KG38" s="350"/>
      <c r="KH38" s="350"/>
      <c r="KI38" s="350"/>
      <c r="KJ38" s="350"/>
      <c r="KK38" s="350"/>
      <c r="KL38" s="350"/>
      <c r="KM38" s="350"/>
      <c r="KN38" s="350"/>
    </row>
    <row r="39" spans="1:303" s="56" customFormat="1" ht="12" customHeight="1" x14ac:dyDescent="0.2">
      <c r="A39" s="361">
        <v>2007</v>
      </c>
      <c r="B39" s="350"/>
      <c r="C39" s="217">
        <v>75</v>
      </c>
      <c r="D39" s="217">
        <v>51</v>
      </c>
      <c r="E39" s="381"/>
      <c r="F39" s="217">
        <v>5</v>
      </c>
      <c r="G39" s="381"/>
      <c r="H39" s="217">
        <v>3</v>
      </c>
      <c r="I39" s="381"/>
      <c r="J39" s="217">
        <v>16</v>
      </c>
      <c r="K39" s="381"/>
      <c r="L39" s="362">
        <f>100*SUM(F39,H39)/C39</f>
        <v>10.666666666666666</v>
      </c>
      <c r="M39" s="381"/>
      <c r="N39" s="362">
        <f>100*H39/C39</f>
        <v>4</v>
      </c>
      <c r="O39" s="381"/>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c r="IR39" s="350"/>
      <c r="IS39" s="350"/>
      <c r="IT39" s="350"/>
      <c r="IU39" s="350"/>
      <c r="IV39" s="350"/>
      <c r="IW39" s="350"/>
      <c r="IX39" s="350"/>
      <c r="IY39" s="350"/>
      <c r="IZ39" s="350"/>
      <c r="JA39" s="350"/>
      <c r="JB39" s="350"/>
      <c r="JC39" s="350"/>
      <c r="JD39" s="350"/>
      <c r="JE39" s="350"/>
      <c r="JF39" s="350"/>
      <c r="JG39" s="350"/>
      <c r="JH39" s="350"/>
      <c r="JI39" s="350"/>
      <c r="JJ39" s="350"/>
      <c r="JK39" s="350"/>
      <c r="JL39" s="350"/>
      <c r="JM39" s="350"/>
      <c r="JN39" s="350"/>
      <c r="JO39" s="350"/>
      <c r="JP39" s="350"/>
      <c r="JQ39" s="350"/>
      <c r="JR39" s="350"/>
      <c r="JS39" s="350"/>
      <c r="JT39" s="350"/>
      <c r="JU39" s="350"/>
      <c r="JV39" s="350"/>
      <c r="JW39" s="350"/>
      <c r="JX39" s="350"/>
      <c r="JY39" s="350"/>
      <c r="JZ39" s="350"/>
      <c r="KA39" s="350"/>
      <c r="KB39" s="350"/>
      <c r="KC39" s="350"/>
      <c r="KD39" s="350"/>
      <c r="KE39" s="350"/>
      <c r="KF39" s="350"/>
      <c r="KG39" s="350"/>
      <c r="KH39" s="350"/>
      <c r="KI39" s="350"/>
      <c r="KJ39" s="350"/>
      <c r="KK39" s="350"/>
      <c r="KL39" s="350"/>
      <c r="KM39" s="350"/>
      <c r="KN39" s="350"/>
    </row>
    <row r="40" spans="1:303" s="56" customFormat="1" ht="12" customHeight="1" x14ac:dyDescent="0.2">
      <c r="A40" s="361">
        <v>2008</v>
      </c>
      <c r="B40" s="350"/>
      <c r="C40" s="217">
        <v>46</v>
      </c>
      <c r="D40" s="217">
        <v>37</v>
      </c>
      <c r="E40" s="498"/>
      <c r="F40" s="217">
        <v>1</v>
      </c>
      <c r="G40" s="498"/>
      <c r="H40" s="217">
        <v>3</v>
      </c>
      <c r="I40" s="498"/>
      <c r="J40" s="217">
        <v>5</v>
      </c>
      <c r="K40" s="498"/>
      <c r="L40" s="362">
        <f>100*SUM(F40,H40)/C40</f>
        <v>8.695652173913043</v>
      </c>
      <c r="M40" s="498"/>
      <c r="N40" s="362">
        <f>100*H40/C40</f>
        <v>6.5217391304347823</v>
      </c>
      <c r="O40" s="498"/>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c r="IR40" s="350"/>
      <c r="IS40" s="350"/>
      <c r="IT40" s="350"/>
      <c r="IU40" s="350"/>
      <c r="IV40" s="350"/>
      <c r="IW40" s="350"/>
      <c r="IX40" s="350"/>
      <c r="IY40" s="350"/>
      <c r="IZ40" s="350"/>
      <c r="JA40" s="350"/>
      <c r="JB40" s="350"/>
      <c r="JC40" s="350"/>
      <c r="JD40" s="350"/>
      <c r="JE40" s="350"/>
      <c r="JF40" s="350"/>
      <c r="JG40" s="350"/>
      <c r="JH40" s="350"/>
      <c r="JI40" s="350"/>
      <c r="JJ40" s="350"/>
      <c r="JK40" s="350"/>
      <c r="JL40" s="350"/>
      <c r="JM40" s="350"/>
      <c r="JN40" s="350"/>
      <c r="JO40" s="350"/>
      <c r="JP40" s="350"/>
      <c r="JQ40" s="350"/>
      <c r="JR40" s="350"/>
      <c r="JS40" s="350"/>
      <c r="JT40" s="350"/>
      <c r="JU40" s="350"/>
      <c r="JV40" s="350"/>
      <c r="JW40" s="350"/>
      <c r="JX40" s="350"/>
      <c r="JY40" s="350"/>
      <c r="JZ40" s="350"/>
      <c r="KA40" s="350"/>
      <c r="KB40" s="350"/>
      <c r="KC40" s="350"/>
      <c r="KD40" s="350"/>
      <c r="KE40" s="350"/>
      <c r="KF40" s="350"/>
      <c r="KG40" s="350"/>
      <c r="KH40" s="350"/>
      <c r="KI40" s="350"/>
      <c r="KJ40" s="350"/>
      <c r="KK40" s="350"/>
      <c r="KL40" s="350"/>
      <c r="KM40" s="350"/>
      <c r="KN40" s="350"/>
    </row>
    <row r="41" spans="1:303" s="56" customFormat="1" ht="12" customHeight="1" x14ac:dyDescent="0.2">
      <c r="A41" s="361">
        <v>2009</v>
      </c>
      <c r="B41" s="350"/>
      <c r="C41" s="217">
        <v>34</v>
      </c>
      <c r="D41" s="217">
        <v>21</v>
      </c>
      <c r="E41" s="361"/>
      <c r="F41" s="217">
        <v>1</v>
      </c>
      <c r="G41" s="361"/>
      <c r="H41" s="217">
        <v>3</v>
      </c>
      <c r="I41" s="361"/>
      <c r="J41" s="217">
        <v>9</v>
      </c>
      <c r="K41" s="361"/>
      <c r="L41" s="362">
        <f>100*SUM(F41,H41)/C41</f>
        <v>11.764705882352942</v>
      </c>
      <c r="M41" s="361"/>
      <c r="N41" s="362">
        <f>100*H41/C41</f>
        <v>8.8235294117647065</v>
      </c>
      <c r="O41" s="361"/>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0"/>
      <c r="DM41" s="350"/>
      <c r="DN41" s="350"/>
      <c r="DO41" s="350"/>
      <c r="DP41" s="350"/>
      <c r="DQ41" s="350"/>
      <c r="DR41" s="350"/>
      <c r="DS41" s="350"/>
      <c r="DT41" s="350"/>
      <c r="DU41" s="350"/>
      <c r="DV41" s="350"/>
      <c r="DW41" s="350"/>
      <c r="DX41" s="350"/>
      <c r="DY41" s="350"/>
      <c r="DZ41" s="350"/>
      <c r="EA41" s="350"/>
      <c r="EB41" s="350"/>
      <c r="EC41" s="350"/>
      <c r="ED41" s="350"/>
      <c r="EE41" s="350"/>
      <c r="EF41" s="350"/>
      <c r="EG41" s="350"/>
      <c r="EH41" s="350"/>
      <c r="EI41" s="350"/>
      <c r="EJ41" s="350"/>
      <c r="EK41" s="350"/>
      <c r="EL41" s="350"/>
      <c r="EM41" s="350"/>
      <c r="EN41" s="350"/>
      <c r="EO41" s="350"/>
      <c r="EP41" s="350"/>
      <c r="EQ41" s="350"/>
      <c r="ER41" s="350"/>
      <c r="ES41" s="350"/>
      <c r="ET41" s="350"/>
      <c r="EU41" s="350"/>
      <c r="EV41" s="350"/>
      <c r="EW41" s="350"/>
      <c r="EX41" s="350"/>
      <c r="EY41" s="350"/>
      <c r="EZ41" s="350"/>
      <c r="FA41" s="350"/>
      <c r="FB41" s="350"/>
      <c r="FC41" s="350"/>
      <c r="FD41" s="350"/>
      <c r="FE41" s="350"/>
      <c r="FF41" s="350"/>
      <c r="FG41" s="350"/>
      <c r="FH41" s="350"/>
      <c r="FI41" s="350"/>
      <c r="FJ41" s="350"/>
      <c r="FK41" s="350"/>
      <c r="FL41" s="350"/>
      <c r="FM41" s="350"/>
      <c r="FN41" s="350"/>
      <c r="FO41" s="350"/>
      <c r="FP41" s="350"/>
      <c r="FQ41" s="350"/>
      <c r="FR41" s="350"/>
      <c r="FS41" s="350"/>
      <c r="FT41" s="350"/>
      <c r="FU41" s="350"/>
      <c r="FV41" s="350"/>
      <c r="FW41" s="350"/>
      <c r="FX41" s="350"/>
      <c r="FY41" s="350"/>
      <c r="FZ41" s="350"/>
      <c r="GA41" s="350"/>
      <c r="GB41" s="350"/>
      <c r="GC41" s="350"/>
      <c r="GD41" s="350"/>
      <c r="GE41" s="350"/>
      <c r="GF41" s="350"/>
      <c r="GG41" s="350"/>
      <c r="GH41" s="350"/>
      <c r="GI41" s="350"/>
      <c r="GJ41" s="350"/>
      <c r="GK41" s="350"/>
      <c r="GL41" s="350"/>
      <c r="GM41" s="350"/>
      <c r="GN41" s="350"/>
      <c r="GO41" s="350"/>
      <c r="GP41" s="350"/>
      <c r="GQ41" s="350"/>
      <c r="GR41" s="350"/>
      <c r="GS41" s="350"/>
      <c r="GT41" s="350"/>
      <c r="GU41" s="350"/>
      <c r="GV41" s="350"/>
      <c r="GW41" s="350"/>
      <c r="GX41" s="350"/>
      <c r="GY41" s="350"/>
      <c r="GZ41" s="350"/>
      <c r="HA41" s="350"/>
      <c r="HB41" s="350"/>
      <c r="HC41" s="350"/>
      <c r="HD41" s="350"/>
      <c r="HE41" s="350"/>
      <c r="HF41" s="350"/>
      <c r="HG41" s="350"/>
      <c r="HH41" s="350"/>
      <c r="HI41" s="350"/>
      <c r="HJ41" s="350"/>
      <c r="HK41" s="350"/>
      <c r="HL41" s="350"/>
      <c r="HM41" s="350"/>
      <c r="HN41" s="350"/>
      <c r="HO41" s="350"/>
      <c r="HP41" s="350"/>
      <c r="HQ41" s="350"/>
      <c r="HR41" s="350"/>
      <c r="HS41" s="350"/>
      <c r="HT41" s="350"/>
      <c r="HU41" s="350"/>
      <c r="HV41" s="350"/>
      <c r="HW41" s="350"/>
      <c r="HX41" s="350"/>
      <c r="HY41" s="350"/>
      <c r="HZ41" s="350"/>
      <c r="IA41" s="350"/>
      <c r="IB41" s="350"/>
      <c r="IC41" s="350"/>
      <c r="ID41" s="350"/>
      <c r="IE41" s="350"/>
      <c r="IF41" s="350"/>
      <c r="IG41" s="350"/>
      <c r="IH41" s="350"/>
      <c r="II41" s="350"/>
      <c r="IJ41" s="350"/>
      <c r="IK41" s="350"/>
      <c r="IL41" s="350"/>
      <c r="IM41" s="350"/>
      <c r="IN41" s="350"/>
      <c r="IO41" s="350"/>
      <c r="IP41" s="350"/>
      <c r="IQ41" s="350"/>
      <c r="IR41" s="350"/>
      <c r="IS41" s="350"/>
      <c r="IT41" s="350"/>
      <c r="IU41" s="350"/>
      <c r="IV41" s="350"/>
      <c r="IW41" s="350"/>
      <c r="IX41" s="350"/>
      <c r="IY41" s="350"/>
      <c r="IZ41" s="350"/>
      <c r="JA41" s="350"/>
      <c r="JB41" s="350"/>
      <c r="JC41" s="350"/>
      <c r="JD41" s="350"/>
      <c r="JE41" s="350"/>
      <c r="JF41" s="350"/>
      <c r="JG41" s="350"/>
      <c r="JH41" s="350"/>
      <c r="JI41" s="350"/>
      <c r="JJ41" s="350"/>
      <c r="JK41" s="350"/>
      <c r="JL41" s="350"/>
      <c r="JM41" s="350"/>
      <c r="JN41" s="350"/>
      <c r="JO41" s="350"/>
      <c r="JP41" s="350"/>
      <c r="JQ41" s="350"/>
      <c r="JR41" s="350"/>
      <c r="JS41" s="350"/>
      <c r="JT41" s="350"/>
      <c r="JU41" s="350"/>
      <c r="JV41" s="350"/>
      <c r="JW41" s="350"/>
      <c r="JX41" s="350"/>
      <c r="JY41" s="350"/>
      <c r="JZ41" s="350"/>
      <c r="KA41" s="350"/>
      <c r="KB41" s="350"/>
      <c r="KC41" s="350"/>
      <c r="KD41" s="350"/>
      <c r="KE41" s="350"/>
      <c r="KF41" s="350"/>
      <c r="KG41" s="350"/>
      <c r="KH41" s="350"/>
      <c r="KI41" s="350"/>
      <c r="KJ41" s="350"/>
      <c r="KK41" s="350"/>
      <c r="KL41" s="350"/>
      <c r="KM41" s="350"/>
      <c r="KN41" s="350"/>
    </row>
    <row r="42" spans="1:303" s="56" customFormat="1" ht="11.25" x14ac:dyDescent="0.2">
      <c r="A42" s="361">
        <v>2010</v>
      </c>
      <c r="B42" s="350"/>
      <c r="C42" s="212">
        <v>27</v>
      </c>
      <c r="D42" s="212">
        <v>24</v>
      </c>
      <c r="E42" s="361"/>
      <c r="F42" s="217" t="s">
        <v>142</v>
      </c>
      <c r="G42" s="361"/>
      <c r="H42" s="217" t="s">
        <v>142</v>
      </c>
      <c r="I42" s="361"/>
      <c r="J42" s="164">
        <v>3</v>
      </c>
      <c r="K42" s="361"/>
      <c r="L42" s="217" t="s">
        <v>142</v>
      </c>
      <c r="M42" s="361"/>
      <c r="N42" s="217" t="s">
        <v>142</v>
      </c>
      <c r="O42" s="361"/>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c r="DB42" s="350"/>
      <c r="DC42" s="350"/>
      <c r="DD42" s="350"/>
      <c r="DE42" s="350"/>
      <c r="DF42" s="350"/>
      <c r="DG42" s="350"/>
      <c r="DH42" s="350"/>
      <c r="DI42" s="350"/>
      <c r="DJ42" s="350"/>
      <c r="DK42" s="350"/>
      <c r="DL42" s="350"/>
      <c r="DM42" s="350"/>
      <c r="DN42" s="350"/>
      <c r="DO42" s="350"/>
      <c r="DP42" s="350"/>
      <c r="DQ42" s="350"/>
      <c r="DR42" s="350"/>
      <c r="DS42" s="350"/>
      <c r="DT42" s="350"/>
      <c r="DU42" s="350"/>
      <c r="DV42" s="350"/>
      <c r="DW42" s="350"/>
      <c r="DX42" s="350"/>
      <c r="DY42" s="350"/>
      <c r="DZ42" s="350"/>
      <c r="EA42" s="350"/>
      <c r="EB42" s="350"/>
      <c r="EC42" s="350"/>
      <c r="ED42" s="350"/>
      <c r="EE42" s="350"/>
      <c r="EF42" s="350"/>
      <c r="EG42" s="350"/>
      <c r="EH42" s="350"/>
      <c r="EI42" s="350"/>
      <c r="EJ42" s="350"/>
      <c r="EK42" s="350"/>
      <c r="EL42" s="350"/>
      <c r="EM42" s="350"/>
      <c r="EN42" s="350"/>
      <c r="EO42" s="350"/>
      <c r="EP42" s="350"/>
      <c r="EQ42" s="350"/>
      <c r="ER42" s="350"/>
      <c r="ES42" s="350"/>
      <c r="ET42" s="350"/>
      <c r="EU42" s="350"/>
      <c r="EV42" s="350"/>
      <c r="EW42" s="350"/>
      <c r="EX42" s="350"/>
      <c r="EY42" s="350"/>
      <c r="EZ42" s="350"/>
      <c r="FA42" s="350"/>
      <c r="FB42" s="350"/>
      <c r="FC42" s="350"/>
      <c r="FD42" s="350"/>
      <c r="FE42" s="350"/>
      <c r="FF42" s="350"/>
      <c r="FG42" s="350"/>
      <c r="FH42" s="350"/>
      <c r="FI42" s="350"/>
      <c r="FJ42" s="350"/>
      <c r="FK42" s="350"/>
      <c r="FL42" s="350"/>
      <c r="FM42" s="350"/>
      <c r="FN42" s="350"/>
      <c r="FO42" s="350"/>
      <c r="FP42" s="350"/>
      <c r="FQ42" s="350"/>
      <c r="FR42" s="350"/>
      <c r="FS42" s="350"/>
      <c r="FT42" s="350"/>
      <c r="FU42" s="350"/>
      <c r="FV42" s="350"/>
      <c r="FW42" s="350"/>
      <c r="FX42" s="350"/>
      <c r="FY42" s="350"/>
      <c r="FZ42" s="350"/>
      <c r="GA42" s="350"/>
      <c r="GB42" s="350"/>
      <c r="GC42" s="350"/>
      <c r="GD42" s="350"/>
      <c r="GE42" s="350"/>
      <c r="GF42" s="350"/>
      <c r="GG42" s="350"/>
      <c r="GH42" s="350"/>
      <c r="GI42" s="350"/>
      <c r="GJ42" s="350"/>
      <c r="GK42" s="350"/>
      <c r="GL42" s="350"/>
      <c r="GM42" s="350"/>
      <c r="GN42" s="350"/>
      <c r="GO42" s="350"/>
      <c r="GP42" s="350"/>
      <c r="GQ42" s="350"/>
      <c r="GR42" s="350"/>
      <c r="GS42" s="350"/>
      <c r="GT42" s="350"/>
      <c r="GU42" s="350"/>
      <c r="GV42" s="350"/>
      <c r="GW42" s="350"/>
      <c r="GX42" s="350"/>
      <c r="GY42" s="350"/>
      <c r="GZ42" s="350"/>
      <c r="HA42" s="350"/>
      <c r="HB42" s="350"/>
      <c r="HC42" s="350"/>
      <c r="HD42" s="350"/>
      <c r="HE42" s="350"/>
      <c r="HF42" s="350"/>
      <c r="HG42" s="350"/>
      <c r="HH42" s="350"/>
      <c r="HI42" s="350"/>
      <c r="HJ42" s="350"/>
      <c r="HK42" s="350"/>
      <c r="HL42" s="350"/>
      <c r="HM42" s="350"/>
      <c r="HN42" s="350"/>
      <c r="HO42" s="350"/>
      <c r="HP42" s="350"/>
      <c r="HQ42" s="350"/>
      <c r="HR42" s="350"/>
      <c r="HS42" s="350"/>
      <c r="HT42" s="350"/>
      <c r="HU42" s="350"/>
      <c r="HV42" s="350"/>
      <c r="HW42" s="350"/>
      <c r="HX42" s="350"/>
      <c r="HY42" s="350"/>
      <c r="HZ42" s="350"/>
      <c r="IA42" s="350"/>
      <c r="IB42" s="350"/>
      <c r="IC42" s="350"/>
      <c r="ID42" s="350"/>
      <c r="IE42" s="350"/>
      <c r="IF42" s="350"/>
      <c r="IG42" s="350"/>
      <c r="IH42" s="350"/>
      <c r="II42" s="350"/>
      <c r="IJ42" s="350"/>
      <c r="IK42" s="350"/>
      <c r="IL42" s="350"/>
      <c r="IM42" s="350"/>
      <c r="IN42" s="350"/>
      <c r="IO42" s="350"/>
      <c r="IP42" s="350"/>
      <c r="IQ42" s="350"/>
      <c r="IR42" s="350"/>
      <c r="IS42" s="350"/>
      <c r="IT42" s="350"/>
      <c r="IU42" s="350"/>
      <c r="IV42" s="350"/>
      <c r="IW42" s="350"/>
      <c r="IX42" s="350"/>
      <c r="IY42" s="350"/>
      <c r="IZ42" s="350"/>
      <c r="JA42" s="350"/>
      <c r="JB42" s="350"/>
      <c r="JC42" s="350"/>
      <c r="JD42" s="350"/>
      <c r="JE42" s="350"/>
      <c r="JF42" s="350"/>
      <c r="JG42" s="350"/>
      <c r="JH42" s="350"/>
      <c r="JI42" s="350"/>
      <c r="JJ42" s="350"/>
      <c r="JK42" s="350"/>
      <c r="JL42" s="350"/>
      <c r="JM42" s="350"/>
      <c r="JN42" s="350"/>
      <c r="JO42" s="350"/>
      <c r="JP42" s="350"/>
      <c r="JQ42" s="350"/>
      <c r="JR42" s="350"/>
      <c r="JS42" s="350"/>
      <c r="JT42" s="350"/>
      <c r="JU42" s="350"/>
      <c r="JV42" s="350"/>
      <c r="JW42" s="350"/>
      <c r="JX42" s="350"/>
      <c r="JY42" s="350"/>
      <c r="JZ42" s="350"/>
      <c r="KA42" s="350"/>
      <c r="KB42" s="350"/>
      <c r="KC42" s="350"/>
      <c r="KD42" s="350"/>
      <c r="KE42" s="350"/>
      <c r="KF42" s="350"/>
      <c r="KG42" s="350"/>
      <c r="KH42" s="350"/>
      <c r="KI42" s="350"/>
      <c r="KJ42" s="350"/>
      <c r="KK42" s="350"/>
      <c r="KL42" s="350"/>
      <c r="KM42" s="350"/>
      <c r="KN42" s="350"/>
    </row>
    <row r="43" spans="1:303" s="345" customFormat="1" ht="11.25" x14ac:dyDescent="0.2">
      <c r="A43" s="361">
        <v>2011</v>
      </c>
      <c r="B43" s="350"/>
      <c r="C43" s="212">
        <v>25</v>
      </c>
      <c r="D43" s="212">
        <v>18</v>
      </c>
      <c r="E43" s="381" t="s">
        <v>623</v>
      </c>
      <c r="F43" s="217">
        <v>1</v>
      </c>
      <c r="G43" s="381" t="s">
        <v>623</v>
      </c>
      <c r="H43" s="217">
        <v>2</v>
      </c>
      <c r="I43" s="381" t="s">
        <v>623</v>
      </c>
      <c r="J43" s="164">
        <v>4</v>
      </c>
      <c r="K43" s="381" t="s">
        <v>623</v>
      </c>
      <c r="L43" s="362">
        <f>100*SUM(F43,H43)/C43</f>
        <v>12</v>
      </c>
      <c r="M43" s="381" t="s">
        <v>623</v>
      </c>
      <c r="N43" s="362">
        <f>100*H43/C43</f>
        <v>8</v>
      </c>
      <c r="O43" s="381" t="s">
        <v>623</v>
      </c>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0"/>
      <c r="CZ43" s="350"/>
      <c r="DA43" s="350"/>
      <c r="DB43" s="350"/>
      <c r="DC43" s="350"/>
      <c r="DD43" s="350"/>
      <c r="DE43" s="350"/>
      <c r="DF43" s="350"/>
      <c r="DG43" s="350"/>
      <c r="DH43" s="350"/>
      <c r="DI43" s="350"/>
      <c r="DJ43" s="350"/>
      <c r="DK43" s="350"/>
      <c r="DL43" s="350"/>
      <c r="DM43" s="350"/>
      <c r="DN43" s="350"/>
      <c r="DO43" s="350"/>
      <c r="DP43" s="350"/>
      <c r="DQ43" s="350"/>
      <c r="DR43" s="350"/>
      <c r="DS43" s="350"/>
      <c r="DT43" s="350"/>
      <c r="DU43" s="350"/>
      <c r="DV43" s="350"/>
      <c r="DW43" s="350"/>
      <c r="DX43" s="350"/>
      <c r="DY43" s="350"/>
      <c r="DZ43" s="350"/>
      <c r="EA43" s="350"/>
      <c r="EB43" s="350"/>
      <c r="EC43" s="350"/>
      <c r="ED43" s="350"/>
      <c r="EE43" s="350"/>
      <c r="EF43" s="350"/>
      <c r="EG43" s="350"/>
      <c r="EH43" s="350"/>
      <c r="EI43" s="350"/>
      <c r="EJ43" s="350"/>
      <c r="EK43" s="350"/>
      <c r="EL43" s="350"/>
      <c r="EM43" s="350"/>
      <c r="EN43" s="350"/>
      <c r="EO43" s="350"/>
      <c r="EP43" s="350"/>
      <c r="EQ43" s="350"/>
      <c r="ER43" s="350"/>
      <c r="ES43" s="350"/>
      <c r="ET43" s="350"/>
      <c r="EU43" s="350"/>
      <c r="EV43" s="350"/>
      <c r="EW43" s="350"/>
      <c r="EX43" s="350"/>
      <c r="EY43" s="350"/>
      <c r="EZ43" s="350"/>
      <c r="FA43" s="350"/>
      <c r="FB43" s="350"/>
      <c r="FC43" s="350"/>
      <c r="FD43" s="350"/>
      <c r="FE43" s="350"/>
      <c r="FF43" s="350"/>
      <c r="FG43" s="350"/>
      <c r="FH43" s="350"/>
      <c r="FI43" s="350"/>
      <c r="FJ43" s="350"/>
      <c r="FK43" s="350"/>
      <c r="FL43" s="350"/>
      <c r="FM43" s="350"/>
      <c r="FN43" s="350"/>
      <c r="FO43" s="350"/>
      <c r="FP43" s="350"/>
      <c r="FQ43" s="350"/>
      <c r="FR43" s="350"/>
      <c r="FS43" s="350"/>
      <c r="FT43" s="350"/>
      <c r="FU43" s="350"/>
      <c r="FV43" s="350"/>
      <c r="FW43" s="350"/>
      <c r="FX43" s="350"/>
      <c r="FY43" s="350"/>
      <c r="FZ43" s="350"/>
      <c r="GA43" s="350"/>
      <c r="GB43" s="350"/>
      <c r="GC43" s="350"/>
      <c r="GD43" s="350"/>
      <c r="GE43" s="350"/>
      <c r="GF43" s="350"/>
      <c r="GG43" s="350"/>
      <c r="GH43" s="350"/>
      <c r="GI43" s="350"/>
      <c r="GJ43" s="350"/>
      <c r="GK43" s="350"/>
      <c r="GL43" s="350"/>
      <c r="GM43" s="350"/>
      <c r="GN43" s="350"/>
      <c r="GO43" s="350"/>
      <c r="GP43" s="350"/>
      <c r="GQ43" s="350"/>
      <c r="GR43" s="350"/>
      <c r="GS43" s="350"/>
      <c r="GT43" s="350"/>
      <c r="GU43" s="350"/>
      <c r="GV43" s="350"/>
      <c r="GW43" s="350"/>
      <c r="GX43" s="350"/>
      <c r="GY43" s="350"/>
      <c r="GZ43" s="350"/>
      <c r="HA43" s="350"/>
      <c r="HB43" s="350"/>
      <c r="HC43" s="350"/>
      <c r="HD43" s="350"/>
      <c r="HE43" s="350"/>
      <c r="HF43" s="350"/>
      <c r="HG43" s="350"/>
      <c r="HH43" s="350"/>
      <c r="HI43" s="350"/>
      <c r="HJ43" s="350"/>
      <c r="HK43" s="350"/>
      <c r="HL43" s="350"/>
      <c r="HM43" s="350"/>
      <c r="HN43" s="350"/>
      <c r="HO43" s="350"/>
      <c r="HP43" s="350"/>
      <c r="HQ43" s="350"/>
      <c r="HR43" s="350"/>
      <c r="HS43" s="350"/>
      <c r="HT43" s="350"/>
      <c r="HU43" s="350"/>
      <c r="HV43" s="350"/>
      <c r="HW43" s="350"/>
      <c r="HX43" s="350"/>
      <c r="HY43" s="350"/>
      <c r="HZ43" s="350"/>
      <c r="IA43" s="350"/>
      <c r="IB43" s="350"/>
      <c r="IC43" s="350"/>
      <c r="ID43" s="350"/>
      <c r="IE43" s="350"/>
      <c r="IF43" s="350"/>
      <c r="IG43" s="350"/>
      <c r="IH43" s="350"/>
      <c r="II43" s="350"/>
      <c r="IJ43" s="350"/>
      <c r="IK43" s="350"/>
      <c r="IL43" s="350"/>
      <c r="IM43" s="350"/>
      <c r="IN43" s="350"/>
      <c r="IO43" s="350"/>
      <c r="IP43" s="350"/>
      <c r="IQ43" s="350"/>
      <c r="IR43" s="350"/>
      <c r="IS43" s="350"/>
      <c r="IT43" s="350"/>
      <c r="IU43" s="350"/>
      <c r="IV43" s="350"/>
      <c r="IW43" s="350"/>
      <c r="IX43" s="350"/>
      <c r="IY43" s="350"/>
      <c r="IZ43" s="350"/>
      <c r="JA43" s="350"/>
      <c r="JB43" s="350"/>
      <c r="JC43" s="350"/>
      <c r="JD43" s="350"/>
      <c r="JE43" s="350"/>
      <c r="JF43" s="350"/>
      <c r="JG43" s="350"/>
      <c r="JH43" s="350"/>
      <c r="JI43" s="350"/>
      <c r="JJ43" s="350"/>
      <c r="JK43" s="350"/>
      <c r="JL43" s="350"/>
      <c r="JM43" s="350"/>
      <c r="JN43" s="350"/>
      <c r="JO43" s="350"/>
      <c r="JP43" s="350"/>
      <c r="JQ43" s="350"/>
      <c r="JR43" s="350"/>
      <c r="JS43" s="350"/>
      <c r="JT43" s="350"/>
      <c r="JU43" s="350"/>
      <c r="JV43" s="350"/>
      <c r="JW43" s="350"/>
      <c r="JX43" s="350"/>
      <c r="JY43" s="350"/>
      <c r="JZ43" s="350"/>
      <c r="KA43" s="350"/>
      <c r="KB43" s="350"/>
      <c r="KC43" s="350"/>
      <c r="KD43" s="350"/>
      <c r="KE43" s="350"/>
      <c r="KF43" s="350"/>
      <c r="KG43" s="350"/>
      <c r="KH43" s="350"/>
      <c r="KI43" s="350"/>
      <c r="KJ43" s="350"/>
      <c r="KK43" s="350"/>
      <c r="KL43" s="350"/>
      <c r="KM43" s="350"/>
      <c r="KN43" s="350"/>
    </row>
    <row r="44" spans="1:303" s="345" customFormat="1" ht="11.25" x14ac:dyDescent="0.2">
      <c r="A44" s="361">
        <v>2012</v>
      </c>
      <c r="B44" s="350"/>
      <c r="C44" s="350">
        <v>22</v>
      </c>
      <c r="D44" s="212">
        <v>17</v>
      </c>
      <c r="E44" s="212"/>
      <c r="F44" s="217">
        <v>1</v>
      </c>
      <c r="G44" s="217"/>
      <c r="H44" s="217">
        <v>3</v>
      </c>
      <c r="I44" s="217"/>
      <c r="J44" s="212">
        <v>1</v>
      </c>
      <c r="K44" s="381" t="s">
        <v>623</v>
      </c>
      <c r="L44" s="362">
        <f>100*SUM(F44,H44)/C44</f>
        <v>18.181818181818183</v>
      </c>
      <c r="M44" s="381" t="s">
        <v>623</v>
      </c>
      <c r="N44" s="362">
        <f>100*H44/C44</f>
        <v>13.636363636363637</v>
      </c>
      <c r="O44" s="381" t="s">
        <v>623</v>
      </c>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c r="IR44" s="350"/>
      <c r="IS44" s="350"/>
      <c r="IT44" s="350"/>
      <c r="IU44" s="350"/>
      <c r="IV44" s="350"/>
      <c r="IW44" s="350"/>
      <c r="IX44" s="350"/>
      <c r="IY44" s="350"/>
      <c r="IZ44" s="350"/>
      <c r="JA44" s="350"/>
      <c r="JB44" s="350"/>
      <c r="JC44" s="350"/>
      <c r="JD44" s="350"/>
      <c r="JE44" s="350"/>
      <c r="JF44" s="350"/>
      <c r="JG44" s="350"/>
      <c r="JH44" s="350"/>
      <c r="JI44" s="350"/>
      <c r="JJ44" s="350"/>
      <c r="JK44" s="350"/>
      <c r="JL44" s="350"/>
      <c r="JM44" s="350"/>
      <c r="JN44" s="350"/>
      <c r="JO44" s="350"/>
      <c r="JP44" s="350"/>
      <c r="JQ44" s="350"/>
      <c r="JR44" s="350"/>
      <c r="JS44" s="350"/>
      <c r="JT44" s="350"/>
      <c r="JU44" s="350"/>
      <c r="JV44" s="350"/>
      <c r="JW44" s="350"/>
      <c r="JX44" s="350"/>
      <c r="JY44" s="350"/>
      <c r="JZ44" s="350"/>
      <c r="KA44" s="350"/>
      <c r="KB44" s="350"/>
      <c r="KC44" s="350"/>
      <c r="KD44" s="350"/>
      <c r="KE44" s="350"/>
      <c r="KF44" s="350"/>
      <c r="KG44" s="350"/>
      <c r="KH44" s="350"/>
      <c r="KI44" s="350"/>
      <c r="KJ44" s="350"/>
      <c r="KK44" s="350"/>
      <c r="KL44" s="350"/>
      <c r="KM44" s="350"/>
      <c r="KN44" s="350"/>
      <c r="KO44" s="350"/>
      <c r="KP44" s="350"/>
      <c r="KQ44" s="350"/>
    </row>
    <row r="45" spans="1:303" s="345" customFormat="1" ht="11.25" x14ac:dyDescent="0.2">
      <c r="A45" s="361">
        <v>2013</v>
      </c>
      <c r="B45" s="350"/>
      <c r="C45" s="350">
        <v>28</v>
      </c>
      <c r="D45" s="212">
        <v>21</v>
      </c>
      <c r="E45" s="212"/>
      <c r="F45" s="217">
        <v>3</v>
      </c>
      <c r="G45" s="217"/>
      <c r="H45" s="217">
        <v>1</v>
      </c>
      <c r="I45" s="217"/>
      <c r="J45" s="212">
        <v>3</v>
      </c>
      <c r="K45" s="381"/>
      <c r="L45" s="362">
        <f>100*SUM(F45,H45)/C45</f>
        <v>14.285714285714286</v>
      </c>
      <c r="M45" s="381"/>
      <c r="N45" s="362">
        <f>100*H45/C45</f>
        <v>3.5714285714285716</v>
      </c>
      <c r="O45" s="381"/>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c r="IR45" s="350"/>
      <c r="IS45" s="350"/>
      <c r="IT45" s="350"/>
      <c r="IU45" s="350"/>
      <c r="IV45" s="350"/>
      <c r="IW45" s="350"/>
      <c r="IX45" s="350"/>
      <c r="IY45" s="350"/>
      <c r="IZ45" s="350"/>
      <c r="JA45" s="350"/>
      <c r="JB45" s="350"/>
      <c r="JC45" s="350"/>
      <c r="JD45" s="350"/>
      <c r="JE45" s="350"/>
      <c r="JF45" s="350"/>
      <c r="JG45" s="350"/>
      <c r="JH45" s="350"/>
      <c r="JI45" s="350"/>
      <c r="JJ45" s="350"/>
      <c r="JK45" s="350"/>
      <c r="JL45" s="350"/>
      <c r="JM45" s="350"/>
      <c r="JN45" s="350"/>
      <c r="JO45" s="350"/>
      <c r="JP45" s="350"/>
      <c r="JQ45" s="350"/>
      <c r="JR45" s="350"/>
      <c r="JS45" s="350"/>
      <c r="JT45" s="350"/>
      <c r="JU45" s="350"/>
      <c r="JV45" s="350"/>
      <c r="JW45" s="350"/>
      <c r="JX45" s="350"/>
      <c r="JY45" s="350"/>
      <c r="JZ45" s="350"/>
      <c r="KA45" s="350"/>
      <c r="KB45" s="350"/>
      <c r="KC45" s="350"/>
      <c r="KD45" s="350"/>
      <c r="KE45" s="350"/>
      <c r="KF45" s="350"/>
      <c r="KG45" s="350"/>
      <c r="KH45" s="350"/>
      <c r="KI45" s="350"/>
      <c r="KJ45" s="350"/>
      <c r="KK45" s="350"/>
      <c r="KL45" s="350"/>
      <c r="KM45" s="350"/>
      <c r="KN45" s="350"/>
      <c r="KO45" s="350"/>
      <c r="KP45" s="350"/>
      <c r="KQ45" s="350"/>
    </row>
    <row r="46" spans="1:303" s="345" customFormat="1" ht="11.25" x14ac:dyDescent="0.2">
      <c r="A46" s="361">
        <v>2014</v>
      </c>
      <c r="B46" s="350"/>
      <c r="C46" s="350">
        <v>27</v>
      </c>
      <c r="D46" s="212">
        <v>20</v>
      </c>
      <c r="E46" s="212"/>
      <c r="F46" s="217" t="s">
        <v>142</v>
      </c>
      <c r="G46" s="217"/>
      <c r="H46" s="217">
        <v>3</v>
      </c>
      <c r="I46" s="217"/>
      <c r="J46" s="212">
        <v>4</v>
      </c>
      <c r="K46" s="381"/>
      <c r="L46" s="362">
        <f>100*SUM(F46,H46)/C46</f>
        <v>11.111111111111111</v>
      </c>
      <c r="M46" s="381"/>
      <c r="N46" s="362">
        <f>100*H46/C46</f>
        <v>11.111111111111111</v>
      </c>
      <c r="O46" s="381"/>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c r="IR46" s="350"/>
      <c r="IS46" s="350"/>
      <c r="IT46" s="350"/>
      <c r="IU46" s="350"/>
      <c r="IV46" s="350"/>
      <c r="IW46" s="350"/>
      <c r="IX46" s="350"/>
      <c r="IY46" s="350"/>
      <c r="IZ46" s="350"/>
      <c r="JA46" s="350"/>
      <c r="JB46" s="350"/>
      <c r="JC46" s="350"/>
      <c r="JD46" s="350"/>
      <c r="JE46" s="350"/>
      <c r="JF46" s="350"/>
      <c r="JG46" s="350"/>
      <c r="JH46" s="350"/>
      <c r="JI46" s="350"/>
      <c r="JJ46" s="350"/>
      <c r="JK46" s="350"/>
      <c r="JL46" s="350"/>
      <c r="JM46" s="350"/>
      <c r="JN46" s="350"/>
      <c r="JO46" s="350"/>
      <c r="JP46" s="350"/>
      <c r="JQ46" s="350"/>
      <c r="JR46" s="350"/>
      <c r="JS46" s="350"/>
      <c r="JT46" s="350"/>
      <c r="JU46" s="350"/>
      <c r="JV46" s="350"/>
      <c r="JW46" s="350"/>
      <c r="JX46" s="350"/>
      <c r="JY46" s="350"/>
      <c r="JZ46" s="350"/>
      <c r="KA46" s="350"/>
      <c r="KB46" s="350"/>
      <c r="KC46" s="350"/>
      <c r="KD46" s="350"/>
      <c r="KE46" s="350"/>
      <c r="KF46" s="350"/>
      <c r="KG46" s="350"/>
      <c r="KH46" s="350"/>
      <c r="KI46" s="350"/>
      <c r="KJ46" s="350"/>
      <c r="KK46" s="350"/>
      <c r="KL46" s="350"/>
      <c r="KM46" s="350"/>
      <c r="KN46" s="350"/>
      <c r="KO46" s="350"/>
      <c r="KP46" s="350"/>
      <c r="KQ46" s="350"/>
    </row>
    <row r="47" spans="1:303" s="532" customFormat="1" ht="11.25" x14ac:dyDescent="0.2">
      <c r="A47" s="346" t="s">
        <v>663</v>
      </c>
      <c r="B47" s="346"/>
      <c r="C47" s="372">
        <f>SUM(C38:C46)</f>
        <v>325</v>
      </c>
      <c r="D47" s="372">
        <f t="shared" ref="D47:J47" si="14">SUM(D38:D46)</f>
        <v>245</v>
      </c>
      <c r="E47" s="372">
        <f t="shared" si="14"/>
        <v>0</v>
      </c>
      <c r="F47" s="372">
        <f t="shared" si="14"/>
        <v>12</v>
      </c>
      <c r="G47" s="372">
        <f t="shared" si="14"/>
        <v>0</v>
      </c>
      <c r="H47" s="372">
        <f t="shared" si="14"/>
        <v>19</v>
      </c>
      <c r="I47" s="372">
        <f t="shared" si="14"/>
        <v>0</v>
      </c>
      <c r="J47" s="372">
        <f t="shared" si="14"/>
        <v>49</v>
      </c>
      <c r="K47" s="361"/>
      <c r="L47" s="368">
        <f>100*SUM(F47,H47)/C47</f>
        <v>9.5384615384615383</v>
      </c>
      <c r="M47" s="361"/>
      <c r="N47" s="368">
        <f>100*H47/C47</f>
        <v>5.8461538461538458</v>
      </c>
      <c r="O47" s="361"/>
    </row>
    <row r="48" spans="1:303" s="56" customFormat="1" ht="12" customHeight="1" x14ac:dyDescent="0.2">
      <c r="A48" s="361"/>
      <c r="B48" s="350"/>
      <c r="C48" s="217"/>
      <c r="D48" s="217"/>
      <c r="E48" s="361"/>
      <c r="F48" s="217"/>
      <c r="G48" s="361"/>
      <c r="H48" s="217"/>
      <c r="I48" s="361"/>
      <c r="J48" s="217"/>
      <c r="K48" s="361"/>
      <c r="L48" s="378"/>
      <c r="M48" s="361"/>
      <c r="N48" s="362"/>
      <c r="O48" s="361"/>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c r="IR48" s="350"/>
      <c r="IS48" s="350"/>
      <c r="IT48" s="350"/>
      <c r="IU48" s="350"/>
      <c r="IV48" s="350"/>
      <c r="IW48" s="350"/>
      <c r="IX48" s="350"/>
      <c r="IY48" s="350"/>
      <c r="IZ48" s="350"/>
      <c r="JA48" s="350"/>
      <c r="JB48" s="350"/>
      <c r="JC48" s="350"/>
      <c r="JD48" s="350"/>
      <c r="JE48" s="350"/>
      <c r="JF48" s="350"/>
      <c r="JG48" s="350"/>
      <c r="JH48" s="350"/>
      <c r="JI48" s="350"/>
      <c r="JJ48" s="350"/>
      <c r="JK48" s="350"/>
      <c r="JL48" s="350"/>
      <c r="JM48" s="350"/>
      <c r="JN48" s="350"/>
      <c r="JO48" s="350"/>
      <c r="JP48" s="350"/>
      <c r="JQ48" s="350"/>
      <c r="JR48" s="350"/>
      <c r="JS48" s="350"/>
      <c r="JT48" s="350"/>
      <c r="JU48" s="350"/>
      <c r="JV48" s="350"/>
      <c r="JW48" s="350"/>
      <c r="JX48" s="350"/>
      <c r="JY48" s="350"/>
      <c r="JZ48" s="350"/>
      <c r="KA48" s="350"/>
      <c r="KB48" s="350"/>
      <c r="KC48" s="350"/>
      <c r="KD48" s="350"/>
      <c r="KE48" s="350"/>
      <c r="KF48" s="350"/>
      <c r="KG48" s="350"/>
      <c r="KH48" s="350"/>
      <c r="KI48" s="350"/>
      <c r="KJ48" s="350"/>
      <c r="KK48" s="350"/>
      <c r="KL48" s="350"/>
      <c r="KM48" s="350"/>
      <c r="KN48" s="350"/>
    </row>
    <row r="49" spans="1:300" s="56" customFormat="1" ht="12" customHeight="1" x14ac:dyDescent="0.2">
      <c r="A49" s="363" t="s">
        <v>471</v>
      </c>
      <c r="B49" s="350"/>
      <c r="C49" s="217"/>
      <c r="D49" s="217"/>
      <c r="E49" s="381"/>
      <c r="F49" s="217"/>
      <c r="G49" s="381"/>
      <c r="H49" s="217"/>
      <c r="I49" s="381"/>
      <c r="J49" s="217"/>
      <c r="K49" s="381"/>
      <c r="L49" s="362"/>
      <c r="M49" s="381"/>
      <c r="N49" s="362"/>
      <c r="O49" s="381"/>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c r="IR49" s="350"/>
      <c r="IS49" s="350"/>
      <c r="IT49" s="350"/>
      <c r="IU49" s="350"/>
      <c r="IV49" s="350"/>
      <c r="IW49" s="350"/>
      <c r="IX49" s="350"/>
      <c r="IY49" s="350"/>
      <c r="IZ49" s="350"/>
      <c r="JA49" s="350"/>
      <c r="JB49" s="350"/>
      <c r="JC49" s="350"/>
      <c r="JD49" s="350"/>
      <c r="JE49" s="350"/>
      <c r="JF49" s="350"/>
      <c r="JG49" s="350"/>
      <c r="JH49" s="350"/>
      <c r="JI49" s="350"/>
      <c r="JJ49" s="350"/>
      <c r="JK49" s="350"/>
      <c r="JL49" s="350"/>
      <c r="JM49" s="350"/>
      <c r="JN49" s="350"/>
      <c r="JO49" s="350"/>
      <c r="JP49" s="350"/>
      <c r="JQ49" s="350"/>
      <c r="JR49" s="350"/>
      <c r="JS49" s="350"/>
      <c r="JT49" s="350"/>
      <c r="JU49" s="350"/>
      <c r="JV49" s="350"/>
      <c r="JW49" s="350"/>
      <c r="JX49" s="350"/>
      <c r="JY49" s="350"/>
      <c r="JZ49" s="350"/>
      <c r="KA49" s="350"/>
      <c r="KB49" s="350"/>
      <c r="KC49" s="350"/>
      <c r="KD49" s="350"/>
      <c r="KE49" s="350"/>
      <c r="KF49" s="350"/>
      <c r="KG49" s="350"/>
      <c r="KH49" s="350"/>
      <c r="KI49" s="350"/>
      <c r="KJ49" s="350"/>
      <c r="KK49" s="350"/>
      <c r="KL49" s="350"/>
      <c r="KM49" s="350"/>
      <c r="KN49" s="350"/>
    </row>
    <row r="50" spans="1:300" s="56" customFormat="1" ht="12" customHeight="1" x14ac:dyDescent="0.2">
      <c r="A50" s="361">
        <v>2006</v>
      </c>
      <c r="B50" s="350"/>
      <c r="C50" s="217">
        <v>11</v>
      </c>
      <c r="D50" s="217">
        <v>7</v>
      </c>
      <c r="E50" s="361"/>
      <c r="F50" s="217">
        <v>1</v>
      </c>
      <c r="G50" s="361"/>
      <c r="H50" s="217">
        <v>3</v>
      </c>
      <c r="I50" s="361"/>
      <c r="J50" s="217" t="s">
        <v>142</v>
      </c>
      <c r="K50" s="361"/>
      <c r="L50" s="362">
        <f>100*SUM(F50,H50)/C50</f>
        <v>36.363636363636367</v>
      </c>
      <c r="M50" s="361"/>
      <c r="N50" s="362">
        <f>100*H50/C50</f>
        <v>27.272727272727273</v>
      </c>
      <c r="O50" s="361"/>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c r="IR50" s="350"/>
      <c r="IS50" s="350"/>
      <c r="IT50" s="350"/>
      <c r="IU50" s="350"/>
      <c r="IV50" s="350"/>
      <c r="IW50" s="350"/>
      <c r="IX50" s="350"/>
      <c r="IY50" s="350"/>
      <c r="IZ50" s="350"/>
      <c r="JA50" s="350"/>
      <c r="JB50" s="350"/>
      <c r="JC50" s="350"/>
      <c r="JD50" s="350"/>
      <c r="JE50" s="350"/>
      <c r="JF50" s="350"/>
      <c r="JG50" s="350"/>
      <c r="JH50" s="350"/>
      <c r="JI50" s="350"/>
      <c r="JJ50" s="350"/>
      <c r="JK50" s="350"/>
      <c r="JL50" s="350"/>
      <c r="JM50" s="350"/>
      <c r="JN50" s="350"/>
      <c r="JO50" s="350"/>
      <c r="JP50" s="350"/>
      <c r="JQ50" s="350"/>
      <c r="JR50" s="350"/>
      <c r="JS50" s="350"/>
      <c r="JT50" s="350"/>
      <c r="JU50" s="350"/>
      <c r="JV50" s="350"/>
      <c r="JW50" s="350"/>
      <c r="JX50" s="350"/>
      <c r="JY50" s="350"/>
      <c r="JZ50" s="350"/>
      <c r="KA50" s="350"/>
      <c r="KB50" s="350"/>
      <c r="KC50" s="350"/>
      <c r="KD50" s="350"/>
      <c r="KE50" s="350"/>
      <c r="KF50" s="350"/>
      <c r="KG50" s="350"/>
      <c r="KH50" s="350"/>
      <c r="KI50" s="350"/>
      <c r="KJ50" s="350"/>
      <c r="KK50" s="350"/>
      <c r="KL50" s="350"/>
      <c r="KM50" s="350"/>
      <c r="KN50" s="350"/>
    </row>
    <row r="51" spans="1:300" s="56" customFormat="1" ht="12" customHeight="1" x14ac:dyDescent="0.2">
      <c r="A51" s="361">
        <v>2007</v>
      </c>
      <c r="B51" s="350"/>
      <c r="C51" s="217">
        <v>14</v>
      </c>
      <c r="D51" s="217">
        <v>9</v>
      </c>
      <c r="E51" s="361"/>
      <c r="F51" s="217">
        <v>1</v>
      </c>
      <c r="G51" s="361"/>
      <c r="H51" s="217">
        <v>1</v>
      </c>
      <c r="I51" s="361"/>
      <c r="J51" s="217">
        <v>3</v>
      </c>
      <c r="K51" s="361"/>
      <c r="L51" s="362">
        <f>100*SUM(F51,H51)/C51</f>
        <v>14.285714285714286</v>
      </c>
      <c r="M51" s="361"/>
      <c r="N51" s="362">
        <f>100*H51/C51</f>
        <v>7.1428571428571432</v>
      </c>
      <c r="O51" s="361"/>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c r="IR51" s="350"/>
      <c r="IS51" s="350"/>
      <c r="IT51" s="350"/>
      <c r="IU51" s="350"/>
      <c r="IV51" s="350"/>
      <c r="IW51" s="350"/>
      <c r="IX51" s="350"/>
      <c r="IY51" s="350"/>
      <c r="IZ51" s="350"/>
      <c r="JA51" s="350"/>
      <c r="JB51" s="350"/>
      <c r="JC51" s="350"/>
      <c r="JD51" s="350"/>
      <c r="JE51" s="350"/>
      <c r="JF51" s="350"/>
      <c r="JG51" s="350"/>
      <c r="JH51" s="350"/>
      <c r="JI51" s="350"/>
      <c r="JJ51" s="350"/>
      <c r="JK51" s="350"/>
      <c r="JL51" s="350"/>
      <c r="JM51" s="350"/>
      <c r="JN51" s="350"/>
      <c r="JO51" s="350"/>
      <c r="JP51" s="350"/>
      <c r="JQ51" s="350"/>
      <c r="JR51" s="350"/>
      <c r="JS51" s="350"/>
      <c r="JT51" s="350"/>
      <c r="JU51" s="350"/>
      <c r="JV51" s="350"/>
      <c r="JW51" s="350"/>
      <c r="JX51" s="350"/>
      <c r="JY51" s="350"/>
      <c r="JZ51" s="350"/>
      <c r="KA51" s="350"/>
      <c r="KB51" s="350"/>
      <c r="KC51" s="350"/>
      <c r="KD51" s="350"/>
      <c r="KE51" s="350"/>
      <c r="KF51" s="350"/>
      <c r="KG51" s="350"/>
      <c r="KH51" s="350"/>
      <c r="KI51" s="350"/>
      <c r="KJ51" s="350"/>
      <c r="KK51" s="350"/>
      <c r="KL51" s="350"/>
      <c r="KM51" s="350"/>
      <c r="KN51" s="350"/>
    </row>
    <row r="52" spans="1:300" s="56" customFormat="1" ht="12" customHeight="1" x14ac:dyDescent="0.2">
      <c r="A52" s="361">
        <v>2008</v>
      </c>
      <c r="B52" s="350"/>
      <c r="C52" s="217">
        <v>14</v>
      </c>
      <c r="D52" s="217">
        <v>9</v>
      </c>
      <c r="E52" s="361"/>
      <c r="F52" s="217">
        <v>1</v>
      </c>
      <c r="G52" s="361"/>
      <c r="H52" s="217">
        <v>1</v>
      </c>
      <c r="I52" s="361"/>
      <c r="J52" s="217">
        <v>3</v>
      </c>
      <c r="K52" s="361"/>
      <c r="L52" s="362">
        <f>100*SUM(F52,H52)/C52</f>
        <v>14.285714285714286</v>
      </c>
      <c r="M52" s="361"/>
      <c r="N52" s="362">
        <f>100*H52/C52</f>
        <v>7.1428571428571432</v>
      </c>
      <c r="O52" s="361"/>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c r="IR52" s="350"/>
      <c r="IS52" s="350"/>
      <c r="IT52" s="350"/>
      <c r="IU52" s="350"/>
      <c r="IV52" s="350"/>
      <c r="IW52" s="350"/>
      <c r="IX52" s="350"/>
      <c r="IY52" s="350"/>
      <c r="IZ52" s="350"/>
      <c r="JA52" s="350"/>
      <c r="JB52" s="350"/>
      <c r="JC52" s="350"/>
      <c r="JD52" s="350"/>
      <c r="JE52" s="350"/>
      <c r="JF52" s="350"/>
      <c r="JG52" s="350"/>
      <c r="JH52" s="350"/>
      <c r="JI52" s="350"/>
      <c r="JJ52" s="350"/>
      <c r="JK52" s="350"/>
      <c r="JL52" s="350"/>
      <c r="JM52" s="350"/>
      <c r="JN52" s="350"/>
      <c r="JO52" s="350"/>
      <c r="JP52" s="350"/>
      <c r="JQ52" s="350"/>
      <c r="JR52" s="350"/>
      <c r="JS52" s="350"/>
      <c r="JT52" s="350"/>
      <c r="JU52" s="350"/>
      <c r="JV52" s="350"/>
      <c r="JW52" s="350"/>
      <c r="JX52" s="350"/>
      <c r="JY52" s="350"/>
      <c r="JZ52" s="350"/>
      <c r="KA52" s="350"/>
      <c r="KB52" s="350"/>
      <c r="KC52" s="350"/>
      <c r="KD52" s="350"/>
      <c r="KE52" s="350"/>
      <c r="KF52" s="350"/>
      <c r="KG52" s="350"/>
      <c r="KH52" s="350"/>
      <c r="KI52" s="350"/>
      <c r="KJ52" s="350"/>
      <c r="KK52" s="350"/>
      <c r="KL52" s="350"/>
      <c r="KM52" s="350"/>
      <c r="KN52" s="350"/>
    </row>
    <row r="53" spans="1:300" s="56" customFormat="1" ht="12" customHeight="1" x14ac:dyDescent="0.2">
      <c r="A53" s="361">
        <v>2009</v>
      </c>
      <c r="B53" s="350"/>
      <c r="C53" s="217">
        <v>14</v>
      </c>
      <c r="D53" s="217">
        <v>9</v>
      </c>
      <c r="E53" s="361"/>
      <c r="F53" s="217">
        <v>1</v>
      </c>
      <c r="G53" s="361"/>
      <c r="H53" s="217">
        <v>1</v>
      </c>
      <c r="I53" s="361"/>
      <c r="J53" s="217">
        <v>3</v>
      </c>
      <c r="K53" s="361"/>
      <c r="L53" s="362">
        <f>100*SUM(F53,H53)/C53</f>
        <v>14.285714285714286</v>
      </c>
      <c r="M53" s="361"/>
      <c r="N53" s="362">
        <f>100*H53/C53</f>
        <v>7.1428571428571432</v>
      </c>
      <c r="O53" s="361"/>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c r="IR53" s="350"/>
      <c r="IS53" s="350"/>
      <c r="IT53" s="350"/>
      <c r="IU53" s="350"/>
      <c r="IV53" s="350"/>
      <c r="IW53" s="350"/>
      <c r="IX53" s="350"/>
      <c r="IY53" s="350"/>
      <c r="IZ53" s="350"/>
      <c r="JA53" s="350"/>
      <c r="JB53" s="350"/>
      <c r="JC53" s="350"/>
      <c r="JD53" s="350"/>
      <c r="JE53" s="350"/>
      <c r="JF53" s="350"/>
      <c r="JG53" s="350"/>
      <c r="JH53" s="350"/>
      <c r="JI53" s="350"/>
      <c r="JJ53" s="350"/>
      <c r="JK53" s="350"/>
      <c r="JL53" s="350"/>
      <c r="JM53" s="350"/>
      <c r="JN53" s="350"/>
      <c r="JO53" s="350"/>
      <c r="JP53" s="350"/>
      <c r="JQ53" s="350"/>
      <c r="JR53" s="350"/>
      <c r="JS53" s="350"/>
      <c r="JT53" s="350"/>
      <c r="JU53" s="350"/>
      <c r="JV53" s="350"/>
      <c r="JW53" s="350"/>
      <c r="JX53" s="350"/>
      <c r="JY53" s="350"/>
      <c r="JZ53" s="350"/>
      <c r="KA53" s="350"/>
      <c r="KB53" s="350"/>
      <c r="KC53" s="350"/>
      <c r="KD53" s="350"/>
      <c r="KE53" s="350"/>
      <c r="KF53" s="350"/>
      <c r="KG53" s="350"/>
      <c r="KH53" s="350"/>
      <c r="KI53" s="350"/>
      <c r="KJ53" s="350"/>
      <c r="KK53" s="350"/>
      <c r="KL53" s="350"/>
      <c r="KM53" s="350"/>
      <c r="KN53" s="350"/>
    </row>
    <row r="54" spans="1:300" s="56" customFormat="1" ht="12" customHeight="1" x14ac:dyDescent="0.2">
      <c r="A54" s="361">
        <v>2010</v>
      </c>
      <c r="B54" s="350"/>
      <c r="C54" s="212">
        <v>4</v>
      </c>
      <c r="D54" s="217">
        <v>4</v>
      </c>
      <c r="E54" s="361"/>
      <c r="F54" s="217" t="s">
        <v>142</v>
      </c>
      <c r="G54" s="361"/>
      <c r="H54" s="217" t="s">
        <v>142</v>
      </c>
      <c r="I54" s="361"/>
      <c r="J54" s="217" t="s">
        <v>142</v>
      </c>
      <c r="K54" s="361"/>
      <c r="L54" s="217" t="s">
        <v>142</v>
      </c>
      <c r="M54" s="361"/>
      <c r="N54" s="217" t="s">
        <v>142</v>
      </c>
      <c r="O54" s="361"/>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c r="CE54" s="350"/>
      <c r="CF54" s="350"/>
      <c r="CG54" s="350"/>
      <c r="CH54" s="350"/>
      <c r="CI54" s="350"/>
      <c r="CJ54" s="350"/>
      <c r="CK54" s="350"/>
      <c r="CL54" s="350"/>
      <c r="CM54" s="350"/>
      <c r="CN54" s="350"/>
      <c r="CO54" s="350"/>
      <c r="CP54" s="350"/>
      <c r="CQ54" s="350"/>
      <c r="CR54" s="350"/>
      <c r="CS54" s="350"/>
      <c r="CT54" s="350"/>
      <c r="CU54" s="350"/>
      <c r="CV54" s="350"/>
      <c r="CW54" s="350"/>
      <c r="CX54" s="350"/>
      <c r="CY54" s="350"/>
      <c r="CZ54" s="350"/>
      <c r="DA54" s="350"/>
      <c r="DB54" s="350"/>
      <c r="DC54" s="350"/>
      <c r="DD54" s="350"/>
      <c r="DE54" s="350"/>
      <c r="DF54" s="350"/>
      <c r="DG54" s="350"/>
      <c r="DH54" s="350"/>
      <c r="DI54" s="350"/>
      <c r="DJ54" s="350"/>
      <c r="DK54" s="350"/>
      <c r="DL54" s="350"/>
      <c r="DM54" s="350"/>
      <c r="DN54" s="350"/>
      <c r="DO54" s="350"/>
      <c r="DP54" s="350"/>
      <c r="DQ54" s="350"/>
      <c r="DR54" s="350"/>
      <c r="DS54" s="350"/>
      <c r="DT54" s="350"/>
      <c r="DU54" s="350"/>
      <c r="DV54" s="350"/>
      <c r="DW54" s="350"/>
      <c r="DX54" s="350"/>
      <c r="DY54" s="350"/>
      <c r="DZ54" s="350"/>
      <c r="EA54" s="350"/>
      <c r="EB54" s="350"/>
      <c r="EC54" s="350"/>
      <c r="ED54" s="350"/>
      <c r="EE54" s="350"/>
      <c r="EF54" s="350"/>
      <c r="EG54" s="350"/>
      <c r="EH54" s="350"/>
      <c r="EI54" s="350"/>
      <c r="EJ54" s="350"/>
      <c r="EK54" s="350"/>
      <c r="EL54" s="350"/>
      <c r="EM54" s="350"/>
      <c r="EN54" s="350"/>
      <c r="EO54" s="350"/>
      <c r="EP54" s="350"/>
      <c r="EQ54" s="350"/>
      <c r="ER54" s="350"/>
      <c r="ES54" s="350"/>
      <c r="ET54" s="350"/>
      <c r="EU54" s="350"/>
      <c r="EV54" s="350"/>
      <c r="EW54" s="350"/>
      <c r="EX54" s="350"/>
      <c r="EY54" s="350"/>
      <c r="EZ54" s="350"/>
      <c r="FA54" s="350"/>
      <c r="FB54" s="350"/>
      <c r="FC54" s="350"/>
      <c r="FD54" s="350"/>
      <c r="FE54" s="350"/>
      <c r="FF54" s="350"/>
      <c r="FG54" s="350"/>
      <c r="FH54" s="350"/>
      <c r="FI54" s="350"/>
      <c r="FJ54" s="350"/>
      <c r="FK54" s="350"/>
      <c r="FL54" s="350"/>
      <c r="FM54" s="350"/>
      <c r="FN54" s="350"/>
      <c r="FO54" s="350"/>
      <c r="FP54" s="350"/>
      <c r="FQ54" s="350"/>
      <c r="FR54" s="350"/>
      <c r="FS54" s="350"/>
      <c r="FT54" s="350"/>
      <c r="FU54" s="350"/>
      <c r="FV54" s="350"/>
      <c r="FW54" s="350"/>
      <c r="FX54" s="350"/>
      <c r="FY54" s="350"/>
      <c r="FZ54" s="350"/>
      <c r="GA54" s="350"/>
      <c r="GB54" s="350"/>
      <c r="GC54" s="350"/>
      <c r="GD54" s="350"/>
      <c r="GE54" s="350"/>
      <c r="GF54" s="350"/>
      <c r="GG54" s="350"/>
      <c r="GH54" s="350"/>
      <c r="GI54" s="350"/>
      <c r="GJ54" s="350"/>
      <c r="GK54" s="350"/>
      <c r="GL54" s="350"/>
      <c r="GM54" s="350"/>
      <c r="GN54" s="350"/>
      <c r="GO54" s="350"/>
      <c r="GP54" s="350"/>
      <c r="GQ54" s="350"/>
      <c r="GR54" s="350"/>
      <c r="GS54" s="350"/>
      <c r="GT54" s="350"/>
      <c r="GU54" s="350"/>
      <c r="GV54" s="350"/>
      <c r="GW54" s="350"/>
      <c r="GX54" s="350"/>
      <c r="GY54" s="350"/>
      <c r="GZ54" s="350"/>
      <c r="HA54" s="350"/>
      <c r="HB54" s="350"/>
      <c r="HC54" s="350"/>
      <c r="HD54" s="350"/>
      <c r="HE54" s="350"/>
      <c r="HF54" s="350"/>
      <c r="HG54" s="350"/>
      <c r="HH54" s="350"/>
      <c r="HI54" s="350"/>
      <c r="HJ54" s="350"/>
      <c r="HK54" s="350"/>
      <c r="HL54" s="350"/>
      <c r="HM54" s="350"/>
      <c r="HN54" s="350"/>
      <c r="HO54" s="350"/>
      <c r="HP54" s="350"/>
      <c r="HQ54" s="350"/>
      <c r="HR54" s="350"/>
      <c r="HS54" s="350"/>
      <c r="HT54" s="350"/>
      <c r="HU54" s="350"/>
      <c r="HV54" s="350"/>
      <c r="HW54" s="350"/>
      <c r="HX54" s="350"/>
      <c r="HY54" s="350"/>
      <c r="HZ54" s="350"/>
      <c r="IA54" s="350"/>
      <c r="IB54" s="350"/>
      <c r="IC54" s="350"/>
      <c r="ID54" s="350"/>
      <c r="IE54" s="350"/>
      <c r="IF54" s="350"/>
      <c r="IG54" s="350"/>
      <c r="IH54" s="350"/>
      <c r="II54" s="350"/>
      <c r="IJ54" s="350"/>
      <c r="IK54" s="350"/>
      <c r="IL54" s="350"/>
      <c r="IM54" s="350"/>
      <c r="IN54" s="350"/>
      <c r="IO54" s="350"/>
      <c r="IP54" s="350"/>
      <c r="IQ54" s="350"/>
      <c r="IR54" s="350"/>
      <c r="IS54" s="350"/>
      <c r="IT54" s="350"/>
      <c r="IU54" s="350"/>
      <c r="IV54" s="350"/>
      <c r="IW54" s="350"/>
      <c r="IX54" s="350"/>
      <c r="IY54" s="350"/>
      <c r="IZ54" s="350"/>
      <c r="JA54" s="350"/>
      <c r="JB54" s="350"/>
      <c r="JC54" s="350"/>
      <c r="JD54" s="350"/>
      <c r="JE54" s="350"/>
      <c r="JF54" s="350"/>
      <c r="JG54" s="350"/>
      <c r="JH54" s="350"/>
      <c r="JI54" s="350"/>
      <c r="JJ54" s="350"/>
      <c r="JK54" s="350"/>
      <c r="JL54" s="350"/>
      <c r="JM54" s="350"/>
      <c r="JN54" s="350"/>
      <c r="JO54" s="350"/>
      <c r="JP54" s="350"/>
      <c r="JQ54" s="350"/>
      <c r="JR54" s="350"/>
      <c r="JS54" s="350"/>
      <c r="JT54" s="350"/>
      <c r="JU54" s="350"/>
      <c r="JV54" s="350"/>
      <c r="JW54" s="350"/>
      <c r="JX54" s="350"/>
      <c r="JY54" s="350"/>
      <c r="JZ54" s="350"/>
      <c r="KA54" s="350"/>
      <c r="KB54" s="350"/>
      <c r="KC54" s="350"/>
      <c r="KD54" s="350"/>
      <c r="KE54" s="350"/>
      <c r="KF54" s="350"/>
      <c r="KG54" s="350"/>
      <c r="KH54" s="350"/>
      <c r="KI54" s="350"/>
      <c r="KJ54" s="350"/>
      <c r="KK54" s="350"/>
      <c r="KL54" s="350"/>
      <c r="KM54" s="350"/>
      <c r="KN54" s="350"/>
    </row>
    <row r="55" spans="1:300" s="345" customFormat="1" ht="11.25" x14ac:dyDescent="0.2">
      <c r="A55" s="361">
        <v>2011</v>
      </c>
      <c r="B55" s="350"/>
      <c r="C55" s="296">
        <v>1</v>
      </c>
      <c r="D55" s="296" t="s">
        <v>142</v>
      </c>
      <c r="E55" s="381" t="s">
        <v>623</v>
      </c>
      <c r="F55" s="296" t="s">
        <v>142</v>
      </c>
      <c r="G55" s="381" t="s">
        <v>623</v>
      </c>
      <c r="H55" s="296" t="s">
        <v>142</v>
      </c>
      <c r="I55" s="381" t="s">
        <v>623</v>
      </c>
      <c r="J55" s="296">
        <v>1</v>
      </c>
      <c r="K55" s="381" t="s">
        <v>623</v>
      </c>
      <c r="L55" s="217" t="s">
        <v>142</v>
      </c>
      <c r="M55" s="381" t="s">
        <v>623</v>
      </c>
      <c r="N55" s="217" t="s">
        <v>142</v>
      </c>
      <c r="O55" s="381" t="s">
        <v>623</v>
      </c>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c r="CE55" s="350"/>
      <c r="CF55" s="350"/>
      <c r="CG55" s="350"/>
      <c r="CH55" s="350"/>
      <c r="CI55" s="350"/>
      <c r="CJ55" s="350"/>
      <c r="CK55" s="350"/>
      <c r="CL55" s="350"/>
      <c r="CM55" s="350"/>
      <c r="CN55" s="350"/>
      <c r="CO55" s="350"/>
      <c r="CP55" s="350"/>
      <c r="CQ55" s="350"/>
      <c r="CR55" s="350"/>
      <c r="CS55" s="350"/>
      <c r="CT55" s="350"/>
      <c r="CU55" s="350"/>
      <c r="CV55" s="350"/>
      <c r="CW55" s="350"/>
      <c r="CX55" s="350"/>
      <c r="CY55" s="350"/>
      <c r="CZ55" s="350"/>
      <c r="DA55" s="350"/>
      <c r="DB55" s="350"/>
      <c r="DC55" s="350"/>
      <c r="DD55" s="350"/>
      <c r="DE55" s="350"/>
      <c r="DF55" s="350"/>
      <c r="DG55" s="350"/>
      <c r="DH55" s="350"/>
      <c r="DI55" s="350"/>
      <c r="DJ55" s="350"/>
      <c r="DK55" s="350"/>
      <c r="DL55" s="350"/>
      <c r="DM55" s="350"/>
      <c r="DN55" s="350"/>
      <c r="DO55" s="350"/>
      <c r="DP55" s="350"/>
      <c r="DQ55" s="350"/>
      <c r="DR55" s="350"/>
      <c r="DS55" s="350"/>
      <c r="DT55" s="350"/>
      <c r="DU55" s="350"/>
      <c r="DV55" s="350"/>
      <c r="DW55" s="350"/>
      <c r="DX55" s="350"/>
      <c r="DY55" s="350"/>
      <c r="DZ55" s="350"/>
      <c r="EA55" s="350"/>
      <c r="EB55" s="350"/>
      <c r="EC55" s="350"/>
      <c r="ED55" s="350"/>
      <c r="EE55" s="350"/>
      <c r="EF55" s="350"/>
      <c r="EG55" s="350"/>
      <c r="EH55" s="350"/>
      <c r="EI55" s="350"/>
      <c r="EJ55" s="350"/>
      <c r="EK55" s="350"/>
      <c r="EL55" s="350"/>
      <c r="EM55" s="350"/>
      <c r="EN55" s="350"/>
      <c r="EO55" s="350"/>
      <c r="EP55" s="350"/>
      <c r="EQ55" s="350"/>
      <c r="ER55" s="350"/>
      <c r="ES55" s="350"/>
      <c r="ET55" s="350"/>
      <c r="EU55" s="350"/>
      <c r="EV55" s="350"/>
      <c r="EW55" s="350"/>
      <c r="EX55" s="350"/>
      <c r="EY55" s="350"/>
      <c r="EZ55" s="350"/>
      <c r="FA55" s="350"/>
      <c r="FB55" s="350"/>
      <c r="FC55" s="350"/>
      <c r="FD55" s="350"/>
      <c r="FE55" s="350"/>
      <c r="FF55" s="350"/>
      <c r="FG55" s="350"/>
      <c r="FH55" s="350"/>
      <c r="FI55" s="350"/>
      <c r="FJ55" s="350"/>
      <c r="FK55" s="350"/>
      <c r="FL55" s="350"/>
      <c r="FM55" s="350"/>
      <c r="FN55" s="350"/>
      <c r="FO55" s="350"/>
      <c r="FP55" s="350"/>
      <c r="FQ55" s="350"/>
      <c r="FR55" s="350"/>
      <c r="FS55" s="350"/>
      <c r="FT55" s="350"/>
      <c r="FU55" s="350"/>
      <c r="FV55" s="350"/>
      <c r="FW55" s="350"/>
      <c r="FX55" s="350"/>
      <c r="FY55" s="350"/>
      <c r="FZ55" s="350"/>
      <c r="GA55" s="350"/>
      <c r="GB55" s="350"/>
      <c r="GC55" s="350"/>
      <c r="GD55" s="350"/>
      <c r="GE55" s="350"/>
      <c r="GF55" s="350"/>
      <c r="GG55" s="350"/>
      <c r="GH55" s="350"/>
      <c r="GI55" s="350"/>
      <c r="GJ55" s="350"/>
      <c r="GK55" s="350"/>
      <c r="GL55" s="350"/>
      <c r="GM55" s="350"/>
      <c r="GN55" s="350"/>
      <c r="GO55" s="350"/>
      <c r="GP55" s="350"/>
      <c r="GQ55" s="350"/>
      <c r="GR55" s="350"/>
      <c r="GS55" s="350"/>
      <c r="GT55" s="350"/>
      <c r="GU55" s="350"/>
      <c r="GV55" s="350"/>
      <c r="GW55" s="350"/>
      <c r="GX55" s="350"/>
      <c r="GY55" s="350"/>
      <c r="GZ55" s="350"/>
      <c r="HA55" s="350"/>
      <c r="HB55" s="350"/>
      <c r="HC55" s="350"/>
      <c r="HD55" s="350"/>
      <c r="HE55" s="350"/>
      <c r="HF55" s="350"/>
      <c r="HG55" s="350"/>
      <c r="HH55" s="350"/>
      <c r="HI55" s="350"/>
      <c r="HJ55" s="350"/>
      <c r="HK55" s="350"/>
      <c r="HL55" s="350"/>
      <c r="HM55" s="350"/>
      <c r="HN55" s="350"/>
      <c r="HO55" s="350"/>
      <c r="HP55" s="350"/>
      <c r="HQ55" s="350"/>
      <c r="HR55" s="350"/>
      <c r="HS55" s="350"/>
      <c r="HT55" s="350"/>
      <c r="HU55" s="350"/>
      <c r="HV55" s="350"/>
      <c r="HW55" s="350"/>
      <c r="HX55" s="350"/>
      <c r="HY55" s="350"/>
      <c r="HZ55" s="350"/>
      <c r="IA55" s="350"/>
      <c r="IB55" s="350"/>
      <c r="IC55" s="350"/>
      <c r="ID55" s="350"/>
      <c r="IE55" s="350"/>
      <c r="IF55" s="350"/>
      <c r="IG55" s="350"/>
      <c r="IH55" s="350"/>
      <c r="II55" s="350"/>
      <c r="IJ55" s="350"/>
      <c r="IK55" s="350"/>
      <c r="IL55" s="350"/>
      <c r="IM55" s="350"/>
      <c r="IN55" s="350"/>
      <c r="IO55" s="350"/>
      <c r="IP55" s="350"/>
      <c r="IQ55" s="350"/>
      <c r="IR55" s="350"/>
      <c r="IS55" s="350"/>
      <c r="IT55" s="350"/>
      <c r="IU55" s="350"/>
      <c r="IV55" s="350"/>
      <c r="IW55" s="350"/>
      <c r="IX55" s="350"/>
      <c r="IY55" s="350"/>
      <c r="IZ55" s="350"/>
      <c r="JA55" s="350"/>
      <c r="JB55" s="350"/>
      <c r="JC55" s="350"/>
      <c r="JD55" s="350"/>
      <c r="JE55" s="350"/>
      <c r="JF55" s="350"/>
      <c r="JG55" s="350"/>
      <c r="JH55" s="350"/>
      <c r="JI55" s="350"/>
      <c r="JJ55" s="350"/>
      <c r="JK55" s="350"/>
      <c r="JL55" s="350"/>
      <c r="JM55" s="350"/>
      <c r="JN55" s="350"/>
      <c r="JO55" s="350"/>
      <c r="JP55" s="350"/>
      <c r="JQ55" s="350"/>
      <c r="JR55" s="350"/>
      <c r="JS55" s="350"/>
      <c r="JT55" s="350"/>
      <c r="JU55" s="350"/>
      <c r="JV55" s="350"/>
      <c r="JW55" s="350"/>
      <c r="JX55" s="350"/>
      <c r="JY55" s="350"/>
      <c r="JZ55" s="350"/>
      <c r="KA55" s="350"/>
      <c r="KB55" s="350"/>
      <c r="KC55" s="350"/>
      <c r="KD55" s="350"/>
      <c r="KE55" s="350"/>
      <c r="KF55" s="350"/>
      <c r="KG55" s="350"/>
      <c r="KH55" s="350"/>
      <c r="KI55" s="350"/>
      <c r="KJ55" s="350"/>
      <c r="KK55" s="350"/>
      <c r="KL55" s="350"/>
      <c r="KM55" s="350"/>
      <c r="KN55" s="350"/>
    </row>
    <row r="56" spans="1:300" s="345" customFormat="1" ht="11.25" x14ac:dyDescent="0.2">
      <c r="A56" s="361">
        <v>2012</v>
      </c>
      <c r="B56" s="350"/>
      <c r="C56" s="344">
        <v>2</v>
      </c>
      <c r="D56" s="296">
        <v>2</v>
      </c>
      <c r="E56" s="361"/>
      <c r="F56" s="296" t="s">
        <v>142</v>
      </c>
      <c r="G56" s="361"/>
      <c r="H56" s="296" t="s">
        <v>142</v>
      </c>
      <c r="I56" s="361"/>
      <c r="J56" s="296" t="s">
        <v>142</v>
      </c>
      <c r="K56" s="361"/>
      <c r="L56" s="217" t="s">
        <v>142</v>
      </c>
      <c r="M56" s="361"/>
      <c r="N56" s="217" t="s">
        <v>142</v>
      </c>
      <c r="O56" s="361"/>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0"/>
      <c r="CI56" s="350"/>
      <c r="CJ56" s="350"/>
      <c r="CK56" s="350"/>
      <c r="CL56" s="350"/>
      <c r="CM56" s="350"/>
      <c r="CN56" s="350"/>
      <c r="CO56" s="350"/>
      <c r="CP56" s="350"/>
      <c r="CQ56" s="350"/>
      <c r="CR56" s="350"/>
      <c r="CS56" s="350"/>
      <c r="CT56" s="350"/>
      <c r="CU56" s="350"/>
      <c r="CV56" s="350"/>
      <c r="CW56" s="350"/>
      <c r="CX56" s="350"/>
      <c r="CY56" s="350"/>
      <c r="CZ56" s="350"/>
      <c r="DA56" s="350"/>
      <c r="DB56" s="350"/>
      <c r="DC56" s="350"/>
      <c r="DD56" s="350"/>
      <c r="DE56" s="350"/>
      <c r="DF56" s="350"/>
      <c r="DG56" s="350"/>
      <c r="DH56" s="350"/>
      <c r="DI56" s="350"/>
      <c r="DJ56" s="350"/>
      <c r="DK56" s="350"/>
      <c r="DL56" s="350"/>
      <c r="DM56" s="350"/>
      <c r="DN56" s="350"/>
      <c r="DO56" s="350"/>
      <c r="DP56" s="350"/>
      <c r="DQ56" s="350"/>
      <c r="DR56" s="350"/>
      <c r="DS56" s="350"/>
      <c r="DT56" s="350"/>
      <c r="DU56" s="350"/>
      <c r="DV56" s="350"/>
      <c r="DW56" s="350"/>
      <c r="DX56" s="350"/>
      <c r="DY56" s="350"/>
      <c r="DZ56" s="350"/>
      <c r="EA56" s="350"/>
      <c r="EB56" s="350"/>
      <c r="EC56" s="350"/>
      <c r="ED56" s="350"/>
      <c r="EE56" s="350"/>
      <c r="EF56" s="350"/>
      <c r="EG56" s="350"/>
      <c r="EH56" s="350"/>
      <c r="EI56" s="350"/>
      <c r="EJ56" s="350"/>
      <c r="EK56" s="350"/>
      <c r="EL56" s="350"/>
      <c r="EM56" s="350"/>
      <c r="EN56" s="350"/>
      <c r="EO56" s="350"/>
      <c r="EP56" s="350"/>
      <c r="EQ56" s="350"/>
      <c r="ER56" s="350"/>
      <c r="ES56" s="350"/>
      <c r="ET56" s="350"/>
      <c r="EU56" s="350"/>
      <c r="EV56" s="350"/>
      <c r="EW56" s="350"/>
      <c r="EX56" s="350"/>
      <c r="EY56" s="350"/>
      <c r="EZ56" s="350"/>
      <c r="FA56" s="350"/>
      <c r="FB56" s="350"/>
      <c r="FC56" s="350"/>
      <c r="FD56" s="350"/>
      <c r="FE56" s="350"/>
      <c r="FF56" s="350"/>
      <c r="FG56" s="350"/>
      <c r="FH56" s="350"/>
      <c r="FI56" s="350"/>
      <c r="FJ56" s="350"/>
      <c r="FK56" s="350"/>
      <c r="FL56" s="350"/>
      <c r="FM56" s="350"/>
      <c r="FN56" s="350"/>
      <c r="FO56" s="350"/>
      <c r="FP56" s="350"/>
      <c r="FQ56" s="350"/>
      <c r="FR56" s="350"/>
      <c r="FS56" s="350"/>
      <c r="FT56" s="350"/>
      <c r="FU56" s="350"/>
      <c r="FV56" s="350"/>
      <c r="FW56" s="350"/>
      <c r="FX56" s="350"/>
      <c r="FY56" s="350"/>
      <c r="FZ56" s="350"/>
      <c r="GA56" s="350"/>
      <c r="GB56" s="350"/>
      <c r="GC56" s="350"/>
      <c r="GD56" s="350"/>
      <c r="GE56" s="350"/>
      <c r="GF56" s="350"/>
      <c r="GG56" s="350"/>
      <c r="GH56" s="350"/>
      <c r="GI56" s="350"/>
      <c r="GJ56" s="350"/>
      <c r="GK56" s="350"/>
      <c r="GL56" s="350"/>
      <c r="GM56" s="350"/>
      <c r="GN56" s="350"/>
      <c r="GO56" s="350"/>
      <c r="GP56" s="350"/>
      <c r="GQ56" s="350"/>
      <c r="GR56" s="350"/>
      <c r="GS56" s="350"/>
      <c r="GT56" s="350"/>
      <c r="GU56" s="350"/>
      <c r="GV56" s="350"/>
      <c r="GW56" s="350"/>
      <c r="GX56" s="350"/>
      <c r="GY56" s="350"/>
      <c r="GZ56" s="350"/>
      <c r="HA56" s="350"/>
      <c r="HB56" s="350"/>
      <c r="HC56" s="350"/>
      <c r="HD56" s="350"/>
      <c r="HE56" s="350"/>
      <c r="HF56" s="350"/>
      <c r="HG56" s="350"/>
      <c r="HH56" s="350"/>
      <c r="HI56" s="350"/>
      <c r="HJ56" s="350"/>
      <c r="HK56" s="350"/>
      <c r="HL56" s="350"/>
      <c r="HM56" s="350"/>
      <c r="HN56" s="350"/>
      <c r="HO56" s="350"/>
      <c r="HP56" s="350"/>
      <c r="HQ56" s="350"/>
      <c r="HR56" s="350"/>
      <c r="HS56" s="350"/>
      <c r="HT56" s="350"/>
      <c r="HU56" s="350"/>
      <c r="HV56" s="350"/>
      <c r="HW56" s="350"/>
      <c r="HX56" s="350"/>
      <c r="HY56" s="350"/>
      <c r="HZ56" s="350"/>
      <c r="IA56" s="350"/>
      <c r="IB56" s="350"/>
      <c r="IC56" s="350"/>
      <c r="ID56" s="350"/>
      <c r="IE56" s="350"/>
      <c r="IF56" s="350"/>
      <c r="IG56" s="350"/>
      <c r="IH56" s="350"/>
      <c r="II56" s="350"/>
      <c r="IJ56" s="350"/>
      <c r="IK56" s="350"/>
      <c r="IL56" s="350"/>
      <c r="IM56" s="350"/>
      <c r="IN56" s="350"/>
      <c r="IO56" s="350"/>
      <c r="IP56" s="350"/>
      <c r="IQ56" s="350"/>
      <c r="IR56" s="350"/>
      <c r="IS56" s="350"/>
      <c r="IT56" s="350"/>
      <c r="IU56" s="350"/>
      <c r="IV56" s="350"/>
      <c r="IW56" s="350"/>
      <c r="IX56" s="350"/>
      <c r="IY56" s="350"/>
      <c r="IZ56" s="350"/>
      <c r="JA56" s="350"/>
      <c r="JB56" s="350"/>
      <c r="JC56" s="350"/>
      <c r="JD56" s="350"/>
      <c r="JE56" s="350"/>
      <c r="JF56" s="350"/>
      <c r="JG56" s="350"/>
      <c r="JH56" s="350"/>
      <c r="JI56" s="350"/>
      <c r="JJ56" s="350"/>
      <c r="JK56" s="350"/>
      <c r="JL56" s="350"/>
      <c r="JM56" s="350"/>
      <c r="JN56" s="350"/>
      <c r="JO56" s="350"/>
      <c r="JP56" s="350"/>
      <c r="JQ56" s="350"/>
      <c r="JR56" s="350"/>
      <c r="JS56" s="350"/>
      <c r="JT56" s="350"/>
      <c r="JU56" s="350"/>
      <c r="JV56" s="350"/>
      <c r="JW56" s="350"/>
      <c r="JX56" s="350"/>
      <c r="JY56" s="350"/>
      <c r="JZ56" s="350"/>
      <c r="KA56" s="350"/>
      <c r="KB56" s="350"/>
      <c r="KC56" s="350"/>
      <c r="KD56" s="350"/>
      <c r="KE56" s="350"/>
      <c r="KF56" s="350"/>
      <c r="KG56" s="350"/>
      <c r="KH56" s="350"/>
      <c r="KI56" s="350"/>
      <c r="KJ56" s="350"/>
      <c r="KK56" s="350"/>
      <c r="KL56" s="350"/>
      <c r="KM56" s="350"/>
      <c r="KN56" s="350"/>
    </row>
    <row r="57" spans="1:300" s="345" customFormat="1" ht="11.25" x14ac:dyDescent="0.2">
      <c r="A57" s="361">
        <v>2013</v>
      </c>
      <c r="B57" s="350"/>
      <c r="C57" s="49" t="s">
        <v>142</v>
      </c>
      <c r="D57" s="49" t="s">
        <v>142</v>
      </c>
      <c r="E57" s="361"/>
      <c r="F57" s="49" t="s">
        <v>142</v>
      </c>
      <c r="G57" s="361"/>
      <c r="H57" s="49" t="s">
        <v>142</v>
      </c>
      <c r="I57" s="361"/>
      <c r="J57" s="49" t="s">
        <v>142</v>
      </c>
      <c r="K57" s="361"/>
      <c r="L57" s="49" t="s">
        <v>142</v>
      </c>
      <c r="M57" s="49"/>
      <c r="N57" s="49" t="s">
        <v>142</v>
      </c>
      <c r="O57" s="361"/>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c r="IR57" s="350"/>
      <c r="IS57" s="350"/>
      <c r="IT57" s="350"/>
      <c r="IU57" s="350"/>
      <c r="IV57" s="350"/>
      <c r="IW57" s="350"/>
      <c r="IX57" s="350"/>
      <c r="IY57" s="350"/>
      <c r="IZ57" s="350"/>
      <c r="JA57" s="350"/>
      <c r="JB57" s="350"/>
      <c r="JC57" s="350"/>
      <c r="JD57" s="350"/>
      <c r="JE57" s="350"/>
      <c r="JF57" s="350"/>
      <c r="JG57" s="350"/>
      <c r="JH57" s="350"/>
      <c r="JI57" s="350"/>
      <c r="JJ57" s="350"/>
      <c r="JK57" s="350"/>
      <c r="JL57" s="350"/>
      <c r="JM57" s="350"/>
      <c r="JN57" s="350"/>
      <c r="JO57" s="350"/>
      <c r="JP57" s="350"/>
      <c r="JQ57" s="350"/>
      <c r="JR57" s="350"/>
      <c r="JS57" s="350"/>
      <c r="JT57" s="350"/>
      <c r="JU57" s="350"/>
      <c r="JV57" s="350"/>
      <c r="JW57" s="350"/>
      <c r="JX57" s="350"/>
      <c r="JY57" s="350"/>
      <c r="JZ57" s="350"/>
      <c r="KA57" s="350"/>
      <c r="KB57" s="350"/>
      <c r="KC57" s="350"/>
      <c r="KD57" s="350"/>
      <c r="KE57" s="350"/>
      <c r="KF57" s="350"/>
      <c r="KG57" s="350"/>
      <c r="KH57" s="350"/>
      <c r="KI57" s="350"/>
      <c r="KJ57" s="350"/>
      <c r="KK57" s="350"/>
      <c r="KL57" s="350"/>
      <c r="KM57" s="350"/>
      <c r="KN57" s="350"/>
    </row>
    <row r="58" spans="1:300" s="345" customFormat="1" ht="11.25" x14ac:dyDescent="0.2">
      <c r="A58" s="361">
        <v>2014</v>
      </c>
      <c r="B58" s="350"/>
      <c r="C58" s="49">
        <v>4</v>
      </c>
      <c r="D58" s="49">
        <v>3</v>
      </c>
      <c r="E58" s="361"/>
      <c r="F58" s="49" t="s">
        <v>142</v>
      </c>
      <c r="G58" s="361"/>
      <c r="H58" s="49" t="s">
        <v>142</v>
      </c>
      <c r="I58" s="361"/>
      <c r="J58" s="49">
        <v>1</v>
      </c>
      <c r="K58" s="361"/>
      <c r="L58" s="49" t="s">
        <v>142</v>
      </c>
      <c r="M58" s="49"/>
      <c r="N58" s="49" t="s">
        <v>142</v>
      </c>
      <c r="O58" s="361"/>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c r="IR58" s="350"/>
      <c r="IS58" s="350"/>
      <c r="IT58" s="350"/>
      <c r="IU58" s="350"/>
      <c r="IV58" s="350"/>
      <c r="IW58" s="350"/>
      <c r="IX58" s="350"/>
      <c r="IY58" s="350"/>
      <c r="IZ58" s="350"/>
      <c r="JA58" s="350"/>
      <c r="JB58" s="350"/>
      <c r="JC58" s="350"/>
      <c r="JD58" s="350"/>
      <c r="JE58" s="350"/>
      <c r="JF58" s="350"/>
      <c r="JG58" s="350"/>
      <c r="JH58" s="350"/>
      <c r="JI58" s="350"/>
      <c r="JJ58" s="350"/>
      <c r="JK58" s="350"/>
      <c r="JL58" s="350"/>
      <c r="JM58" s="350"/>
      <c r="JN58" s="350"/>
      <c r="JO58" s="350"/>
      <c r="JP58" s="350"/>
      <c r="JQ58" s="350"/>
      <c r="JR58" s="350"/>
      <c r="JS58" s="350"/>
      <c r="JT58" s="350"/>
      <c r="JU58" s="350"/>
      <c r="JV58" s="350"/>
      <c r="JW58" s="350"/>
      <c r="JX58" s="350"/>
      <c r="JY58" s="350"/>
      <c r="JZ58" s="350"/>
      <c r="KA58" s="350"/>
      <c r="KB58" s="350"/>
      <c r="KC58" s="350"/>
      <c r="KD58" s="350"/>
      <c r="KE58" s="350"/>
      <c r="KF58" s="350"/>
      <c r="KG58" s="350"/>
      <c r="KH58" s="350"/>
      <c r="KI58" s="350"/>
      <c r="KJ58" s="350"/>
      <c r="KK58" s="350"/>
      <c r="KL58" s="350"/>
      <c r="KM58" s="350"/>
      <c r="KN58" s="350"/>
    </row>
    <row r="59" spans="1:300" s="514" customFormat="1" ht="11.25" x14ac:dyDescent="0.2">
      <c r="A59" s="346" t="s">
        <v>663</v>
      </c>
      <c r="B59" s="346"/>
      <c r="C59" s="372">
        <f>SUM(C50:C58)</f>
        <v>64</v>
      </c>
      <c r="D59" s="372">
        <f t="shared" ref="D59:J59" si="15">SUM(D50:D58)</f>
        <v>43</v>
      </c>
      <c r="E59" s="372">
        <f t="shared" si="15"/>
        <v>0</v>
      </c>
      <c r="F59" s="372">
        <f t="shared" si="15"/>
        <v>4</v>
      </c>
      <c r="G59" s="372">
        <f t="shared" si="15"/>
        <v>0</v>
      </c>
      <c r="H59" s="372">
        <f t="shared" si="15"/>
        <v>6</v>
      </c>
      <c r="I59" s="372">
        <f t="shared" si="15"/>
        <v>0</v>
      </c>
      <c r="J59" s="372">
        <f t="shared" si="15"/>
        <v>11</v>
      </c>
      <c r="K59" s="381"/>
      <c r="L59" s="368">
        <f>100*SUM(F59,H59)/C59</f>
        <v>15.625</v>
      </c>
      <c r="M59" s="381"/>
      <c r="N59" s="368">
        <f>100*H59/C59</f>
        <v>9.375</v>
      </c>
      <c r="O59" s="381"/>
    </row>
    <row r="60" spans="1:300" s="56" customFormat="1" ht="11.25" x14ac:dyDescent="0.2">
      <c r="A60" s="361"/>
      <c r="B60" s="350"/>
      <c r="C60" s="350"/>
      <c r="D60" s="350"/>
      <c r="E60" s="361"/>
      <c r="F60" s="350"/>
      <c r="G60" s="361"/>
      <c r="H60" s="350"/>
      <c r="I60" s="361"/>
      <c r="J60" s="350"/>
      <c r="K60" s="361"/>
      <c r="L60" s="362"/>
      <c r="M60" s="361"/>
      <c r="N60" s="362"/>
      <c r="O60" s="361"/>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c r="IR60" s="350"/>
      <c r="IS60" s="350"/>
      <c r="IT60" s="350"/>
      <c r="IU60" s="350"/>
      <c r="IV60" s="350"/>
      <c r="IW60" s="350"/>
      <c r="IX60" s="350"/>
      <c r="IY60" s="350"/>
      <c r="IZ60" s="350"/>
      <c r="JA60" s="350"/>
      <c r="JB60" s="350"/>
      <c r="JC60" s="350"/>
      <c r="JD60" s="350"/>
      <c r="JE60" s="350"/>
      <c r="JF60" s="350"/>
      <c r="JG60" s="350"/>
      <c r="JH60" s="350"/>
      <c r="JI60" s="350"/>
      <c r="JJ60" s="350"/>
      <c r="JK60" s="350"/>
      <c r="JL60" s="350"/>
      <c r="JM60" s="350"/>
      <c r="JN60" s="350"/>
      <c r="JO60" s="350"/>
      <c r="JP60" s="350"/>
      <c r="JQ60" s="350"/>
      <c r="JR60" s="350"/>
      <c r="JS60" s="350"/>
      <c r="JT60" s="350"/>
      <c r="JU60" s="350"/>
      <c r="JV60" s="350"/>
      <c r="JW60" s="350"/>
      <c r="JX60" s="350"/>
      <c r="JY60" s="350"/>
      <c r="JZ60" s="350"/>
      <c r="KA60" s="350"/>
      <c r="KB60" s="350"/>
      <c r="KC60" s="350"/>
      <c r="KD60" s="350"/>
      <c r="KE60" s="350"/>
      <c r="KF60" s="350"/>
      <c r="KG60" s="350"/>
      <c r="KH60" s="350"/>
      <c r="KI60" s="350"/>
      <c r="KJ60" s="350"/>
      <c r="KK60" s="350"/>
      <c r="KL60" s="350"/>
      <c r="KM60" s="350"/>
      <c r="KN60" s="350"/>
    </row>
    <row r="61" spans="1:300" s="56" customFormat="1" ht="12" customHeight="1" x14ac:dyDescent="0.2">
      <c r="A61" s="363" t="s">
        <v>472</v>
      </c>
      <c r="B61" s="350"/>
      <c r="C61" s="217"/>
      <c r="D61" s="217"/>
      <c r="E61" s="361"/>
      <c r="F61" s="217"/>
      <c r="G61" s="361"/>
      <c r="H61" s="217"/>
      <c r="I61" s="361"/>
      <c r="J61" s="217"/>
      <c r="K61" s="361"/>
      <c r="L61" s="362"/>
      <c r="M61" s="361"/>
      <c r="N61" s="362"/>
      <c r="O61" s="361"/>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c r="IR61" s="350"/>
      <c r="IS61" s="350"/>
      <c r="IT61" s="350"/>
      <c r="IU61" s="350"/>
      <c r="IV61" s="350"/>
      <c r="IW61" s="350"/>
      <c r="IX61" s="350"/>
      <c r="IY61" s="350"/>
      <c r="IZ61" s="350"/>
      <c r="JA61" s="350"/>
      <c r="JB61" s="350"/>
      <c r="JC61" s="350"/>
      <c r="JD61" s="350"/>
      <c r="JE61" s="350"/>
      <c r="JF61" s="350"/>
      <c r="JG61" s="350"/>
      <c r="JH61" s="350"/>
      <c r="JI61" s="350"/>
      <c r="JJ61" s="350"/>
      <c r="JK61" s="350"/>
      <c r="JL61" s="350"/>
      <c r="JM61" s="350"/>
      <c r="JN61" s="350"/>
      <c r="JO61" s="350"/>
      <c r="JP61" s="350"/>
      <c r="JQ61" s="350"/>
      <c r="JR61" s="350"/>
      <c r="JS61" s="350"/>
      <c r="JT61" s="350"/>
      <c r="JU61" s="350"/>
      <c r="JV61" s="350"/>
      <c r="JW61" s="350"/>
      <c r="JX61" s="350"/>
      <c r="JY61" s="350"/>
      <c r="JZ61" s="350"/>
      <c r="KA61" s="350"/>
      <c r="KB61" s="350"/>
      <c r="KC61" s="350"/>
      <c r="KD61" s="350"/>
      <c r="KE61" s="350"/>
      <c r="KF61" s="350"/>
      <c r="KG61" s="350"/>
      <c r="KH61" s="350"/>
      <c r="KI61" s="350"/>
      <c r="KJ61" s="350"/>
      <c r="KK61" s="350"/>
      <c r="KL61" s="350"/>
      <c r="KM61" s="350"/>
      <c r="KN61" s="350"/>
    </row>
    <row r="62" spans="1:300" s="56" customFormat="1" ht="12" customHeight="1" x14ac:dyDescent="0.2">
      <c r="A62" s="361">
        <v>2006</v>
      </c>
      <c r="B62" s="350"/>
      <c r="C62" s="217">
        <v>54</v>
      </c>
      <c r="D62" s="217">
        <v>39</v>
      </c>
      <c r="E62" s="361"/>
      <c r="F62" s="217">
        <v>3</v>
      </c>
      <c r="G62" s="361"/>
      <c r="H62" s="217">
        <v>9</v>
      </c>
      <c r="I62" s="361"/>
      <c r="J62" s="217">
        <v>3</v>
      </c>
      <c r="K62" s="361"/>
      <c r="L62" s="362">
        <f t="shared" ref="L62:L71" si="16">100*SUM(F62,H62)/C62</f>
        <v>22.222222222222221</v>
      </c>
      <c r="M62" s="361"/>
      <c r="N62" s="362">
        <f t="shared" ref="N62:N71" si="17">100*H62/C62</f>
        <v>16.666666666666668</v>
      </c>
      <c r="O62" s="361"/>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c r="BJ62" s="350"/>
      <c r="BK62" s="350"/>
      <c r="BL62" s="35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50"/>
      <c r="CI62" s="350"/>
      <c r="CJ62" s="350"/>
      <c r="CK62" s="350"/>
      <c r="CL62" s="350"/>
      <c r="CM62" s="350"/>
      <c r="CN62" s="350"/>
      <c r="CO62" s="350"/>
      <c r="CP62" s="350"/>
      <c r="CQ62" s="350"/>
      <c r="CR62" s="350"/>
      <c r="CS62" s="350"/>
      <c r="CT62" s="350"/>
      <c r="CU62" s="350"/>
      <c r="CV62" s="350"/>
      <c r="CW62" s="350"/>
      <c r="CX62" s="350"/>
      <c r="CY62" s="350"/>
      <c r="CZ62" s="350"/>
      <c r="DA62" s="350"/>
      <c r="DB62" s="350"/>
      <c r="DC62" s="350"/>
      <c r="DD62" s="350"/>
      <c r="DE62" s="350"/>
      <c r="DF62" s="350"/>
      <c r="DG62" s="350"/>
      <c r="DH62" s="350"/>
      <c r="DI62" s="350"/>
      <c r="DJ62" s="350"/>
      <c r="DK62" s="350"/>
      <c r="DL62" s="350"/>
      <c r="DM62" s="350"/>
      <c r="DN62" s="350"/>
      <c r="DO62" s="350"/>
      <c r="DP62" s="350"/>
      <c r="DQ62" s="350"/>
      <c r="DR62" s="350"/>
      <c r="DS62" s="350"/>
      <c r="DT62" s="350"/>
      <c r="DU62" s="350"/>
      <c r="DV62" s="350"/>
      <c r="DW62" s="350"/>
      <c r="DX62" s="350"/>
      <c r="DY62" s="350"/>
      <c r="DZ62" s="350"/>
      <c r="EA62" s="350"/>
      <c r="EB62" s="350"/>
      <c r="EC62" s="350"/>
      <c r="ED62" s="350"/>
      <c r="EE62" s="350"/>
      <c r="EF62" s="350"/>
      <c r="EG62" s="350"/>
      <c r="EH62" s="350"/>
      <c r="EI62" s="350"/>
      <c r="EJ62" s="350"/>
      <c r="EK62" s="350"/>
      <c r="EL62" s="350"/>
      <c r="EM62" s="350"/>
      <c r="EN62" s="350"/>
      <c r="EO62" s="350"/>
      <c r="EP62" s="350"/>
      <c r="EQ62" s="350"/>
      <c r="ER62" s="350"/>
      <c r="ES62" s="350"/>
      <c r="ET62" s="350"/>
      <c r="EU62" s="350"/>
      <c r="EV62" s="350"/>
      <c r="EW62" s="350"/>
      <c r="EX62" s="350"/>
      <c r="EY62" s="350"/>
      <c r="EZ62" s="350"/>
      <c r="FA62" s="350"/>
      <c r="FB62" s="350"/>
      <c r="FC62" s="350"/>
      <c r="FD62" s="350"/>
      <c r="FE62" s="350"/>
      <c r="FF62" s="350"/>
      <c r="FG62" s="350"/>
      <c r="FH62" s="350"/>
      <c r="FI62" s="350"/>
      <c r="FJ62" s="350"/>
      <c r="FK62" s="350"/>
      <c r="FL62" s="350"/>
      <c r="FM62" s="350"/>
      <c r="FN62" s="350"/>
      <c r="FO62" s="350"/>
      <c r="FP62" s="350"/>
      <c r="FQ62" s="350"/>
      <c r="FR62" s="350"/>
      <c r="FS62" s="350"/>
      <c r="FT62" s="350"/>
      <c r="FU62" s="350"/>
      <c r="FV62" s="350"/>
      <c r="FW62" s="350"/>
      <c r="FX62" s="350"/>
      <c r="FY62" s="350"/>
      <c r="FZ62" s="350"/>
      <c r="GA62" s="350"/>
      <c r="GB62" s="350"/>
      <c r="GC62" s="350"/>
      <c r="GD62" s="350"/>
      <c r="GE62" s="350"/>
      <c r="GF62" s="350"/>
      <c r="GG62" s="350"/>
      <c r="GH62" s="350"/>
      <c r="GI62" s="350"/>
      <c r="GJ62" s="350"/>
      <c r="GK62" s="350"/>
      <c r="GL62" s="350"/>
      <c r="GM62" s="350"/>
      <c r="GN62" s="350"/>
      <c r="GO62" s="350"/>
      <c r="GP62" s="350"/>
      <c r="GQ62" s="350"/>
      <c r="GR62" s="350"/>
      <c r="GS62" s="350"/>
      <c r="GT62" s="350"/>
      <c r="GU62" s="350"/>
      <c r="GV62" s="350"/>
      <c r="GW62" s="350"/>
      <c r="GX62" s="350"/>
      <c r="GY62" s="350"/>
      <c r="GZ62" s="350"/>
      <c r="HA62" s="350"/>
      <c r="HB62" s="350"/>
      <c r="HC62" s="350"/>
      <c r="HD62" s="350"/>
      <c r="HE62" s="350"/>
      <c r="HF62" s="350"/>
      <c r="HG62" s="350"/>
      <c r="HH62" s="350"/>
      <c r="HI62" s="350"/>
      <c r="HJ62" s="350"/>
      <c r="HK62" s="350"/>
      <c r="HL62" s="350"/>
      <c r="HM62" s="350"/>
      <c r="HN62" s="350"/>
      <c r="HO62" s="350"/>
      <c r="HP62" s="350"/>
      <c r="HQ62" s="350"/>
      <c r="HR62" s="350"/>
      <c r="HS62" s="350"/>
      <c r="HT62" s="350"/>
      <c r="HU62" s="350"/>
      <c r="HV62" s="350"/>
      <c r="HW62" s="350"/>
      <c r="HX62" s="350"/>
      <c r="HY62" s="350"/>
      <c r="HZ62" s="350"/>
      <c r="IA62" s="350"/>
      <c r="IB62" s="350"/>
      <c r="IC62" s="350"/>
      <c r="ID62" s="350"/>
      <c r="IE62" s="350"/>
      <c r="IF62" s="350"/>
      <c r="IG62" s="350"/>
      <c r="IH62" s="350"/>
      <c r="II62" s="350"/>
      <c r="IJ62" s="350"/>
      <c r="IK62" s="350"/>
      <c r="IL62" s="350"/>
      <c r="IM62" s="350"/>
      <c r="IN62" s="350"/>
      <c r="IO62" s="350"/>
      <c r="IP62" s="350"/>
      <c r="IQ62" s="350"/>
      <c r="IR62" s="350"/>
      <c r="IS62" s="350"/>
      <c r="IT62" s="350"/>
      <c r="IU62" s="350"/>
      <c r="IV62" s="350"/>
      <c r="IW62" s="350"/>
      <c r="IX62" s="350"/>
      <c r="IY62" s="350"/>
      <c r="IZ62" s="350"/>
      <c r="JA62" s="350"/>
      <c r="JB62" s="350"/>
      <c r="JC62" s="350"/>
      <c r="JD62" s="350"/>
      <c r="JE62" s="350"/>
      <c r="JF62" s="350"/>
      <c r="JG62" s="350"/>
      <c r="JH62" s="350"/>
      <c r="JI62" s="350"/>
      <c r="JJ62" s="350"/>
      <c r="JK62" s="350"/>
      <c r="JL62" s="350"/>
      <c r="JM62" s="350"/>
      <c r="JN62" s="350"/>
      <c r="JO62" s="350"/>
      <c r="JP62" s="350"/>
      <c r="JQ62" s="350"/>
      <c r="JR62" s="350"/>
      <c r="JS62" s="350"/>
      <c r="JT62" s="350"/>
      <c r="JU62" s="350"/>
      <c r="JV62" s="350"/>
      <c r="JW62" s="350"/>
      <c r="JX62" s="350"/>
      <c r="JY62" s="350"/>
      <c r="JZ62" s="350"/>
      <c r="KA62" s="350"/>
      <c r="KB62" s="350"/>
      <c r="KC62" s="350"/>
      <c r="KD62" s="350"/>
      <c r="KE62" s="350"/>
      <c r="KF62" s="350"/>
      <c r="KG62" s="350"/>
      <c r="KH62" s="350"/>
      <c r="KI62" s="350"/>
      <c r="KJ62" s="350"/>
      <c r="KK62" s="350"/>
      <c r="KL62" s="350"/>
      <c r="KM62" s="350"/>
      <c r="KN62" s="350"/>
    </row>
    <row r="63" spans="1:300" s="56" customFormat="1" ht="12" customHeight="1" x14ac:dyDescent="0.2">
      <c r="A63" s="361">
        <v>2007</v>
      </c>
      <c r="B63" s="350"/>
      <c r="C63" s="217">
        <v>70</v>
      </c>
      <c r="D63" s="217">
        <v>39</v>
      </c>
      <c r="E63" s="361"/>
      <c r="F63" s="217">
        <v>7</v>
      </c>
      <c r="G63" s="361"/>
      <c r="H63" s="217">
        <v>11</v>
      </c>
      <c r="I63" s="361"/>
      <c r="J63" s="217">
        <v>13</v>
      </c>
      <c r="K63" s="361"/>
      <c r="L63" s="362">
        <f t="shared" si="16"/>
        <v>25.714285714285715</v>
      </c>
      <c r="M63" s="361"/>
      <c r="N63" s="362">
        <f t="shared" si="17"/>
        <v>15.714285714285714</v>
      </c>
      <c r="O63" s="361"/>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c r="BS63" s="350"/>
      <c r="BT63" s="350"/>
      <c r="BU63" s="350"/>
      <c r="BV63" s="350"/>
      <c r="BW63" s="350"/>
      <c r="BX63" s="350"/>
      <c r="BY63" s="350"/>
      <c r="BZ63" s="350"/>
      <c r="CA63" s="350"/>
      <c r="CB63" s="350"/>
      <c r="CC63" s="350"/>
      <c r="CD63" s="350"/>
      <c r="CE63" s="350"/>
      <c r="CF63" s="350"/>
      <c r="CG63" s="350"/>
      <c r="CH63" s="350"/>
      <c r="CI63" s="350"/>
      <c r="CJ63" s="350"/>
      <c r="CK63" s="350"/>
      <c r="CL63" s="350"/>
      <c r="CM63" s="350"/>
      <c r="CN63" s="350"/>
      <c r="CO63" s="350"/>
      <c r="CP63" s="350"/>
      <c r="CQ63" s="350"/>
      <c r="CR63" s="350"/>
      <c r="CS63" s="350"/>
      <c r="CT63" s="350"/>
      <c r="CU63" s="350"/>
      <c r="CV63" s="350"/>
      <c r="CW63" s="350"/>
      <c r="CX63" s="350"/>
      <c r="CY63" s="350"/>
      <c r="CZ63" s="350"/>
      <c r="DA63" s="350"/>
      <c r="DB63" s="350"/>
      <c r="DC63" s="350"/>
      <c r="DD63" s="350"/>
      <c r="DE63" s="350"/>
      <c r="DF63" s="350"/>
      <c r="DG63" s="350"/>
      <c r="DH63" s="350"/>
      <c r="DI63" s="350"/>
      <c r="DJ63" s="350"/>
      <c r="DK63" s="350"/>
      <c r="DL63" s="350"/>
      <c r="DM63" s="350"/>
      <c r="DN63" s="350"/>
      <c r="DO63" s="350"/>
      <c r="DP63" s="350"/>
      <c r="DQ63" s="350"/>
      <c r="DR63" s="350"/>
      <c r="DS63" s="350"/>
      <c r="DT63" s="350"/>
      <c r="DU63" s="350"/>
      <c r="DV63" s="350"/>
      <c r="DW63" s="350"/>
      <c r="DX63" s="350"/>
      <c r="DY63" s="350"/>
      <c r="DZ63" s="350"/>
      <c r="EA63" s="350"/>
      <c r="EB63" s="350"/>
      <c r="EC63" s="350"/>
      <c r="ED63" s="350"/>
      <c r="EE63" s="350"/>
      <c r="EF63" s="350"/>
      <c r="EG63" s="350"/>
      <c r="EH63" s="350"/>
      <c r="EI63" s="350"/>
      <c r="EJ63" s="350"/>
      <c r="EK63" s="350"/>
      <c r="EL63" s="350"/>
      <c r="EM63" s="350"/>
      <c r="EN63" s="350"/>
      <c r="EO63" s="350"/>
      <c r="EP63" s="350"/>
      <c r="EQ63" s="350"/>
      <c r="ER63" s="350"/>
      <c r="ES63" s="350"/>
      <c r="ET63" s="350"/>
      <c r="EU63" s="350"/>
      <c r="EV63" s="350"/>
      <c r="EW63" s="350"/>
      <c r="EX63" s="350"/>
      <c r="EY63" s="350"/>
      <c r="EZ63" s="350"/>
      <c r="FA63" s="350"/>
      <c r="FB63" s="350"/>
      <c r="FC63" s="350"/>
      <c r="FD63" s="350"/>
      <c r="FE63" s="350"/>
      <c r="FF63" s="350"/>
      <c r="FG63" s="350"/>
      <c r="FH63" s="350"/>
      <c r="FI63" s="350"/>
      <c r="FJ63" s="350"/>
      <c r="FK63" s="350"/>
      <c r="FL63" s="350"/>
      <c r="FM63" s="350"/>
      <c r="FN63" s="350"/>
      <c r="FO63" s="350"/>
      <c r="FP63" s="350"/>
      <c r="FQ63" s="350"/>
      <c r="FR63" s="350"/>
      <c r="FS63" s="350"/>
      <c r="FT63" s="350"/>
      <c r="FU63" s="350"/>
      <c r="FV63" s="350"/>
      <c r="FW63" s="350"/>
      <c r="FX63" s="350"/>
      <c r="FY63" s="350"/>
      <c r="FZ63" s="350"/>
      <c r="GA63" s="350"/>
      <c r="GB63" s="350"/>
      <c r="GC63" s="350"/>
      <c r="GD63" s="350"/>
      <c r="GE63" s="350"/>
      <c r="GF63" s="350"/>
      <c r="GG63" s="350"/>
      <c r="GH63" s="350"/>
      <c r="GI63" s="350"/>
      <c r="GJ63" s="350"/>
      <c r="GK63" s="350"/>
      <c r="GL63" s="350"/>
      <c r="GM63" s="350"/>
      <c r="GN63" s="350"/>
      <c r="GO63" s="350"/>
      <c r="GP63" s="350"/>
      <c r="GQ63" s="350"/>
      <c r="GR63" s="350"/>
      <c r="GS63" s="350"/>
      <c r="GT63" s="350"/>
      <c r="GU63" s="350"/>
      <c r="GV63" s="350"/>
      <c r="GW63" s="350"/>
      <c r="GX63" s="350"/>
      <c r="GY63" s="350"/>
      <c r="GZ63" s="350"/>
      <c r="HA63" s="350"/>
      <c r="HB63" s="350"/>
      <c r="HC63" s="350"/>
      <c r="HD63" s="350"/>
      <c r="HE63" s="350"/>
      <c r="HF63" s="350"/>
      <c r="HG63" s="350"/>
      <c r="HH63" s="350"/>
      <c r="HI63" s="350"/>
      <c r="HJ63" s="350"/>
      <c r="HK63" s="350"/>
      <c r="HL63" s="350"/>
      <c r="HM63" s="350"/>
      <c r="HN63" s="350"/>
      <c r="HO63" s="350"/>
      <c r="HP63" s="350"/>
      <c r="HQ63" s="350"/>
      <c r="HR63" s="350"/>
      <c r="HS63" s="350"/>
      <c r="HT63" s="350"/>
      <c r="HU63" s="350"/>
      <c r="HV63" s="350"/>
      <c r="HW63" s="350"/>
      <c r="HX63" s="350"/>
      <c r="HY63" s="350"/>
      <c r="HZ63" s="350"/>
      <c r="IA63" s="350"/>
      <c r="IB63" s="350"/>
      <c r="IC63" s="350"/>
      <c r="ID63" s="350"/>
      <c r="IE63" s="350"/>
      <c r="IF63" s="350"/>
      <c r="IG63" s="350"/>
      <c r="IH63" s="350"/>
      <c r="II63" s="350"/>
      <c r="IJ63" s="350"/>
      <c r="IK63" s="350"/>
      <c r="IL63" s="350"/>
      <c r="IM63" s="350"/>
      <c r="IN63" s="350"/>
      <c r="IO63" s="350"/>
      <c r="IP63" s="350"/>
      <c r="IQ63" s="350"/>
      <c r="IR63" s="350"/>
      <c r="IS63" s="350"/>
      <c r="IT63" s="350"/>
      <c r="IU63" s="350"/>
      <c r="IV63" s="350"/>
      <c r="IW63" s="350"/>
      <c r="IX63" s="350"/>
      <c r="IY63" s="350"/>
      <c r="IZ63" s="350"/>
      <c r="JA63" s="350"/>
      <c r="JB63" s="350"/>
      <c r="JC63" s="350"/>
      <c r="JD63" s="350"/>
      <c r="JE63" s="350"/>
      <c r="JF63" s="350"/>
      <c r="JG63" s="350"/>
      <c r="JH63" s="350"/>
      <c r="JI63" s="350"/>
      <c r="JJ63" s="350"/>
      <c r="JK63" s="350"/>
      <c r="JL63" s="350"/>
      <c r="JM63" s="350"/>
      <c r="JN63" s="350"/>
      <c r="JO63" s="350"/>
      <c r="JP63" s="350"/>
      <c r="JQ63" s="350"/>
      <c r="JR63" s="350"/>
      <c r="JS63" s="350"/>
      <c r="JT63" s="350"/>
      <c r="JU63" s="350"/>
      <c r="JV63" s="350"/>
      <c r="JW63" s="350"/>
      <c r="JX63" s="350"/>
      <c r="JY63" s="350"/>
      <c r="JZ63" s="350"/>
      <c r="KA63" s="350"/>
      <c r="KB63" s="350"/>
      <c r="KC63" s="350"/>
      <c r="KD63" s="350"/>
      <c r="KE63" s="350"/>
      <c r="KF63" s="350"/>
      <c r="KG63" s="350"/>
      <c r="KH63" s="350"/>
      <c r="KI63" s="350"/>
      <c r="KJ63" s="350"/>
      <c r="KK63" s="350"/>
      <c r="KL63" s="350"/>
      <c r="KM63" s="350"/>
      <c r="KN63" s="350"/>
    </row>
    <row r="64" spans="1:300" s="56" customFormat="1" ht="12" customHeight="1" x14ac:dyDescent="0.2">
      <c r="A64" s="361">
        <v>2008</v>
      </c>
      <c r="B64" s="350"/>
      <c r="C64" s="217">
        <v>43</v>
      </c>
      <c r="D64" s="217">
        <v>28</v>
      </c>
      <c r="E64" s="361"/>
      <c r="F64" s="217">
        <v>4</v>
      </c>
      <c r="G64" s="361"/>
      <c r="H64" s="217">
        <v>8</v>
      </c>
      <c r="I64" s="361"/>
      <c r="J64" s="217">
        <v>3</v>
      </c>
      <c r="K64" s="361"/>
      <c r="L64" s="362">
        <f t="shared" si="16"/>
        <v>27.906976744186046</v>
      </c>
      <c r="M64" s="361"/>
      <c r="N64" s="362">
        <f t="shared" si="17"/>
        <v>18.604651162790699</v>
      </c>
      <c r="O64" s="361"/>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c r="BS64" s="350"/>
      <c r="BT64" s="350"/>
      <c r="BU64" s="350"/>
      <c r="BV64" s="350"/>
      <c r="BW64" s="350"/>
      <c r="BX64" s="350"/>
      <c r="BY64" s="350"/>
      <c r="BZ64" s="350"/>
      <c r="CA64" s="350"/>
      <c r="CB64" s="350"/>
      <c r="CC64" s="350"/>
      <c r="CD64" s="350"/>
      <c r="CE64" s="350"/>
      <c r="CF64" s="350"/>
      <c r="CG64" s="350"/>
      <c r="CH64" s="350"/>
      <c r="CI64" s="350"/>
      <c r="CJ64" s="350"/>
      <c r="CK64" s="350"/>
      <c r="CL64" s="350"/>
      <c r="CM64" s="350"/>
      <c r="CN64" s="350"/>
      <c r="CO64" s="350"/>
      <c r="CP64" s="350"/>
      <c r="CQ64" s="350"/>
      <c r="CR64" s="350"/>
      <c r="CS64" s="350"/>
      <c r="CT64" s="350"/>
      <c r="CU64" s="350"/>
      <c r="CV64" s="350"/>
      <c r="CW64" s="350"/>
      <c r="CX64" s="350"/>
      <c r="CY64" s="350"/>
      <c r="CZ64" s="350"/>
      <c r="DA64" s="350"/>
      <c r="DB64" s="350"/>
      <c r="DC64" s="350"/>
      <c r="DD64" s="350"/>
      <c r="DE64" s="350"/>
      <c r="DF64" s="350"/>
      <c r="DG64" s="350"/>
      <c r="DH64" s="350"/>
      <c r="DI64" s="350"/>
      <c r="DJ64" s="350"/>
      <c r="DK64" s="350"/>
      <c r="DL64" s="350"/>
      <c r="DM64" s="350"/>
      <c r="DN64" s="350"/>
      <c r="DO64" s="350"/>
      <c r="DP64" s="350"/>
      <c r="DQ64" s="350"/>
      <c r="DR64" s="350"/>
      <c r="DS64" s="350"/>
      <c r="DT64" s="350"/>
      <c r="DU64" s="350"/>
      <c r="DV64" s="350"/>
      <c r="DW64" s="350"/>
      <c r="DX64" s="350"/>
      <c r="DY64" s="350"/>
      <c r="DZ64" s="350"/>
      <c r="EA64" s="350"/>
      <c r="EB64" s="350"/>
      <c r="EC64" s="350"/>
      <c r="ED64" s="350"/>
      <c r="EE64" s="350"/>
      <c r="EF64" s="350"/>
      <c r="EG64" s="350"/>
      <c r="EH64" s="350"/>
      <c r="EI64" s="350"/>
      <c r="EJ64" s="350"/>
      <c r="EK64" s="350"/>
      <c r="EL64" s="350"/>
      <c r="EM64" s="350"/>
      <c r="EN64" s="350"/>
      <c r="EO64" s="350"/>
      <c r="EP64" s="350"/>
      <c r="EQ64" s="350"/>
      <c r="ER64" s="350"/>
      <c r="ES64" s="350"/>
      <c r="ET64" s="350"/>
      <c r="EU64" s="350"/>
      <c r="EV64" s="350"/>
      <c r="EW64" s="350"/>
      <c r="EX64" s="350"/>
      <c r="EY64" s="350"/>
      <c r="EZ64" s="350"/>
      <c r="FA64" s="350"/>
      <c r="FB64" s="350"/>
      <c r="FC64" s="350"/>
      <c r="FD64" s="350"/>
      <c r="FE64" s="350"/>
      <c r="FF64" s="350"/>
      <c r="FG64" s="350"/>
      <c r="FH64" s="350"/>
      <c r="FI64" s="350"/>
      <c r="FJ64" s="350"/>
      <c r="FK64" s="350"/>
      <c r="FL64" s="350"/>
      <c r="FM64" s="350"/>
      <c r="FN64" s="350"/>
      <c r="FO64" s="350"/>
      <c r="FP64" s="350"/>
      <c r="FQ64" s="350"/>
      <c r="FR64" s="350"/>
      <c r="FS64" s="350"/>
      <c r="FT64" s="350"/>
      <c r="FU64" s="350"/>
      <c r="FV64" s="350"/>
      <c r="FW64" s="350"/>
      <c r="FX64" s="350"/>
      <c r="FY64" s="350"/>
      <c r="FZ64" s="350"/>
      <c r="GA64" s="350"/>
      <c r="GB64" s="350"/>
      <c r="GC64" s="350"/>
      <c r="GD64" s="350"/>
      <c r="GE64" s="350"/>
      <c r="GF64" s="350"/>
      <c r="GG64" s="350"/>
      <c r="GH64" s="350"/>
      <c r="GI64" s="350"/>
      <c r="GJ64" s="350"/>
      <c r="GK64" s="350"/>
      <c r="GL64" s="350"/>
      <c r="GM64" s="350"/>
      <c r="GN64" s="350"/>
      <c r="GO64" s="350"/>
      <c r="GP64" s="350"/>
      <c r="GQ64" s="350"/>
      <c r="GR64" s="350"/>
      <c r="GS64" s="350"/>
      <c r="GT64" s="350"/>
      <c r="GU64" s="350"/>
      <c r="GV64" s="350"/>
      <c r="GW64" s="350"/>
      <c r="GX64" s="350"/>
      <c r="GY64" s="350"/>
      <c r="GZ64" s="350"/>
      <c r="HA64" s="350"/>
      <c r="HB64" s="350"/>
      <c r="HC64" s="350"/>
      <c r="HD64" s="350"/>
      <c r="HE64" s="350"/>
      <c r="HF64" s="350"/>
      <c r="HG64" s="350"/>
      <c r="HH64" s="350"/>
      <c r="HI64" s="350"/>
      <c r="HJ64" s="350"/>
      <c r="HK64" s="350"/>
      <c r="HL64" s="350"/>
      <c r="HM64" s="350"/>
      <c r="HN64" s="350"/>
      <c r="HO64" s="350"/>
      <c r="HP64" s="350"/>
      <c r="HQ64" s="350"/>
      <c r="HR64" s="350"/>
      <c r="HS64" s="350"/>
      <c r="HT64" s="350"/>
      <c r="HU64" s="350"/>
      <c r="HV64" s="350"/>
      <c r="HW64" s="350"/>
      <c r="HX64" s="350"/>
      <c r="HY64" s="350"/>
      <c r="HZ64" s="350"/>
      <c r="IA64" s="350"/>
      <c r="IB64" s="350"/>
      <c r="IC64" s="350"/>
      <c r="ID64" s="350"/>
      <c r="IE64" s="350"/>
      <c r="IF64" s="350"/>
      <c r="IG64" s="350"/>
      <c r="IH64" s="350"/>
      <c r="II64" s="350"/>
      <c r="IJ64" s="350"/>
      <c r="IK64" s="350"/>
      <c r="IL64" s="350"/>
      <c r="IM64" s="350"/>
      <c r="IN64" s="350"/>
      <c r="IO64" s="350"/>
      <c r="IP64" s="350"/>
      <c r="IQ64" s="350"/>
      <c r="IR64" s="350"/>
      <c r="IS64" s="350"/>
      <c r="IT64" s="350"/>
      <c r="IU64" s="350"/>
      <c r="IV64" s="350"/>
      <c r="IW64" s="350"/>
      <c r="IX64" s="350"/>
      <c r="IY64" s="350"/>
      <c r="IZ64" s="350"/>
      <c r="JA64" s="350"/>
      <c r="JB64" s="350"/>
      <c r="JC64" s="350"/>
      <c r="JD64" s="350"/>
      <c r="JE64" s="350"/>
      <c r="JF64" s="350"/>
      <c r="JG64" s="350"/>
      <c r="JH64" s="350"/>
      <c r="JI64" s="350"/>
      <c r="JJ64" s="350"/>
      <c r="JK64" s="350"/>
      <c r="JL64" s="350"/>
      <c r="JM64" s="350"/>
      <c r="JN64" s="350"/>
      <c r="JO64" s="350"/>
      <c r="JP64" s="350"/>
      <c r="JQ64" s="350"/>
      <c r="JR64" s="350"/>
      <c r="JS64" s="350"/>
      <c r="JT64" s="350"/>
      <c r="JU64" s="350"/>
      <c r="JV64" s="350"/>
      <c r="JW64" s="350"/>
      <c r="JX64" s="350"/>
      <c r="JY64" s="350"/>
      <c r="JZ64" s="350"/>
      <c r="KA64" s="350"/>
      <c r="KB64" s="350"/>
      <c r="KC64" s="350"/>
      <c r="KD64" s="350"/>
      <c r="KE64" s="350"/>
      <c r="KF64" s="350"/>
      <c r="KG64" s="350"/>
      <c r="KH64" s="350"/>
      <c r="KI64" s="350"/>
      <c r="KJ64" s="350"/>
      <c r="KK64" s="350"/>
      <c r="KL64" s="350"/>
      <c r="KM64" s="350"/>
      <c r="KN64" s="350"/>
    </row>
    <row r="65" spans="1:303" s="56" customFormat="1" ht="12" customHeight="1" x14ac:dyDescent="0.2">
      <c r="A65" s="361">
        <v>2009</v>
      </c>
      <c r="B65" s="350"/>
      <c r="C65" s="217">
        <v>40</v>
      </c>
      <c r="D65" s="217">
        <v>22</v>
      </c>
      <c r="E65" s="361"/>
      <c r="F65" s="217">
        <v>1</v>
      </c>
      <c r="G65" s="361"/>
      <c r="H65" s="217">
        <v>10</v>
      </c>
      <c r="I65" s="361"/>
      <c r="J65" s="217">
        <v>7</v>
      </c>
      <c r="K65" s="361"/>
      <c r="L65" s="362">
        <f t="shared" si="16"/>
        <v>27.5</v>
      </c>
      <c r="M65" s="361"/>
      <c r="N65" s="362">
        <f t="shared" si="17"/>
        <v>25</v>
      </c>
      <c r="O65" s="361"/>
      <c r="P65" s="350"/>
      <c r="Q65" s="350"/>
      <c r="R65" s="350"/>
      <c r="S65" s="350"/>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c r="BE65" s="350"/>
      <c r="BF65" s="350"/>
      <c r="BG65" s="350"/>
      <c r="BH65" s="350"/>
      <c r="BI65" s="350"/>
      <c r="BJ65" s="350"/>
      <c r="BK65" s="350"/>
      <c r="BL65" s="350"/>
      <c r="BM65" s="350"/>
      <c r="BN65" s="350"/>
      <c r="BO65" s="350"/>
      <c r="BP65" s="350"/>
      <c r="BQ65" s="350"/>
      <c r="BR65" s="350"/>
      <c r="BS65" s="350"/>
      <c r="BT65" s="350"/>
      <c r="BU65" s="350"/>
      <c r="BV65" s="350"/>
      <c r="BW65" s="350"/>
      <c r="BX65" s="350"/>
      <c r="BY65" s="350"/>
      <c r="BZ65" s="350"/>
      <c r="CA65" s="350"/>
      <c r="CB65" s="350"/>
      <c r="CC65" s="350"/>
      <c r="CD65" s="350"/>
      <c r="CE65" s="350"/>
      <c r="CF65" s="350"/>
      <c r="CG65" s="350"/>
      <c r="CH65" s="350"/>
      <c r="CI65" s="350"/>
      <c r="CJ65" s="350"/>
      <c r="CK65" s="350"/>
      <c r="CL65" s="350"/>
      <c r="CM65" s="350"/>
      <c r="CN65" s="350"/>
      <c r="CO65" s="350"/>
      <c r="CP65" s="350"/>
      <c r="CQ65" s="350"/>
      <c r="CR65" s="350"/>
      <c r="CS65" s="350"/>
      <c r="CT65" s="350"/>
      <c r="CU65" s="350"/>
      <c r="CV65" s="350"/>
      <c r="CW65" s="350"/>
      <c r="CX65" s="350"/>
      <c r="CY65" s="350"/>
      <c r="CZ65" s="350"/>
      <c r="DA65" s="350"/>
      <c r="DB65" s="350"/>
      <c r="DC65" s="350"/>
      <c r="DD65" s="350"/>
      <c r="DE65" s="350"/>
      <c r="DF65" s="350"/>
      <c r="DG65" s="350"/>
      <c r="DH65" s="350"/>
      <c r="DI65" s="350"/>
      <c r="DJ65" s="350"/>
      <c r="DK65" s="350"/>
      <c r="DL65" s="350"/>
      <c r="DM65" s="350"/>
      <c r="DN65" s="350"/>
      <c r="DO65" s="350"/>
      <c r="DP65" s="350"/>
      <c r="DQ65" s="350"/>
      <c r="DR65" s="350"/>
      <c r="DS65" s="350"/>
      <c r="DT65" s="350"/>
      <c r="DU65" s="350"/>
      <c r="DV65" s="350"/>
      <c r="DW65" s="350"/>
      <c r="DX65" s="350"/>
      <c r="DY65" s="350"/>
      <c r="DZ65" s="350"/>
      <c r="EA65" s="350"/>
      <c r="EB65" s="350"/>
      <c r="EC65" s="350"/>
      <c r="ED65" s="350"/>
      <c r="EE65" s="350"/>
      <c r="EF65" s="350"/>
      <c r="EG65" s="350"/>
      <c r="EH65" s="350"/>
      <c r="EI65" s="350"/>
      <c r="EJ65" s="350"/>
      <c r="EK65" s="350"/>
      <c r="EL65" s="350"/>
      <c r="EM65" s="350"/>
      <c r="EN65" s="350"/>
      <c r="EO65" s="350"/>
      <c r="EP65" s="350"/>
      <c r="EQ65" s="350"/>
      <c r="ER65" s="350"/>
      <c r="ES65" s="350"/>
      <c r="ET65" s="350"/>
      <c r="EU65" s="350"/>
      <c r="EV65" s="350"/>
      <c r="EW65" s="350"/>
      <c r="EX65" s="350"/>
      <c r="EY65" s="350"/>
      <c r="EZ65" s="350"/>
      <c r="FA65" s="350"/>
      <c r="FB65" s="350"/>
      <c r="FC65" s="350"/>
      <c r="FD65" s="350"/>
      <c r="FE65" s="350"/>
      <c r="FF65" s="350"/>
      <c r="FG65" s="350"/>
      <c r="FH65" s="350"/>
      <c r="FI65" s="350"/>
      <c r="FJ65" s="350"/>
      <c r="FK65" s="350"/>
      <c r="FL65" s="350"/>
      <c r="FM65" s="350"/>
      <c r="FN65" s="350"/>
      <c r="FO65" s="350"/>
      <c r="FP65" s="350"/>
      <c r="FQ65" s="350"/>
      <c r="FR65" s="350"/>
      <c r="FS65" s="350"/>
      <c r="FT65" s="350"/>
      <c r="FU65" s="350"/>
      <c r="FV65" s="350"/>
      <c r="FW65" s="350"/>
      <c r="FX65" s="350"/>
      <c r="FY65" s="350"/>
      <c r="FZ65" s="350"/>
      <c r="GA65" s="350"/>
      <c r="GB65" s="350"/>
      <c r="GC65" s="350"/>
      <c r="GD65" s="350"/>
      <c r="GE65" s="350"/>
      <c r="GF65" s="350"/>
      <c r="GG65" s="350"/>
      <c r="GH65" s="350"/>
      <c r="GI65" s="350"/>
      <c r="GJ65" s="350"/>
      <c r="GK65" s="350"/>
      <c r="GL65" s="350"/>
      <c r="GM65" s="350"/>
      <c r="GN65" s="350"/>
      <c r="GO65" s="350"/>
      <c r="GP65" s="350"/>
      <c r="GQ65" s="350"/>
      <c r="GR65" s="350"/>
      <c r="GS65" s="350"/>
      <c r="GT65" s="350"/>
      <c r="GU65" s="350"/>
      <c r="GV65" s="350"/>
      <c r="GW65" s="350"/>
      <c r="GX65" s="350"/>
      <c r="GY65" s="350"/>
      <c r="GZ65" s="350"/>
      <c r="HA65" s="350"/>
      <c r="HB65" s="350"/>
      <c r="HC65" s="350"/>
      <c r="HD65" s="350"/>
      <c r="HE65" s="350"/>
      <c r="HF65" s="350"/>
      <c r="HG65" s="350"/>
      <c r="HH65" s="350"/>
      <c r="HI65" s="350"/>
      <c r="HJ65" s="350"/>
      <c r="HK65" s="350"/>
      <c r="HL65" s="350"/>
      <c r="HM65" s="350"/>
      <c r="HN65" s="350"/>
      <c r="HO65" s="350"/>
      <c r="HP65" s="350"/>
      <c r="HQ65" s="350"/>
      <c r="HR65" s="350"/>
      <c r="HS65" s="350"/>
      <c r="HT65" s="350"/>
      <c r="HU65" s="350"/>
      <c r="HV65" s="350"/>
      <c r="HW65" s="350"/>
      <c r="HX65" s="350"/>
      <c r="HY65" s="350"/>
      <c r="HZ65" s="350"/>
      <c r="IA65" s="350"/>
      <c r="IB65" s="350"/>
      <c r="IC65" s="350"/>
      <c r="ID65" s="350"/>
      <c r="IE65" s="350"/>
      <c r="IF65" s="350"/>
      <c r="IG65" s="350"/>
      <c r="IH65" s="350"/>
      <c r="II65" s="350"/>
      <c r="IJ65" s="350"/>
      <c r="IK65" s="350"/>
      <c r="IL65" s="350"/>
      <c r="IM65" s="350"/>
      <c r="IN65" s="350"/>
      <c r="IO65" s="350"/>
      <c r="IP65" s="350"/>
      <c r="IQ65" s="350"/>
      <c r="IR65" s="350"/>
      <c r="IS65" s="350"/>
      <c r="IT65" s="350"/>
      <c r="IU65" s="350"/>
      <c r="IV65" s="350"/>
      <c r="IW65" s="350"/>
      <c r="IX65" s="350"/>
      <c r="IY65" s="350"/>
      <c r="IZ65" s="350"/>
      <c r="JA65" s="350"/>
      <c r="JB65" s="350"/>
      <c r="JC65" s="350"/>
      <c r="JD65" s="350"/>
      <c r="JE65" s="350"/>
      <c r="JF65" s="350"/>
      <c r="JG65" s="350"/>
      <c r="JH65" s="350"/>
      <c r="JI65" s="350"/>
      <c r="JJ65" s="350"/>
      <c r="JK65" s="350"/>
      <c r="JL65" s="350"/>
      <c r="JM65" s="350"/>
      <c r="JN65" s="350"/>
      <c r="JO65" s="350"/>
      <c r="JP65" s="350"/>
      <c r="JQ65" s="350"/>
      <c r="JR65" s="350"/>
      <c r="JS65" s="350"/>
      <c r="JT65" s="350"/>
      <c r="JU65" s="350"/>
      <c r="JV65" s="350"/>
      <c r="JW65" s="350"/>
      <c r="JX65" s="350"/>
      <c r="JY65" s="350"/>
      <c r="JZ65" s="350"/>
      <c r="KA65" s="350"/>
      <c r="KB65" s="350"/>
      <c r="KC65" s="350"/>
      <c r="KD65" s="350"/>
      <c r="KE65" s="350"/>
      <c r="KF65" s="350"/>
      <c r="KG65" s="350"/>
      <c r="KH65" s="350"/>
      <c r="KI65" s="350"/>
      <c r="KJ65" s="350"/>
      <c r="KK65" s="350"/>
      <c r="KL65" s="350"/>
      <c r="KM65" s="350"/>
      <c r="KN65" s="350"/>
    </row>
    <row r="66" spans="1:303" s="56" customFormat="1" ht="12" customHeight="1" x14ac:dyDescent="0.2">
      <c r="A66" s="361">
        <v>2010</v>
      </c>
      <c r="B66" s="350"/>
      <c r="C66" s="212">
        <v>30</v>
      </c>
      <c r="D66" s="217">
        <v>22</v>
      </c>
      <c r="E66" s="361"/>
      <c r="F66" s="217" t="s">
        <v>142</v>
      </c>
      <c r="G66" s="361"/>
      <c r="H66" s="217">
        <v>7</v>
      </c>
      <c r="I66" s="361"/>
      <c r="J66" s="164">
        <v>1</v>
      </c>
      <c r="K66" s="361"/>
      <c r="L66" s="362">
        <f t="shared" si="16"/>
        <v>23.333333333333332</v>
      </c>
      <c r="M66" s="361"/>
      <c r="N66" s="362">
        <f t="shared" si="17"/>
        <v>23.333333333333332</v>
      </c>
      <c r="O66" s="361"/>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c r="AY66" s="350"/>
      <c r="AZ66" s="350"/>
      <c r="BA66" s="350"/>
      <c r="BB66" s="350"/>
      <c r="BC66" s="350"/>
      <c r="BD66" s="350"/>
      <c r="BE66" s="350"/>
      <c r="BF66" s="350"/>
      <c r="BG66" s="350"/>
      <c r="BH66" s="350"/>
      <c r="BI66" s="350"/>
      <c r="BJ66" s="350"/>
      <c r="BK66" s="350"/>
      <c r="BL66" s="350"/>
      <c r="BM66" s="350"/>
      <c r="BN66" s="350"/>
      <c r="BO66" s="350"/>
      <c r="BP66" s="350"/>
      <c r="BQ66" s="350"/>
      <c r="BR66" s="350"/>
      <c r="BS66" s="350"/>
      <c r="BT66" s="350"/>
      <c r="BU66" s="350"/>
      <c r="BV66" s="350"/>
      <c r="BW66" s="350"/>
      <c r="BX66" s="350"/>
      <c r="BY66" s="350"/>
      <c r="BZ66" s="350"/>
      <c r="CA66" s="350"/>
      <c r="CB66" s="350"/>
      <c r="CC66" s="350"/>
      <c r="CD66" s="350"/>
      <c r="CE66" s="350"/>
      <c r="CF66" s="350"/>
      <c r="CG66" s="350"/>
      <c r="CH66" s="350"/>
      <c r="CI66" s="350"/>
      <c r="CJ66" s="350"/>
      <c r="CK66" s="350"/>
      <c r="CL66" s="350"/>
      <c r="CM66" s="350"/>
      <c r="CN66" s="350"/>
      <c r="CO66" s="350"/>
      <c r="CP66" s="350"/>
      <c r="CQ66" s="350"/>
      <c r="CR66" s="350"/>
      <c r="CS66" s="350"/>
      <c r="CT66" s="350"/>
      <c r="CU66" s="350"/>
      <c r="CV66" s="350"/>
      <c r="CW66" s="350"/>
      <c r="CX66" s="350"/>
      <c r="CY66" s="350"/>
      <c r="CZ66" s="350"/>
      <c r="DA66" s="350"/>
      <c r="DB66" s="350"/>
      <c r="DC66" s="350"/>
      <c r="DD66" s="350"/>
      <c r="DE66" s="350"/>
      <c r="DF66" s="350"/>
      <c r="DG66" s="350"/>
      <c r="DH66" s="350"/>
      <c r="DI66" s="350"/>
      <c r="DJ66" s="350"/>
      <c r="DK66" s="350"/>
      <c r="DL66" s="350"/>
      <c r="DM66" s="350"/>
      <c r="DN66" s="350"/>
      <c r="DO66" s="350"/>
      <c r="DP66" s="350"/>
      <c r="DQ66" s="350"/>
      <c r="DR66" s="350"/>
      <c r="DS66" s="350"/>
      <c r="DT66" s="350"/>
      <c r="DU66" s="350"/>
      <c r="DV66" s="350"/>
      <c r="DW66" s="350"/>
      <c r="DX66" s="350"/>
      <c r="DY66" s="350"/>
      <c r="DZ66" s="350"/>
      <c r="EA66" s="350"/>
      <c r="EB66" s="350"/>
      <c r="EC66" s="350"/>
      <c r="ED66" s="350"/>
      <c r="EE66" s="350"/>
      <c r="EF66" s="350"/>
      <c r="EG66" s="350"/>
      <c r="EH66" s="350"/>
      <c r="EI66" s="350"/>
      <c r="EJ66" s="350"/>
      <c r="EK66" s="350"/>
      <c r="EL66" s="350"/>
      <c r="EM66" s="350"/>
      <c r="EN66" s="350"/>
      <c r="EO66" s="350"/>
      <c r="EP66" s="350"/>
      <c r="EQ66" s="350"/>
      <c r="ER66" s="350"/>
      <c r="ES66" s="350"/>
      <c r="ET66" s="350"/>
      <c r="EU66" s="350"/>
      <c r="EV66" s="350"/>
      <c r="EW66" s="350"/>
      <c r="EX66" s="350"/>
      <c r="EY66" s="350"/>
      <c r="EZ66" s="350"/>
      <c r="FA66" s="350"/>
      <c r="FB66" s="350"/>
      <c r="FC66" s="350"/>
      <c r="FD66" s="350"/>
      <c r="FE66" s="350"/>
      <c r="FF66" s="350"/>
      <c r="FG66" s="350"/>
      <c r="FH66" s="350"/>
      <c r="FI66" s="350"/>
      <c r="FJ66" s="350"/>
      <c r="FK66" s="350"/>
      <c r="FL66" s="350"/>
      <c r="FM66" s="350"/>
      <c r="FN66" s="350"/>
      <c r="FO66" s="350"/>
      <c r="FP66" s="350"/>
      <c r="FQ66" s="350"/>
      <c r="FR66" s="350"/>
      <c r="FS66" s="350"/>
      <c r="FT66" s="350"/>
      <c r="FU66" s="350"/>
      <c r="FV66" s="350"/>
      <c r="FW66" s="350"/>
      <c r="FX66" s="350"/>
      <c r="FY66" s="350"/>
      <c r="FZ66" s="350"/>
      <c r="GA66" s="350"/>
      <c r="GB66" s="350"/>
      <c r="GC66" s="350"/>
      <c r="GD66" s="350"/>
      <c r="GE66" s="350"/>
      <c r="GF66" s="350"/>
      <c r="GG66" s="350"/>
      <c r="GH66" s="350"/>
      <c r="GI66" s="350"/>
      <c r="GJ66" s="350"/>
      <c r="GK66" s="350"/>
      <c r="GL66" s="350"/>
      <c r="GM66" s="350"/>
      <c r="GN66" s="350"/>
      <c r="GO66" s="350"/>
      <c r="GP66" s="350"/>
      <c r="GQ66" s="350"/>
      <c r="GR66" s="350"/>
      <c r="GS66" s="350"/>
      <c r="GT66" s="350"/>
      <c r="GU66" s="350"/>
      <c r="GV66" s="350"/>
      <c r="GW66" s="350"/>
      <c r="GX66" s="350"/>
      <c r="GY66" s="350"/>
      <c r="GZ66" s="350"/>
      <c r="HA66" s="350"/>
      <c r="HB66" s="350"/>
      <c r="HC66" s="350"/>
      <c r="HD66" s="350"/>
      <c r="HE66" s="350"/>
      <c r="HF66" s="350"/>
      <c r="HG66" s="350"/>
      <c r="HH66" s="350"/>
      <c r="HI66" s="350"/>
      <c r="HJ66" s="350"/>
      <c r="HK66" s="350"/>
      <c r="HL66" s="350"/>
      <c r="HM66" s="350"/>
      <c r="HN66" s="350"/>
      <c r="HO66" s="350"/>
      <c r="HP66" s="350"/>
      <c r="HQ66" s="350"/>
      <c r="HR66" s="350"/>
      <c r="HS66" s="350"/>
      <c r="HT66" s="350"/>
      <c r="HU66" s="350"/>
      <c r="HV66" s="350"/>
      <c r="HW66" s="350"/>
      <c r="HX66" s="350"/>
      <c r="HY66" s="350"/>
      <c r="HZ66" s="350"/>
      <c r="IA66" s="350"/>
      <c r="IB66" s="350"/>
      <c r="IC66" s="350"/>
      <c r="ID66" s="350"/>
      <c r="IE66" s="350"/>
      <c r="IF66" s="350"/>
      <c r="IG66" s="350"/>
      <c r="IH66" s="350"/>
      <c r="II66" s="350"/>
      <c r="IJ66" s="350"/>
      <c r="IK66" s="350"/>
      <c r="IL66" s="350"/>
      <c r="IM66" s="350"/>
      <c r="IN66" s="350"/>
      <c r="IO66" s="350"/>
      <c r="IP66" s="350"/>
      <c r="IQ66" s="350"/>
      <c r="IR66" s="350"/>
      <c r="IS66" s="350"/>
      <c r="IT66" s="350"/>
      <c r="IU66" s="350"/>
      <c r="IV66" s="350"/>
      <c r="IW66" s="350"/>
      <c r="IX66" s="350"/>
      <c r="IY66" s="350"/>
      <c r="IZ66" s="350"/>
      <c r="JA66" s="350"/>
      <c r="JB66" s="350"/>
      <c r="JC66" s="350"/>
      <c r="JD66" s="350"/>
      <c r="JE66" s="350"/>
      <c r="JF66" s="350"/>
      <c r="JG66" s="350"/>
      <c r="JH66" s="350"/>
      <c r="JI66" s="350"/>
      <c r="JJ66" s="350"/>
      <c r="JK66" s="350"/>
      <c r="JL66" s="350"/>
      <c r="JM66" s="350"/>
      <c r="JN66" s="350"/>
      <c r="JO66" s="350"/>
      <c r="JP66" s="350"/>
      <c r="JQ66" s="350"/>
      <c r="JR66" s="350"/>
      <c r="JS66" s="350"/>
      <c r="JT66" s="350"/>
      <c r="JU66" s="350"/>
      <c r="JV66" s="350"/>
      <c r="JW66" s="350"/>
      <c r="JX66" s="350"/>
      <c r="JY66" s="350"/>
      <c r="JZ66" s="350"/>
      <c r="KA66" s="350"/>
      <c r="KB66" s="350"/>
      <c r="KC66" s="350"/>
      <c r="KD66" s="350"/>
      <c r="KE66" s="350"/>
      <c r="KF66" s="350"/>
      <c r="KG66" s="350"/>
      <c r="KH66" s="350"/>
      <c r="KI66" s="350"/>
      <c r="KJ66" s="350"/>
      <c r="KK66" s="350"/>
      <c r="KL66" s="350"/>
      <c r="KM66" s="350"/>
      <c r="KN66" s="350"/>
    </row>
    <row r="67" spans="1:303" s="345" customFormat="1" ht="11.25" x14ac:dyDescent="0.2">
      <c r="A67" s="361">
        <v>2011</v>
      </c>
      <c r="B67" s="350"/>
      <c r="C67" s="296">
        <v>34</v>
      </c>
      <c r="D67" s="364">
        <v>21</v>
      </c>
      <c r="E67" s="381" t="s">
        <v>623</v>
      </c>
      <c r="F67" s="364">
        <v>4</v>
      </c>
      <c r="G67" s="381" t="s">
        <v>623</v>
      </c>
      <c r="H67" s="364">
        <v>5</v>
      </c>
      <c r="I67" s="381" t="s">
        <v>623</v>
      </c>
      <c r="J67" s="296">
        <v>4</v>
      </c>
      <c r="K67" s="381" t="s">
        <v>623</v>
      </c>
      <c r="L67" s="362">
        <f t="shared" si="16"/>
        <v>26.470588235294116</v>
      </c>
      <c r="M67" s="381" t="s">
        <v>623</v>
      </c>
      <c r="N67" s="362">
        <f t="shared" si="17"/>
        <v>14.705882352941176</v>
      </c>
      <c r="O67" s="381" t="s">
        <v>623</v>
      </c>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c r="BJ67" s="350"/>
      <c r="BK67" s="350"/>
      <c r="BL67" s="350"/>
      <c r="BM67" s="350"/>
      <c r="BN67" s="350"/>
      <c r="BO67" s="350"/>
      <c r="BP67" s="350"/>
      <c r="BQ67" s="350"/>
      <c r="BR67" s="350"/>
      <c r="BS67" s="350"/>
      <c r="BT67" s="350"/>
      <c r="BU67" s="350"/>
      <c r="BV67" s="350"/>
      <c r="BW67" s="350"/>
      <c r="BX67" s="350"/>
      <c r="BY67" s="350"/>
      <c r="BZ67" s="350"/>
      <c r="CA67" s="350"/>
      <c r="CB67" s="350"/>
      <c r="CC67" s="350"/>
      <c r="CD67" s="350"/>
      <c r="CE67" s="350"/>
      <c r="CF67" s="350"/>
      <c r="CG67" s="350"/>
      <c r="CH67" s="350"/>
      <c r="CI67" s="350"/>
      <c r="CJ67" s="350"/>
      <c r="CK67" s="350"/>
      <c r="CL67" s="350"/>
      <c r="CM67" s="350"/>
      <c r="CN67" s="350"/>
      <c r="CO67" s="350"/>
      <c r="CP67" s="350"/>
      <c r="CQ67" s="350"/>
      <c r="CR67" s="350"/>
      <c r="CS67" s="350"/>
      <c r="CT67" s="350"/>
      <c r="CU67" s="350"/>
      <c r="CV67" s="350"/>
      <c r="CW67" s="350"/>
      <c r="CX67" s="350"/>
      <c r="CY67" s="350"/>
      <c r="CZ67" s="350"/>
      <c r="DA67" s="350"/>
      <c r="DB67" s="350"/>
      <c r="DC67" s="350"/>
      <c r="DD67" s="350"/>
      <c r="DE67" s="350"/>
      <c r="DF67" s="350"/>
      <c r="DG67" s="350"/>
      <c r="DH67" s="350"/>
      <c r="DI67" s="350"/>
      <c r="DJ67" s="350"/>
      <c r="DK67" s="350"/>
      <c r="DL67" s="350"/>
      <c r="DM67" s="350"/>
      <c r="DN67" s="350"/>
      <c r="DO67" s="350"/>
      <c r="DP67" s="350"/>
      <c r="DQ67" s="350"/>
      <c r="DR67" s="350"/>
      <c r="DS67" s="350"/>
      <c r="DT67" s="350"/>
      <c r="DU67" s="350"/>
      <c r="DV67" s="350"/>
      <c r="DW67" s="350"/>
      <c r="DX67" s="350"/>
      <c r="DY67" s="350"/>
      <c r="DZ67" s="350"/>
      <c r="EA67" s="350"/>
      <c r="EB67" s="350"/>
      <c r="EC67" s="350"/>
      <c r="ED67" s="350"/>
      <c r="EE67" s="350"/>
      <c r="EF67" s="350"/>
      <c r="EG67" s="350"/>
      <c r="EH67" s="350"/>
      <c r="EI67" s="350"/>
      <c r="EJ67" s="350"/>
      <c r="EK67" s="350"/>
      <c r="EL67" s="350"/>
      <c r="EM67" s="350"/>
      <c r="EN67" s="350"/>
      <c r="EO67" s="350"/>
      <c r="EP67" s="350"/>
      <c r="EQ67" s="350"/>
      <c r="ER67" s="350"/>
      <c r="ES67" s="350"/>
      <c r="ET67" s="350"/>
      <c r="EU67" s="350"/>
      <c r="EV67" s="350"/>
      <c r="EW67" s="350"/>
      <c r="EX67" s="350"/>
      <c r="EY67" s="350"/>
      <c r="EZ67" s="350"/>
      <c r="FA67" s="350"/>
      <c r="FB67" s="350"/>
      <c r="FC67" s="350"/>
      <c r="FD67" s="350"/>
      <c r="FE67" s="350"/>
      <c r="FF67" s="350"/>
      <c r="FG67" s="350"/>
      <c r="FH67" s="350"/>
      <c r="FI67" s="350"/>
      <c r="FJ67" s="350"/>
      <c r="FK67" s="350"/>
      <c r="FL67" s="350"/>
      <c r="FM67" s="350"/>
      <c r="FN67" s="350"/>
      <c r="FO67" s="350"/>
      <c r="FP67" s="350"/>
      <c r="FQ67" s="350"/>
      <c r="FR67" s="350"/>
      <c r="FS67" s="350"/>
      <c r="FT67" s="350"/>
      <c r="FU67" s="350"/>
      <c r="FV67" s="350"/>
      <c r="FW67" s="350"/>
      <c r="FX67" s="350"/>
      <c r="FY67" s="350"/>
      <c r="FZ67" s="350"/>
      <c r="GA67" s="350"/>
      <c r="GB67" s="350"/>
      <c r="GC67" s="350"/>
      <c r="GD67" s="350"/>
      <c r="GE67" s="350"/>
      <c r="GF67" s="350"/>
      <c r="GG67" s="350"/>
      <c r="GH67" s="350"/>
      <c r="GI67" s="350"/>
      <c r="GJ67" s="350"/>
      <c r="GK67" s="350"/>
      <c r="GL67" s="350"/>
      <c r="GM67" s="350"/>
      <c r="GN67" s="350"/>
      <c r="GO67" s="350"/>
      <c r="GP67" s="350"/>
      <c r="GQ67" s="350"/>
      <c r="GR67" s="350"/>
      <c r="GS67" s="350"/>
      <c r="GT67" s="350"/>
      <c r="GU67" s="350"/>
      <c r="GV67" s="350"/>
      <c r="GW67" s="350"/>
      <c r="GX67" s="350"/>
      <c r="GY67" s="350"/>
      <c r="GZ67" s="350"/>
      <c r="HA67" s="350"/>
      <c r="HB67" s="350"/>
      <c r="HC67" s="350"/>
      <c r="HD67" s="350"/>
      <c r="HE67" s="350"/>
      <c r="HF67" s="350"/>
      <c r="HG67" s="350"/>
      <c r="HH67" s="350"/>
      <c r="HI67" s="350"/>
      <c r="HJ67" s="350"/>
      <c r="HK67" s="350"/>
      <c r="HL67" s="350"/>
      <c r="HM67" s="350"/>
      <c r="HN67" s="350"/>
      <c r="HO67" s="350"/>
      <c r="HP67" s="350"/>
      <c r="HQ67" s="350"/>
      <c r="HR67" s="350"/>
      <c r="HS67" s="350"/>
      <c r="HT67" s="350"/>
      <c r="HU67" s="350"/>
      <c r="HV67" s="350"/>
      <c r="HW67" s="350"/>
      <c r="HX67" s="350"/>
      <c r="HY67" s="350"/>
      <c r="HZ67" s="350"/>
      <c r="IA67" s="350"/>
      <c r="IB67" s="350"/>
      <c r="IC67" s="350"/>
      <c r="ID67" s="350"/>
      <c r="IE67" s="350"/>
      <c r="IF67" s="350"/>
      <c r="IG67" s="350"/>
      <c r="IH67" s="350"/>
      <c r="II67" s="350"/>
      <c r="IJ67" s="350"/>
      <c r="IK67" s="350"/>
      <c r="IL67" s="350"/>
      <c r="IM67" s="350"/>
      <c r="IN67" s="350"/>
      <c r="IO67" s="350"/>
      <c r="IP67" s="350"/>
      <c r="IQ67" s="350"/>
      <c r="IR67" s="350"/>
      <c r="IS67" s="350"/>
      <c r="IT67" s="350"/>
      <c r="IU67" s="350"/>
      <c r="IV67" s="350"/>
      <c r="IW67" s="350"/>
      <c r="IX67" s="350"/>
      <c r="IY67" s="350"/>
      <c r="IZ67" s="350"/>
      <c r="JA67" s="350"/>
      <c r="JB67" s="350"/>
      <c r="JC67" s="350"/>
      <c r="JD67" s="350"/>
      <c r="JE67" s="350"/>
      <c r="JF67" s="350"/>
      <c r="JG67" s="350"/>
      <c r="JH67" s="350"/>
      <c r="JI67" s="350"/>
      <c r="JJ67" s="350"/>
      <c r="JK67" s="350"/>
      <c r="JL67" s="350"/>
      <c r="JM67" s="350"/>
      <c r="JN67" s="350"/>
      <c r="JO67" s="350"/>
      <c r="JP67" s="350"/>
      <c r="JQ67" s="350"/>
      <c r="JR67" s="350"/>
      <c r="JS67" s="350"/>
      <c r="JT67" s="350"/>
      <c r="JU67" s="350"/>
      <c r="JV67" s="350"/>
      <c r="JW67" s="350"/>
      <c r="JX67" s="350"/>
      <c r="JY67" s="350"/>
      <c r="JZ67" s="350"/>
      <c r="KA67" s="350"/>
      <c r="KB67" s="350"/>
      <c r="KC67" s="350"/>
      <c r="KD67" s="350"/>
      <c r="KE67" s="350"/>
      <c r="KF67" s="350"/>
      <c r="KG67" s="350"/>
      <c r="KH67" s="350"/>
      <c r="KI67" s="350"/>
      <c r="KJ67" s="350"/>
      <c r="KK67" s="350"/>
      <c r="KL67" s="350"/>
      <c r="KM67" s="350"/>
      <c r="KN67" s="350"/>
    </row>
    <row r="68" spans="1:303" s="345" customFormat="1" ht="11.25" x14ac:dyDescent="0.2">
      <c r="A68" s="361">
        <v>2012</v>
      </c>
      <c r="B68" s="350"/>
      <c r="C68" s="344">
        <v>24</v>
      </c>
      <c r="D68" s="364">
        <v>19</v>
      </c>
      <c r="E68" s="361"/>
      <c r="F68" s="364" t="s">
        <v>142</v>
      </c>
      <c r="G68" s="361"/>
      <c r="H68" s="364">
        <v>5</v>
      </c>
      <c r="I68" s="361"/>
      <c r="J68" s="296" t="s">
        <v>142</v>
      </c>
      <c r="K68" s="361"/>
      <c r="L68" s="362">
        <f t="shared" si="16"/>
        <v>20.833333333333332</v>
      </c>
      <c r="M68" s="361"/>
      <c r="N68" s="362">
        <f t="shared" si="17"/>
        <v>20.833333333333332</v>
      </c>
      <c r="O68" s="361"/>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c r="BH68" s="350"/>
      <c r="BI68" s="350"/>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50"/>
      <c r="CR68" s="350"/>
      <c r="CS68" s="350"/>
      <c r="CT68" s="350"/>
      <c r="CU68" s="350"/>
      <c r="CV68" s="350"/>
      <c r="CW68" s="350"/>
      <c r="CX68" s="350"/>
      <c r="CY68" s="350"/>
      <c r="CZ68" s="350"/>
      <c r="DA68" s="350"/>
      <c r="DB68" s="350"/>
      <c r="DC68" s="350"/>
      <c r="DD68" s="350"/>
      <c r="DE68" s="350"/>
      <c r="DF68" s="350"/>
      <c r="DG68" s="350"/>
      <c r="DH68" s="350"/>
      <c r="DI68" s="350"/>
      <c r="DJ68" s="350"/>
      <c r="DK68" s="350"/>
      <c r="DL68" s="350"/>
      <c r="DM68" s="350"/>
      <c r="DN68" s="350"/>
      <c r="DO68" s="350"/>
      <c r="DP68" s="350"/>
      <c r="DQ68" s="350"/>
      <c r="DR68" s="350"/>
      <c r="DS68" s="350"/>
      <c r="DT68" s="350"/>
      <c r="DU68" s="350"/>
      <c r="DV68" s="350"/>
      <c r="DW68" s="350"/>
      <c r="DX68" s="350"/>
      <c r="DY68" s="350"/>
      <c r="DZ68" s="350"/>
      <c r="EA68" s="350"/>
      <c r="EB68" s="350"/>
      <c r="EC68" s="350"/>
      <c r="ED68" s="350"/>
      <c r="EE68" s="350"/>
      <c r="EF68" s="350"/>
      <c r="EG68" s="350"/>
      <c r="EH68" s="350"/>
      <c r="EI68" s="350"/>
      <c r="EJ68" s="350"/>
      <c r="EK68" s="350"/>
      <c r="EL68" s="350"/>
      <c r="EM68" s="350"/>
      <c r="EN68" s="350"/>
      <c r="EO68" s="350"/>
      <c r="EP68" s="350"/>
      <c r="EQ68" s="350"/>
      <c r="ER68" s="350"/>
      <c r="ES68" s="350"/>
      <c r="ET68" s="350"/>
      <c r="EU68" s="350"/>
      <c r="EV68" s="350"/>
      <c r="EW68" s="350"/>
      <c r="EX68" s="350"/>
      <c r="EY68" s="350"/>
      <c r="EZ68" s="350"/>
      <c r="FA68" s="350"/>
      <c r="FB68" s="350"/>
      <c r="FC68" s="350"/>
      <c r="FD68" s="350"/>
      <c r="FE68" s="350"/>
      <c r="FF68" s="350"/>
      <c r="FG68" s="350"/>
      <c r="FH68" s="350"/>
      <c r="FI68" s="350"/>
      <c r="FJ68" s="350"/>
      <c r="FK68" s="350"/>
      <c r="FL68" s="350"/>
      <c r="FM68" s="350"/>
      <c r="FN68" s="350"/>
      <c r="FO68" s="350"/>
      <c r="FP68" s="350"/>
      <c r="FQ68" s="350"/>
      <c r="FR68" s="350"/>
      <c r="FS68" s="350"/>
      <c r="FT68" s="350"/>
      <c r="FU68" s="350"/>
      <c r="FV68" s="350"/>
      <c r="FW68" s="350"/>
      <c r="FX68" s="350"/>
      <c r="FY68" s="350"/>
      <c r="FZ68" s="350"/>
      <c r="GA68" s="350"/>
      <c r="GB68" s="350"/>
      <c r="GC68" s="350"/>
      <c r="GD68" s="350"/>
      <c r="GE68" s="350"/>
      <c r="GF68" s="350"/>
      <c r="GG68" s="350"/>
      <c r="GH68" s="350"/>
      <c r="GI68" s="350"/>
      <c r="GJ68" s="350"/>
      <c r="GK68" s="350"/>
      <c r="GL68" s="350"/>
      <c r="GM68" s="350"/>
      <c r="GN68" s="350"/>
      <c r="GO68" s="350"/>
      <c r="GP68" s="350"/>
      <c r="GQ68" s="350"/>
      <c r="GR68" s="350"/>
      <c r="GS68" s="350"/>
      <c r="GT68" s="350"/>
      <c r="GU68" s="350"/>
      <c r="GV68" s="350"/>
      <c r="GW68" s="350"/>
      <c r="GX68" s="350"/>
      <c r="GY68" s="350"/>
      <c r="GZ68" s="350"/>
      <c r="HA68" s="350"/>
      <c r="HB68" s="350"/>
      <c r="HC68" s="350"/>
      <c r="HD68" s="350"/>
      <c r="HE68" s="350"/>
      <c r="HF68" s="350"/>
      <c r="HG68" s="350"/>
      <c r="HH68" s="350"/>
      <c r="HI68" s="350"/>
      <c r="HJ68" s="350"/>
      <c r="HK68" s="350"/>
      <c r="HL68" s="350"/>
      <c r="HM68" s="350"/>
      <c r="HN68" s="350"/>
      <c r="HO68" s="350"/>
      <c r="HP68" s="350"/>
      <c r="HQ68" s="350"/>
      <c r="HR68" s="350"/>
      <c r="HS68" s="350"/>
      <c r="HT68" s="350"/>
      <c r="HU68" s="350"/>
      <c r="HV68" s="350"/>
      <c r="HW68" s="350"/>
      <c r="HX68" s="350"/>
      <c r="HY68" s="350"/>
      <c r="HZ68" s="350"/>
      <c r="IA68" s="350"/>
      <c r="IB68" s="350"/>
      <c r="IC68" s="350"/>
      <c r="ID68" s="350"/>
      <c r="IE68" s="350"/>
      <c r="IF68" s="350"/>
      <c r="IG68" s="350"/>
      <c r="IH68" s="350"/>
      <c r="II68" s="350"/>
      <c r="IJ68" s="350"/>
      <c r="IK68" s="350"/>
      <c r="IL68" s="350"/>
      <c r="IM68" s="350"/>
      <c r="IN68" s="350"/>
      <c r="IO68" s="350"/>
      <c r="IP68" s="350"/>
      <c r="IQ68" s="350"/>
      <c r="IR68" s="350"/>
      <c r="IS68" s="350"/>
      <c r="IT68" s="350"/>
      <c r="IU68" s="350"/>
      <c r="IV68" s="350"/>
      <c r="IW68" s="350"/>
      <c r="IX68" s="350"/>
      <c r="IY68" s="350"/>
      <c r="IZ68" s="350"/>
      <c r="JA68" s="350"/>
      <c r="JB68" s="350"/>
      <c r="JC68" s="350"/>
      <c r="JD68" s="350"/>
      <c r="JE68" s="350"/>
      <c r="JF68" s="350"/>
      <c r="JG68" s="350"/>
      <c r="JH68" s="350"/>
      <c r="JI68" s="350"/>
      <c r="JJ68" s="350"/>
      <c r="JK68" s="350"/>
      <c r="JL68" s="350"/>
      <c r="JM68" s="350"/>
      <c r="JN68" s="350"/>
      <c r="JO68" s="350"/>
      <c r="JP68" s="350"/>
      <c r="JQ68" s="350"/>
      <c r="JR68" s="350"/>
      <c r="JS68" s="350"/>
      <c r="JT68" s="350"/>
      <c r="JU68" s="350"/>
      <c r="JV68" s="350"/>
      <c r="JW68" s="350"/>
      <c r="JX68" s="350"/>
      <c r="JY68" s="350"/>
      <c r="JZ68" s="350"/>
      <c r="KA68" s="350"/>
      <c r="KB68" s="350"/>
      <c r="KC68" s="350"/>
      <c r="KD68" s="350"/>
      <c r="KE68" s="350"/>
      <c r="KF68" s="350"/>
      <c r="KG68" s="350"/>
      <c r="KH68" s="350"/>
      <c r="KI68" s="350"/>
      <c r="KJ68" s="350"/>
      <c r="KK68" s="350"/>
      <c r="KL68" s="350"/>
      <c r="KM68" s="350"/>
      <c r="KN68" s="350"/>
    </row>
    <row r="69" spans="1:303" s="345" customFormat="1" ht="11.25" x14ac:dyDescent="0.2">
      <c r="A69" s="361">
        <v>2013</v>
      </c>
      <c r="B69" s="350"/>
      <c r="C69" s="344">
        <v>28</v>
      </c>
      <c r="D69" s="364">
        <v>20</v>
      </c>
      <c r="E69" s="361"/>
      <c r="F69" s="364">
        <v>2</v>
      </c>
      <c r="G69" s="361"/>
      <c r="H69" s="364">
        <v>4</v>
      </c>
      <c r="I69" s="361"/>
      <c r="J69" s="296">
        <v>2</v>
      </c>
      <c r="K69" s="361"/>
      <c r="L69" s="362">
        <f t="shared" si="16"/>
        <v>21.428571428571427</v>
      </c>
      <c r="M69" s="361"/>
      <c r="N69" s="362">
        <f t="shared" si="17"/>
        <v>14.285714285714286</v>
      </c>
      <c r="O69" s="361"/>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0"/>
      <c r="BC69" s="350"/>
      <c r="BD69" s="350"/>
      <c r="BE69" s="350"/>
      <c r="BF69" s="350"/>
      <c r="BG69" s="350"/>
      <c r="BH69" s="350"/>
      <c r="BI69" s="350"/>
      <c r="BJ69" s="350"/>
      <c r="BK69" s="350"/>
      <c r="BL69" s="350"/>
      <c r="BM69" s="350"/>
      <c r="BN69" s="350"/>
      <c r="BO69" s="350"/>
      <c r="BP69" s="350"/>
      <c r="BQ69" s="350"/>
      <c r="BR69" s="350"/>
      <c r="BS69" s="350"/>
      <c r="BT69" s="350"/>
      <c r="BU69" s="350"/>
      <c r="BV69" s="350"/>
      <c r="BW69" s="350"/>
      <c r="BX69" s="350"/>
      <c r="BY69" s="350"/>
      <c r="BZ69" s="350"/>
      <c r="CA69" s="350"/>
      <c r="CB69" s="350"/>
      <c r="CC69" s="350"/>
      <c r="CD69" s="350"/>
      <c r="CE69" s="350"/>
      <c r="CF69" s="350"/>
      <c r="CG69" s="350"/>
      <c r="CH69" s="350"/>
      <c r="CI69" s="350"/>
      <c r="CJ69" s="350"/>
      <c r="CK69" s="350"/>
      <c r="CL69" s="350"/>
      <c r="CM69" s="350"/>
      <c r="CN69" s="350"/>
      <c r="CO69" s="350"/>
      <c r="CP69" s="350"/>
      <c r="CQ69" s="350"/>
      <c r="CR69" s="350"/>
      <c r="CS69" s="350"/>
      <c r="CT69" s="350"/>
      <c r="CU69" s="350"/>
      <c r="CV69" s="350"/>
      <c r="CW69" s="350"/>
      <c r="CX69" s="350"/>
      <c r="CY69" s="350"/>
      <c r="CZ69" s="350"/>
      <c r="DA69" s="350"/>
      <c r="DB69" s="350"/>
      <c r="DC69" s="350"/>
      <c r="DD69" s="350"/>
      <c r="DE69" s="350"/>
      <c r="DF69" s="350"/>
      <c r="DG69" s="350"/>
      <c r="DH69" s="350"/>
      <c r="DI69" s="350"/>
      <c r="DJ69" s="350"/>
      <c r="DK69" s="350"/>
      <c r="DL69" s="350"/>
      <c r="DM69" s="350"/>
      <c r="DN69" s="350"/>
      <c r="DO69" s="350"/>
      <c r="DP69" s="350"/>
      <c r="DQ69" s="350"/>
      <c r="DR69" s="350"/>
      <c r="DS69" s="350"/>
      <c r="DT69" s="350"/>
      <c r="DU69" s="350"/>
      <c r="DV69" s="350"/>
      <c r="DW69" s="350"/>
      <c r="DX69" s="350"/>
      <c r="DY69" s="350"/>
      <c r="DZ69" s="350"/>
      <c r="EA69" s="350"/>
      <c r="EB69" s="350"/>
      <c r="EC69" s="350"/>
      <c r="ED69" s="350"/>
      <c r="EE69" s="350"/>
      <c r="EF69" s="350"/>
      <c r="EG69" s="350"/>
      <c r="EH69" s="350"/>
      <c r="EI69" s="350"/>
      <c r="EJ69" s="350"/>
      <c r="EK69" s="350"/>
      <c r="EL69" s="350"/>
      <c r="EM69" s="350"/>
      <c r="EN69" s="350"/>
      <c r="EO69" s="350"/>
      <c r="EP69" s="350"/>
      <c r="EQ69" s="350"/>
      <c r="ER69" s="350"/>
      <c r="ES69" s="350"/>
      <c r="ET69" s="350"/>
      <c r="EU69" s="350"/>
      <c r="EV69" s="350"/>
      <c r="EW69" s="350"/>
      <c r="EX69" s="350"/>
      <c r="EY69" s="350"/>
      <c r="EZ69" s="350"/>
      <c r="FA69" s="350"/>
      <c r="FB69" s="350"/>
      <c r="FC69" s="350"/>
      <c r="FD69" s="350"/>
      <c r="FE69" s="350"/>
      <c r="FF69" s="350"/>
      <c r="FG69" s="350"/>
      <c r="FH69" s="350"/>
      <c r="FI69" s="350"/>
      <c r="FJ69" s="350"/>
      <c r="FK69" s="350"/>
      <c r="FL69" s="350"/>
      <c r="FM69" s="350"/>
      <c r="FN69" s="350"/>
      <c r="FO69" s="350"/>
      <c r="FP69" s="350"/>
      <c r="FQ69" s="350"/>
      <c r="FR69" s="350"/>
      <c r="FS69" s="350"/>
      <c r="FT69" s="350"/>
      <c r="FU69" s="350"/>
      <c r="FV69" s="350"/>
      <c r="FW69" s="350"/>
      <c r="FX69" s="350"/>
      <c r="FY69" s="350"/>
      <c r="FZ69" s="350"/>
      <c r="GA69" s="350"/>
      <c r="GB69" s="350"/>
      <c r="GC69" s="350"/>
      <c r="GD69" s="350"/>
      <c r="GE69" s="350"/>
      <c r="GF69" s="350"/>
      <c r="GG69" s="350"/>
      <c r="GH69" s="350"/>
      <c r="GI69" s="350"/>
      <c r="GJ69" s="350"/>
      <c r="GK69" s="350"/>
      <c r="GL69" s="350"/>
      <c r="GM69" s="350"/>
      <c r="GN69" s="350"/>
      <c r="GO69" s="350"/>
      <c r="GP69" s="350"/>
      <c r="GQ69" s="350"/>
      <c r="GR69" s="350"/>
      <c r="GS69" s="350"/>
      <c r="GT69" s="350"/>
      <c r="GU69" s="350"/>
      <c r="GV69" s="350"/>
      <c r="GW69" s="350"/>
      <c r="GX69" s="350"/>
      <c r="GY69" s="350"/>
      <c r="GZ69" s="350"/>
      <c r="HA69" s="350"/>
      <c r="HB69" s="350"/>
      <c r="HC69" s="350"/>
      <c r="HD69" s="350"/>
      <c r="HE69" s="350"/>
      <c r="HF69" s="350"/>
      <c r="HG69" s="350"/>
      <c r="HH69" s="350"/>
      <c r="HI69" s="350"/>
      <c r="HJ69" s="350"/>
      <c r="HK69" s="350"/>
      <c r="HL69" s="350"/>
      <c r="HM69" s="350"/>
      <c r="HN69" s="350"/>
      <c r="HO69" s="350"/>
      <c r="HP69" s="350"/>
      <c r="HQ69" s="350"/>
      <c r="HR69" s="350"/>
      <c r="HS69" s="350"/>
      <c r="HT69" s="350"/>
      <c r="HU69" s="350"/>
      <c r="HV69" s="350"/>
      <c r="HW69" s="350"/>
      <c r="HX69" s="350"/>
      <c r="HY69" s="350"/>
      <c r="HZ69" s="350"/>
      <c r="IA69" s="350"/>
      <c r="IB69" s="350"/>
      <c r="IC69" s="350"/>
      <c r="ID69" s="350"/>
      <c r="IE69" s="350"/>
      <c r="IF69" s="350"/>
      <c r="IG69" s="350"/>
      <c r="IH69" s="350"/>
      <c r="II69" s="350"/>
      <c r="IJ69" s="350"/>
      <c r="IK69" s="350"/>
      <c r="IL69" s="350"/>
      <c r="IM69" s="350"/>
      <c r="IN69" s="350"/>
      <c r="IO69" s="350"/>
      <c r="IP69" s="350"/>
      <c r="IQ69" s="350"/>
      <c r="IR69" s="350"/>
      <c r="IS69" s="350"/>
      <c r="IT69" s="350"/>
      <c r="IU69" s="350"/>
      <c r="IV69" s="350"/>
      <c r="IW69" s="350"/>
      <c r="IX69" s="350"/>
      <c r="IY69" s="350"/>
      <c r="IZ69" s="350"/>
      <c r="JA69" s="350"/>
      <c r="JB69" s="350"/>
      <c r="JC69" s="350"/>
      <c r="JD69" s="350"/>
      <c r="JE69" s="350"/>
      <c r="JF69" s="350"/>
      <c r="JG69" s="350"/>
      <c r="JH69" s="350"/>
      <c r="JI69" s="350"/>
      <c r="JJ69" s="350"/>
      <c r="JK69" s="350"/>
      <c r="JL69" s="350"/>
      <c r="JM69" s="350"/>
      <c r="JN69" s="350"/>
      <c r="JO69" s="350"/>
      <c r="JP69" s="350"/>
      <c r="JQ69" s="350"/>
      <c r="JR69" s="350"/>
      <c r="JS69" s="350"/>
      <c r="JT69" s="350"/>
      <c r="JU69" s="350"/>
      <c r="JV69" s="350"/>
      <c r="JW69" s="350"/>
      <c r="JX69" s="350"/>
      <c r="JY69" s="350"/>
      <c r="JZ69" s="350"/>
      <c r="KA69" s="350"/>
      <c r="KB69" s="350"/>
      <c r="KC69" s="350"/>
      <c r="KD69" s="350"/>
      <c r="KE69" s="350"/>
      <c r="KF69" s="350"/>
      <c r="KG69" s="350"/>
      <c r="KH69" s="350"/>
      <c r="KI69" s="350"/>
      <c r="KJ69" s="350"/>
      <c r="KK69" s="350"/>
      <c r="KL69" s="350"/>
      <c r="KM69" s="350"/>
      <c r="KN69" s="350"/>
    </row>
    <row r="70" spans="1:303" s="345" customFormat="1" ht="11.25" x14ac:dyDescent="0.2">
      <c r="A70" s="361">
        <v>2014</v>
      </c>
      <c r="B70" s="350"/>
      <c r="C70" s="344">
        <v>16</v>
      </c>
      <c r="D70" s="364">
        <v>9</v>
      </c>
      <c r="E70" s="361"/>
      <c r="F70" s="364">
        <v>1</v>
      </c>
      <c r="G70" s="361"/>
      <c r="H70" s="364">
        <v>5</v>
      </c>
      <c r="I70" s="361"/>
      <c r="J70" s="296">
        <v>1</v>
      </c>
      <c r="K70" s="361"/>
      <c r="L70" s="362">
        <f t="shared" si="16"/>
        <v>37.5</v>
      </c>
      <c r="M70" s="361"/>
      <c r="N70" s="362">
        <f t="shared" si="17"/>
        <v>31.25</v>
      </c>
      <c r="O70" s="361"/>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c r="BB70" s="350"/>
      <c r="BC70" s="350"/>
      <c r="BD70" s="350"/>
      <c r="BE70" s="350"/>
      <c r="BF70" s="350"/>
      <c r="BG70" s="350"/>
      <c r="BH70" s="350"/>
      <c r="BI70" s="350"/>
      <c r="BJ70" s="350"/>
      <c r="BK70" s="350"/>
      <c r="BL70" s="350"/>
      <c r="BM70" s="350"/>
      <c r="BN70" s="350"/>
      <c r="BO70" s="350"/>
      <c r="BP70" s="350"/>
      <c r="BQ70" s="350"/>
      <c r="BR70" s="350"/>
      <c r="BS70" s="350"/>
      <c r="BT70" s="350"/>
      <c r="BU70" s="350"/>
      <c r="BV70" s="350"/>
      <c r="BW70" s="350"/>
      <c r="BX70" s="350"/>
      <c r="BY70" s="350"/>
      <c r="BZ70" s="350"/>
      <c r="CA70" s="350"/>
      <c r="CB70" s="350"/>
      <c r="CC70" s="350"/>
      <c r="CD70" s="350"/>
      <c r="CE70" s="350"/>
      <c r="CF70" s="350"/>
      <c r="CG70" s="350"/>
      <c r="CH70" s="350"/>
      <c r="CI70" s="350"/>
      <c r="CJ70" s="350"/>
      <c r="CK70" s="350"/>
      <c r="CL70" s="350"/>
      <c r="CM70" s="350"/>
      <c r="CN70" s="350"/>
      <c r="CO70" s="350"/>
      <c r="CP70" s="350"/>
      <c r="CQ70" s="350"/>
      <c r="CR70" s="350"/>
      <c r="CS70" s="350"/>
      <c r="CT70" s="350"/>
      <c r="CU70" s="350"/>
      <c r="CV70" s="350"/>
      <c r="CW70" s="350"/>
      <c r="CX70" s="350"/>
      <c r="CY70" s="350"/>
      <c r="CZ70" s="350"/>
      <c r="DA70" s="350"/>
      <c r="DB70" s="350"/>
      <c r="DC70" s="350"/>
      <c r="DD70" s="350"/>
      <c r="DE70" s="350"/>
      <c r="DF70" s="350"/>
      <c r="DG70" s="350"/>
      <c r="DH70" s="350"/>
      <c r="DI70" s="350"/>
      <c r="DJ70" s="350"/>
      <c r="DK70" s="350"/>
      <c r="DL70" s="350"/>
      <c r="DM70" s="350"/>
      <c r="DN70" s="350"/>
      <c r="DO70" s="350"/>
      <c r="DP70" s="350"/>
      <c r="DQ70" s="350"/>
      <c r="DR70" s="350"/>
      <c r="DS70" s="350"/>
      <c r="DT70" s="350"/>
      <c r="DU70" s="350"/>
      <c r="DV70" s="350"/>
      <c r="DW70" s="350"/>
      <c r="DX70" s="350"/>
      <c r="DY70" s="350"/>
      <c r="DZ70" s="350"/>
      <c r="EA70" s="350"/>
      <c r="EB70" s="350"/>
      <c r="EC70" s="350"/>
      <c r="ED70" s="350"/>
      <c r="EE70" s="350"/>
      <c r="EF70" s="350"/>
      <c r="EG70" s="350"/>
      <c r="EH70" s="350"/>
      <c r="EI70" s="350"/>
      <c r="EJ70" s="350"/>
      <c r="EK70" s="350"/>
      <c r="EL70" s="350"/>
      <c r="EM70" s="350"/>
      <c r="EN70" s="350"/>
      <c r="EO70" s="350"/>
      <c r="EP70" s="350"/>
      <c r="EQ70" s="350"/>
      <c r="ER70" s="350"/>
      <c r="ES70" s="350"/>
      <c r="ET70" s="350"/>
      <c r="EU70" s="350"/>
      <c r="EV70" s="350"/>
      <c r="EW70" s="350"/>
      <c r="EX70" s="350"/>
      <c r="EY70" s="350"/>
      <c r="EZ70" s="350"/>
      <c r="FA70" s="350"/>
      <c r="FB70" s="350"/>
      <c r="FC70" s="350"/>
      <c r="FD70" s="350"/>
      <c r="FE70" s="350"/>
      <c r="FF70" s="350"/>
      <c r="FG70" s="350"/>
      <c r="FH70" s="350"/>
      <c r="FI70" s="350"/>
      <c r="FJ70" s="350"/>
      <c r="FK70" s="350"/>
      <c r="FL70" s="350"/>
      <c r="FM70" s="350"/>
      <c r="FN70" s="350"/>
      <c r="FO70" s="350"/>
      <c r="FP70" s="350"/>
      <c r="FQ70" s="350"/>
      <c r="FR70" s="350"/>
      <c r="FS70" s="350"/>
      <c r="FT70" s="350"/>
      <c r="FU70" s="350"/>
      <c r="FV70" s="350"/>
      <c r="FW70" s="350"/>
      <c r="FX70" s="350"/>
      <c r="FY70" s="350"/>
      <c r="FZ70" s="350"/>
      <c r="GA70" s="350"/>
      <c r="GB70" s="350"/>
      <c r="GC70" s="350"/>
      <c r="GD70" s="350"/>
      <c r="GE70" s="350"/>
      <c r="GF70" s="350"/>
      <c r="GG70" s="350"/>
      <c r="GH70" s="350"/>
      <c r="GI70" s="350"/>
      <c r="GJ70" s="350"/>
      <c r="GK70" s="350"/>
      <c r="GL70" s="350"/>
      <c r="GM70" s="350"/>
      <c r="GN70" s="350"/>
      <c r="GO70" s="350"/>
      <c r="GP70" s="350"/>
      <c r="GQ70" s="350"/>
      <c r="GR70" s="350"/>
      <c r="GS70" s="350"/>
      <c r="GT70" s="350"/>
      <c r="GU70" s="350"/>
      <c r="GV70" s="350"/>
      <c r="GW70" s="350"/>
      <c r="GX70" s="350"/>
      <c r="GY70" s="350"/>
      <c r="GZ70" s="350"/>
      <c r="HA70" s="350"/>
      <c r="HB70" s="350"/>
      <c r="HC70" s="350"/>
      <c r="HD70" s="350"/>
      <c r="HE70" s="350"/>
      <c r="HF70" s="350"/>
      <c r="HG70" s="350"/>
      <c r="HH70" s="350"/>
      <c r="HI70" s="350"/>
      <c r="HJ70" s="350"/>
      <c r="HK70" s="350"/>
      <c r="HL70" s="350"/>
      <c r="HM70" s="350"/>
      <c r="HN70" s="350"/>
      <c r="HO70" s="350"/>
      <c r="HP70" s="350"/>
      <c r="HQ70" s="350"/>
      <c r="HR70" s="350"/>
      <c r="HS70" s="350"/>
      <c r="HT70" s="350"/>
      <c r="HU70" s="350"/>
      <c r="HV70" s="350"/>
      <c r="HW70" s="350"/>
      <c r="HX70" s="350"/>
      <c r="HY70" s="350"/>
      <c r="HZ70" s="350"/>
      <c r="IA70" s="350"/>
      <c r="IB70" s="350"/>
      <c r="IC70" s="350"/>
      <c r="ID70" s="350"/>
      <c r="IE70" s="350"/>
      <c r="IF70" s="350"/>
      <c r="IG70" s="350"/>
      <c r="IH70" s="350"/>
      <c r="II70" s="350"/>
      <c r="IJ70" s="350"/>
      <c r="IK70" s="350"/>
      <c r="IL70" s="350"/>
      <c r="IM70" s="350"/>
      <c r="IN70" s="350"/>
      <c r="IO70" s="350"/>
      <c r="IP70" s="350"/>
      <c r="IQ70" s="350"/>
      <c r="IR70" s="350"/>
      <c r="IS70" s="350"/>
      <c r="IT70" s="350"/>
      <c r="IU70" s="350"/>
      <c r="IV70" s="350"/>
      <c r="IW70" s="350"/>
      <c r="IX70" s="350"/>
      <c r="IY70" s="350"/>
      <c r="IZ70" s="350"/>
      <c r="JA70" s="350"/>
      <c r="JB70" s="350"/>
      <c r="JC70" s="350"/>
      <c r="JD70" s="350"/>
      <c r="JE70" s="350"/>
      <c r="JF70" s="350"/>
      <c r="JG70" s="350"/>
      <c r="JH70" s="350"/>
      <c r="JI70" s="350"/>
      <c r="JJ70" s="350"/>
      <c r="JK70" s="350"/>
      <c r="JL70" s="350"/>
      <c r="JM70" s="350"/>
      <c r="JN70" s="350"/>
      <c r="JO70" s="350"/>
      <c r="JP70" s="350"/>
      <c r="JQ70" s="350"/>
      <c r="JR70" s="350"/>
      <c r="JS70" s="350"/>
      <c r="JT70" s="350"/>
      <c r="JU70" s="350"/>
      <c r="JV70" s="350"/>
      <c r="JW70" s="350"/>
      <c r="JX70" s="350"/>
      <c r="JY70" s="350"/>
      <c r="JZ70" s="350"/>
      <c r="KA70" s="350"/>
      <c r="KB70" s="350"/>
      <c r="KC70" s="350"/>
      <c r="KD70" s="350"/>
      <c r="KE70" s="350"/>
      <c r="KF70" s="350"/>
      <c r="KG70" s="350"/>
      <c r="KH70" s="350"/>
      <c r="KI70" s="350"/>
      <c r="KJ70" s="350"/>
      <c r="KK70" s="350"/>
      <c r="KL70" s="350"/>
      <c r="KM70" s="350"/>
      <c r="KN70" s="350"/>
    </row>
    <row r="71" spans="1:303" s="514" customFormat="1" ht="11.25" x14ac:dyDescent="0.2">
      <c r="A71" s="346" t="s">
        <v>663</v>
      </c>
      <c r="B71" s="346"/>
      <c r="C71" s="372">
        <f>SUM(C62:C70)</f>
        <v>339</v>
      </c>
      <c r="D71" s="372">
        <f t="shared" ref="D71" si="18">SUM(D62:D70)</f>
        <v>219</v>
      </c>
      <c r="E71" s="372">
        <f t="shared" ref="E71" si="19">SUM(E62:E70)</f>
        <v>0</v>
      </c>
      <c r="F71" s="372">
        <f t="shared" ref="F71" si="20">SUM(F62:F70)</f>
        <v>22</v>
      </c>
      <c r="G71" s="372">
        <f t="shared" ref="G71" si="21">SUM(G62:G70)</f>
        <v>0</v>
      </c>
      <c r="H71" s="372">
        <f t="shared" ref="H71" si="22">SUM(H62:H70)</f>
        <v>64</v>
      </c>
      <c r="I71" s="372">
        <f t="shared" ref="I71" si="23">SUM(I62:I70)</f>
        <v>0</v>
      </c>
      <c r="J71" s="372">
        <f t="shared" ref="J71" si="24">SUM(J62:J70)</f>
        <v>34</v>
      </c>
      <c r="K71" s="361"/>
      <c r="L71" s="368">
        <f t="shared" si="16"/>
        <v>25.368731563421829</v>
      </c>
      <c r="M71" s="361"/>
      <c r="N71" s="368">
        <f t="shared" si="17"/>
        <v>18.87905604719764</v>
      </c>
      <c r="O71" s="361"/>
    </row>
    <row r="72" spans="1:303" s="56" customFormat="1" ht="12" customHeight="1" x14ac:dyDescent="0.2">
      <c r="A72" s="361"/>
      <c r="B72" s="350"/>
      <c r="C72" s="217"/>
      <c r="D72" s="217"/>
      <c r="E72" s="361"/>
      <c r="F72" s="217"/>
      <c r="G72" s="361"/>
      <c r="H72" s="217"/>
      <c r="I72" s="361"/>
      <c r="J72" s="217"/>
      <c r="K72" s="361"/>
      <c r="L72" s="362"/>
      <c r="M72" s="361"/>
      <c r="N72" s="362"/>
      <c r="O72" s="361"/>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c r="AY72" s="350"/>
      <c r="AZ72" s="350"/>
      <c r="BA72" s="350"/>
      <c r="BB72" s="350"/>
      <c r="BC72" s="350"/>
      <c r="BD72" s="350"/>
      <c r="BE72" s="350"/>
      <c r="BF72" s="350"/>
      <c r="BG72" s="350"/>
      <c r="BH72" s="350"/>
      <c r="BI72" s="350"/>
      <c r="BJ72" s="350"/>
      <c r="BK72" s="350"/>
      <c r="BL72" s="350"/>
      <c r="BM72" s="350"/>
      <c r="BN72" s="350"/>
      <c r="BO72" s="350"/>
      <c r="BP72" s="350"/>
      <c r="BQ72" s="350"/>
      <c r="BR72" s="350"/>
      <c r="BS72" s="350"/>
      <c r="BT72" s="350"/>
      <c r="BU72" s="350"/>
      <c r="BV72" s="350"/>
      <c r="BW72" s="350"/>
      <c r="BX72" s="350"/>
      <c r="BY72" s="350"/>
      <c r="BZ72" s="350"/>
      <c r="CA72" s="350"/>
      <c r="CB72" s="350"/>
      <c r="CC72" s="350"/>
      <c r="CD72" s="350"/>
      <c r="CE72" s="350"/>
      <c r="CF72" s="350"/>
      <c r="CG72" s="350"/>
      <c r="CH72" s="350"/>
      <c r="CI72" s="350"/>
      <c r="CJ72" s="350"/>
      <c r="CK72" s="350"/>
      <c r="CL72" s="350"/>
      <c r="CM72" s="350"/>
      <c r="CN72" s="350"/>
      <c r="CO72" s="350"/>
      <c r="CP72" s="350"/>
      <c r="CQ72" s="350"/>
      <c r="CR72" s="350"/>
      <c r="CS72" s="350"/>
      <c r="CT72" s="350"/>
      <c r="CU72" s="350"/>
      <c r="CV72" s="350"/>
      <c r="CW72" s="350"/>
      <c r="CX72" s="350"/>
      <c r="CY72" s="350"/>
      <c r="CZ72" s="350"/>
      <c r="DA72" s="350"/>
      <c r="DB72" s="350"/>
      <c r="DC72" s="350"/>
      <c r="DD72" s="350"/>
      <c r="DE72" s="350"/>
      <c r="DF72" s="350"/>
      <c r="DG72" s="350"/>
      <c r="DH72" s="350"/>
      <c r="DI72" s="350"/>
      <c r="DJ72" s="350"/>
      <c r="DK72" s="350"/>
      <c r="DL72" s="350"/>
      <c r="DM72" s="350"/>
      <c r="DN72" s="350"/>
      <c r="DO72" s="350"/>
      <c r="DP72" s="350"/>
      <c r="DQ72" s="350"/>
      <c r="DR72" s="350"/>
      <c r="DS72" s="350"/>
      <c r="DT72" s="350"/>
      <c r="DU72" s="350"/>
      <c r="DV72" s="350"/>
      <c r="DW72" s="350"/>
      <c r="DX72" s="350"/>
      <c r="DY72" s="350"/>
      <c r="DZ72" s="350"/>
      <c r="EA72" s="350"/>
      <c r="EB72" s="350"/>
      <c r="EC72" s="350"/>
      <c r="ED72" s="350"/>
      <c r="EE72" s="350"/>
      <c r="EF72" s="350"/>
      <c r="EG72" s="350"/>
      <c r="EH72" s="350"/>
      <c r="EI72" s="350"/>
      <c r="EJ72" s="350"/>
      <c r="EK72" s="350"/>
      <c r="EL72" s="350"/>
      <c r="EM72" s="350"/>
      <c r="EN72" s="350"/>
      <c r="EO72" s="350"/>
      <c r="EP72" s="350"/>
      <c r="EQ72" s="350"/>
      <c r="ER72" s="350"/>
      <c r="ES72" s="350"/>
      <c r="ET72" s="350"/>
      <c r="EU72" s="350"/>
      <c r="EV72" s="350"/>
      <c r="EW72" s="350"/>
      <c r="EX72" s="350"/>
      <c r="EY72" s="350"/>
      <c r="EZ72" s="350"/>
      <c r="FA72" s="350"/>
      <c r="FB72" s="350"/>
      <c r="FC72" s="350"/>
      <c r="FD72" s="350"/>
      <c r="FE72" s="350"/>
      <c r="FF72" s="350"/>
      <c r="FG72" s="350"/>
      <c r="FH72" s="350"/>
      <c r="FI72" s="350"/>
      <c r="FJ72" s="350"/>
      <c r="FK72" s="350"/>
      <c r="FL72" s="350"/>
      <c r="FM72" s="350"/>
      <c r="FN72" s="350"/>
      <c r="FO72" s="350"/>
      <c r="FP72" s="350"/>
      <c r="FQ72" s="350"/>
      <c r="FR72" s="350"/>
      <c r="FS72" s="350"/>
      <c r="FT72" s="350"/>
      <c r="FU72" s="350"/>
      <c r="FV72" s="350"/>
      <c r="FW72" s="350"/>
      <c r="FX72" s="350"/>
      <c r="FY72" s="350"/>
      <c r="FZ72" s="350"/>
      <c r="GA72" s="350"/>
      <c r="GB72" s="350"/>
      <c r="GC72" s="350"/>
      <c r="GD72" s="350"/>
      <c r="GE72" s="350"/>
      <c r="GF72" s="350"/>
      <c r="GG72" s="350"/>
      <c r="GH72" s="350"/>
      <c r="GI72" s="350"/>
      <c r="GJ72" s="350"/>
      <c r="GK72" s="350"/>
      <c r="GL72" s="350"/>
      <c r="GM72" s="350"/>
      <c r="GN72" s="350"/>
      <c r="GO72" s="350"/>
      <c r="GP72" s="350"/>
      <c r="GQ72" s="350"/>
      <c r="GR72" s="350"/>
      <c r="GS72" s="350"/>
      <c r="GT72" s="350"/>
      <c r="GU72" s="350"/>
      <c r="GV72" s="350"/>
      <c r="GW72" s="350"/>
      <c r="GX72" s="350"/>
      <c r="GY72" s="350"/>
      <c r="GZ72" s="350"/>
      <c r="HA72" s="350"/>
      <c r="HB72" s="350"/>
      <c r="HC72" s="350"/>
      <c r="HD72" s="350"/>
      <c r="HE72" s="350"/>
      <c r="HF72" s="350"/>
      <c r="HG72" s="350"/>
      <c r="HH72" s="350"/>
      <c r="HI72" s="350"/>
      <c r="HJ72" s="350"/>
      <c r="HK72" s="350"/>
      <c r="HL72" s="350"/>
      <c r="HM72" s="350"/>
      <c r="HN72" s="350"/>
      <c r="HO72" s="350"/>
      <c r="HP72" s="350"/>
      <c r="HQ72" s="350"/>
      <c r="HR72" s="350"/>
      <c r="HS72" s="350"/>
      <c r="HT72" s="350"/>
      <c r="HU72" s="350"/>
      <c r="HV72" s="350"/>
      <c r="HW72" s="350"/>
      <c r="HX72" s="350"/>
      <c r="HY72" s="350"/>
      <c r="HZ72" s="350"/>
      <c r="IA72" s="350"/>
      <c r="IB72" s="350"/>
      <c r="IC72" s="350"/>
      <c r="ID72" s="350"/>
      <c r="IE72" s="350"/>
      <c r="IF72" s="350"/>
      <c r="IG72" s="350"/>
      <c r="IH72" s="350"/>
      <c r="II72" s="350"/>
      <c r="IJ72" s="350"/>
      <c r="IK72" s="350"/>
      <c r="IL72" s="350"/>
      <c r="IM72" s="350"/>
      <c r="IN72" s="350"/>
      <c r="IO72" s="350"/>
      <c r="IP72" s="350"/>
      <c r="IQ72" s="350"/>
      <c r="IR72" s="350"/>
      <c r="IS72" s="350"/>
      <c r="IT72" s="350"/>
      <c r="IU72" s="350"/>
      <c r="IV72" s="350"/>
      <c r="IW72" s="350"/>
      <c r="IX72" s="350"/>
      <c r="IY72" s="350"/>
      <c r="IZ72" s="350"/>
      <c r="JA72" s="350"/>
      <c r="JB72" s="350"/>
      <c r="JC72" s="350"/>
      <c r="JD72" s="350"/>
      <c r="JE72" s="350"/>
      <c r="JF72" s="350"/>
      <c r="JG72" s="350"/>
      <c r="JH72" s="350"/>
      <c r="JI72" s="350"/>
      <c r="JJ72" s="350"/>
      <c r="JK72" s="350"/>
      <c r="JL72" s="350"/>
      <c r="JM72" s="350"/>
      <c r="JN72" s="350"/>
      <c r="JO72" s="350"/>
      <c r="JP72" s="350"/>
      <c r="JQ72" s="350"/>
      <c r="JR72" s="350"/>
      <c r="JS72" s="350"/>
      <c r="JT72" s="350"/>
      <c r="JU72" s="350"/>
      <c r="JV72" s="350"/>
      <c r="JW72" s="350"/>
      <c r="JX72" s="350"/>
      <c r="JY72" s="350"/>
      <c r="JZ72" s="350"/>
      <c r="KA72" s="350"/>
      <c r="KB72" s="350"/>
      <c r="KC72" s="350"/>
      <c r="KD72" s="350"/>
      <c r="KE72" s="350"/>
      <c r="KF72" s="350"/>
      <c r="KG72" s="350"/>
      <c r="KH72" s="350"/>
      <c r="KI72" s="350"/>
      <c r="KJ72" s="350"/>
      <c r="KK72" s="350"/>
      <c r="KL72" s="350"/>
      <c r="KM72" s="350"/>
      <c r="KN72" s="350"/>
    </row>
    <row r="73" spans="1:303" s="56" customFormat="1" ht="12" customHeight="1" x14ac:dyDescent="0.2">
      <c r="A73" s="363" t="s">
        <v>473</v>
      </c>
      <c r="B73" s="350"/>
      <c r="C73" s="217"/>
      <c r="D73" s="217"/>
      <c r="E73" s="361"/>
      <c r="F73" s="217"/>
      <c r="G73" s="361"/>
      <c r="H73" s="217"/>
      <c r="I73" s="361"/>
      <c r="J73" s="217"/>
      <c r="K73" s="361"/>
      <c r="L73" s="362"/>
      <c r="M73" s="361"/>
      <c r="N73" s="362"/>
      <c r="O73" s="361"/>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c r="BE73" s="350"/>
      <c r="BF73" s="350"/>
      <c r="BG73" s="350"/>
      <c r="BH73" s="350"/>
      <c r="BI73" s="350"/>
      <c r="BJ73" s="350"/>
      <c r="BK73" s="350"/>
      <c r="BL73" s="350"/>
      <c r="BM73" s="350"/>
      <c r="BN73" s="350"/>
      <c r="BO73" s="350"/>
      <c r="BP73" s="350"/>
      <c r="BQ73" s="350"/>
      <c r="BR73" s="350"/>
      <c r="BS73" s="350"/>
      <c r="BT73" s="350"/>
      <c r="BU73" s="350"/>
      <c r="BV73" s="350"/>
      <c r="BW73" s="350"/>
      <c r="BX73" s="350"/>
      <c r="BY73" s="350"/>
      <c r="BZ73" s="350"/>
      <c r="CA73" s="350"/>
      <c r="CB73" s="350"/>
      <c r="CC73" s="350"/>
      <c r="CD73" s="350"/>
      <c r="CE73" s="350"/>
      <c r="CF73" s="350"/>
      <c r="CG73" s="350"/>
      <c r="CH73" s="350"/>
      <c r="CI73" s="350"/>
      <c r="CJ73" s="350"/>
      <c r="CK73" s="350"/>
      <c r="CL73" s="350"/>
      <c r="CM73" s="350"/>
      <c r="CN73" s="350"/>
      <c r="CO73" s="350"/>
      <c r="CP73" s="350"/>
      <c r="CQ73" s="350"/>
      <c r="CR73" s="350"/>
      <c r="CS73" s="350"/>
      <c r="CT73" s="350"/>
      <c r="CU73" s="350"/>
      <c r="CV73" s="350"/>
      <c r="CW73" s="350"/>
      <c r="CX73" s="350"/>
      <c r="CY73" s="350"/>
      <c r="CZ73" s="350"/>
      <c r="DA73" s="350"/>
      <c r="DB73" s="350"/>
      <c r="DC73" s="350"/>
      <c r="DD73" s="350"/>
      <c r="DE73" s="350"/>
      <c r="DF73" s="350"/>
      <c r="DG73" s="350"/>
      <c r="DH73" s="350"/>
      <c r="DI73" s="350"/>
      <c r="DJ73" s="350"/>
      <c r="DK73" s="350"/>
      <c r="DL73" s="350"/>
      <c r="DM73" s="350"/>
      <c r="DN73" s="350"/>
      <c r="DO73" s="350"/>
      <c r="DP73" s="350"/>
      <c r="DQ73" s="350"/>
      <c r="DR73" s="350"/>
      <c r="DS73" s="350"/>
      <c r="DT73" s="350"/>
      <c r="DU73" s="350"/>
      <c r="DV73" s="350"/>
      <c r="DW73" s="350"/>
      <c r="DX73" s="350"/>
      <c r="DY73" s="350"/>
      <c r="DZ73" s="350"/>
      <c r="EA73" s="350"/>
      <c r="EB73" s="350"/>
      <c r="EC73" s="350"/>
      <c r="ED73" s="350"/>
      <c r="EE73" s="350"/>
      <c r="EF73" s="350"/>
      <c r="EG73" s="350"/>
      <c r="EH73" s="350"/>
      <c r="EI73" s="350"/>
      <c r="EJ73" s="350"/>
      <c r="EK73" s="350"/>
      <c r="EL73" s="350"/>
      <c r="EM73" s="350"/>
      <c r="EN73" s="350"/>
      <c r="EO73" s="350"/>
      <c r="EP73" s="350"/>
      <c r="EQ73" s="350"/>
      <c r="ER73" s="350"/>
      <c r="ES73" s="350"/>
      <c r="ET73" s="350"/>
      <c r="EU73" s="350"/>
      <c r="EV73" s="350"/>
      <c r="EW73" s="350"/>
      <c r="EX73" s="350"/>
      <c r="EY73" s="350"/>
      <c r="EZ73" s="350"/>
      <c r="FA73" s="350"/>
      <c r="FB73" s="350"/>
      <c r="FC73" s="350"/>
      <c r="FD73" s="350"/>
      <c r="FE73" s="350"/>
      <c r="FF73" s="350"/>
      <c r="FG73" s="350"/>
      <c r="FH73" s="350"/>
      <c r="FI73" s="350"/>
      <c r="FJ73" s="350"/>
      <c r="FK73" s="350"/>
      <c r="FL73" s="350"/>
      <c r="FM73" s="350"/>
      <c r="FN73" s="350"/>
      <c r="FO73" s="350"/>
      <c r="FP73" s="350"/>
      <c r="FQ73" s="350"/>
      <c r="FR73" s="350"/>
      <c r="FS73" s="350"/>
      <c r="FT73" s="350"/>
      <c r="FU73" s="350"/>
      <c r="FV73" s="350"/>
      <c r="FW73" s="350"/>
      <c r="FX73" s="350"/>
      <c r="FY73" s="350"/>
      <c r="FZ73" s="350"/>
      <c r="GA73" s="350"/>
      <c r="GB73" s="350"/>
      <c r="GC73" s="350"/>
      <c r="GD73" s="350"/>
      <c r="GE73" s="350"/>
      <c r="GF73" s="350"/>
      <c r="GG73" s="350"/>
      <c r="GH73" s="350"/>
      <c r="GI73" s="350"/>
      <c r="GJ73" s="350"/>
      <c r="GK73" s="350"/>
      <c r="GL73" s="350"/>
      <c r="GM73" s="350"/>
      <c r="GN73" s="350"/>
      <c r="GO73" s="350"/>
      <c r="GP73" s="350"/>
      <c r="GQ73" s="350"/>
      <c r="GR73" s="350"/>
      <c r="GS73" s="350"/>
      <c r="GT73" s="350"/>
      <c r="GU73" s="350"/>
      <c r="GV73" s="350"/>
      <c r="GW73" s="350"/>
      <c r="GX73" s="350"/>
      <c r="GY73" s="350"/>
      <c r="GZ73" s="350"/>
      <c r="HA73" s="350"/>
      <c r="HB73" s="350"/>
      <c r="HC73" s="350"/>
      <c r="HD73" s="350"/>
      <c r="HE73" s="350"/>
      <c r="HF73" s="350"/>
      <c r="HG73" s="350"/>
      <c r="HH73" s="350"/>
      <c r="HI73" s="350"/>
      <c r="HJ73" s="350"/>
      <c r="HK73" s="350"/>
      <c r="HL73" s="350"/>
      <c r="HM73" s="350"/>
      <c r="HN73" s="350"/>
      <c r="HO73" s="350"/>
      <c r="HP73" s="350"/>
      <c r="HQ73" s="350"/>
      <c r="HR73" s="350"/>
      <c r="HS73" s="350"/>
      <c r="HT73" s="350"/>
      <c r="HU73" s="350"/>
      <c r="HV73" s="350"/>
      <c r="HW73" s="350"/>
      <c r="HX73" s="350"/>
      <c r="HY73" s="350"/>
      <c r="HZ73" s="350"/>
      <c r="IA73" s="350"/>
      <c r="IB73" s="350"/>
      <c r="IC73" s="350"/>
      <c r="ID73" s="350"/>
      <c r="IE73" s="350"/>
      <c r="IF73" s="350"/>
      <c r="IG73" s="350"/>
      <c r="IH73" s="350"/>
      <c r="II73" s="350"/>
      <c r="IJ73" s="350"/>
      <c r="IK73" s="350"/>
      <c r="IL73" s="350"/>
      <c r="IM73" s="350"/>
      <c r="IN73" s="350"/>
      <c r="IO73" s="350"/>
      <c r="IP73" s="350"/>
      <c r="IQ73" s="350"/>
      <c r="IR73" s="350"/>
      <c r="IS73" s="350"/>
      <c r="IT73" s="350"/>
      <c r="IU73" s="350"/>
      <c r="IV73" s="350"/>
      <c r="IW73" s="350"/>
      <c r="IX73" s="350"/>
      <c r="IY73" s="350"/>
      <c r="IZ73" s="350"/>
      <c r="JA73" s="350"/>
      <c r="JB73" s="350"/>
      <c r="JC73" s="350"/>
      <c r="JD73" s="350"/>
      <c r="JE73" s="350"/>
      <c r="JF73" s="350"/>
      <c r="JG73" s="350"/>
      <c r="JH73" s="350"/>
      <c r="JI73" s="350"/>
      <c r="JJ73" s="350"/>
      <c r="JK73" s="350"/>
      <c r="JL73" s="350"/>
      <c r="JM73" s="350"/>
      <c r="JN73" s="350"/>
      <c r="JO73" s="350"/>
      <c r="JP73" s="350"/>
      <c r="JQ73" s="350"/>
      <c r="JR73" s="350"/>
      <c r="JS73" s="350"/>
      <c r="JT73" s="350"/>
      <c r="JU73" s="350"/>
      <c r="JV73" s="350"/>
      <c r="JW73" s="350"/>
      <c r="JX73" s="350"/>
      <c r="JY73" s="350"/>
      <c r="JZ73" s="350"/>
      <c r="KA73" s="350"/>
      <c r="KB73" s="350"/>
      <c r="KC73" s="350"/>
      <c r="KD73" s="350"/>
      <c r="KE73" s="350"/>
      <c r="KF73" s="350"/>
      <c r="KG73" s="350"/>
      <c r="KH73" s="350"/>
      <c r="KI73" s="350"/>
      <c r="KJ73" s="350"/>
      <c r="KK73" s="350"/>
      <c r="KL73" s="350"/>
      <c r="KM73" s="350"/>
      <c r="KN73" s="350"/>
    </row>
    <row r="74" spans="1:303" s="56" customFormat="1" ht="12" customHeight="1" x14ac:dyDescent="0.2">
      <c r="A74" s="361">
        <v>2006</v>
      </c>
      <c r="B74" s="350"/>
      <c r="C74" s="217">
        <v>95</v>
      </c>
      <c r="D74" s="217">
        <v>72</v>
      </c>
      <c r="E74" s="361"/>
      <c r="F74" s="217">
        <v>1</v>
      </c>
      <c r="G74" s="361"/>
      <c r="H74" s="217">
        <v>19</v>
      </c>
      <c r="I74" s="361"/>
      <c r="J74" s="217">
        <v>3</v>
      </c>
      <c r="K74" s="361"/>
      <c r="L74" s="362">
        <f t="shared" ref="L74:L83" si="25">100*SUM(F74,H74)/C74</f>
        <v>21.05263157894737</v>
      </c>
      <c r="M74" s="361"/>
      <c r="N74" s="362">
        <f t="shared" ref="N74:N83" si="26">100*H74/C74</f>
        <v>20</v>
      </c>
      <c r="O74" s="361"/>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0"/>
      <c r="BA74" s="350"/>
      <c r="BB74" s="350"/>
      <c r="BC74" s="350"/>
      <c r="BD74" s="350"/>
      <c r="BE74" s="350"/>
      <c r="BF74" s="350"/>
      <c r="BG74" s="350"/>
      <c r="BH74" s="350"/>
      <c r="BI74" s="350"/>
      <c r="BJ74" s="350"/>
      <c r="BK74" s="350"/>
      <c r="BL74" s="350"/>
      <c r="BM74" s="350"/>
      <c r="BN74" s="350"/>
      <c r="BO74" s="350"/>
      <c r="BP74" s="350"/>
      <c r="BQ74" s="350"/>
      <c r="BR74" s="350"/>
      <c r="BS74" s="350"/>
      <c r="BT74" s="350"/>
      <c r="BU74" s="350"/>
      <c r="BV74" s="350"/>
      <c r="BW74" s="350"/>
      <c r="BX74" s="350"/>
      <c r="BY74" s="350"/>
      <c r="BZ74" s="350"/>
      <c r="CA74" s="350"/>
      <c r="CB74" s="350"/>
      <c r="CC74" s="350"/>
      <c r="CD74" s="350"/>
      <c r="CE74" s="350"/>
      <c r="CF74" s="350"/>
      <c r="CG74" s="350"/>
      <c r="CH74" s="350"/>
      <c r="CI74" s="350"/>
      <c r="CJ74" s="350"/>
      <c r="CK74" s="350"/>
      <c r="CL74" s="350"/>
      <c r="CM74" s="350"/>
      <c r="CN74" s="350"/>
      <c r="CO74" s="350"/>
      <c r="CP74" s="350"/>
      <c r="CQ74" s="350"/>
      <c r="CR74" s="350"/>
      <c r="CS74" s="350"/>
      <c r="CT74" s="350"/>
      <c r="CU74" s="350"/>
      <c r="CV74" s="350"/>
      <c r="CW74" s="350"/>
      <c r="CX74" s="350"/>
      <c r="CY74" s="350"/>
      <c r="CZ74" s="350"/>
      <c r="DA74" s="350"/>
      <c r="DB74" s="350"/>
      <c r="DC74" s="350"/>
      <c r="DD74" s="350"/>
      <c r="DE74" s="350"/>
      <c r="DF74" s="350"/>
      <c r="DG74" s="350"/>
      <c r="DH74" s="350"/>
      <c r="DI74" s="350"/>
      <c r="DJ74" s="350"/>
      <c r="DK74" s="350"/>
      <c r="DL74" s="350"/>
      <c r="DM74" s="350"/>
      <c r="DN74" s="350"/>
      <c r="DO74" s="350"/>
      <c r="DP74" s="350"/>
      <c r="DQ74" s="350"/>
      <c r="DR74" s="350"/>
      <c r="DS74" s="350"/>
      <c r="DT74" s="350"/>
      <c r="DU74" s="350"/>
      <c r="DV74" s="350"/>
      <c r="DW74" s="350"/>
      <c r="DX74" s="350"/>
      <c r="DY74" s="350"/>
      <c r="DZ74" s="350"/>
      <c r="EA74" s="350"/>
      <c r="EB74" s="350"/>
      <c r="EC74" s="350"/>
      <c r="ED74" s="350"/>
      <c r="EE74" s="350"/>
      <c r="EF74" s="350"/>
      <c r="EG74" s="350"/>
      <c r="EH74" s="350"/>
      <c r="EI74" s="350"/>
      <c r="EJ74" s="350"/>
      <c r="EK74" s="350"/>
      <c r="EL74" s="350"/>
      <c r="EM74" s="350"/>
      <c r="EN74" s="350"/>
      <c r="EO74" s="350"/>
      <c r="EP74" s="350"/>
      <c r="EQ74" s="350"/>
      <c r="ER74" s="350"/>
      <c r="ES74" s="350"/>
      <c r="ET74" s="350"/>
      <c r="EU74" s="350"/>
      <c r="EV74" s="350"/>
      <c r="EW74" s="350"/>
      <c r="EX74" s="350"/>
      <c r="EY74" s="350"/>
      <c r="EZ74" s="350"/>
      <c r="FA74" s="350"/>
      <c r="FB74" s="350"/>
      <c r="FC74" s="350"/>
      <c r="FD74" s="350"/>
      <c r="FE74" s="350"/>
      <c r="FF74" s="350"/>
      <c r="FG74" s="350"/>
      <c r="FH74" s="350"/>
      <c r="FI74" s="350"/>
      <c r="FJ74" s="350"/>
      <c r="FK74" s="350"/>
      <c r="FL74" s="350"/>
      <c r="FM74" s="350"/>
      <c r="FN74" s="350"/>
      <c r="FO74" s="350"/>
      <c r="FP74" s="350"/>
      <c r="FQ74" s="350"/>
      <c r="FR74" s="350"/>
      <c r="FS74" s="350"/>
      <c r="FT74" s="350"/>
      <c r="FU74" s="350"/>
      <c r="FV74" s="350"/>
      <c r="FW74" s="350"/>
      <c r="FX74" s="350"/>
      <c r="FY74" s="350"/>
      <c r="FZ74" s="350"/>
      <c r="GA74" s="350"/>
      <c r="GB74" s="350"/>
      <c r="GC74" s="350"/>
      <c r="GD74" s="350"/>
      <c r="GE74" s="350"/>
      <c r="GF74" s="350"/>
      <c r="GG74" s="350"/>
      <c r="GH74" s="350"/>
      <c r="GI74" s="350"/>
      <c r="GJ74" s="350"/>
      <c r="GK74" s="350"/>
      <c r="GL74" s="350"/>
      <c r="GM74" s="350"/>
      <c r="GN74" s="350"/>
      <c r="GO74" s="350"/>
      <c r="GP74" s="350"/>
      <c r="GQ74" s="350"/>
      <c r="GR74" s="350"/>
      <c r="GS74" s="350"/>
      <c r="GT74" s="350"/>
      <c r="GU74" s="350"/>
      <c r="GV74" s="350"/>
      <c r="GW74" s="350"/>
      <c r="GX74" s="350"/>
      <c r="GY74" s="350"/>
      <c r="GZ74" s="350"/>
      <c r="HA74" s="350"/>
      <c r="HB74" s="350"/>
      <c r="HC74" s="350"/>
      <c r="HD74" s="350"/>
      <c r="HE74" s="350"/>
      <c r="HF74" s="350"/>
      <c r="HG74" s="350"/>
      <c r="HH74" s="350"/>
      <c r="HI74" s="350"/>
      <c r="HJ74" s="350"/>
      <c r="HK74" s="350"/>
      <c r="HL74" s="350"/>
      <c r="HM74" s="350"/>
      <c r="HN74" s="350"/>
      <c r="HO74" s="350"/>
      <c r="HP74" s="350"/>
      <c r="HQ74" s="350"/>
      <c r="HR74" s="350"/>
      <c r="HS74" s="350"/>
      <c r="HT74" s="350"/>
      <c r="HU74" s="350"/>
      <c r="HV74" s="350"/>
      <c r="HW74" s="350"/>
      <c r="HX74" s="350"/>
      <c r="HY74" s="350"/>
      <c r="HZ74" s="350"/>
      <c r="IA74" s="350"/>
      <c r="IB74" s="350"/>
      <c r="IC74" s="350"/>
      <c r="ID74" s="350"/>
      <c r="IE74" s="350"/>
      <c r="IF74" s="350"/>
      <c r="IG74" s="350"/>
      <c r="IH74" s="350"/>
      <c r="II74" s="350"/>
      <c r="IJ74" s="350"/>
      <c r="IK74" s="350"/>
      <c r="IL74" s="350"/>
      <c r="IM74" s="350"/>
      <c r="IN74" s="350"/>
      <c r="IO74" s="350"/>
      <c r="IP74" s="350"/>
      <c r="IQ74" s="350"/>
      <c r="IR74" s="350"/>
      <c r="IS74" s="350"/>
      <c r="IT74" s="350"/>
      <c r="IU74" s="350"/>
      <c r="IV74" s="350"/>
      <c r="IW74" s="350"/>
      <c r="IX74" s="350"/>
      <c r="IY74" s="350"/>
      <c r="IZ74" s="350"/>
      <c r="JA74" s="350"/>
      <c r="JB74" s="350"/>
      <c r="JC74" s="350"/>
      <c r="JD74" s="350"/>
      <c r="JE74" s="350"/>
      <c r="JF74" s="350"/>
      <c r="JG74" s="350"/>
      <c r="JH74" s="350"/>
      <c r="JI74" s="350"/>
      <c r="JJ74" s="350"/>
      <c r="JK74" s="350"/>
      <c r="JL74" s="350"/>
      <c r="JM74" s="350"/>
      <c r="JN74" s="350"/>
      <c r="JO74" s="350"/>
      <c r="JP74" s="350"/>
      <c r="JQ74" s="350"/>
      <c r="JR74" s="350"/>
      <c r="JS74" s="350"/>
      <c r="JT74" s="350"/>
      <c r="JU74" s="350"/>
      <c r="JV74" s="350"/>
      <c r="JW74" s="350"/>
      <c r="JX74" s="350"/>
      <c r="JY74" s="350"/>
      <c r="JZ74" s="350"/>
      <c r="KA74" s="350"/>
      <c r="KB74" s="350"/>
      <c r="KC74" s="350"/>
      <c r="KD74" s="350"/>
      <c r="KE74" s="350"/>
      <c r="KF74" s="350"/>
      <c r="KG74" s="350"/>
      <c r="KH74" s="350"/>
      <c r="KI74" s="350"/>
      <c r="KJ74" s="350"/>
      <c r="KK74" s="350"/>
      <c r="KL74" s="350"/>
      <c r="KM74" s="350"/>
      <c r="KN74" s="350"/>
    </row>
    <row r="75" spans="1:303" s="56" customFormat="1" ht="12" customHeight="1" x14ac:dyDescent="0.2">
      <c r="A75" s="361">
        <v>2007</v>
      </c>
      <c r="B75" s="350"/>
      <c r="C75" s="217">
        <v>98</v>
      </c>
      <c r="D75" s="217">
        <v>60</v>
      </c>
      <c r="E75" s="361"/>
      <c r="F75" s="217">
        <v>4</v>
      </c>
      <c r="G75" s="361"/>
      <c r="H75" s="217">
        <v>18</v>
      </c>
      <c r="I75" s="361"/>
      <c r="J75" s="217">
        <v>16</v>
      </c>
      <c r="K75" s="361"/>
      <c r="L75" s="362">
        <f t="shared" si="25"/>
        <v>22.448979591836736</v>
      </c>
      <c r="M75" s="361"/>
      <c r="N75" s="362">
        <f t="shared" si="26"/>
        <v>18.367346938775512</v>
      </c>
      <c r="O75" s="361"/>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c r="BJ75" s="350"/>
      <c r="BK75" s="350"/>
      <c r="BL75" s="350"/>
      <c r="BM75" s="350"/>
      <c r="BN75" s="350"/>
      <c r="BO75" s="350"/>
      <c r="BP75" s="350"/>
      <c r="BQ75" s="350"/>
      <c r="BR75" s="350"/>
      <c r="BS75" s="350"/>
      <c r="BT75" s="350"/>
      <c r="BU75" s="350"/>
      <c r="BV75" s="350"/>
      <c r="BW75" s="350"/>
      <c r="BX75" s="350"/>
      <c r="BY75" s="350"/>
      <c r="BZ75" s="350"/>
      <c r="CA75" s="350"/>
      <c r="CB75" s="350"/>
      <c r="CC75" s="350"/>
      <c r="CD75" s="350"/>
      <c r="CE75" s="350"/>
      <c r="CF75" s="350"/>
      <c r="CG75" s="350"/>
      <c r="CH75" s="350"/>
      <c r="CI75" s="350"/>
      <c r="CJ75" s="350"/>
      <c r="CK75" s="350"/>
      <c r="CL75" s="350"/>
      <c r="CM75" s="350"/>
      <c r="CN75" s="350"/>
      <c r="CO75" s="350"/>
      <c r="CP75" s="350"/>
      <c r="CQ75" s="350"/>
      <c r="CR75" s="350"/>
      <c r="CS75" s="350"/>
      <c r="CT75" s="350"/>
      <c r="CU75" s="350"/>
      <c r="CV75" s="350"/>
      <c r="CW75" s="350"/>
      <c r="CX75" s="350"/>
      <c r="CY75" s="350"/>
      <c r="CZ75" s="350"/>
      <c r="DA75" s="350"/>
      <c r="DB75" s="350"/>
      <c r="DC75" s="350"/>
      <c r="DD75" s="350"/>
      <c r="DE75" s="350"/>
      <c r="DF75" s="350"/>
      <c r="DG75" s="350"/>
      <c r="DH75" s="350"/>
      <c r="DI75" s="350"/>
      <c r="DJ75" s="350"/>
      <c r="DK75" s="350"/>
      <c r="DL75" s="350"/>
      <c r="DM75" s="350"/>
      <c r="DN75" s="350"/>
      <c r="DO75" s="350"/>
      <c r="DP75" s="350"/>
      <c r="DQ75" s="350"/>
      <c r="DR75" s="350"/>
      <c r="DS75" s="350"/>
      <c r="DT75" s="350"/>
      <c r="DU75" s="350"/>
      <c r="DV75" s="350"/>
      <c r="DW75" s="350"/>
      <c r="DX75" s="350"/>
      <c r="DY75" s="350"/>
      <c r="DZ75" s="350"/>
      <c r="EA75" s="350"/>
      <c r="EB75" s="350"/>
      <c r="EC75" s="350"/>
      <c r="ED75" s="350"/>
      <c r="EE75" s="350"/>
      <c r="EF75" s="350"/>
      <c r="EG75" s="350"/>
      <c r="EH75" s="350"/>
      <c r="EI75" s="350"/>
      <c r="EJ75" s="350"/>
      <c r="EK75" s="350"/>
      <c r="EL75" s="350"/>
      <c r="EM75" s="350"/>
      <c r="EN75" s="350"/>
      <c r="EO75" s="350"/>
      <c r="EP75" s="350"/>
      <c r="EQ75" s="350"/>
      <c r="ER75" s="350"/>
      <c r="ES75" s="350"/>
      <c r="ET75" s="350"/>
      <c r="EU75" s="350"/>
      <c r="EV75" s="350"/>
      <c r="EW75" s="350"/>
      <c r="EX75" s="350"/>
      <c r="EY75" s="350"/>
      <c r="EZ75" s="350"/>
      <c r="FA75" s="350"/>
      <c r="FB75" s="350"/>
      <c r="FC75" s="350"/>
      <c r="FD75" s="350"/>
      <c r="FE75" s="350"/>
      <c r="FF75" s="350"/>
      <c r="FG75" s="350"/>
      <c r="FH75" s="350"/>
      <c r="FI75" s="350"/>
      <c r="FJ75" s="350"/>
      <c r="FK75" s="350"/>
      <c r="FL75" s="350"/>
      <c r="FM75" s="350"/>
      <c r="FN75" s="350"/>
      <c r="FO75" s="350"/>
      <c r="FP75" s="350"/>
      <c r="FQ75" s="350"/>
      <c r="FR75" s="350"/>
      <c r="FS75" s="350"/>
      <c r="FT75" s="350"/>
      <c r="FU75" s="350"/>
      <c r="FV75" s="350"/>
      <c r="FW75" s="350"/>
      <c r="FX75" s="350"/>
      <c r="FY75" s="350"/>
      <c r="FZ75" s="350"/>
      <c r="GA75" s="350"/>
      <c r="GB75" s="350"/>
      <c r="GC75" s="350"/>
      <c r="GD75" s="350"/>
      <c r="GE75" s="350"/>
      <c r="GF75" s="350"/>
      <c r="GG75" s="350"/>
      <c r="GH75" s="350"/>
      <c r="GI75" s="350"/>
      <c r="GJ75" s="350"/>
      <c r="GK75" s="350"/>
      <c r="GL75" s="350"/>
      <c r="GM75" s="350"/>
      <c r="GN75" s="350"/>
      <c r="GO75" s="350"/>
      <c r="GP75" s="350"/>
      <c r="GQ75" s="350"/>
      <c r="GR75" s="350"/>
      <c r="GS75" s="350"/>
      <c r="GT75" s="350"/>
      <c r="GU75" s="350"/>
      <c r="GV75" s="350"/>
      <c r="GW75" s="350"/>
      <c r="GX75" s="350"/>
      <c r="GY75" s="350"/>
      <c r="GZ75" s="350"/>
      <c r="HA75" s="350"/>
      <c r="HB75" s="350"/>
      <c r="HC75" s="350"/>
      <c r="HD75" s="350"/>
      <c r="HE75" s="350"/>
      <c r="HF75" s="350"/>
      <c r="HG75" s="350"/>
      <c r="HH75" s="350"/>
      <c r="HI75" s="350"/>
      <c r="HJ75" s="350"/>
      <c r="HK75" s="350"/>
      <c r="HL75" s="350"/>
      <c r="HM75" s="350"/>
      <c r="HN75" s="350"/>
      <c r="HO75" s="350"/>
      <c r="HP75" s="350"/>
      <c r="HQ75" s="350"/>
      <c r="HR75" s="350"/>
      <c r="HS75" s="350"/>
      <c r="HT75" s="350"/>
      <c r="HU75" s="350"/>
      <c r="HV75" s="350"/>
      <c r="HW75" s="350"/>
      <c r="HX75" s="350"/>
      <c r="HY75" s="350"/>
      <c r="HZ75" s="350"/>
      <c r="IA75" s="350"/>
      <c r="IB75" s="350"/>
      <c r="IC75" s="350"/>
      <c r="ID75" s="350"/>
      <c r="IE75" s="350"/>
      <c r="IF75" s="350"/>
      <c r="IG75" s="350"/>
      <c r="IH75" s="350"/>
      <c r="II75" s="350"/>
      <c r="IJ75" s="350"/>
      <c r="IK75" s="350"/>
      <c r="IL75" s="350"/>
      <c r="IM75" s="350"/>
      <c r="IN75" s="350"/>
      <c r="IO75" s="350"/>
      <c r="IP75" s="350"/>
      <c r="IQ75" s="350"/>
      <c r="IR75" s="350"/>
      <c r="IS75" s="350"/>
      <c r="IT75" s="350"/>
      <c r="IU75" s="350"/>
      <c r="IV75" s="350"/>
      <c r="IW75" s="350"/>
      <c r="IX75" s="350"/>
      <c r="IY75" s="350"/>
      <c r="IZ75" s="350"/>
      <c r="JA75" s="350"/>
      <c r="JB75" s="350"/>
      <c r="JC75" s="350"/>
      <c r="JD75" s="350"/>
      <c r="JE75" s="350"/>
      <c r="JF75" s="350"/>
      <c r="JG75" s="350"/>
      <c r="JH75" s="350"/>
      <c r="JI75" s="350"/>
      <c r="JJ75" s="350"/>
      <c r="JK75" s="350"/>
      <c r="JL75" s="350"/>
      <c r="JM75" s="350"/>
      <c r="JN75" s="350"/>
      <c r="JO75" s="350"/>
      <c r="JP75" s="350"/>
      <c r="JQ75" s="350"/>
      <c r="JR75" s="350"/>
      <c r="JS75" s="350"/>
      <c r="JT75" s="350"/>
      <c r="JU75" s="350"/>
      <c r="JV75" s="350"/>
      <c r="JW75" s="350"/>
      <c r="JX75" s="350"/>
      <c r="JY75" s="350"/>
      <c r="JZ75" s="350"/>
      <c r="KA75" s="350"/>
      <c r="KB75" s="350"/>
      <c r="KC75" s="350"/>
      <c r="KD75" s="350"/>
      <c r="KE75" s="350"/>
      <c r="KF75" s="350"/>
      <c r="KG75" s="350"/>
      <c r="KH75" s="350"/>
      <c r="KI75" s="350"/>
      <c r="KJ75" s="350"/>
      <c r="KK75" s="350"/>
      <c r="KL75" s="350"/>
      <c r="KM75" s="350"/>
      <c r="KN75" s="350"/>
    </row>
    <row r="76" spans="1:303" s="56" customFormat="1" ht="12" customHeight="1" x14ac:dyDescent="0.2">
      <c r="A76" s="361">
        <v>2008</v>
      </c>
      <c r="B76" s="350"/>
      <c r="C76" s="217">
        <v>82</v>
      </c>
      <c r="D76" s="217">
        <v>56</v>
      </c>
      <c r="E76" s="361"/>
      <c r="F76" s="217">
        <v>5</v>
      </c>
      <c r="G76" s="361"/>
      <c r="H76" s="217">
        <v>17</v>
      </c>
      <c r="I76" s="361"/>
      <c r="J76" s="217">
        <v>4</v>
      </c>
      <c r="K76" s="361"/>
      <c r="L76" s="362">
        <f t="shared" si="25"/>
        <v>26.829268292682926</v>
      </c>
      <c r="M76" s="361"/>
      <c r="N76" s="362">
        <f t="shared" si="26"/>
        <v>20.73170731707317</v>
      </c>
      <c r="O76" s="361"/>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c r="AY76" s="350"/>
      <c r="AZ76" s="350"/>
      <c r="BA76" s="350"/>
      <c r="BB76" s="350"/>
      <c r="BC76" s="350"/>
      <c r="BD76" s="350"/>
      <c r="BE76" s="350"/>
      <c r="BF76" s="350"/>
      <c r="BG76" s="350"/>
      <c r="BH76" s="350"/>
      <c r="BI76" s="350"/>
      <c r="BJ76" s="350"/>
      <c r="BK76" s="350"/>
      <c r="BL76" s="350"/>
      <c r="BM76" s="350"/>
      <c r="BN76" s="350"/>
      <c r="BO76" s="350"/>
      <c r="BP76" s="350"/>
      <c r="BQ76" s="350"/>
      <c r="BR76" s="350"/>
      <c r="BS76" s="350"/>
      <c r="BT76" s="350"/>
      <c r="BU76" s="350"/>
      <c r="BV76" s="350"/>
      <c r="BW76" s="350"/>
      <c r="BX76" s="350"/>
      <c r="BY76" s="350"/>
      <c r="BZ76" s="350"/>
      <c r="CA76" s="350"/>
      <c r="CB76" s="350"/>
      <c r="CC76" s="350"/>
      <c r="CD76" s="350"/>
      <c r="CE76" s="350"/>
      <c r="CF76" s="350"/>
      <c r="CG76" s="350"/>
      <c r="CH76" s="350"/>
      <c r="CI76" s="350"/>
      <c r="CJ76" s="350"/>
      <c r="CK76" s="350"/>
      <c r="CL76" s="350"/>
      <c r="CM76" s="350"/>
      <c r="CN76" s="350"/>
      <c r="CO76" s="350"/>
      <c r="CP76" s="350"/>
      <c r="CQ76" s="350"/>
      <c r="CR76" s="350"/>
      <c r="CS76" s="350"/>
      <c r="CT76" s="350"/>
      <c r="CU76" s="350"/>
      <c r="CV76" s="350"/>
      <c r="CW76" s="350"/>
      <c r="CX76" s="350"/>
      <c r="CY76" s="350"/>
      <c r="CZ76" s="350"/>
      <c r="DA76" s="350"/>
      <c r="DB76" s="350"/>
      <c r="DC76" s="350"/>
      <c r="DD76" s="350"/>
      <c r="DE76" s="350"/>
      <c r="DF76" s="350"/>
      <c r="DG76" s="350"/>
      <c r="DH76" s="350"/>
      <c r="DI76" s="350"/>
      <c r="DJ76" s="350"/>
      <c r="DK76" s="350"/>
      <c r="DL76" s="350"/>
      <c r="DM76" s="350"/>
      <c r="DN76" s="350"/>
      <c r="DO76" s="350"/>
      <c r="DP76" s="350"/>
      <c r="DQ76" s="350"/>
      <c r="DR76" s="350"/>
      <c r="DS76" s="350"/>
      <c r="DT76" s="350"/>
      <c r="DU76" s="350"/>
      <c r="DV76" s="350"/>
      <c r="DW76" s="350"/>
      <c r="DX76" s="350"/>
      <c r="DY76" s="350"/>
      <c r="DZ76" s="350"/>
      <c r="EA76" s="350"/>
      <c r="EB76" s="350"/>
      <c r="EC76" s="350"/>
      <c r="ED76" s="350"/>
      <c r="EE76" s="350"/>
      <c r="EF76" s="350"/>
      <c r="EG76" s="350"/>
      <c r="EH76" s="350"/>
      <c r="EI76" s="350"/>
      <c r="EJ76" s="350"/>
      <c r="EK76" s="350"/>
      <c r="EL76" s="350"/>
      <c r="EM76" s="350"/>
      <c r="EN76" s="350"/>
      <c r="EO76" s="350"/>
      <c r="EP76" s="350"/>
      <c r="EQ76" s="350"/>
      <c r="ER76" s="350"/>
      <c r="ES76" s="350"/>
      <c r="ET76" s="350"/>
      <c r="EU76" s="350"/>
      <c r="EV76" s="350"/>
      <c r="EW76" s="350"/>
      <c r="EX76" s="350"/>
      <c r="EY76" s="350"/>
      <c r="EZ76" s="350"/>
      <c r="FA76" s="350"/>
      <c r="FB76" s="350"/>
      <c r="FC76" s="350"/>
      <c r="FD76" s="350"/>
      <c r="FE76" s="350"/>
      <c r="FF76" s="350"/>
      <c r="FG76" s="350"/>
      <c r="FH76" s="350"/>
      <c r="FI76" s="350"/>
      <c r="FJ76" s="350"/>
      <c r="FK76" s="350"/>
      <c r="FL76" s="350"/>
      <c r="FM76" s="350"/>
      <c r="FN76" s="350"/>
      <c r="FO76" s="350"/>
      <c r="FP76" s="350"/>
      <c r="FQ76" s="350"/>
      <c r="FR76" s="350"/>
      <c r="FS76" s="350"/>
      <c r="FT76" s="350"/>
      <c r="FU76" s="350"/>
      <c r="FV76" s="350"/>
      <c r="FW76" s="350"/>
      <c r="FX76" s="350"/>
      <c r="FY76" s="350"/>
      <c r="FZ76" s="350"/>
      <c r="GA76" s="350"/>
      <c r="GB76" s="350"/>
      <c r="GC76" s="350"/>
      <c r="GD76" s="350"/>
      <c r="GE76" s="350"/>
      <c r="GF76" s="350"/>
      <c r="GG76" s="350"/>
      <c r="GH76" s="350"/>
      <c r="GI76" s="350"/>
      <c r="GJ76" s="350"/>
      <c r="GK76" s="350"/>
      <c r="GL76" s="350"/>
      <c r="GM76" s="350"/>
      <c r="GN76" s="350"/>
      <c r="GO76" s="350"/>
      <c r="GP76" s="350"/>
      <c r="GQ76" s="350"/>
      <c r="GR76" s="350"/>
      <c r="GS76" s="350"/>
      <c r="GT76" s="350"/>
      <c r="GU76" s="350"/>
      <c r="GV76" s="350"/>
      <c r="GW76" s="350"/>
      <c r="GX76" s="350"/>
      <c r="GY76" s="350"/>
      <c r="GZ76" s="350"/>
      <c r="HA76" s="350"/>
      <c r="HB76" s="350"/>
      <c r="HC76" s="350"/>
      <c r="HD76" s="350"/>
      <c r="HE76" s="350"/>
      <c r="HF76" s="350"/>
      <c r="HG76" s="350"/>
      <c r="HH76" s="350"/>
      <c r="HI76" s="350"/>
      <c r="HJ76" s="350"/>
      <c r="HK76" s="350"/>
      <c r="HL76" s="350"/>
      <c r="HM76" s="350"/>
      <c r="HN76" s="350"/>
      <c r="HO76" s="350"/>
      <c r="HP76" s="350"/>
      <c r="HQ76" s="350"/>
      <c r="HR76" s="350"/>
      <c r="HS76" s="350"/>
      <c r="HT76" s="350"/>
      <c r="HU76" s="350"/>
      <c r="HV76" s="350"/>
      <c r="HW76" s="350"/>
      <c r="HX76" s="350"/>
      <c r="HY76" s="350"/>
      <c r="HZ76" s="350"/>
      <c r="IA76" s="350"/>
      <c r="IB76" s="350"/>
      <c r="IC76" s="350"/>
      <c r="ID76" s="350"/>
      <c r="IE76" s="350"/>
      <c r="IF76" s="350"/>
      <c r="IG76" s="350"/>
      <c r="IH76" s="350"/>
      <c r="II76" s="350"/>
      <c r="IJ76" s="350"/>
      <c r="IK76" s="350"/>
      <c r="IL76" s="350"/>
      <c r="IM76" s="350"/>
      <c r="IN76" s="350"/>
      <c r="IO76" s="350"/>
      <c r="IP76" s="350"/>
      <c r="IQ76" s="350"/>
      <c r="IR76" s="350"/>
      <c r="IS76" s="350"/>
      <c r="IT76" s="350"/>
      <c r="IU76" s="350"/>
      <c r="IV76" s="350"/>
      <c r="IW76" s="350"/>
      <c r="IX76" s="350"/>
      <c r="IY76" s="350"/>
      <c r="IZ76" s="350"/>
      <c r="JA76" s="350"/>
      <c r="JB76" s="350"/>
      <c r="JC76" s="350"/>
      <c r="JD76" s="350"/>
      <c r="JE76" s="350"/>
      <c r="JF76" s="350"/>
      <c r="JG76" s="350"/>
      <c r="JH76" s="350"/>
      <c r="JI76" s="350"/>
      <c r="JJ76" s="350"/>
      <c r="JK76" s="350"/>
      <c r="JL76" s="350"/>
      <c r="JM76" s="350"/>
      <c r="JN76" s="350"/>
      <c r="JO76" s="350"/>
      <c r="JP76" s="350"/>
      <c r="JQ76" s="350"/>
      <c r="JR76" s="350"/>
      <c r="JS76" s="350"/>
      <c r="JT76" s="350"/>
      <c r="JU76" s="350"/>
      <c r="JV76" s="350"/>
      <c r="JW76" s="350"/>
      <c r="JX76" s="350"/>
      <c r="JY76" s="350"/>
      <c r="JZ76" s="350"/>
      <c r="KA76" s="350"/>
      <c r="KB76" s="350"/>
      <c r="KC76" s="350"/>
      <c r="KD76" s="350"/>
      <c r="KE76" s="350"/>
      <c r="KF76" s="350"/>
      <c r="KG76" s="350"/>
      <c r="KH76" s="350"/>
      <c r="KI76" s="350"/>
      <c r="KJ76" s="350"/>
      <c r="KK76" s="350"/>
      <c r="KL76" s="350"/>
      <c r="KM76" s="350"/>
      <c r="KN76" s="350"/>
    </row>
    <row r="77" spans="1:303" s="56" customFormat="1" ht="12" customHeight="1" x14ac:dyDescent="0.2">
      <c r="A77" s="361">
        <v>2009</v>
      </c>
      <c r="B77" s="350"/>
      <c r="C77" s="217">
        <v>69</v>
      </c>
      <c r="D77" s="217">
        <v>42</v>
      </c>
      <c r="E77" s="381"/>
      <c r="F77" s="217">
        <v>2</v>
      </c>
      <c r="G77" s="381"/>
      <c r="H77" s="217">
        <v>16</v>
      </c>
      <c r="I77" s="381"/>
      <c r="J77" s="217">
        <v>9</v>
      </c>
      <c r="K77" s="381"/>
      <c r="L77" s="362">
        <f t="shared" si="25"/>
        <v>26.086956521739129</v>
      </c>
      <c r="M77" s="381"/>
      <c r="N77" s="362">
        <f t="shared" si="26"/>
        <v>23.188405797101449</v>
      </c>
      <c r="O77" s="381"/>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c r="BJ77" s="350"/>
      <c r="BK77" s="350"/>
      <c r="BL77" s="350"/>
      <c r="BM77" s="350"/>
      <c r="BN77" s="350"/>
      <c r="BO77" s="350"/>
      <c r="BP77" s="350"/>
      <c r="BQ77" s="350"/>
      <c r="BR77" s="350"/>
      <c r="BS77" s="350"/>
      <c r="BT77" s="350"/>
      <c r="BU77" s="350"/>
      <c r="BV77" s="350"/>
      <c r="BW77" s="350"/>
      <c r="BX77" s="350"/>
      <c r="BY77" s="350"/>
      <c r="BZ77" s="350"/>
      <c r="CA77" s="350"/>
      <c r="CB77" s="350"/>
      <c r="CC77" s="350"/>
      <c r="CD77" s="350"/>
      <c r="CE77" s="350"/>
      <c r="CF77" s="350"/>
      <c r="CG77" s="350"/>
      <c r="CH77" s="350"/>
      <c r="CI77" s="350"/>
      <c r="CJ77" s="350"/>
      <c r="CK77" s="350"/>
      <c r="CL77" s="350"/>
      <c r="CM77" s="350"/>
      <c r="CN77" s="350"/>
      <c r="CO77" s="350"/>
      <c r="CP77" s="350"/>
      <c r="CQ77" s="350"/>
      <c r="CR77" s="350"/>
      <c r="CS77" s="350"/>
      <c r="CT77" s="350"/>
      <c r="CU77" s="350"/>
      <c r="CV77" s="350"/>
      <c r="CW77" s="350"/>
      <c r="CX77" s="350"/>
      <c r="CY77" s="350"/>
      <c r="CZ77" s="350"/>
      <c r="DA77" s="350"/>
      <c r="DB77" s="350"/>
      <c r="DC77" s="350"/>
      <c r="DD77" s="350"/>
      <c r="DE77" s="350"/>
      <c r="DF77" s="350"/>
      <c r="DG77" s="350"/>
      <c r="DH77" s="350"/>
      <c r="DI77" s="350"/>
      <c r="DJ77" s="350"/>
      <c r="DK77" s="350"/>
      <c r="DL77" s="350"/>
      <c r="DM77" s="350"/>
      <c r="DN77" s="350"/>
      <c r="DO77" s="350"/>
      <c r="DP77" s="350"/>
      <c r="DQ77" s="350"/>
      <c r="DR77" s="350"/>
      <c r="DS77" s="350"/>
      <c r="DT77" s="350"/>
      <c r="DU77" s="350"/>
      <c r="DV77" s="350"/>
      <c r="DW77" s="350"/>
      <c r="DX77" s="350"/>
      <c r="DY77" s="350"/>
      <c r="DZ77" s="350"/>
      <c r="EA77" s="350"/>
      <c r="EB77" s="350"/>
      <c r="EC77" s="350"/>
      <c r="ED77" s="350"/>
      <c r="EE77" s="350"/>
      <c r="EF77" s="350"/>
      <c r="EG77" s="350"/>
      <c r="EH77" s="350"/>
      <c r="EI77" s="350"/>
      <c r="EJ77" s="350"/>
      <c r="EK77" s="350"/>
      <c r="EL77" s="350"/>
      <c r="EM77" s="350"/>
      <c r="EN77" s="350"/>
      <c r="EO77" s="350"/>
      <c r="EP77" s="350"/>
      <c r="EQ77" s="350"/>
      <c r="ER77" s="350"/>
      <c r="ES77" s="350"/>
      <c r="ET77" s="350"/>
      <c r="EU77" s="350"/>
      <c r="EV77" s="350"/>
      <c r="EW77" s="350"/>
      <c r="EX77" s="350"/>
      <c r="EY77" s="350"/>
      <c r="EZ77" s="350"/>
      <c r="FA77" s="350"/>
      <c r="FB77" s="350"/>
      <c r="FC77" s="350"/>
      <c r="FD77" s="350"/>
      <c r="FE77" s="350"/>
      <c r="FF77" s="350"/>
      <c r="FG77" s="350"/>
      <c r="FH77" s="350"/>
      <c r="FI77" s="350"/>
      <c r="FJ77" s="350"/>
      <c r="FK77" s="350"/>
      <c r="FL77" s="350"/>
      <c r="FM77" s="350"/>
      <c r="FN77" s="350"/>
      <c r="FO77" s="350"/>
      <c r="FP77" s="350"/>
      <c r="FQ77" s="350"/>
      <c r="FR77" s="350"/>
      <c r="FS77" s="350"/>
      <c r="FT77" s="350"/>
      <c r="FU77" s="350"/>
      <c r="FV77" s="350"/>
      <c r="FW77" s="350"/>
      <c r="FX77" s="350"/>
      <c r="FY77" s="350"/>
      <c r="FZ77" s="350"/>
      <c r="GA77" s="350"/>
      <c r="GB77" s="350"/>
      <c r="GC77" s="350"/>
      <c r="GD77" s="350"/>
      <c r="GE77" s="350"/>
      <c r="GF77" s="350"/>
      <c r="GG77" s="350"/>
      <c r="GH77" s="350"/>
      <c r="GI77" s="350"/>
      <c r="GJ77" s="350"/>
      <c r="GK77" s="350"/>
      <c r="GL77" s="350"/>
      <c r="GM77" s="350"/>
      <c r="GN77" s="350"/>
      <c r="GO77" s="350"/>
      <c r="GP77" s="350"/>
      <c r="GQ77" s="350"/>
      <c r="GR77" s="350"/>
      <c r="GS77" s="350"/>
      <c r="GT77" s="350"/>
      <c r="GU77" s="350"/>
      <c r="GV77" s="350"/>
      <c r="GW77" s="350"/>
      <c r="GX77" s="350"/>
      <c r="GY77" s="350"/>
      <c r="GZ77" s="350"/>
      <c r="HA77" s="350"/>
      <c r="HB77" s="350"/>
      <c r="HC77" s="350"/>
      <c r="HD77" s="350"/>
      <c r="HE77" s="350"/>
      <c r="HF77" s="350"/>
      <c r="HG77" s="350"/>
      <c r="HH77" s="350"/>
      <c r="HI77" s="350"/>
      <c r="HJ77" s="350"/>
      <c r="HK77" s="350"/>
      <c r="HL77" s="350"/>
      <c r="HM77" s="350"/>
      <c r="HN77" s="350"/>
      <c r="HO77" s="350"/>
      <c r="HP77" s="350"/>
      <c r="HQ77" s="350"/>
      <c r="HR77" s="350"/>
      <c r="HS77" s="350"/>
      <c r="HT77" s="350"/>
      <c r="HU77" s="350"/>
      <c r="HV77" s="350"/>
      <c r="HW77" s="350"/>
      <c r="HX77" s="350"/>
      <c r="HY77" s="350"/>
      <c r="HZ77" s="350"/>
      <c r="IA77" s="350"/>
      <c r="IB77" s="350"/>
      <c r="IC77" s="350"/>
      <c r="ID77" s="350"/>
      <c r="IE77" s="350"/>
      <c r="IF77" s="350"/>
      <c r="IG77" s="350"/>
      <c r="IH77" s="350"/>
      <c r="II77" s="350"/>
      <c r="IJ77" s="350"/>
      <c r="IK77" s="350"/>
      <c r="IL77" s="350"/>
      <c r="IM77" s="350"/>
      <c r="IN77" s="350"/>
      <c r="IO77" s="350"/>
      <c r="IP77" s="350"/>
      <c r="IQ77" s="350"/>
      <c r="IR77" s="350"/>
      <c r="IS77" s="350"/>
      <c r="IT77" s="350"/>
      <c r="IU77" s="350"/>
      <c r="IV77" s="350"/>
      <c r="IW77" s="350"/>
      <c r="IX77" s="350"/>
      <c r="IY77" s="350"/>
      <c r="IZ77" s="350"/>
      <c r="JA77" s="350"/>
      <c r="JB77" s="350"/>
      <c r="JC77" s="350"/>
      <c r="JD77" s="350"/>
      <c r="JE77" s="350"/>
      <c r="JF77" s="350"/>
      <c r="JG77" s="350"/>
      <c r="JH77" s="350"/>
      <c r="JI77" s="350"/>
      <c r="JJ77" s="350"/>
      <c r="JK77" s="350"/>
      <c r="JL77" s="350"/>
      <c r="JM77" s="350"/>
      <c r="JN77" s="350"/>
      <c r="JO77" s="350"/>
      <c r="JP77" s="350"/>
      <c r="JQ77" s="350"/>
      <c r="JR77" s="350"/>
      <c r="JS77" s="350"/>
      <c r="JT77" s="350"/>
      <c r="JU77" s="350"/>
      <c r="JV77" s="350"/>
      <c r="JW77" s="350"/>
      <c r="JX77" s="350"/>
      <c r="JY77" s="350"/>
      <c r="JZ77" s="350"/>
      <c r="KA77" s="350"/>
      <c r="KB77" s="350"/>
      <c r="KC77" s="350"/>
      <c r="KD77" s="350"/>
      <c r="KE77" s="350"/>
      <c r="KF77" s="350"/>
      <c r="KG77" s="350"/>
      <c r="KH77" s="350"/>
      <c r="KI77" s="350"/>
      <c r="KJ77" s="350"/>
      <c r="KK77" s="350"/>
      <c r="KL77" s="350"/>
      <c r="KM77" s="350"/>
      <c r="KN77" s="350"/>
    </row>
    <row r="78" spans="1:303" s="56" customFormat="1" ht="12" customHeight="1" x14ac:dyDescent="0.2">
      <c r="A78" s="361">
        <v>2010</v>
      </c>
      <c r="B78" s="350"/>
      <c r="C78" s="212">
        <v>50</v>
      </c>
      <c r="D78" s="217">
        <v>34</v>
      </c>
      <c r="E78" s="361"/>
      <c r="F78" s="217">
        <v>1</v>
      </c>
      <c r="G78" s="361"/>
      <c r="H78" s="217">
        <v>10</v>
      </c>
      <c r="I78" s="361"/>
      <c r="J78" s="164">
        <v>5</v>
      </c>
      <c r="K78" s="361"/>
      <c r="L78" s="362">
        <f t="shared" si="25"/>
        <v>22</v>
      </c>
      <c r="M78" s="361"/>
      <c r="N78" s="362">
        <f t="shared" si="26"/>
        <v>20</v>
      </c>
      <c r="O78" s="361"/>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c r="AY78" s="350"/>
      <c r="AZ78" s="350"/>
      <c r="BA78" s="350"/>
      <c r="BB78" s="350"/>
      <c r="BC78" s="350"/>
      <c r="BD78" s="350"/>
      <c r="BE78" s="350"/>
      <c r="BF78" s="350"/>
      <c r="BG78" s="350"/>
      <c r="BH78" s="350"/>
      <c r="BI78" s="350"/>
      <c r="BJ78" s="350"/>
      <c r="BK78" s="350"/>
      <c r="BL78" s="350"/>
      <c r="BM78" s="350"/>
      <c r="BN78" s="350"/>
      <c r="BO78" s="350"/>
      <c r="BP78" s="350"/>
      <c r="BQ78" s="350"/>
      <c r="BR78" s="350"/>
      <c r="BS78" s="350"/>
      <c r="BT78" s="350"/>
      <c r="BU78" s="350"/>
      <c r="BV78" s="350"/>
      <c r="BW78" s="350"/>
      <c r="BX78" s="350"/>
      <c r="BY78" s="350"/>
      <c r="BZ78" s="350"/>
      <c r="CA78" s="350"/>
      <c r="CB78" s="350"/>
      <c r="CC78" s="350"/>
      <c r="CD78" s="350"/>
      <c r="CE78" s="350"/>
      <c r="CF78" s="350"/>
      <c r="CG78" s="350"/>
      <c r="CH78" s="350"/>
      <c r="CI78" s="350"/>
      <c r="CJ78" s="350"/>
      <c r="CK78" s="350"/>
      <c r="CL78" s="350"/>
      <c r="CM78" s="350"/>
      <c r="CN78" s="350"/>
      <c r="CO78" s="350"/>
      <c r="CP78" s="350"/>
      <c r="CQ78" s="350"/>
      <c r="CR78" s="350"/>
      <c r="CS78" s="350"/>
      <c r="CT78" s="350"/>
      <c r="CU78" s="350"/>
      <c r="CV78" s="350"/>
      <c r="CW78" s="350"/>
      <c r="CX78" s="350"/>
      <c r="CY78" s="350"/>
      <c r="CZ78" s="350"/>
      <c r="DA78" s="350"/>
      <c r="DB78" s="350"/>
      <c r="DC78" s="350"/>
      <c r="DD78" s="350"/>
      <c r="DE78" s="350"/>
      <c r="DF78" s="350"/>
      <c r="DG78" s="350"/>
      <c r="DH78" s="350"/>
      <c r="DI78" s="350"/>
      <c r="DJ78" s="350"/>
      <c r="DK78" s="350"/>
      <c r="DL78" s="350"/>
      <c r="DM78" s="350"/>
      <c r="DN78" s="350"/>
      <c r="DO78" s="350"/>
      <c r="DP78" s="350"/>
      <c r="DQ78" s="350"/>
      <c r="DR78" s="350"/>
      <c r="DS78" s="350"/>
      <c r="DT78" s="350"/>
      <c r="DU78" s="350"/>
      <c r="DV78" s="350"/>
      <c r="DW78" s="350"/>
      <c r="DX78" s="350"/>
      <c r="DY78" s="350"/>
      <c r="DZ78" s="350"/>
      <c r="EA78" s="350"/>
      <c r="EB78" s="350"/>
      <c r="EC78" s="350"/>
      <c r="ED78" s="350"/>
      <c r="EE78" s="350"/>
      <c r="EF78" s="350"/>
      <c r="EG78" s="350"/>
      <c r="EH78" s="350"/>
      <c r="EI78" s="350"/>
      <c r="EJ78" s="350"/>
      <c r="EK78" s="350"/>
      <c r="EL78" s="350"/>
      <c r="EM78" s="350"/>
      <c r="EN78" s="350"/>
      <c r="EO78" s="350"/>
      <c r="EP78" s="350"/>
      <c r="EQ78" s="350"/>
      <c r="ER78" s="350"/>
      <c r="ES78" s="350"/>
      <c r="ET78" s="350"/>
      <c r="EU78" s="350"/>
      <c r="EV78" s="350"/>
      <c r="EW78" s="350"/>
      <c r="EX78" s="350"/>
      <c r="EY78" s="350"/>
      <c r="EZ78" s="350"/>
      <c r="FA78" s="350"/>
      <c r="FB78" s="350"/>
      <c r="FC78" s="350"/>
      <c r="FD78" s="350"/>
      <c r="FE78" s="350"/>
      <c r="FF78" s="350"/>
      <c r="FG78" s="350"/>
      <c r="FH78" s="350"/>
      <c r="FI78" s="350"/>
      <c r="FJ78" s="350"/>
      <c r="FK78" s="350"/>
      <c r="FL78" s="350"/>
      <c r="FM78" s="350"/>
      <c r="FN78" s="350"/>
      <c r="FO78" s="350"/>
      <c r="FP78" s="350"/>
      <c r="FQ78" s="350"/>
      <c r="FR78" s="350"/>
      <c r="FS78" s="350"/>
      <c r="FT78" s="350"/>
      <c r="FU78" s="350"/>
      <c r="FV78" s="350"/>
      <c r="FW78" s="350"/>
      <c r="FX78" s="350"/>
      <c r="FY78" s="350"/>
      <c r="FZ78" s="350"/>
      <c r="GA78" s="350"/>
      <c r="GB78" s="350"/>
      <c r="GC78" s="350"/>
      <c r="GD78" s="350"/>
      <c r="GE78" s="350"/>
      <c r="GF78" s="350"/>
      <c r="GG78" s="350"/>
      <c r="GH78" s="350"/>
      <c r="GI78" s="350"/>
      <c r="GJ78" s="350"/>
      <c r="GK78" s="350"/>
      <c r="GL78" s="350"/>
      <c r="GM78" s="350"/>
      <c r="GN78" s="350"/>
      <c r="GO78" s="350"/>
      <c r="GP78" s="350"/>
      <c r="GQ78" s="350"/>
      <c r="GR78" s="350"/>
      <c r="GS78" s="350"/>
      <c r="GT78" s="350"/>
      <c r="GU78" s="350"/>
      <c r="GV78" s="350"/>
      <c r="GW78" s="350"/>
      <c r="GX78" s="350"/>
      <c r="GY78" s="350"/>
      <c r="GZ78" s="350"/>
      <c r="HA78" s="350"/>
      <c r="HB78" s="350"/>
      <c r="HC78" s="350"/>
      <c r="HD78" s="350"/>
      <c r="HE78" s="350"/>
      <c r="HF78" s="350"/>
      <c r="HG78" s="350"/>
      <c r="HH78" s="350"/>
      <c r="HI78" s="350"/>
      <c r="HJ78" s="350"/>
      <c r="HK78" s="350"/>
      <c r="HL78" s="350"/>
      <c r="HM78" s="350"/>
      <c r="HN78" s="350"/>
      <c r="HO78" s="350"/>
      <c r="HP78" s="350"/>
      <c r="HQ78" s="350"/>
      <c r="HR78" s="350"/>
      <c r="HS78" s="350"/>
      <c r="HT78" s="350"/>
      <c r="HU78" s="350"/>
      <c r="HV78" s="350"/>
      <c r="HW78" s="350"/>
      <c r="HX78" s="350"/>
      <c r="HY78" s="350"/>
      <c r="HZ78" s="350"/>
      <c r="IA78" s="350"/>
      <c r="IB78" s="350"/>
      <c r="IC78" s="350"/>
      <c r="ID78" s="350"/>
      <c r="IE78" s="350"/>
      <c r="IF78" s="350"/>
      <c r="IG78" s="350"/>
      <c r="IH78" s="350"/>
      <c r="II78" s="350"/>
      <c r="IJ78" s="350"/>
      <c r="IK78" s="350"/>
      <c r="IL78" s="350"/>
      <c r="IM78" s="350"/>
      <c r="IN78" s="350"/>
      <c r="IO78" s="350"/>
      <c r="IP78" s="350"/>
      <c r="IQ78" s="350"/>
      <c r="IR78" s="350"/>
      <c r="IS78" s="350"/>
      <c r="IT78" s="350"/>
      <c r="IU78" s="350"/>
      <c r="IV78" s="350"/>
      <c r="IW78" s="350"/>
      <c r="IX78" s="350"/>
      <c r="IY78" s="350"/>
      <c r="IZ78" s="350"/>
      <c r="JA78" s="350"/>
      <c r="JB78" s="350"/>
      <c r="JC78" s="350"/>
      <c r="JD78" s="350"/>
      <c r="JE78" s="350"/>
      <c r="JF78" s="350"/>
      <c r="JG78" s="350"/>
      <c r="JH78" s="350"/>
      <c r="JI78" s="350"/>
      <c r="JJ78" s="350"/>
      <c r="JK78" s="350"/>
      <c r="JL78" s="350"/>
      <c r="JM78" s="350"/>
      <c r="JN78" s="350"/>
      <c r="JO78" s="350"/>
      <c r="JP78" s="350"/>
      <c r="JQ78" s="350"/>
      <c r="JR78" s="350"/>
      <c r="JS78" s="350"/>
      <c r="JT78" s="350"/>
      <c r="JU78" s="350"/>
      <c r="JV78" s="350"/>
      <c r="JW78" s="350"/>
      <c r="JX78" s="350"/>
      <c r="JY78" s="350"/>
      <c r="JZ78" s="350"/>
      <c r="KA78" s="350"/>
      <c r="KB78" s="350"/>
      <c r="KC78" s="350"/>
      <c r="KD78" s="350"/>
      <c r="KE78" s="350"/>
      <c r="KF78" s="350"/>
      <c r="KG78" s="350"/>
      <c r="KH78" s="350"/>
      <c r="KI78" s="350"/>
      <c r="KJ78" s="350"/>
      <c r="KK78" s="350"/>
      <c r="KL78" s="350"/>
      <c r="KM78" s="350"/>
      <c r="KN78" s="350"/>
    </row>
    <row r="79" spans="1:303" s="345" customFormat="1" ht="11.25" x14ac:dyDescent="0.2">
      <c r="A79" s="361">
        <v>2011</v>
      </c>
      <c r="B79" s="350"/>
      <c r="C79" s="296">
        <v>46</v>
      </c>
      <c r="D79" s="364">
        <v>23</v>
      </c>
      <c r="E79" s="381" t="s">
        <v>623</v>
      </c>
      <c r="F79" s="364">
        <v>4</v>
      </c>
      <c r="G79" s="381" t="s">
        <v>623</v>
      </c>
      <c r="H79" s="364">
        <v>14</v>
      </c>
      <c r="I79" s="381" t="s">
        <v>623</v>
      </c>
      <c r="J79" s="296">
        <v>5</v>
      </c>
      <c r="K79" s="381" t="s">
        <v>623</v>
      </c>
      <c r="L79" s="362">
        <f t="shared" si="25"/>
        <v>39.130434782608695</v>
      </c>
      <c r="M79" s="381" t="s">
        <v>623</v>
      </c>
      <c r="N79" s="362">
        <f t="shared" si="26"/>
        <v>30.434782608695652</v>
      </c>
      <c r="O79" s="381" t="s">
        <v>623</v>
      </c>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c r="AY79" s="350"/>
      <c r="AZ79" s="350"/>
      <c r="BA79" s="350"/>
      <c r="BB79" s="350"/>
      <c r="BC79" s="350"/>
      <c r="BD79" s="350"/>
      <c r="BE79" s="350"/>
      <c r="BF79" s="350"/>
      <c r="BG79" s="350"/>
      <c r="BH79" s="350"/>
      <c r="BI79" s="350"/>
      <c r="BJ79" s="350"/>
      <c r="BK79" s="350"/>
      <c r="BL79" s="350"/>
      <c r="BM79" s="350"/>
      <c r="BN79" s="350"/>
      <c r="BO79" s="350"/>
      <c r="BP79" s="350"/>
      <c r="BQ79" s="350"/>
      <c r="BR79" s="350"/>
      <c r="BS79" s="350"/>
      <c r="BT79" s="350"/>
      <c r="BU79" s="350"/>
      <c r="BV79" s="350"/>
      <c r="BW79" s="350"/>
      <c r="BX79" s="350"/>
      <c r="BY79" s="350"/>
      <c r="BZ79" s="350"/>
      <c r="CA79" s="350"/>
      <c r="CB79" s="350"/>
      <c r="CC79" s="350"/>
      <c r="CD79" s="350"/>
      <c r="CE79" s="350"/>
      <c r="CF79" s="350"/>
      <c r="CG79" s="350"/>
      <c r="CH79" s="350"/>
      <c r="CI79" s="350"/>
      <c r="CJ79" s="350"/>
      <c r="CK79" s="350"/>
      <c r="CL79" s="350"/>
      <c r="CM79" s="350"/>
      <c r="CN79" s="350"/>
      <c r="CO79" s="350"/>
      <c r="CP79" s="350"/>
      <c r="CQ79" s="350"/>
      <c r="CR79" s="350"/>
      <c r="CS79" s="350"/>
      <c r="CT79" s="350"/>
      <c r="CU79" s="350"/>
      <c r="CV79" s="350"/>
      <c r="CW79" s="350"/>
      <c r="CX79" s="350"/>
      <c r="CY79" s="350"/>
      <c r="CZ79" s="350"/>
      <c r="DA79" s="350"/>
      <c r="DB79" s="350"/>
      <c r="DC79" s="350"/>
      <c r="DD79" s="350"/>
      <c r="DE79" s="350"/>
      <c r="DF79" s="350"/>
      <c r="DG79" s="350"/>
      <c r="DH79" s="350"/>
      <c r="DI79" s="350"/>
      <c r="DJ79" s="350"/>
      <c r="DK79" s="350"/>
      <c r="DL79" s="350"/>
      <c r="DM79" s="350"/>
      <c r="DN79" s="350"/>
      <c r="DO79" s="350"/>
      <c r="DP79" s="350"/>
      <c r="DQ79" s="350"/>
      <c r="DR79" s="350"/>
      <c r="DS79" s="350"/>
      <c r="DT79" s="350"/>
      <c r="DU79" s="350"/>
      <c r="DV79" s="350"/>
      <c r="DW79" s="350"/>
      <c r="DX79" s="350"/>
      <c r="DY79" s="350"/>
      <c r="DZ79" s="350"/>
      <c r="EA79" s="350"/>
      <c r="EB79" s="350"/>
      <c r="EC79" s="350"/>
      <c r="ED79" s="350"/>
      <c r="EE79" s="350"/>
      <c r="EF79" s="350"/>
      <c r="EG79" s="350"/>
      <c r="EH79" s="350"/>
      <c r="EI79" s="350"/>
      <c r="EJ79" s="350"/>
      <c r="EK79" s="350"/>
      <c r="EL79" s="350"/>
      <c r="EM79" s="350"/>
      <c r="EN79" s="350"/>
      <c r="EO79" s="350"/>
      <c r="EP79" s="350"/>
      <c r="EQ79" s="350"/>
      <c r="ER79" s="350"/>
      <c r="ES79" s="350"/>
      <c r="ET79" s="350"/>
      <c r="EU79" s="350"/>
      <c r="EV79" s="350"/>
      <c r="EW79" s="350"/>
      <c r="EX79" s="350"/>
      <c r="EY79" s="350"/>
      <c r="EZ79" s="350"/>
      <c r="FA79" s="350"/>
      <c r="FB79" s="350"/>
      <c r="FC79" s="350"/>
      <c r="FD79" s="350"/>
      <c r="FE79" s="350"/>
      <c r="FF79" s="350"/>
      <c r="FG79" s="350"/>
      <c r="FH79" s="350"/>
      <c r="FI79" s="350"/>
      <c r="FJ79" s="350"/>
      <c r="FK79" s="350"/>
      <c r="FL79" s="350"/>
      <c r="FM79" s="350"/>
      <c r="FN79" s="350"/>
      <c r="FO79" s="350"/>
      <c r="FP79" s="350"/>
      <c r="FQ79" s="350"/>
      <c r="FR79" s="350"/>
      <c r="FS79" s="350"/>
      <c r="FT79" s="350"/>
      <c r="FU79" s="350"/>
      <c r="FV79" s="350"/>
      <c r="FW79" s="350"/>
      <c r="FX79" s="350"/>
      <c r="FY79" s="350"/>
      <c r="FZ79" s="350"/>
      <c r="GA79" s="350"/>
      <c r="GB79" s="350"/>
      <c r="GC79" s="350"/>
      <c r="GD79" s="350"/>
      <c r="GE79" s="350"/>
      <c r="GF79" s="350"/>
      <c r="GG79" s="350"/>
      <c r="GH79" s="350"/>
      <c r="GI79" s="350"/>
      <c r="GJ79" s="350"/>
      <c r="GK79" s="350"/>
      <c r="GL79" s="350"/>
      <c r="GM79" s="350"/>
      <c r="GN79" s="350"/>
      <c r="GO79" s="350"/>
      <c r="GP79" s="350"/>
      <c r="GQ79" s="350"/>
      <c r="GR79" s="350"/>
      <c r="GS79" s="350"/>
      <c r="GT79" s="350"/>
      <c r="GU79" s="350"/>
      <c r="GV79" s="350"/>
      <c r="GW79" s="350"/>
      <c r="GX79" s="350"/>
      <c r="GY79" s="350"/>
      <c r="GZ79" s="350"/>
      <c r="HA79" s="350"/>
      <c r="HB79" s="350"/>
      <c r="HC79" s="350"/>
      <c r="HD79" s="350"/>
      <c r="HE79" s="350"/>
      <c r="HF79" s="350"/>
      <c r="HG79" s="350"/>
      <c r="HH79" s="350"/>
      <c r="HI79" s="350"/>
      <c r="HJ79" s="350"/>
      <c r="HK79" s="350"/>
      <c r="HL79" s="350"/>
      <c r="HM79" s="350"/>
      <c r="HN79" s="350"/>
      <c r="HO79" s="350"/>
      <c r="HP79" s="350"/>
      <c r="HQ79" s="350"/>
      <c r="HR79" s="350"/>
      <c r="HS79" s="350"/>
      <c r="HT79" s="350"/>
      <c r="HU79" s="350"/>
      <c r="HV79" s="350"/>
      <c r="HW79" s="350"/>
      <c r="HX79" s="350"/>
      <c r="HY79" s="350"/>
      <c r="HZ79" s="350"/>
      <c r="IA79" s="350"/>
      <c r="IB79" s="350"/>
      <c r="IC79" s="350"/>
      <c r="ID79" s="350"/>
      <c r="IE79" s="350"/>
      <c r="IF79" s="350"/>
      <c r="IG79" s="350"/>
      <c r="IH79" s="350"/>
      <c r="II79" s="350"/>
      <c r="IJ79" s="350"/>
      <c r="IK79" s="350"/>
      <c r="IL79" s="350"/>
      <c r="IM79" s="350"/>
      <c r="IN79" s="350"/>
      <c r="IO79" s="350"/>
      <c r="IP79" s="350"/>
      <c r="IQ79" s="350"/>
      <c r="IR79" s="350"/>
      <c r="IS79" s="350"/>
      <c r="IT79" s="350"/>
      <c r="IU79" s="350"/>
      <c r="IV79" s="350"/>
      <c r="IW79" s="350"/>
      <c r="IX79" s="350"/>
      <c r="IY79" s="350"/>
      <c r="IZ79" s="350"/>
      <c r="JA79" s="350"/>
      <c r="JB79" s="350"/>
      <c r="JC79" s="350"/>
      <c r="JD79" s="350"/>
      <c r="JE79" s="350"/>
      <c r="JF79" s="350"/>
      <c r="JG79" s="350"/>
      <c r="JH79" s="350"/>
      <c r="JI79" s="350"/>
      <c r="JJ79" s="350"/>
      <c r="JK79" s="350"/>
      <c r="JL79" s="350"/>
      <c r="JM79" s="350"/>
      <c r="JN79" s="350"/>
      <c r="JO79" s="350"/>
      <c r="JP79" s="350"/>
      <c r="JQ79" s="350"/>
      <c r="JR79" s="350"/>
      <c r="JS79" s="350"/>
      <c r="JT79" s="350"/>
      <c r="JU79" s="350"/>
      <c r="JV79" s="350"/>
      <c r="JW79" s="350"/>
      <c r="JX79" s="350"/>
      <c r="JY79" s="350"/>
      <c r="JZ79" s="350"/>
      <c r="KA79" s="350"/>
      <c r="KB79" s="350"/>
      <c r="KC79" s="350"/>
      <c r="KD79" s="350"/>
      <c r="KE79" s="350"/>
      <c r="KF79" s="350"/>
      <c r="KG79" s="350"/>
      <c r="KH79" s="350"/>
      <c r="KI79" s="350"/>
      <c r="KJ79" s="350"/>
      <c r="KK79" s="350"/>
      <c r="KL79" s="350"/>
      <c r="KM79" s="350"/>
      <c r="KN79" s="350"/>
    </row>
    <row r="80" spans="1:303" s="345" customFormat="1" ht="11.25" x14ac:dyDescent="0.2">
      <c r="A80" s="361">
        <v>2012</v>
      </c>
      <c r="B80" s="350"/>
      <c r="C80" s="344">
        <v>50</v>
      </c>
      <c r="D80" s="364">
        <v>34</v>
      </c>
      <c r="E80" s="364"/>
      <c r="F80" s="364">
        <v>1</v>
      </c>
      <c r="G80" s="364"/>
      <c r="H80" s="364">
        <v>12</v>
      </c>
      <c r="I80" s="364"/>
      <c r="J80" s="296">
        <v>3</v>
      </c>
      <c r="K80" s="381" t="s">
        <v>623</v>
      </c>
      <c r="L80" s="362">
        <f t="shared" si="25"/>
        <v>26</v>
      </c>
      <c r="M80" s="381" t="s">
        <v>623</v>
      </c>
      <c r="N80" s="362">
        <f t="shared" si="26"/>
        <v>24</v>
      </c>
      <c r="O80" s="381" t="s">
        <v>623</v>
      </c>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c r="AY80" s="350"/>
      <c r="AZ80" s="350"/>
      <c r="BA80" s="350"/>
      <c r="BB80" s="350"/>
      <c r="BC80" s="350"/>
      <c r="BD80" s="350"/>
      <c r="BE80" s="350"/>
      <c r="BF80" s="350"/>
      <c r="BG80" s="350"/>
      <c r="BH80" s="350"/>
      <c r="BI80" s="350"/>
      <c r="BJ80" s="350"/>
      <c r="BK80" s="350"/>
      <c r="BL80" s="350"/>
      <c r="BM80" s="350"/>
      <c r="BN80" s="350"/>
      <c r="BO80" s="350"/>
      <c r="BP80" s="350"/>
      <c r="BQ80" s="350"/>
      <c r="BR80" s="350"/>
      <c r="BS80" s="350"/>
      <c r="BT80" s="350"/>
      <c r="BU80" s="350"/>
      <c r="BV80" s="350"/>
      <c r="BW80" s="350"/>
      <c r="BX80" s="350"/>
      <c r="BY80" s="350"/>
      <c r="BZ80" s="350"/>
      <c r="CA80" s="350"/>
      <c r="CB80" s="350"/>
      <c r="CC80" s="350"/>
      <c r="CD80" s="350"/>
      <c r="CE80" s="350"/>
      <c r="CF80" s="350"/>
      <c r="CG80" s="350"/>
      <c r="CH80" s="350"/>
      <c r="CI80" s="350"/>
      <c r="CJ80" s="350"/>
      <c r="CK80" s="350"/>
      <c r="CL80" s="350"/>
      <c r="CM80" s="350"/>
      <c r="CN80" s="350"/>
      <c r="CO80" s="350"/>
      <c r="CP80" s="350"/>
      <c r="CQ80" s="350"/>
      <c r="CR80" s="350"/>
      <c r="CS80" s="350"/>
      <c r="CT80" s="350"/>
      <c r="CU80" s="350"/>
      <c r="CV80" s="350"/>
      <c r="CW80" s="350"/>
      <c r="CX80" s="350"/>
      <c r="CY80" s="350"/>
      <c r="CZ80" s="350"/>
      <c r="DA80" s="350"/>
      <c r="DB80" s="350"/>
      <c r="DC80" s="350"/>
      <c r="DD80" s="350"/>
      <c r="DE80" s="350"/>
      <c r="DF80" s="350"/>
      <c r="DG80" s="350"/>
      <c r="DH80" s="350"/>
      <c r="DI80" s="350"/>
      <c r="DJ80" s="350"/>
      <c r="DK80" s="350"/>
      <c r="DL80" s="350"/>
      <c r="DM80" s="350"/>
      <c r="DN80" s="350"/>
      <c r="DO80" s="350"/>
      <c r="DP80" s="350"/>
      <c r="DQ80" s="350"/>
      <c r="DR80" s="350"/>
      <c r="DS80" s="350"/>
      <c r="DT80" s="350"/>
      <c r="DU80" s="350"/>
      <c r="DV80" s="350"/>
      <c r="DW80" s="350"/>
      <c r="DX80" s="350"/>
      <c r="DY80" s="350"/>
      <c r="DZ80" s="350"/>
      <c r="EA80" s="350"/>
      <c r="EB80" s="350"/>
      <c r="EC80" s="350"/>
      <c r="ED80" s="350"/>
      <c r="EE80" s="350"/>
      <c r="EF80" s="350"/>
      <c r="EG80" s="350"/>
      <c r="EH80" s="350"/>
      <c r="EI80" s="350"/>
      <c r="EJ80" s="350"/>
      <c r="EK80" s="350"/>
      <c r="EL80" s="350"/>
      <c r="EM80" s="350"/>
      <c r="EN80" s="350"/>
      <c r="EO80" s="350"/>
      <c r="EP80" s="350"/>
      <c r="EQ80" s="350"/>
      <c r="ER80" s="350"/>
      <c r="ES80" s="350"/>
      <c r="ET80" s="350"/>
      <c r="EU80" s="350"/>
      <c r="EV80" s="350"/>
      <c r="EW80" s="350"/>
      <c r="EX80" s="350"/>
      <c r="EY80" s="350"/>
      <c r="EZ80" s="350"/>
      <c r="FA80" s="350"/>
      <c r="FB80" s="350"/>
      <c r="FC80" s="350"/>
      <c r="FD80" s="350"/>
      <c r="FE80" s="350"/>
      <c r="FF80" s="350"/>
      <c r="FG80" s="350"/>
      <c r="FH80" s="350"/>
      <c r="FI80" s="350"/>
      <c r="FJ80" s="350"/>
      <c r="FK80" s="350"/>
      <c r="FL80" s="350"/>
      <c r="FM80" s="350"/>
      <c r="FN80" s="350"/>
      <c r="FO80" s="350"/>
      <c r="FP80" s="350"/>
      <c r="FQ80" s="350"/>
      <c r="FR80" s="350"/>
      <c r="FS80" s="350"/>
      <c r="FT80" s="350"/>
      <c r="FU80" s="350"/>
      <c r="FV80" s="350"/>
      <c r="FW80" s="350"/>
      <c r="FX80" s="350"/>
      <c r="FY80" s="350"/>
      <c r="FZ80" s="350"/>
      <c r="GA80" s="350"/>
      <c r="GB80" s="350"/>
      <c r="GC80" s="350"/>
      <c r="GD80" s="350"/>
      <c r="GE80" s="350"/>
      <c r="GF80" s="350"/>
      <c r="GG80" s="350"/>
      <c r="GH80" s="350"/>
      <c r="GI80" s="350"/>
      <c r="GJ80" s="350"/>
      <c r="GK80" s="350"/>
      <c r="GL80" s="350"/>
      <c r="GM80" s="350"/>
      <c r="GN80" s="350"/>
      <c r="GO80" s="350"/>
      <c r="GP80" s="350"/>
      <c r="GQ80" s="350"/>
      <c r="GR80" s="350"/>
      <c r="GS80" s="350"/>
      <c r="GT80" s="350"/>
      <c r="GU80" s="350"/>
      <c r="GV80" s="350"/>
      <c r="GW80" s="350"/>
      <c r="GX80" s="350"/>
      <c r="GY80" s="350"/>
      <c r="GZ80" s="350"/>
      <c r="HA80" s="350"/>
      <c r="HB80" s="350"/>
      <c r="HC80" s="350"/>
      <c r="HD80" s="350"/>
      <c r="HE80" s="350"/>
      <c r="HF80" s="350"/>
      <c r="HG80" s="350"/>
      <c r="HH80" s="350"/>
      <c r="HI80" s="350"/>
      <c r="HJ80" s="350"/>
      <c r="HK80" s="350"/>
      <c r="HL80" s="350"/>
      <c r="HM80" s="350"/>
      <c r="HN80" s="350"/>
      <c r="HO80" s="350"/>
      <c r="HP80" s="350"/>
      <c r="HQ80" s="350"/>
      <c r="HR80" s="350"/>
      <c r="HS80" s="350"/>
      <c r="HT80" s="350"/>
      <c r="HU80" s="350"/>
      <c r="HV80" s="350"/>
      <c r="HW80" s="350"/>
      <c r="HX80" s="350"/>
      <c r="HY80" s="350"/>
      <c r="HZ80" s="350"/>
      <c r="IA80" s="350"/>
      <c r="IB80" s="350"/>
      <c r="IC80" s="350"/>
      <c r="ID80" s="350"/>
      <c r="IE80" s="350"/>
      <c r="IF80" s="350"/>
      <c r="IG80" s="350"/>
      <c r="IH80" s="350"/>
      <c r="II80" s="350"/>
      <c r="IJ80" s="350"/>
      <c r="IK80" s="350"/>
      <c r="IL80" s="350"/>
      <c r="IM80" s="350"/>
      <c r="IN80" s="350"/>
      <c r="IO80" s="350"/>
      <c r="IP80" s="350"/>
      <c r="IQ80" s="350"/>
      <c r="IR80" s="350"/>
      <c r="IS80" s="350"/>
      <c r="IT80" s="350"/>
      <c r="IU80" s="350"/>
      <c r="IV80" s="350"/>
      <c r="IW80" s="350"/>
      <c r="IX80" s="350"/>
      <c r="IY80" s="350"/>
      <c r="IZ80" s="350"/>
      <c r="JA80" s="350"/>
      <c r="JB80" s="350"/>
      <c r="JC80" s="350"/>
      <c r="JD80" s="350"/>
      <c r="JE80" s="350"/>
      <c r="JF80" s="350"/>
      <c r="JG80" s="350"/>
      <c r="JH80" s="350"/>
      <c r="JI80" s="350"/>
      <c r="JJ80" s="350"/>
      <c r="JK80" s="350"/>
      <c r="JL80" s="350"/>
      <c r="JM80" s="350"/>
      <c r="JN80" s="350"/>
      <c r="JO80" s="350"/>
      <c r="JP80" s="350"/>
      <c r="JQ80" s="350"/>
      <c r="JR80" s="350"/>
      <c r="JS80" s="350"/>
      <c r="JT80" s="350"/>
      <c r="JU80" s="350"/>
      <c r="JV80" s="350"/>
      <c r="JW80" s="350"/>
      <c r="JX80" s="350"/>
      <c r="JY80" s="350"/>
      <c r="JZ80" s="350"/>
      <c r="KA80" s="350"/>
      <c r="KB80" s="350"/>
      <c r="KC80" s="350"/>
      <c r="KD80" s="350"/>
      <c r="KE80" s="350"/>
      <c r="KF80" s="350"/>
      <c r="KG80" s="350"/>
      <c r="KH80" s="350"/>
      <c r="KI80" s="350"/>
      <c r="KJ80" s="350"/>
      <c r="KK80" s="350"/>
      <c r="KL80" s="350"/>
      <c r="KM80" s="350"/>
      <c r="KN80" s="350"/>
      <c r="KO80" s="350"/>
      <c r="KP80" s="350"/>
      <c r="KQ80" s="350"/>
    </row>
    <row r="81" spans="1:303" s="345" customFormat="1" ht="11.25" x14ac:dyDescent="0.2">
      <c r="A81" s="361">
        <v>2013</v>
      </c>
      <c r="B81" s="350"/>
      <c r="C81" s="344">
        <v>43</v>
      </c>
      <c r="D81" s="364">
        <v>30</v>
      </c>
      <c r="E81" s="364"/>
      <c r="F81" s="364">
        <v>5</v>
      </c>
      <c r="G81" s="364"/>
      <c r="H81" s="364">
        <v>5</v>
      </c>
      <c r="I81" s="364"/>
      <c r="J81" s="296">
        <v>3</v>
      </c>
      <c r="K81" s="381"/>
      <c r="L81" s="362">
        <f t="shared" si="25"/>
        <v>23.255813953488371</v>
      </c>
      <c r="M81" s="381"/>
      <c r="N81" s="362">
        <f t="shared" si="26"/>
        <v>11.627906976744185</v>
      </c>
      <c r="O81" s="381"/>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0"/>
      <c r="BC81" s="350"/>
      <c r="BD81" s="350"/>
      <c r="BE81" s="350"/>
      <c r="BF81" s="350"/>
      <c r="BG81" s="350"/>
      <c r="BH81" s="350"/>
      <c r="BI81" s="350"/>
      <c r="BJ81" s="350"/>
      <c r="BK81" s="350"/>
      <c r="BL81" s="350"/>
      <c r="BM81" s="350"/>
      <c r="BN81" s="350"/>
      <c r="BO81" s="350"/>
      <c r="BP81" s="350"/>
      <c r="BQ81" s="350"/>
      <c r="BR81" s="350"/>
      <c r="BS81" s="350"/>
      <c r="BT81" s="350"/>
      <c r="BU81" s="350"/>
      <c r="BV81" s="350"/>
      <c r="BW81" s="350"/>
      <c r="BX81" s="350"/>
      <c r="BY81" s="350"/>
      <c r="BZ81" s="350"/>
      <c r="CA81" s="350"/>
      <c r="CB81" s="350"/>
      <c r="CC81" s="350"/>
      <c r="CD81" s="350"/>
      <c r="CE81" s="350"/>
      <c r="CF81" s="350"/>
      <c r="CG81" s="350"/>
      <c r="CH81" s="350"/>
      <c r="CI81" s="350"/>
      <c r="CJ81" s="350"/>
      <c r="CK81" s="350"/>
      <c r="CL81" s="350"/>
      <c r="CM81" s="350"/>
      <c r="CN81" s="350"/>
      <c r="CO81" s="350"/>
      <c r="CP81" s="350"/>
      <c r="CQ81" s="350"/>
      <c r="CR81" s="350"/>
      <c r="CS81" s="350"/>
      <c r="CT81" s="350"/>
      <c r="CU81" s="350"/>
      <c r="CV81" s="350"/>
      <c r="CW81" s="350"/>
      <c r="CX81" s="350"/>
      <c r="CY81" s="350"/>
      <c r="CZ81" s="350"/>
      <c r="DA81" s="350"/>
      <c r="DB81" s="350"/>
      <c r="DC81" s="350"/>
      <c r="DD81" s="350"/>
      <c r="DE81" s="350"/>
      <c r="DF81" s="350"/>
      <c r="DG81" s="350"/>
      <c r="DH81" s="350"/>
      <c r="DI81" s="350"/>
      <c r="DJ81" s="350"/>
      <c r="DK81" s="350"/>
      <c r="DL81" s="350"/>
      <c r="DM81" s="350"/>
      <c r="DN81" s="350"/>
      <c r="DO81" s="350"/>
      <c r="DP81" s="350"/>
      <c r="DQ81" s="350"/>
      <c r="DR81" s="350"/>
      <c r="DS81" s="350"/>
      <c r="DT81" s="350"/>
      <c r="DU81" s="350"/>
      <c r="DV81" s="350"/>
      <c r="DW81" s="350"/>
      <c r="DX81" s="350"/>
      <c r="DY81" s="350"/>
      <c r="DZ81" s="350"/>
      <c r="EA81" s="350"/>
      <c r="EB81" s="350"/>
      <c r="EC81" s="350"/>
      <c r="ED81" s="350"/>
      <c r="EE81" s="350"/>
      <c r="EF81" s="350"/>
      <c r="EG81" s="350"/>
      <c r="EH81" s="350"/>
      <c r="EI81" s="350"/>
      <c r="EJ81" s="350"/>
      <c r="EK81" s="350"/>
      <c r="EL81" s="350"/>
      <c r="EM81" s="350"/>
      <c r="EN81" s="350"/>
      <c r="EO81" s="350"/>
      <c r="EP81" s="350"/>
      <c r="EQ81" s="350"/>
      <c r="ER81" s="350"/>
      <c r="ES81" s="350"/>
      <c r="ET81" s="350"/>
      <c r="EU81" s="350"/>
      <c r="EV81" s="350"/>
      <c r="EW81" s="350"/>
      <c r="EX81" s="350"/>
      <c r="EY81" s="350"/>
      <c r="EZ81" s="350"/>
      <c r="FA81" s="350"/>
      <c r="FB81" s="350"/>
      <c r="FC81" s="350"/>
      <c r="FD81" s="350"/>
      <c r="FE81" s="350"/>
      <c r="FF81" s="350"/>
      <c r="FG81" s="350"/>
      <c r="FH81" s="350"/>
      <c r="FI81" s="350"/>
      <c r="FJ81" s="350"/>
      <c r="FK81" s="350"/>
      <c r="FL81" s="350"/>
      <c r="FM81" s="350"/>
      <c r="FN81" s="350"/>
      <c r="FO81" s="350"/>
      <c r="FP81" s="350"/>
      <c r="FQ81" s="350"/>
      <c r="FR81" s="350"/>
      <c r="FS81" s="350"/>
      <c r="FT81" s="350"/>
      <c r="FU81" s="350"/>
      <c r="FV81" s="350"/>
      <c r="FW81" s="350"/>
      <c r="FX81" s="350"/>
      <c r="FY81" s="350"/>
      <c r="FZ81" s="350"/>
      <c r="GA81" s="350"/>
      <c r="GB81" s="350"/>
      <c r="GC81" s="350"/>
      <c r="GD81" s="350"/>
      <c r="GE81" s="350"/>
      <c r="GF81" s="350"/>
      <c r="GG81" s="350"/>
      <c r="GH81" s="350"/>
      <c r="GI81" s="350"/>
      <c r="GJ81" s="350"/>
      <c r="GK81" s="350"/>
      <c r="GL81" s="350"/>
      <c r="GM81" s="350"/>
      <c r="GN81" s="350"/>
      <c r="GO81" s="350"/>
      <c r="GP81" s="350"/>
      <c r="GQ81" s="350"/>
      <c r="GR81" s="350"/>
      <c r="GS81" s="350"/>
      <c r="GT81" s="350"/>
      <c r="GU81" s="350"/>
      <c r="GV81" s="350"/>
      <c r="GW81" s="350"/>
      <c r="GX81" s="350"/>
      <c r="GY81" s="350"/>
      <c r="GZ81" s="350"/>
      <c r="HA81" s="350"/>
      <c r="HB81" s="350"/>
      <c r="HC81" s="350"/>
      <c r="HD81" s="350"/>
      <c r="HE81" s="350"/>
      <c r="HF81" s="350"/>
      <c r="HG81" s="350"/>
      <c r="HH81" s="350"/>
      <c r="HI81" s="350"/>
      <c r="HJ81" s="350"/>
      <c r="HK81" s="350"/>
      <c r="HL81" s="350"/>
      <c r="HM81" s="350"/>
      <c r="HN81" s="350"/>
      <c r="HO81" s="350"/>
      <c r="HP81" s="350"/>
      <c r="HQ81" s="350"/>
      <c r="HR81" s="350"/>
      <c r="HS81" s="350"/>
      <c r="HT81" s="350"/>
      <c r="HU81" s="350"/>
      <c r="HV81" s="350"/>
      <c r="HW81" s="350"/>
      <c r="HX81" s="350"/>
      <c r="HY81" s="350"/>
      <c r="HZ81" s="350"/>
      <c r="IA81" s="350"/>
      <c r="IB81" s="350"/>
      <c r="IC81" s="350"/>
      <c r="ID81" s="350"/>
      <c r="IE81" s="350"/>
      <c r="IF81" s="350"/>
      <c r="IG81" s="350"/>
      <c r="IH81" s="350"/>
      <c r="II81" s="350"/>
      <c r="IJ81" s="350"/>
      <c r="IK81" s="350"/>
      <c r="IL81" s="350"/>
      <c r="IM81" s="350"/>
      <c r="IN81" s="350"/>
      <c r="IO81" s="350"/>
      <c r="IP81" s="350"/>
      <c r="IQ81" s="350"/>
      <c r="IR81" s="350"/>
      <c r="IS81" s="350"/>
      <c r="IT81" s="350"/>
      <c r="IU81" s="350"/>
      <c r="IV81" s="350"/>
      <c r="IW81" s="350"/>
      <c r="IX81" s="350"/>
      <c r="IY81" s="350"/>
      <c r="IZ81" s="350"/>
      <c r="JA81" s="350"/>
      <c r="JB81" s="350"/>
      <c r="JC81" s="350"/>
      <c r="JD81" s="350"/>
      <c r="JE81" s="350"/>
      <c r="JF81" s="350"/>
      <c r="JG81" s="350"/>
      <c r="JH81" s="350"/>
      <c r="JI81" s="350"/>
      <c r="JJ81" s="350"/>
      <c r="JK81" s="350"/>
      <c r="JL81" s="350"/>
      <c r="JM81" s="350"/>
      <c r="JN81" s="350"/>
      <c r="JO81" s="350"/>
      <c r="JP81" s="350"/>
      <c r="JQ81" s="350"/>
      <c r="JR81" s="350"/>
      <c r="JS81" s="350"/>
      <c r="JT81" s="350"/>
      <c r="JU81" s="350"/>
      <c r="JV81" s="350"/>
      <c r="JW81" s="350"/>
      <c r="JX81" s="350"/>
      <c r="JY81" s="350"/>
      <c r="JZ81" s="350"/>
      <c r="KA81" s="350"/>
      <c r="KB81" s="350"/>
      <c r="KC81" s="350"/>
      <c r="KD81" s="350"/>
      <c r="KE81" s="350"/>
      <c r="KF81" s="350"/>
      <c r="KG81" s="350"/>
      <c r="KH81" s="350"/>
      <c r="KI81" s="350"/>
      <c r="KJ81" s="350"/>
      <c r="KK81" s="350"/>
      <c r="KL81" s="350"/>
      <c r="KM81" s="350"/>
      <c r="KN81" s="350"/>
      <c r="KO81" s="350"/>
      <c r="KP81" s="350"/>
      <c r="KQ81" s="350"/>
    </row>
    <row r="82" spans="1:303" s="345" customFormat="1" ht="11.25" x14ac:dyDescent="0.2">
      <c r="A82" s="361">
        <v>2014</v>
      </c>
      <c r="B82" s="350"/>
      <c r="C82" s="344">
        <v>39</v>
      </c>
      <c r="D82" s="364">
        <v>29</v>
      </c>
      <c r="E82" s="364"/>
      <c r="F82" s="364">
        <v>3</v>
      </c>
      <c r="G82" s="364"/>
      <c r="H82" s="364">
        <v>7</v>
      </c>
      <c r="I82" s="364"/>
      <c r="J82" s="296" t="s">
        <v>142</v>
      </c>
      <c r="K82" s="381"/>
      <c r="L82" s="362">
        <f t="shared" si="25"/>
        <v>25.641025641025642</v>
      </c>
      <c r="M82" s="381"/>
      <c r="N82" s="362">
        <f t="shared" si="26"/>
        <v>17.948717948717949</v>
      </c>
      <c r="O82" s="381"/>
      <c r="P82" s="350"/>
      <c r="Q82" s="350"/>
      <c r="R82" s="350"/>
      <c r="S82" s="350"/>
      <c r="T82" s="350"/>
      <c r="U82" s="350"/>
      <c r="V82" s="350"/>
      <c r="W82" s="350"/>
      <c r="X82" s="350"/>
      <c r="Y82" s="350"/>
      <c r="Z82" s="350"/>
      <c r="AA82" s="350"/>
      <c r="AB82" s="350"/>
      <c r="AC82" s="350"/>
      <c r="AD82" s="350"/>
      <c r="AE82" s="350"/>
      <c r="AF82" s="350"/>
      <c r="AG82" s="350"/>
      <c r="AH82" s="350"/>
      <c r="AI82" s="350"/>
      <c r="AJ82" s="350"/>
      <c r="AK82" s="350"/>
      <c r="AL82" s="350"/>
      <c r="AM82" s="350"/>
      <c r="AN82" s="350"/>
      <c r="AO82" s="350"/>
      <c r="AP82" s="350"/>
      <c r="AQ82" s="350"/>
      <c r="AR82" s="350"/>
      <c r="AS82" s="350"/>
      <c r="AT82" s="350"/>
      <c r="AU82" s="350"/>
      <c r="AV82" s="350"/>
      <c r="AW82" s="350"/>
      <c r="AX82" s="350"/>
      <c r="AY82" s="350"/>
      <c r="AZ82" s="350"/>
      <c r="BA82" s="350"/>
      <c r="BB82" s="350"/>
      <c r="BC82" s="350"/>
      <c r="BD82" s="350"/>
      <c r="BE82" s="350"/>
      <c r="BF82" s="350"/>
      <c r="BG82" s="350"/>
      <c r="BH82" s="350"/>
      <c r="BI82" s="350"/>
      <c r="BJ82" s="350"/>
      <c r="BK82" s="350"/>
      <c r="BL82" s="350"/>
      <c r="BM82" s="350"/>
      <c r="BN82" s="350"/>
      <c r="BO82" s="350"/>
      <c r="BP82" s="350"/>
      <c r="BQ82" s="350"/>
      <c r="BR82" s="350"/>
      <c r="BS82" s="350"/>
      <c r="BT82" s="350"/>
      <c r="BU82" s="350"/>
      <c r="BV82" s="350"/>
      <c r="BW82" s="350"/>
      <c r="BX82" s="350"/>
      <c r="BY82" s="350"/>
      <c r="BZ82" s="350"/>
      <c r="CA82" s="350"/>
      <c r="CB82" s="350"/>
      <c r="CC82" s="350"/>
      <c r="CD82" s="350"/>
      <c r="CE82" s="350"/>
      <c r="CF82" s="350"/>
      <c r="CG82" s="350"/>
      <c r="CH82" s="350"/>
      <c r="CI82" s="350"/>
      <c r="CJ82" s="350"/>
      <c r="CK82" s="350"/>
      <c r="CL82" s="350"/>
      <c r="CM82" s="350"/>
      <c r="CN82" s="350"/>
      <c r="CO82" s="350"/>
      <c r="CP82" s="350"/>
      <c r="CQ82" s="350"/>
      <c r="CR82" s="350"/>
      <c r="CS82" s="350"/>
      <c r="CT82" s="350"/>
      <c r="CU82" s="350"/>
      <c r="CV82" s="350"/>
      <c r="CW82" s="350"/>
      <c r="CX82" s="350"/>
      <c r="CY82" s="350"/>
      <c r="CZ82" s="350"/>
      <c r="DA82" s="350"/>
      <c r="DB82" s="350"/>
      <c r="DC82" s="350"/>
      <c r="DD82" s="350"/>
      <c r="DE82" s="350"/>
      <c r="DF82" s="350"/>
      <c r="DG82" s="350"/>
      <c r="DH82" s="350"/>
      <c r="DI82" s="350"/>
      <c r="DJ82" s="350"/>
      <c r="DK82" s="350"/>
      <c r="DL82" s="350"/>
      <c r="DM82" s="350"/>
      <c r="DN82" s="350"/>
      <c r="DO82" s="350"/>
      <c r="DP82" s="350"/>
      <c r="DQ82" s="350"/>
      <c r="DR82" s="350"/>
      <c r="DS82" s="350"/>
      <c r="DT82" s="350"/>
      <c r="DU82" s="350"/>
      <c r="DV82" s="350"/>
      <c r="DW82" s="350"/>
      <c r="DX82" s="350"/>
      <c r="DY82" s="350"/>
      <c r="DZ82" s="350"/>
      <c r="EA82" s="350"/>
      <c r="EB82" s="350"/>
      <c r="EC82" s="350"/>
      <c r="ED82" s="350"/>
      <c r="EE82" s="350"/>
      <c r="EF82" s="350"/>
      <c r="EG82" s="350"/>
      <c r="EH82" s="350"/>
      <c r="EI82" s="350"/>
      <c r="EJ82" s="350"/>
      <c r="EK82" s="350"/>
      <c r="EL82" s="350"/>
      <c r="EM82" s="350"/>
      <c r="EN82" s="350"/>
      <c r="EO82" s="350"/>
      <c r="EP82" s="350"/>
      <c r="EQ82" s="350"/>
      <c r="ER82" s="350"/>
      <c r="ES82" s="350"/>
      <c r="ET82" s="350"/>
      <c r="EU82" s="350"/>
      <c r="EV82" s="350"/>
      <c r="EW82" s="350"/>
      <c r="EX82" s="350"/>
      <c r="EY82" s="350"/>
      <c r="EZ82" s="350"/>
      <c r="FA82" s="350"/>
      <c r="FB82" s="350"/>
      <c r="FC82" s="350"/>
      <c r="FD82" s="350"/>
      <c r="FE82" s="350"/>
      <c r="FF82" s="350"/>
      <c r="FG82" s="350"/>
      <c r="FH82" s="350"/>
      <c r="FI82" s="350"/>
      <c r="FJ82" s="350"/>
      <c r="FK82" s="350"/>
      <c r="FL82" s="350"/>
      <c r="FM82" s="350"/>
      <c r="FN82" s="350"/>
      <c r="FO82" s="350"/>
      <c r="FP82" s="350"/>
      <c r="FQ82" s="350"/>
      <c r="FR82" s="350"/>
      <c r="FS82" s="350"/>
      <c r="FT82" s="350"/>
      <c r="FU82" s="350"/>
      <c r="FV82" s="350"/>
      <c r="FW82" s="350"/>
      <c r="FX82" s="350"/>
      <c r="FY82" s="350"/>
      <c r="FZ82" s="350"/>
      <c r="GA82" s="350"/>
      <c r="GB82" s="350"/>
      <c r="GC82" s="350"/>
      <c r="GD82" s="350"/>
      <c r="GE82" s="350"/>
      <c r="GF82" s="350"/>
      <c r="GG82" s="350"/>
      <c r="GH82" s="350"/>
      <c r="GI82" s="350"/>
      <c r="GJ82" s="350"/>
      <c r="GK82" s="350"/>
      <c r="GL82" s="350"/>
      <c r="GM82" s="350"/>
      <c r="GN82" s="350"/>
      <c r="GO82" s="350"/>
      <c r="GP82" s="350"/>
      <c r="GQ82" s="350"/>
      <c r="GR82" s="350"/>
      <c r="GS82" s="350"/>
      <c r="GT82" s="350"/>
      <c r="GU82" s="350"/>
      <c r="GV82" s="350"/>
      <c r="GW82" s="350"/>
      <c r="GX82" s="350"/>
      <c r="GY82" s="350"/>
      <c r="GZ82" s="350"/>
      <c r="HA82" s="350"/>
      <c r="HB82" s="350"/>
      <c r="HC82" s="350"/>
      <c r="HD82" s="350"/>
      <c r="HE82" s="350"/>
      <c r="HF82" s="350"/>
      <c r="HG82" s="350"/>
      <c r="HH82" s="350"/>
      <c r="HI82" s="350"/>
      <c r="HJ82" s="350"/>
      <c r="HK82" s="350"/>
      <c r="HL82" s="350"/>
      <c r="HM82" s="350"/>
      <c r="HN82" s="350"/>
      <c r="HO82" s="350"/>
      <c r="HP82" s="350"/>
      <c r="HQ82" s="350"/>
      <c r="HR82" s="350"/>
      <c r="HS82" s="350"/>
      <c r="HT82" s="350"/>
      <c r="HU82" s="350"/>
      <c r="HV82" s="350"/>
      <c r="HW82" s="350"/>
      <c r="HX82" s="350"/>
      <c r="HY82" s="350"/>
      <c r="HZ82" s="350"/>
      <c r="IA82" s="350"/>
      <c r="IB82" s="350"/>
      <c r="IC82" s="350"/>
      <c r="ID82" s="350"/>
      <c r="IE82" s="350"/>
      <c r="IF82" s="350"/>
      <c r="IG82" s="350"/>
      <c r="IH82" s="350"/>
      <c r="II82" s="350"/>
      <c r="IJ82" s="350"/>
      <c r="IK82" s="350"/>
      <c r="IL82" s="350"/>
      <c r="IM82" s="350"/>
      <c r="IN82" s="350"/>
      <c r="IO82" s="350"/>
      <c r="IP82" s="350"/>
      <c r="IQ82" s="350"/>
      <c r="IR82" s="350"/>
      <c r="IS82" s="350"/>
      <c r="IT82" s="350"/>
      <c r="IU82" s="350"/>
      <c r="IV82" s="350"/>
      <c r="IW82" s="350"/>
      <c r="IX82" s="350"/>
      <c r="IY82" s="350"/>
      <c r="IZ82" s="350"/>
      <c r="JA82" s="350"/>
      <c r="JB82" s="350"/>
      <c r="JC82" s="350"/>
      <c r="JD82" s="350"/>
      <c r="JE82" s="350"/>
      <c r="JF82" s="350"/>
      <c r="JG82" s="350"/>
      <c r="JH82" s="350"/>
      <c r="JI82" s="350"/>
      <c r="JJ82" s="350"/>
      <c r="JK82" s="350"/>
      <c r="JL82" s="350"/>
      <c r="JM82" s="350"/>
      <c r="JN82" s="350"/>
      <c r="JO82" s="350"/>
      <c r="JP82" s="350"/>
      <c r="JQ82" s="350"/>
      <c r="JR82" s="350"/>
      <c r="JS82" s="350"/>
      <c r="JT82" s="350"/>
      <c r="JU82" s="350"/>
      <c r="JV82" s="350"/>
      <c r="JW82" s="350"/>
      <c r="JX82" s="350"/>
      <c r="JY82" s="350"/>
      <c r="JZ82" s="350"/>
      <c r="KA82" s="350"/>
      <c r="KB82" s="350"/>
      <c r="KC82" s="350"/>
      <c r="KD82" s="350"/>
      <c r="KE82" s="350"/>
      <c r="KF82" s="350"/>
      <c r="KG82" s="350"/>
      <c r="KH82" s="350"/>
      <c r="KI82" s="350"/>
      <c r="KJ82" s="350"/>
      <c r="KK82" s="350"/>
      <c r="KL82" s="350"/>
      <c r="KM82" s="350"/>
      <c r="KN82" s="350"/>
      <c r="KO82" s="350"/>
      <c r="KP82" s="350"/>
      <c r="KQ82" s="350"/>
    </row>
    <row r="83" spans="1:303" s="514" customFormat="1" ht="11.25" x14ac:dyDescent="0.2">
      <c r="A83" s="346" t="s">
        <v>663</v>
      </c>
      <c r="B83" s="346"/>
      <c r="C83" s="372">
        <f>SUM(C74:C82)</f>
        <v>572</v>
      </c>
      <c r="D83" s="372">
        <f t="shared" ref="D83" si="27">SUM(D74:D82)</f>
        <v>380</v>
      </c>
      <c r="E83" s="372">
        <f t="shared" ref="E83" si="28">SUM(E74:E82)</f>
        <v>0</v>
      </c>
      <c r="F83" s="372">
        <f t="shared" ref="F83" si="29">SUM(F74:F82)</f>
        <v>26</v>
      </c>
      <c r="G83" s="372">
        <f t="shared" ref="G83" si="30">SUM(G74:G82)</f>
        <v>0</v>
      </c>
      <c r="H83" s="372">
        <f t="shared" ref="H83" si="31">SUM(H74:H82)</f>
        <v>118</v>
      </c>
      <c r="I83" s="372">
        <f t="shared" ref="I83" si="32">SUM(I74:I82)</f>
        <v>0</v>
      </c>
      <c r="J83" s="372">
        <f t="shared" ref="J83" si="33">SUM(J74:J82)</f>
        <v>48</v>
      </c>
      <c r="K83" s="361"/>
      <c r="L83" s="368">
        <f t="shared" si="25"/>
        <v>25.174825174825173</v>
      </c>
      <c r="M83" s="361"/>
      <c r="N83" s="368">
        <f t="shared" si="26"/>
        <v>20.62937062937063</v>
      </c>
      <c r="O83" s="361"/>
    </row>
    <row r="84" spans="1:303" s="56" customFormat="1" ht="12" customHeight="1" x14ac:dyDescent="0.2">
      <c r="A84" s="361"/>
      <c r="B84" s="350"/>
      <c r="C84" s="350"/>
      <c r="D84" s="350"/>
      <c r="E84" s="361"/>
      <c r="F84" s="350"/>
      <c r="G84" s="361"/>
      <c r="H84" s="350"/>
      <c r="I84" s="361"/>
      <c r="J84" s="350"/>
      <c r="K84" s="361"/>
      <c r="L84" s="362"/>
      <c r="M84" s="361"/>
      <c r="N84" s="362"/>
      <c r="O84" s="361"/>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0"/>
      <c r="BC84" s="350"/>
      <c r="BD84" s="350"/>
      <c r="BE84" s="350"/>
      <c r="BF84" s="350"/>
      <c r="BG84" s="350"/>
      <c r="BH84" s="350"/>
      <c r="BI84" s="350"/>
      <c r="BJ84" s="350"/>
      <c r="BK84" s="350"/>
      <c r="BL84" s="350"/>
      <c r="BM84" s="350"/>
      <c r="BN84" s="350"/>
      <c r="BO84" s="350"/>
      <c r="BP84" s="350"/>
      <c r="BQ84" s="350"/>
      <c r="BR84" s="350"/>
      <c r="BS84" s="350"/>
      <c r="BT84" s="350"/>
      <c r="BU84" s="350"/>
      <c r="BV84" s="350"/>
      <c r="BW84" s="350"/>
      <c r="BX84" s="350"/>
      <c r="BY84" s="350"/>
      <c r="BZ84" s="350"/>
      <c r="CA84" s="350"/>
      <c r="CB84" s="350"/>
      <c r="CC84" s="350"/>
      <c r="CD84" s="350"/>
      <c r="CE84" s="350"/>
      <c r="CF84" s="350"/>
      <c r="CG84" s="350"/>
      <c r="CH84" s="350"/>
      <c r="CI84" s="350"/>
      <c r="CJ84" s="350"/>
      <c r="CK84" s="350"/>
      <c r="CL84" s="350"/>
      <c r="CM84" s="350"/>
      <c r="CN84" s="350"/>
      <c r="CO84" s="350"/>
      <c r="CP84" s="350"/>
      <c r="CQ84" s="350"/>
      <c r="CR84" s="350"/>
      <c r="CS84" s="350"/>
      <c r="CT84" s="350"/>
      <c r="CU84" s="350"/>
      <c r="CV84" s="350"/>
      <c r="CW84" s="350"/>
      <c r="CX84" s="350"/>
      <c r="CY84" s="350"/>
      <c r="CZ84" s="350"/>
      <c r="DA84" s="350"/>
      <c r="DB84" s="350"/>
      <c r="DC84" s="350"/>
      <c r="DD84" s="350"/>
      <c r="DE84" s="350"/>
      <c r="DF84" s="350"/>
      <c r="DG84" s="350"/>
      <c r="DH84" s="350"/>
      <c r="DI84" s="350"/>
      <c r="DJ84" s="350"/>
      <c r="DK84" s="350"/>
      <c r="DL84" s="350"/>
      <c r="DM84" s="350"/>
      <c r="DN84" s="350"/>
      <c r="DO84" s="350"/>
      <c r="DP84" s="350"/>
      <c r="DQ84" s="350"/>
      <c r="DR84" s="350"/>
      <c r="DS84" s="350"/>
      <c r="DT84" s="350"/>
      <c r="DU84" s="350"/>
      <c r="DV84" s="350"/>
      <c r="DW84" s="350"/>
      <c r="DX84" s="350"/>
      <c r="DY84" s="350"/>
      <c r="DZ84" s="350"/>
      <c r="EA84" s="350"/>
      <c r="EB84" s="350"/>
      <c r="EC84" s="350"/>
      <c r="ED84" s="350"/>
      <c r="EE84" s="350"/>
      <c r="EF84" s="350"/>
      <c r="EG84" s="350"/>
      <c r="EH84" s="350"/>
      <c r="EI84" s="350"/>
      <c r="EJ84" s="350"/>
      <c r="EK84" s="350"/>
      <c r="EL84" s="350"/>
      <c r="EM84" s="350"/>
      <c r="EN84" s="350"/>
      <c r="EO84" s="350"/>
      <c r="EP84" s="350"/>
      <c r="EQ84" s="350"/>
      <c r="ER84" s="350"/>
      <c r="ES84" s="350"/>
      <c r="ET84" s="350"/>
      <c r="EU84" s="350"/>
      <c r="EV84" s="350"/>
      <c r="EW84" s="350"/>
      <c r="EX84" s="350"/>
      <c r="EY84" s="350"/>
      <c r="EZ84" s="350"/>
      <c r="FA84" s="350"/>
      <c r="FB84" s="350"/>
      <c r="FC84" s="350"/>
      <c r="FD84" s="350"/>
      <c r="FE84" s="350"/>
      <c r="FF84" s="350"/>
      <c r="FG84" s="350"/>
      <c r="FH84" s="350"/>
      <c r="FI84" s="350"/>
      <c r="FJ84" s="350"/>
      <c r="FK84" s="350"/>
      <c r="FL84" s="350"/>
      <c r="FM84" s="350"/>
      <c r="FN84" s="350"/>
      <c r="FO84" s="350"/>
      <c r="FP84" s="350"/>
      <c r="FQ84" s="350"/>
      <c r="FR84" s="350"/>
      <c r="FS84" s="350"/>
      <c r="FT84" s="350"/>
      <c r="FU84" s="350"/>
      <c r="FV84" s="350"/>
      <c r="FW84" s="350"/>
      <c r="FX84" s="350"/>
      <c r="FY84" s="350"/>
      <c r="FZ84" s="350"/>
      <c r="GA84" s="350"/>
      <c r="GB84" s="350"/>
      <c r="GC84" s="350"/>
      <c r="GD84" s="350"/>
      <c r="GE84" s="350"/>
      <c r="GF84" s="350"/>
      <c r="GG84" s="350"/>
      <c r="GH84" s="350"/>
      <c r="GI84" s="350"/>
      <c r="GJ84" s="350"/>
      <c r="GK84" s="350"/>
      <c r="GL84" s="350"/>
      <c r="GM84" s="350"/>
      <c r="GN84" s="350"/>
      <c r="GO84" s="350"/>
      <c r="GP84" s="350"/>
      <c r="GQ84" s="350"/>
      <c r="GR84" s="350"/>
      <c r="GS84" s="350"/>
      <c r="GT84" s="350"/>
      <c r="GU84" s="350"/>
      <c r="GV84" s="350"/>
      <c r="GW84" s="350"/>
      <c r="GX84" s="350"/>
      <c r="GY84" s="350"/>
      <c r="GZ84" s="350"/>
      <c r="HA84" s="350"/>
      <c r="HB84" s="350"/>
      <c r="HC84" s="350"/>
      <c r="HD84" s="350"/>
      <c r="HE84" s="350"/>
      <c r="HF84" s="350"/>
      <c r="HG84" s="350"/>
      <c r="HH84" s="350"/>
      <c r="HI84" s="350"/>
      <c r="HJ84" s="350"/>
      <c r="HK84" s="350"/>
      <c r="HL84" s="350"/>
      <c r="HM84" s="350"/>
      <c r="HN84" s="350"/>
      <c r="HO84" s="350"/>
      <c r="HP84" s="350"/>
      <c r="HQ84" s="350"/>
      <c r="HR84" s="350"/>
      <c r="HS84" s="350"/>
      <c r="HT84" s="350"/>
      <c r="HU84" s="350"/>
      <c r="HV84" s="350"/>
      <c r="HW84" s="350"/>
      <c r="HX84" s="350"/>
      <c r="HY84" s="350"/>
      <c r="HZ84" s="350"/>
      <c r="IA84" s="350"/>
      <c r="IB84" s="350"/>
      <c r="IC84" s="350"/>
      <c r="ID84" s="350"/>
      <c r="IE84" s="350"/>
      <c r="IF84" s="350"/>
      <c r="IG84" s="350"/>
      <c r="IH84" s="350"/>
      <c r="II84" s="350"/>
      <c r="IJ84" s="350"/>
      <c r="IK84" s="350"/>
      <c r="IL84" s="350"/>
      <c r="IM84" s="350"/>
      <c r="IN84" s="350"/>
      <c r="IO84" s="350"/>
      <c r="IP84" s="350"/>
      <c r="IQ84" s="350"/>
      <c r="IR84" s="350"/>
      <c r="IS84" s="350"/>
      <c r="IT84" s="350"/>
      <c r="IU84" s="350"/>
      <c r="IV84" s="350"/>
      <c r="IW84" s="350"/>
      <c r="IX84" s="350"/>
      <c r="IY84" s="350"/>
      <c r="IZ84" s="350"/>
      <c r="JA84" s="350"/>
      <c r="JB84" s="350"/>
      <c r="JC84" s="350"/>
      <c r="JD84" s="350"/>
      <c r="JE84" s="350"/>
      <c r="JF84" s="350"/>
      <c r="JG84" s="350"/>
      <c r="JH84" s="350"/>
      <c r="JI84" s="350"/>
      <c r="JJ84" s="350"/>
      <c r="JK84" s="350"/>
      <c r="JL84" s="350"/>
      <c r="JM84" s="350"/>
      <c r="JN84" s="350"/>
      <c r="JO84" s="350"/>
      <c r="JP84" s="350"/>
      <c r="JQ84" s="350"/>
      <c r="JR84" s="350"/>
      <c r="JS84" s="350"/>
      <c r="JT84" s="350"/>
      <c r="JU84" s="350"/>
      <c r="JV84" s="350"/>
      <c r="JW84" s="350"/>
      <c r="JX84" s="350"/>
      <c r="JY84" s="350"/>
      <c r="JZ84" s="350"/>
      <c r="KA84" s="350"/>
      <c r="KB84" s="350"/>
      <c r="KC84" s="350"/>
      <c r="KD84" s="350"/>
      <c r="KE84" s="350"/>
      <c r="KF84" s="350"/>
      <c r="KG84" s="350"/>
      <c r="KH84" s="350"/>
      <c r="KI84" s="350"/>
      <c r="KJ84" s="350"/>
      <c r="KK84" s="350"/>
      <c r="KL84" s="350"/>
      <c r="KM84" s="350"/>
      <c r="KN84" s="350"/>
    </row>
    <row r="85" spans="1:303" s="56" customFormat="1" ht="12" customHeight="1" x14ac:dyDescent="0.2">
      <c r="A85" s="363" t="s">
        <v>474</v>
      </c>
      <c r="B85" s="350"/>
      <c r="C85" s="217"/>
      <c r="D85" s="217"/>
      <c r="E85" s="361"/>
      <c r="F85" s="217"/>
      <c r="G85" s="361"/>
      <c r="H85" s="217"/>
      <c r="I85" s="361"/>
      <c r="J85" s="217"/>
      <c r="K85" s="361"/>
      <c r="L85" s="362"/>
      <c r="M85" s="361"/>
      <c r="N85" s="362"/>
      <c r="O85" s="361"/>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0"/>
      <c r="BC85" s="350"/>
      <c r="BD85" s="350"/>
      <c r="BE85" s="350"/>
      <c r="BF85" s="350"/>
      <c r="BG85" s="350"/>
      <c r="BH85" s="350"/>
      <c r="BI85" s="350"/>
      <c r="BJ85" s="350"/>
      <c r="BK85" s="350"/>
      <c r="BL85" s="350"/>
      <c r="BM85" s="350"/>
      <c r="BN85" s="350"/>
      <c r="BO85" s="350"/>
      <c r="BP85" s="350"/>
      <c r="BQ85" s="350"/>
      <c r="BR85" s="350"/>
      <c r="BS85" s="350"/>
      <c r="BT85" s="350"/>
      <c r="BU85" s="350"/>
      <c r="BV85" s="350"/>
      <c r="BW85" s="350"/>
      <c r="BX85" s="350"/>
      <c r="BY85" s="350"/>
      <c r="BZ85" s="350"/>
      <c r="CA85" s="350"/>
      <c r="CB85" s="350"/>
      <c r="CC85" s="350"/>
      <c r="CD85" s="350"/>
      <c r="CE85" s="350"/>
      <c r="CF85" s="350"/>
      <c r="CG85" s="350"/>
      <c r="CH85" s="350"/>
      <c r="CI85" s="350"/>
      <c r="CJ85" s="350"/>
      <c r="CK85" s="350"/>
      <c r="CL85" s="350"/>
      <c r="CM85" s="350"/>
      <c r="CN85" s="350"/>
      <c r="CO85" s="350"/>
      <c r="CP85" s="350"/>
      <c r="CQ85" s="350"/>
      <c r="CR85" s="350"/>
      <c r="CS85" s="350"/>
      <c r="CT85" s="350"/>
      <c r="CU85" s="350"/>
      <c r="CV85" s="350"/>
      <c r="CW85" s="350"/>
      <c r="CX85" s="350"/>
      <c r="CY85" s="350"/>
      <c r="CZ85" s="350"/>
      <c r="DA85" s="350"/>
      <c r="DB85" s="350"/>
      <c r="DC85" s="350"/>
      <c r="DD85" s="350"/>
      <c r="DE85" s="350"/>
      <c r="DF85" s="350"/>
      <c r="DG85" s="350"/>
      <c r="DH85" s="350"/>
      <c r="DI85" s="350"/>
      <c r="DJ85" s="350"/>
      <c r="DK85" s="350"/>
      <c r="DL85" s="350"/>
      <c r="DM85" s="350"/>
      <c r="DN85" s="350"/>
      <c r="DO85" s="350"/>
      <c r="DP85" s="350"/>
      <c r="DQ85" s="350"/>
      <c r="DR85" s="350"/>
      <c r="DS85" s="350"/>
      <c r="DT85" s="350"/>
      <c r="DU85" s="350"/>
      <c r="DV85" s="350"/>
      <c r="DW85" s="350"/>
      <c r="DX85" s="350"/>
      <c r="DY85" s="350"/>
      <c r="DZ85" s="350"/>
      <c r="EA85" s="350"/>
      <c r="EB85" s="350"/>
      <c r="EC85" s="350"/>
      <c r="ED85" s="350"/>
      <c r="EE85" s="350"/>
      <c r="EF85" s="350"/>
      <c r="EG85" s="350"/>
      <c r="EH85" s="350"/>
      <c r="EI85" s="350"/>
      <c r="EJ85" s="350"/>
      <c r="EK85" s="350"/>
      <c r="EL85" s="350"/>
      <c r="EM85" s="350"/>
      <c r="EN85" s="350"/>
      <c r="EO85" s="350"/>
      <c r="EP85" s="350"/>
      <c r="EQ85" s="350"/>
      <c r="ER85" s="350"/>
      <c r="ES85" s="350"/>
      <c r="ET85" s="350"/>
      <c r="EU85" s="350"/>
      <c r="EV85" s="350"/>
      <c r="EW85" s="350"/>
      <c r="EX85" s="350"/>
      <c r="EY85" s="350"/>
      <c r="EZ85" s="350"/>
      <c r="FA85" s="350"/>
      <c r="FB85" s="350"/>
      <c r="FC85" s="350"/>
      <c r="FD85" s="350"/>
      <c r="FE85" s="350"/>
      <c r="FF85" s="350"/>
      <c r="FG85" s="350"/>
      <c r="FH85" s="350"/>
      <c r="FI85" s="350"/>
      <c r="FJ85" s="350"/>
      <c r="FK85" s="350"/>
      <c r="FL85" s="350"/>
      <c r="FM85" s="350"/>
      <c r="FN85" s="350"/>
      <c r="FO85" s="350"/>
      <c r="FP85" s="350"/>
      <c r="FQ85" s="350"/>
      <c r="FR85" s="350"/>
      <c r="FS85" s="350"/>
      <c r="FT85" s="350"/>
      <c r="FU85" s="350"/>
      <c r="FV85" s="350"/>
      <c r="FW85" s="350"/>
      <c r="FX85" s="350"/>
      <c r="FY85" s="350"/>
      <c r="FZ85" s="350"/>
      <c r="GA85" s="350"/>
      <c r="GB85" s="350"/>
      <c r="GC85" s="350"/>
      <c r="GD85" s="350"/>
      <c r="GE85" s="350"/>
      <c r="GF85" s="350"/>
      <c r="GG85" s="350"/>
      <c r="GH85" s="350"/>
      <c r="GI85" s="350"/>
      <c r="GJ85" s="350"/>
      <c r="GK85" s="350"/>
      <c r="GL85" s="350"/>
      <c r="GM85" s="350"/>
      <c r="GN85" s="350"/>
      <c r="GO85" s="350"/>
      <c r="GP85" s="350"/>
      <c r="GQ85" s="350"/>
      <c r="GR85" s="350"/>
      <c r="GS85" s="350"/>
      <c r="GT85" s="350"/>
      <c r="GU85" s="350"/>
      <c r="GV85" s="350"/>
      <c r="GW85" s="350"/>
      <c r="GX85" s="350"/>
      <c r="GY85" s="350"/>
      <c r="GZ85" s="350"/>
      <c r="HA85" s="350"/>
      <c r="HB85" s="350"/>
      <c r="HC85" s="350"/>
      <c r="HD85" s="350"/>
      <c r="HE85" s="350"/>
      <c r="HF85" s="350"/>
      <c r="HG85" s="350"/>
      <c r="HH85" s="350"/>
      <c r="HI85" s="350"/>
      <c r="HJ85" s="350"/>
      <c r="HK85" s="350"/>
      <c r="HL85" s="350"/>
      <c r="HM85" s="350"/>
      <c r="HN85" s="350"/>
      <c r="HO85" s="350"/>
      <c r="HP85" s="350"/>
      <c r="HQ85" s="350"/>
      <c r="HR85" s="350"/>
      <c r="HS85" s="350"/>
      <c r="HT85" s="350"/>
      <c r="HU85" s="350"/>
      <c r="HV85" s="350"/>
      <c r="HW85" s="350"/>
      <c r="HX85" s="350"/>
      <c r="HY85" s="350"/>
      <c r="HZ85" s="350"/>
      <c r="IA85" s="350"/>
      <c r="IB85" s="350"/>
      <c r="IC85" s="350"/>
      <c r="ID85" s="350"/>
      <c r="IE85" s="350"/>
      <c r="IF85" s="350"/>
      <c r="IG85" s="350"/>
      <c r="IH85" s="350"/>
      <c r="II85" s="350"/>
      <c r="IJ85" s="350"/>
      <c r="IK85" s="350"/>
      <c r="IL85" s="350"/>
      <c r="IM85" s="350"/>
      <c r="IN85" s="350"/>
      <c r="IO85" s="350"/>
      <c r="IP85" s="350"/>
      <c r="IQ85" s="350"/>
      <c r="IR85" s="350"/>
      <c r="IS85" s="350"/>
      <c r="IT85" s="350"/>
      <c r="IU85" s="350"/>
      <c r="IV85" s="350"/>
      <c r="IW85" s="350"/>
      <c r="IX85" s="350"/>
      <c r="IY85" s="350"/>
      <c r="IZ85" s="350"/>
      <c r="JA85" s="350"/>
      <c r="JB85" s="350"/>
      <c r="JC85" s="350"/>
      <c r="JD85" s="350"/>
      <c r="JE85" s="350"/>
      <c r="JF85" s="350"/>
      <c r="JG85" s="350"/>
      <c r="JH85" s="350"/>
      <c r="JI85" s="350"/>
      <c r="JJ85" s="350"/>
      <c r="JK85" s="350"/>
      <c r="JL85" s="350"/>
      <c r="JM85" s="350"/>
      <c r="JN85" s="350"/>
      <c r="JO85" s="350"/>
      <c r="JP85" s="350"/>
      <c r="JQ85" s="350"/>
      <c r="JR85" s="350"/>
      <c r="JS85" s="350"/>
      <c r="JT85" s="350"/>
      <c r="JU85" s="350"/>
      <c r="JV85" s="350"/>
      <c r="JW85" s="350"/>
      <c r="JX85" s="350"/>
      <c r="JY85" s="350"/>
      <c r="JZ85" s="350"/>
      <c r="KA85" s="350"/>
      <c r="KB85" s="350"/>
      <c r="KC85" s="350"/>
      <c r="KD85" s="350"/>
      <c r="KE85" s="350"/>
      <c r="KF85" s="350"/>
      <c r="KG85" s="350"/>
      <c r="KH85" s="350"/>
      <c r="KI85" s="350"/>
      <c r="KJ85" s="350"/>
      <c r="KK85" s="350"/>
      <c r="KL85" s="350"/>
      <c r="KM85" s="350"/>
      <c r="KN85" s="350"/>
    </row>
    <row r="86" spans="1:303" s="56" customFormat="1" ht="12" customHeight="1" x14ac:dyDescent="0.2">
      <c r="A86" s="361">
        <v>2006</v>
      </c>
      <c r="B86" s="350"/>
      <c r="C86" s="217">
        <v>72</v>
      </c>
      <c r="D86" s="217">
        <v>56</v>
      </c>
      <c r="E86" s="361"/>
      <c r="F86" s="217">
        <v>3</v>
      </c>
      <c r="G86" s="361"/>
      <c r="H86" s="217">
        <v>6</v>
      </c>
      <c r="I86" s="361"/>
      <c r="J86" s="217">
        <v>7</v>
      </c>
      <c r="K86" s="361"/>
      <c r="L86" s="362">
        <f t="shared" ref="L86:L95" si="34">100*SUM(F86,H86)/C86</f>
        <v>12.5</v>
      </c>
      <c r="M86" s="361"/>
      <c r="N86" s="362">
        <f t="shared" ref="N86:N95" si="35">100*H86/C86</f>
        <v>8.3333333333333339</v>
      </c>
      <c r="O86" s="361"/>
      <c r="P86" s="350"/>
      <c r="Q86" s="350"/>
      <c r="R86" s="350"/>
      <c r="S86" s="350"/>
      <c r="T86" s="350"/>
      <c r="U86" s="350"/>
      <c r="V86" s="350"/>
      <c r="W86" s="350"/>
      <c r="X86" s="350"/>
      <c r="Y86" s="350"/>
      <c r="Z86" s="350"/>
      <c r="AA86" s="350"/>
      <c r="AB86" s="350"/>
      <c r="AC86" s="350"/>
      <c r="AD86" s="350"/>
      <c r="AE86" s="350"/>
      <c r="AF86" s="350"/>
      <c r="AG86" s="350"/>
      <c r="AH86" s="350"/>
      <c r="AI86" s="350"/>
      <c r="AJ86" s="350"/>
      <c r="AK86" s="350"/>
      <c r="AL86" s="350"/>
      <c r="AM86" s="350"/>
      <c r="AN86" s="350"/>
      <c r="AO86" s="350"/>
      <c r="AP86" s="350"/>
      <c r="AQ86" s="350"/>
      <c r="AR86" s="350"/>
      <c r="AS86" s="350"/>
      <c r="AT86" s="350"/>
      <c r="AU86" s="350"/>
      <c r="AV86" s="350"/>
      <c r="AW86" s="350"/>
      <c r="AX86" s="350"/>
      <c r="AY86" s="350"/>
      <c r="AZ86" s="350"/>
      <c r="BA86" s="350"/>
      <c r="BB86" s="350"/>
      <c r="BC86" s="350"/>
      <c r="BD86" s="350"/>
      <c r="BE86" s="350"/>
      <c r="BF86" s="350"/>
      <c r="BG86" s="350"/>
      <c r="BH86" s="350"/>
      <c r="BI86" s="350"/>
      <c r="BJ86" s="350"/>
      <c r="BK86" s="350"/>
      <c r="BL86" s="350"/>
      <c r="BM86" s="350"/>
      <c r="BN86" s="350"/>
      <c r="BO86" s="350"/>
      <c r="BP86" s="350"/>
      <c r="BQ86" s="350"/>
      <c r="BR86" s="350"/>
      <c r="BS86" s="350"/>
      <c r="BT86" s="350"/>
      <c r="BU86" s="350"/>
      <c r="BV86" s="350"/>
      <c r="BW86" s="350"/>
      <c r="BX86" s="350"/>
      <c r="BY86" s="350"/>
      <c r="BZ86" s="350"/>
      <c r="CA86" s="350"/>
      <c r="CB86" s="350"/>
      <c r="CC86" s="350"/>
      <c r="CD86" s="350"/>
      <c r="CE86" s="350"/>
      <c r="CF86" s="350"/>
      <c r="CG86" s="350"/>
      <c r="CH86" s="350"/>
      <c r="CI86" s="350"/>
      <c r="CJ86" s="350"/>
      <c r="CK86" s="350"/>
      <c r="CL86" s="350"/>
      <c r="CM86" s="350"/>
      <c r="CN86" s="350"/>
      <c r="CO86" s="350"/>
      <c r="CP86" s="350"/>
      <c r="CQ86" s="350"/>
      <c r="CR86" s="350"/>
      <c r="CS86" s="350"/>
      <c r="CT86" s="350"/>
      <c r="CU86" s="350"/>
      <c r="CV86" s="350"/>
      <c r="CW86" s="350"/>
      <c r="CX86" s="350"/>
      <c r="CY86" s="350"/>
      <c r="CZ86" s="350"/>
      <c r="DA86" s="350"/>
      <c r="DB86" s="350"/>
      <c r="DC86" s="350"/>
      <c r="DD86" s="350"/>
      <c r="DE86" s="350"/>
      <c r="DF86" s="350"/>
      <c r="DG86" s="350"/>
      <c r="DH86" s="350"/>
      <c r="DI86" s="350"/>
      <c r="DJ86" s="350"/>
      <c r="DK86" s="350"/>
      <c r="DL86" s="350"/>
      <c r="DM86" s="350"/>
      <c r="DN86" s="350"/>
      <c r="DO86" s="350"/>
      <c r="DP86" s="350"/>
      <c r="DQ86" s="350"/>
      <c r="DR86" s="350"/>
      <c r="DS86" s="350"/>
      <c r="DT86" s="350"/>
      <c r="DU86" s="350"/>
      <c r="DV86" s="350"/>
      <c r="DW86" s="350"/>
      <c r="DX86" s="350"/>
      <c r="DY86" s="350"/>
      <c r="DZ86" s="350"/>
      <c r="EA86" s="350"/>
      <c r="EB86" s="350"/>
      <c r="EC86" s="350"/>
      <c r="ED86" s="350"/>
      <c r="EE86" s="350"/>
      <c r="EF86" s="350"/>
      <c r="EG86" s="350"/>
      <c r="EH86" s="350"/>
      <c r="EI86" s="350"/>
      <c r="EJ86" s="350"/>
      <c r="EK86" s="350"/>
      <c r="EL86" s="350"/>
      <c r="EM86" s="350"/>
      <c r="EN86" s="350"/>
      <c r="EO86" s="350"/>
      <c r="EP86" s="350"/>
      <c r="EQ86" s="350"/>
      <c r="ER86" s="350"/>
      <c r="ES86" s="350"/>
      <c r="ET86" s="350"/>
      <c r="EU86" s="350"/>
      <c r="EV86" s="350"/>
      <c r="EW86" s="350"/>
      <c r="EX86" s="350"/>
      <c r="EY86" s="350"/>
      <c r="EZ86" s="350"/>
      <c r="FA86" s="350"/>
      <c r="FB86" s="350"/>
      <c r="FC86" s="350"/>
      <c r="FD86" s="350"/>
      <c r="FE86" s="350"/>
      <c r="FF86" s="350"/>
      <c r="FG86" s="350"/>
      <c r="FH86" s="350"/>
      <c r="FI86" s="350"/>
      <c r="FJ86" s="350"/>
      <c r="FK86" s="350"/>
      <c r="FL86" s="350"/>
      <c r="FM86" s="350"/>
      <c r="FN86" s="350"/>
      <c r="FO86" s="350"/>
      <c r="FP86" s="350"/>
      <c r="FQ86" s="350"/>
      <c r="FR86" s="350"/>
      <c r="FS86" s="350"/>
      <c r="FT86" s="350"/>
      <c r="FU86" s="350"/>
      <c r="FV86" s="350"/>
      <c r="FW86" s="350"/>
      <c r="FX86" s="350"/>
      <c r="FY86" s="350"/>
      <c r="FZ86" s="350"/>
      <c r="GA86" s="350"/>
      <c r="GB86" s="350"/>
      <c r="GC86" s="350"/>
      <c r="GD86" s="350"/>
      <c r="GE86" s="350"/>
      <c r="GF86" s="350"/>
      <c r="GG86" s="350"/>
      <c r="GH86" s="350"/>
      <c r="GI86" s="350"/>
      <c r="GJ86" s="350"/>
      <c r="GK86" s="350"/>
      <c r="GL86" s="350"/>
      <c r="GM86" s="350"/>
      <c r="GN86" s="350"/>
      <c r="GO86" s="350"/>
      <c r="GP86" s="350"/>
      <c r="GQ86" s="350"/>
      <c r="GR86" s="350"/>
      <c r="GS86" s="350"/>
      <c r="GT86" s="350"/>
      <c r="GU86" s="350"/>
      <c r="GV86" s="350"/>
      <c r="GW86" s="350"/>
      <c r="GX86" s="350"/>
      <c r="GY86" s="350"/>
      <c r="GZ86" s="350"/>
      <c r="HA86" s="350"/>
      <c r="HB86" s="350"/>
      <c r="HC86" s="350"/>
      <c r="HD86" s="350"/>
      <c r="HE86" s="350"/>
      <c r="HF86" s="350"/>
      <c r="HG86" s="350"/>
      <c r="HH86" s="350"/>
      <c r="HI86" s="350"/>
      <c r="HJ86" s="350"/>
      <c r="HK86" s="350"/>
      <c r="HL86" s="350"/>
      <c r="HM86" s="350"/>
      <c r="HN86" s="350"/>
      <c r="HO86" s="350"/>
      <c r="HP86" s="350"/>
      <c r="HQ86" s="350"/>
      <c r="HR86" s="350"/>
      <c r="HS86" s="350"/>
      <c r="HT86" s="350"/>
      <c r="HU86" s="350"/>
      <c r="HV86" s="350"/>
      <c r="HW86" s="350"/>
      <c r="HX86" s="350"/>
      <c r="HY86" s="350"/>
      <c r="HZ86" s="350"/>
      <c r="IA86" s="350"/>
      <c r="IB86" s="350"/>
      <c r="IC86" s="350"/>
      <c r="ID86" s="350"/>
      <c r="IE86" s="350"/>
      <c r="IF86" s="350"/>
      <c r="IG86" s="350"/>
      <c r="IH86" s="350"/>
      <c r="II86" s="350"/>
      <c r="IJ86" s="350"/>
      <c r="IK86" s="350"/>
      <c r="IL86" s="350"/>
      <c r="IM86" s="350"/>
      <c r="IN86" s="350"/>
      <c r="IO86" s="350"/>
      <c r="IP86" s="350"/>
      <c r="IQ86" s="350"/>
      <c r="IR86" s="350"/>
      <c r="IS86" s="350"/>
      <c r="IT86" s="350"/>
      <c r="IU86" s="350"/>
      <c r="IV86" s="350"/>
      <c r="IW86" s="350"/>
      <c r="IX86" s="350"/>
      <c r="IY86" s="350"/>
      <c r="IZ86" s="350"/>
      <c r="JA86" s="350"/>
      <c r="JB86" s="350"/>
      <c r="JC86" s="350"/>
      <c r="JD86" s="350"/>
      <c r="JE86" s="350"/>
      <c r="JF86" s="350"/>
      <c r="JG86" s="350"/>
      <c r="JH86" s="350"/>
      <c r="JI86" s="350"/>
      <c r="JJ86" s="350"/>
      <c r="JK86" s="350"/>
      <c r="JL86" s="350"/>
      <c r="JM86" s="350"/>
      <c r="JN86" s="350"/>
      <c r="JO86" s="350"/>
      <c r="JP86" s="350"/>
      <c r="JQ86" s="350"/>
      <c r="JR86" s="350"/>
      <c r="JS86" s="350"/>
      <c r="JT86" s="350"/>
      <c r="JU86" s="350"/>
      <c r="JV86" s="350"/>
      <c r="JW86" s="350"/>
      <c r="JX86" s="350"/>
      <c r="JY86" s="350"/>
      <c r="JZ86" s="350"/>
      <c r="KA86" s="350"/>
      <c r="KB86" s="350"/>
      <c r="KC86" s="350"/>
      <c r="KD86" s="350"/>
      <c r="KE86" s="350"/>
      <c r="KF86" s="350"/>
      <c r="KG86" s="350"/>
      <c r="KH86" s="350"/>
      <c r="KI86" s="350"/>
      <c r="KJ86" s="350"/>
      <c r="KK86" s="350"/>
      <c r="KL86" s="350"/>
      <c r="KM86" s="350"/>
      <c r="KN86" s="350"/>
    </row>
    <row r="87" spans="1:303" s="56" customFormat="1" ht="12" customHeight="1" x14ac:dyDescent="0.2">
      <c r="A87" s="361">
        <v>2007</v>
      </c>
      <c r="B87" s="350"/>
      <c r="C87" s="217">
        <v>98</v>
      </c>
      <c r="D87" s="217">
        <v>60</v>
      </c>
      <c r="E87" s="381"/>
      <c r="F87" s="217">
        <v>8</v>
      </c>
      <c r="G87" s="381"/>
      <c r="H87" s="217">
        <v>18</v>
      </c>
      <c r="I87" s="381"/>
      <c r="J87" s="217">
        <v>12</v>
      </c>
      <c r="K87" s="381"/>
      <c r="L87" s="362">
        <f t="shared" si="34"/>
        <v>26.530612244897959</v>
      </c>
      <c r="M87" s="381"/>
      <c r="N87" s="362">
        <f t="shared" si="35"/>
        <v>18.367346938775512</v>
      </c>
      <c r="O87" s="381"/>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c r="AT87" s="350"/>
      <c r="AU87" s="350"/>
      <c r="AV87" s="350"/>
      <c r="AW87" s="350"/>
      <c r="AX87" s="350"/>
      <c r="AY87" s="350"/>
      <c r="AZ87" s="350"/>
      <c r="BA87" s="350"/>
      <c r="BB87" s="350"/>
      <c r="BC87" s="350"/>
      <c r="BD87" s="350"/>
      <c r="BE87" s="350"/>
      <c r="BF87" s="350"/>
      <c r="BG87" s="350"/>
      <c r="BH87" s="350"/>
      <c r="BI87" s="350"/>
      <c r="BJ87" s="350"/>
      <c r="BK87" s="350"/>
      <c r="BL87" s="350"/>
      <c r="BM87" s="350"/>
      <c r="BN87" s="350"/>
      <c r="BO87" s="350"/>
      <c r="BP87" s="350"/>
      <c r="BQ87" s="350"/>
      <c r="BR87" s="350"/>
      <c r="BS87" s="350"/>
      <c r="BT87" s="350"/>
      <c r="BU87" s="350"/>
      <c r="BV87" s="350"/>
      <c r="BW87" s="350"/>
      <c r="BX87" s="350"/>
      <c r="BY87" s="350"/>
      <c r="BZ87" s="350"/>
      <c r="CA87" s="350"/>
      <c r="CB87" s="350"/>
      <c r="CC87" s="350"/>
      <c r="CD87" s="350"/>
      <c r="CE87" s="350"/>
      <c r="CF87" s="350"/>
      <c r="CG87" s="350"/>
      <c r="CH87" s="350"/>
      <c r="CI87" s="350"/>
      <c r="CJ87" s="350"/>
      <c r="CK87" s="350"/>
      <c r="CL87" s="350"/>
      <c r="CM87" s="350"/>
      <c r="CN87" s="350"/>
      <c r="CO87" s="350"/>
      <c r="CP87" s="350"/>
      <c r="CQ87" s="350"/>
      <c r="CR87" s="350"/>
      <c r="CS87" s="350"/>
      <c r="CT87" s="350"/>
      <c r="CU87" s="350"/>
      <c r="CV87" s="350"/>
      <c r="CW87" s="350"/>
      <c r="CX87" s="350"/>
      <c r="CY87" s="350"/>
      <c r="CZ87" s="350"/>
      <c r="DA87" s="350"/>
      <c r="DB87" s="350"/>
      <c r="DC87" s="350"/>
      <c r="DD87" s="350"/>
      <c r="DE87" s="350"/>
      <c r="DF87" s="350"/>
      <c r="DG87" s="350"/>
      <c r="DH87" s="350"/>
      <c r="DI87" s="350"/>
      <c r="DJ87" s="350"/>
      <c r="DK87" s="350"/>
      <c r="DL87" s="350"/>
      <c r="DM87" s="350"/>
      <c r="DN87" s="350"/>
      <c r="DO87" s="350"/>
      <c r="DP87" s="350"/>
      <c r="DQ87" s="350"/>
      <c r="DR87" s="350"/>
      <c r="DS87" s="350"/>
      <c r="DT87" s="350"/>
      <c r="DU87" s="350"/>
      <c r="DV87" s="350"/>
      <c r="DW87" s="350"/>
      <c r="DX87" s="350"/>
      <c r="DY87" s="350"/>
      <c r="DZ87" s="350"/>
      <c r="EA87" s="350"/>
      <c r="EB87" s="350"/>
      <c r="EC87" s="350"/>
      <c r="ED87" s="350"/>
      <c r="EE87" s="350"/>
      <c r="EF87" s="350"/>
      <c r="EG87" s="350"/>
      <c r="EH87" s="350"/>
      <c r="EI87" s="350"/>
      <c r="EJ87" s="350"/>
      <c r="EK87" s="350"/>
      <c r="EL87" s="350"/>
      <c r="EM87" s="350"/>
      <c r="EN87" s="350"/>
      <c r="EO87" s="350"/>
      <c r="EP87" s="350"/>
      <c r="EQ87" s="350"/>
      <c r="ER87" s="350"/>
      <c r="ES87" s="350"/>
      <c r="ET87" s="350"/>
      <c r="EU87" s="350"/>
      <c r="EV87" s="350"/>
      <c r="EW87" s="350"/>
      <c r="EX87" s="350"/>
      <c r="EY87" s="350"/>
      <c r="EZ87" s="350"/>
      <c r="FA87" s="350"/>
      <c r="FB87" s="350"/>
      <c r="FC87" s="350"/>
      <c r="FD87" s="350"/>
      <c r="FE87" s="350"/>
      <c r="FF87" s="350"/>
      <c r="FG87" s="350"/>
      <c r="FH87" s="350"/>
      <c r="FI87" s="350"/>
      <c r="FJ87" s="350"/>
      <c r="FK87" s="350"/>
      <c r="FL87" s="350"/>
      <c r="FM87" s="350"/>
      <c r="FN87" s="350"/>
      <c r="FO87" s="350"/>
      <c r="FP87" s="350"/>
      <c r="FQ87" s="350"/>
      <c r="FR87" s="350"/>
      <c r="FS87" s="350"/>
      <c r="FT87" s="350"/>
      <c r="FU87" s="350"/>
      <c r="FV87" s="350"/>
      <c r="FW87" s="350"/>
      <c r="FX87" s="350"/>
      <c r="FY87" s="350"/>
      <c r="FZ87" s="350"/>
      <c r="GA87" s="350"/>
      <c r="GB87" s="350"/>
      <c r="GC87" s="350"/>
      <c r="GD87" s="350"/>
      <c r="GE87" s="350"/>
      <c r="GF87" s="350"/>
      <c r="GG87" s="350"/>
      <c r="GH87" s="350"/>
      <c r="GI87" s="350"/>
      <c r="GJ87" s="350"/>
      <c r="GK87" s="350"/>
      <c r="GL87" s="350"/>
      <c r="GM87" s="350"/>
      <c r="GN87" s="350"/>
      <c r="GO87" s="350"/>
      <c r="GP87" s="350"/>
      <c r="GQ87" s="350"/>
      <c r="GR87" s="350"/>
      <c r="GS87" s="350"/>
      <c r="GT87" s="350"/>
      <c r="GU87" s="350"/>
      <c r="GV87" s="350"/>
      <c r="GW87" s="350"/>
      <c r="GX87" s="350"/>
      <c r="GY87" s="350"/>
      <c r="GZ87" s="350"/>
      <c r="HA87" s="350"/>
      <c r="HB87" s="350"/>
      <c r="HC87" s="350"/>
      <c r="HD87" s="350"/>
      <c r="HE87" s="350"/>
      <c r="HF87" s="350"/>
      <c r="HG87" s="350"/>
      <c r="HH87" s="350"/>
      <c r="HI87" s="350"/>
      <c r="HJ87" s="350"/>
      <c r="HK87" s="350"/>
      <c r="HL87" s="350"/>
      <c r="HM87" s="350"/>
      <c r="HN87" s="350"/>
      <c r="HO87" s="350"/>
      <c r="HP87" s="350"/>
      <c r="HQ87" s="350"/>
      <c r="HR87" s="350"/>
      <c r="HS87" s="350"/>
      <c r="HT87" s="350"/>
      <c r="HU87" s="350"/>
      <c r="HV87" s="350"/>
      <c r="HW87" s="350"/>
      <c r="HX87" s="350"/>
      <c r="HY87" s="350"/>
      <c r="HZ87" s="350"/>
      <c r="IA87" s="350"/>
      <c r="IB87" s="350"/>
      <c r="IC87" s="350"/>
      <c r="ID87" s="350"/>
      <c r="IE87" s="350"/>
      <c r="IF87" s="350"/>
      <c r="IG87" s="350"/>
      <c r="IH87" s="350"/>
      <c r="II87" s="350"/>
      <c r="IJ87" s="350"/>
      <c r="IK87" s="350"/>
      <c r="IL87" s="350"/>
      <c r="IM87" s="350"/>
      <c r="IN87" s="350"/>
      <c r="IO87" s="350"/>
      <c r="IP87" s="350"/>
      <c r="IQ87" s="350"/>
      <c r="IR87" s="350"/>
      <c r="IS87" s="350"/>
      <c r="IT87" s="350"/>
      <c r="IU87" s="350"/>
      <c r="IV87" s="350"/>
      <c r="IW87" s="350"/>
      <c r="IX87" s="350"/>
      <c r="IY87" s="350"/>
      <c r="IZ87" s="350"/>
      <c r="JA87" s="350"/>
      <c r="JB87" s="350"/>
      <c r="JC87" s="350"/>
      <c r="JD87" s="350"/>
      <c r="JE87" s="350"/>
      <c r="JF87" s="350"/>
      <c r="JG87" s="350"/>
      <c r="JH87" s="350"/>
      <c r="JI87" s="350"/>
      <c r="JJ87" s="350"/>
      <c r="JK87" s="350"/>
      <c r="JL87" s="350"/>
      <c r="JM87" s="350"/>
      <c r="JN87" s="350"/>
      <c r="JO87" s="350"/>
      <c r="JP87" s="350"/>
      <c r="JQ87" s="350"/>
      <c r="JR87" s="350"/>
      <c r="JS87" s="350"/>
      <c r="JT87" s="350"/>
      <c r="JU87" s="350"/>
      <c r="JV87" s="350"/>
      <c r="JW87" s="350"/>
      <c r="JX87" s="350"/>
      <c r="JY87" s="350"/>
      <c r="JZ87" s="350"/>
      <c r="KA87" s="350"/>
      <c r="KB87" s="350"/>
      <c r="KC87" s="350"/>
      <c r="KD87" s="350"/>
      <c r="KE87" s="350"/>
      <c r="KF87" s="350"/>
      <c r="KG87" s="350"/>
      <c r="KH87" s="350"/>
      <c r="KI87" s="350"/>
      <c r="KJ87" s="350"/>
      <c r="KK87" s="350"/>
      <c r="KL87" s="350"/>
      <c r="KM87" s="350"/>
      <c r="KN87" s="350"/>
    </row>
    <row r="88" spans="1:303" s="56" customFormat="1" ht="12" customHeight="1" x14ac:dyDescent="0.2">
      <c r="A88" s="361">
        <v>2008</v>
      </c>
      <c r="B88" s="350"/>
      <c r="C88" s="217">
        <v>66</v>
      </c>
      <c r="D88" s="217">
        <v>54</v>
      </c>
      <c r="E88" s="361"/>
      <c r="F88" s="217">
        <v>2</v>
      </c>
      <c r="G88" s="361"/>
      <c r="H88" s="217">
        <v>5</v>
      </c>
      <c r="I88" s="361"/>
      <c r="J88" s="217">
        <v>5</v>
      </c>
      <c r="K88" s="361"/>
      <c r="L88" s="362">
        <f t="shared" si="34"/>
        <v>10.606060606060606</v>
      </c>
      <c r="M88" s="361"/>
      <c r="N88" s="362">
        <f t="shared" si="35"/>
        <v>7.5757575757575761</v>
      </c>
      <c r="O88" s="361"/>
      <c r="P88" s="350"/>
      <c r="Q88" s="350"/>
      <c r="R88" s="350"/>
      <c r="S88" s="350"/>
      <c r="T88" s="350"/>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U88" s="350"/>
      <c r="AV88" s="350"/>
      <c r="AW88" s="350"/>
      <c r="AX88" s="350"/>
      <c r="AY88" s="350"/>
      <c r="AZ88" s="350"/>
      <c r="BA88" s="350"/>
      <c r="BB88" s="350"/>
      <c r="BC88" s="350"/>
      <c r="BD88" s="350"/>
      <c r="BE88" s="350"/>
      <c r="BF88" s="350"/>
      <c r="BG88" s="350"/>
      <c r="BH88" s="350"/>
      <c r="BI88" s="350"/>
      <c r="BJ88" s="350"/>
      <c r="BK88" s="350"/>
      <c r="BL88" s="350"/>
      <c r="BM88" s="350"/>
      <c r="BN88" s="350"/>
      <c r="BO88" s="350"/>
      <c r="BP88" s="350"/>
      <c r="BQ88" s="350"/>
      <c r="BR88" s="350"/>
      <c r="BS88" s="350"/>
      <c r="BT88" s="350"/>
      <c r="BU88" s="350"/>
      <c r="BV88" s="350"/>
      <c r="BW88" s="350"/>
      <c r="BX88" s="350"/>
      <c r="BY88" s="350"/>
      <c r="BZ88" s="350"/>
      <c r="CA88" s="350"/>
      <c r="CB88" s="350"/>
      <c r="CC88" s="350"/>
      <c r="CD88" s="350"/>
      <c r="CE88" s="350"/>
      <c r="CF88" s="350"/>
      <c r="CG88" s="350"/>
      <c r="CH88" s="350"/>
      <c r="CI88" s="350"/>
      <c r="CJ88" s="350"/>
      <c r="CK88" s="350"/>
      <c r="CL88" s="350"/>
      <c r="CM88" s="350"/>
      <c r="CN88" s="350"/>
      <c r="CO88" s="350"/>
      <c r="CP88" s="350"/>
      <c r="CQ88" s="350"/>
      <c r="CR88" s="350"/>
      <c r="CS88" s="350"/>
      <c r="CT88" s="350"/>
      <c r="CU88" s="350"/>
      <c r="CV88" s="350"/>
      <c r="CW88" s="350"/>
      <c r="CX88" s="350"/>
      <c r="CY88" s="350"/>
      <c r="CZ88" s="350"/>
      <c r="DA88" s="350"/>
      <c r="DB88" s="350"/>
      <c r="DC88" s="350"/>
      <c r="DD88" s="350"/>
      <c r="DE88" s="350"/>
      <c r="DF88" s="350"/>
      <c r="DG88" s="350"/>
      <c r="DH88" s="350"/>
      <c r="DI88" s="350"/>
      <c r="DJ88" s="350"/>
      <c r="DK88" s="350"/>
      <c r="DL88" s="350"/>
      <c r="DM88" s="350"/>
      <c r="DN88" s="350"/>
      <c r="DO88" s="350"/>
      <c r="DP88" s="350"/>
      <c r="DQ88" s="350"/>
      <c r="DR88" s="350"/>
      <c r="DS88" s="350"/>
      <c r="DT88" s="350"/>
      <c r="DU88" s="350"/>
      <c r="DV88" s="350"/>
      <c r="DW88" s="350"/>
      <c r="DX88" s="350"/>
      <c r="DY88" s="350"/>
      <c r="DZ88" s="350"/>
      <c r="EA88" s="350"/>
      <c r="EB88" s="350"/>
      <c r="EC88" s="350"/>
      <c r="ED88" s="350"/>
      <c r="EE88" s="350"/>
      <c r="EF88" s="350"/>
      <c r="EG88" s="350"/>
      <c r="EH88" s="350"/>
      <c r="EI88" s="350"/>
      <c r="EJ88" s="350"/>
      <c r="EK88" s="350"/>
      <c r="EL88" s="350"/>
      <c r="EM88" s="350"/>
      <c r="EN88" s="350"/>
      <c r="EO88" s="350"/>
      <c r="EP88" s="350"/>
      <c r="EQ88" s="350"/>
      <c r="ER88" s="350"/>
      <c r="ES88" s="350"/>
      <c r="ET88" s="350"/>
      <c r="EU88" s="350"/>
      <c r="EV88" s="350"/>
      <c r="EW88" s="350"/>
      <c r="EX88" s="350"/>
      <c r="EY88" s="350"/>
      <c r="EZ88" s="350"/>
      <c r="FA88" s="350"/>
      <c r="FB88" s="350"/>
      <c r="FC88" s="350"/>
      <c r="FD88" s="350"/>
      <c r="FE88" s="350"/>
      <c r="FF88" s="350"/>
      <c r="FG88" s="350"/>
      <c r="FH88" s="350"/>
      <c r="FI88" s="350"/>
      <c r="FJ88" s="350"/>
      <c r="FK88" s="350"/>
      <c r="FL88" s="350"/>
      <c r="FM88" s="350"/>
      <c r="FN88" s="350"/>
      <c r="FO88" s="350"/>
      <c r="FP88" s="350"/>
      <c r="FQ88" s="350"/>
      <c r="FR88" s="350"/>
      <c r="FS88" s="350"/>
      <c r="FT88" s="350"/>
      <c r="FU88" s="350"/>
      <c r="FV88" s="350"/>
      <c r="FW88" s="350"/>
      <c r="FX88" s="350"/>
      <c r="FY88" s="350"/>
      <c r="FZ88" s="350"/>
      <c r="GA88" s="350"/>
      <c r="GB88" s="350"/>
      <c r="GC88" s="350"/>
      <c r="GD88" s="350"/>
      <c r="GE88" s="350"/>
      <c r="GF88" s="350"/>
      <c r="GG88" s="350"/>
      <c r="GH88" s="350"/>
      <c r="GI88" s="350"/>
      <c r="GJ88" s="350"/>
      <c r="GK88" s="350"/>
      <c r="GL88" s="350"/>
      <c r="GM88" s="350"/>
      <c r="GN88" s="350"/>
      <c r="GO88" s="350"/>
      <c r="GP88" s="350"/>
      <c r="GQ88" s="350"/>
      <c r="GR88" s="350"/>
      <c r="GS88" s="350"/>
      <c r="GT88" s="350"/>
      <c r="GU88" s="350"/>
      <c r="GV88" s="350"/>
      <c r="GW88" s="350"/>
      <c r="GX88" s="350"/>
      <c r="GY88" s="350"/>
      <c r="GZ88" s="350"/>
      <c r="HA88" s="350"/>
      <c r="HB88" s="350"/>
      <c r="HC88" s="350"/>
      <c r="HD88" s="350"/>
      <c r="HE88" s="350"/>
      <c r="HF88" s="350"/>
      <c r="HG88" s="350"/>
      <c r="HH88" s="350"/>
      <c r="HI88" s="350"/>
      <c r="HJ88" s="350"/>
      <c r="HK88" s="350"/>
      <c r="HL88" s="350"/>
      <c r="HM88" s="350"/>
      <c r="HN88" s="350"/>
      <c r="HO88" s="350"/>
      <c r="HP88" s="350"/>
      <c r="HQ88" s="350"/>
      <c r="HR88" s="350"/>
      <c r="HS88" s="350"/>
      <c r="HT88" s="350"/>
      <c r="HU88" s="350"/>
      <c r="HV88" s="350"/>
      <c r="HW88" s="350"/>
      <c r="HX88" s="350"/>
      <c r="HY88" s="350"/>
      <c r="HZ88" s="350"/>
      <c r="IA88" s="350"/>
      <c r="IB88" s="350"/>
      <c r="IC88" s="350"/>
      <c r="ID88" s="350"/>
      <c r="IE88" s="350"/>
      <c r="IF88" s="350"/>
      <c r="IG88" s="350"/>
      <c r="IH88" s="350"/>
      <c r="II88" s="350"/>
      <c r="IJ88" s="350"/>
      <c r="IK88" s="350"/>
      <c r="IL88" s="350"/>
      <c r="IM88" s="350"/>
      <c r="IN88" s="350"/>
      <c r="IO88" s="350"/>
      <c r="IP88" s="350"/>
      <c r="IQ88" s="350"/>
      <c r="IR88" s="350"/>
      <c r="IS88" s="350"/>
      <c r="IT88" s="350"/>
      <c r="IU88" s="350"/>
      <c r="IV88" s="350"/>
      <c r="IW88" s="350"/>
      <c r="IX88" s="350"/>
      <c r="IY88" s="350"/>
      <c r="IZ88" s="350"/>
      <c r="JA88" s="350"/>
      <c r="JB88" s="350"/>
      <c r="JC88" s="350"/>
      <c r="JD88" s="350"/>
      <c r="JE88" s="350"/>
      <c r="JF88" s="350"/>
      <c r="JG88" s="350"/>
      <c r="JH88" s="350"/>
      <c r="JI88" s="350"/>
      <c r="JJ88" s="350"/>
      <c r="JK88" s="350"/>
      <c r="JL88" s="350"/>
      <c r="JM88" s="350"/>
      <c r="JN88" s="350"/>
      <c r="JO88" s="350"/>
      <c r="JP88" s="350"/>
      <c r="JQ88" s="350"/>
      <c r="JR88" s="350"/>
      <c r="JS88" s="350"/>
      <c r="JT88" s="350"/>
      <c r="JU88" s="350"/>
      <c r="JV88" s="350"/>
      <c r="JW88" s="350"/>
      <c r="JX88" s="350"/>
      <c r="JY88" s="350"/>
      <c r="JZ88" s="350"/>
      <c r="KA88" s="350"/>
      <c r="KB88" s="350"/>
      <c r="KC88" s="350"/>
      <c r="KD88" s="350"/>
      <c r="KE88" s="350"/>
      <c r="KF88" s="350"/>
      <c r="KG88" s="350"/>
      <c r="KH88" s="350"/>
      <c r="KI88" s="350"/>
      <c r="KJ88" s="350"/>
      <c r="KK88" s="350"/>
      <c r="KL88" s="350"/>
      <c r="KM88" s="350"/>
      <c r="KN88" s="350"/>
    </row>
    <row r="89" spans="1:303" s="56" customFormat="1" ht="12" customHeight="1" x14ac:dyDescent="0.2">
      <c r="A89" s="361">
        <v>2009</v>
      </c>
      <c r="B89" s="350"/>
      <c r="C89" s="217">
        <v>59</v>
      </c>
      <c r="D89" s="217">
        <v>36</v>
      </c>
      <c r="E89" s="361"/>
      <c r="F89" s="217">
        <v>3</v>
      </c>
      <c r="G89" s="361"/>
      <c r="H89" s="217">
        <v>11</v>
      </c>
      <c r="I89" s="361"/>
      <c r="J89" s="217">
        <v>9</v>
      </c>
      <c r="K89" s="361"/>
      <c r="L89" s="362">
        <f t="shared" si="34"/>
        <v>23.728813559322035</v>
      </c>
      <c r="M89" s="361"/>
      <c r="N89" s="362">
        <f t="shared" si="35"/>
        <v>18.64406779661017</v>
      </c>
      <c r="O89" s="361"/>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0"/>
      <c r="BH89" s="350"/>
      <c r="BI89" s="350"/>
      <c r="BJ89" s="350"/>
      <c r="BK89" s="350"/>
      <c r="BL89" s="350"/>
      <c r="BM89" s="350"/>
      <c r="BN89" s="350"/>
      <c r="BO89" s="350"/>
      <c r="BP89" s="350"/>
      <c r="BQ89" s="350"/>
      <c r="BR89" s="350"/>
      <c r="BS89" s="350"/>
      <c r="BT89" s="350"/>
      <c r="BU89" s="350"/>
      <c r="BV89" s="350"/>
      <c r="BW89" s="350"/>
      <c r="BX89" s="350"/>
      <c r="BY89" s="350"/>
      <c r="BZ89" s="350"/>
      <c r="CA89" s="350"/>
      <c r="CB89" s="350"/>
      <c r="CC89" s="350"/>
      <c r="CD89" s="350"/>
      <c r="CE89" s="350"/>
      <c r="CF89" s="350"/>
      <c r="CG89" s="350"/>
      <c r="CH89" s="350"/>
      <c r="CI89" s="350"/>
      <c r="CJ89" s="350"/>
      <c r="CK89" s="350"/>
      <c r="CL89" s="350"/>
      <c r="CM89" s="350"/>
      <c r="CN89" s="350"/>
      <c r="CO89" s="350"/>
      <c r="CP89" s="350"/>
      <c r="CQ89" s="350"/>
      <c r="CR89" s="350"/>
      <c r="CS89" s="350"/>
      <c r="CT89" s="350"/>
      <c r="CU89" s="350"/>
      <c r="CV89" s="350"/>
      <c r="CW89" s="350"/>
      <c r="CX89" s="350"/>
      <c r="CY89" s="350"/>
      <c r="CZ89" s="350"/>
      <c r="DA89" s="350"/>
      <c r="DB89" s="350"/>
      <c r="DC89" s="350"/>
      <c r="DD89" s="350"/>
      <c r="DE89" s="350"/>
      <c r="DF89" s="350"/>
      <c r="DG89" s="350"/>
      <c r="DH89" s="350"/>
      <c r="DI89" s="350"/>
      <c r="DJ89" s="350"/>
      <c r="DK89" s="350"/>
      <c r="DL89" s="350"/>
      <c r="DM89" s="350"/>
      <c r="DN89" s="350"/>
      <c r="DO89" s="350"/>
      <c r="DP89" s="350"/>
      <c r="DQ89" s="350"/>
      <c r="DR89" s="350"/>
      <c r="DS89" s="350"/>
      <c r="DT89" s="350"/>
      <c r="DU89" s="350"/>
      <c r="DV89" s="350"/>
      <c r="DW89" s="350"/>
      <c r="DX89" s="350"/>
      <c r="DY89" s="350"/>
      <c r="DZ89" s="350"/>
      <c r="EA89" s="350"/>
      <c r="EB89" s="350"/>
      <c r="EC89" s="350"/>
      <c r="ED89" s="350"/>
      <c r="EE89" s="350"/>
      <c r="EF89" s="350"/>
      <c r="EG89" s="350"/>
      <c r="EH89" s="350"/>
      <c r="EI89" s="350"/>
      <c r="EJ89" s="350"/>
      <c r="EK89" s="350"/>
      <c r="EL89" s="350"/>
      <c r="EM89" s="350"/>
      <c r="EN89" s="350"/>
      <c r="EO89" s="350"/>
      <c r="EP89" s="350"/>
      <c r="EQ89" s="350"/>
      <c r="ER89" s="350"/>
      <c r="ES89" s="350"/>
      <c r="ET89" s="350"/>
      <c r="EU89" s="350"/>
      <c r="EV89" s="350"/>
      <c r="EW89" s="350"/>
      <c r="EX89" s="350"/>
      <c r="EY89" s="350"/>
      <c r="EZ89" s="350"/>
      <c r="FA89" s="350"/>
      <c r="FB89" s="350"/>
      <c r="FC89" s="350"/>
      <c r="FD89" s="350"/>
      <c r="FE89" s="350"/>
      <c r="FF89" s="350"/>
      <c r="FG89" s="350"/>
      <c r="FH89" s="350"/>
      <c r="FI89" s="350"/>
      <c r="FJ89" s="350"/>
      <c r="FK89" s="350"/>
      <c r="FL89" s="350"/>
      <c r="FM89" s="350"/>
      <c r="FN89" s="350"/>
      <c r="FO89" s="350"/>
      <c r="FP89" s="350"/>
      <c r="FQ89" s="350"/>
      <c r="FR89" s="350"/>
      <c r="FS89" s="350"/>
      <c r="FT89" s="350"/>
      <c r="FU89" s="350"/>
      <c r="FV89" s="350"/>
      <c r="FW89" s="350"/>
      <c r="FX89" s="350"/>
      <c r="FY89" s="350"/>
      <c r="FZ89" s="350"/>
      <c r="GA89" s="350"/>
      <c r="GB89" s="350"/>
      <c r="GC89" s="350"/>
      <c r="GD89" s="350"/>
      <c r="GE89" s="350"/>
      <c r="GF89" s="350"/>
      <c r="GG89" s="350"/>
      <c r="GH89" s="350"/>
      <c r="GI89" s="350"/>
      <c r="GJ89" s="350"/>
      <c r="GK89" s="350"/>
      <c r="GL89" s="350"/>
      <c r="GM89" s="350"/>
      <c r="GN89" s="350"/>
      <c r="GO89" s="350"/>
      <c r="GP89" s="350"/>
      <c r="GQ89" s="350"/>
      <c r="GR89" s="350"/>
      <c r="GS89" s="350"/>
      <c r="GT89" s="350"/>
      <c r="GU89" s="350"/>
      <c r="GV89" s="350"/>
      <c r="GW89" s="350"/>
      <c r="GX89" s="350"/>
      <c r="GY89" s="350"/>
      <c r="GZ89" s="350"/>
      <c r="HA89" s="350"/>
      <c r="HB89" s="350"/>
      <c r="HC89" s="350"/>
      <c r="HD89" s="350"/>
      <c r="HE89" s="350"/>
      <c r="HF89" s="350"/>
      <c r="HG89" s="350"/>
      <c r="HH89" s="350"/>
      <c r="HI89" s="350"/>
      <c r="HJ89" s="350"/>
      <c r="HK89" s="350"/>
      <c r="HL89" s="350"/>
      <c r="HM89" s="350"/>
      <c r="HN89" s="350"/>
      <c r="HO89" s="350"/>
      <c r="HP89" s="350"/>
      <c r="HQ89" s="350"/>
      <c r="HR89" s="350"/>
      <c r="HS89" s="350"/>
      <c r="HT89" s="350"/>
      <c r="HU89" s="350"/>
      <c r="HV89" s="350"/>
      <c r="HW89" s="350"/>
      <c r="HX89" s="350"/>
      <c r="HY89" s="350"/>
      <c r="HZ89" s="350"/>
      <c r="IA89" s="350"/>
      <c r="IB89" s="350"/>
      <c r="IC89" s="350"/>
      <c r="ID89" s="350"/>
      <c r="IE89" s="350"/>
      <c r="IF89" s="350"/>
      <c r="IG89" s="350"/>
      <c r="IH89" s="350"/>
      <c r="II89" s="350"/>
      <c r="IJ89" s="350"/>
      <c r="IK89" s="350"/>
      <c r="IL89" s="350"/>
      <c r="IM89" s="350"/>
      <c r="IN89" s="350"/>
      <c r="IO89" s="350"/>
      <c r="IP89" s="350"/>
      <c r="IQ89" s="350"/>
      <c r="IR89" s="350"/>
      <c r="IS89" s="350"/>
      <c r="IT89" s="350"/>
      <c r="IU89" s="350"/>
      <c r="IV89" s="350"/>
      <c r="IW89" s="350"/>
      <c r="IX89" s="350"/>
      <c r="IY89" s="350"/>
      <c r="IZ89" s="350"/>
      <c r="JA89" s="350"/>
      <c r="JB89" s="350"/>
      <c r="JC89" s="350"/>
      <c r="JD89" s="350"/>
      <c r="JE89" s="350"/>
      <c r="JF89" s="350"/>
      <c r="JG89" s="350"/>
      <c r="JH89" s="350"/>
      <c r="JI89" s="350"/>
      <c r="JJ89" s="350"/>
      <c r="JK89" s="350"/>
      <c r="JL89" s="350"/>
      <c r="JM89" s="350"/>
      <c r="JN89" s="350"/>
      <c r="JO89" s="350"/>
      <c r="JP89" s="350"/>
      <c r="JQ89" s="350"/>
      <c r="JR89" s="350"/>
      <c r="JS89" s="350"/>
      <c r="JT89" s="350"/>
      <c r="JU89" s="350"/>
      <c r="JV89" s="350"/>
      <c r="JW89" s="350"/>
      <c r="JX89" s="350"/>
      <c r="JY89" s="350"/>
      <c r="JZ89" s="350"/>
      <c r="KA89" s="350"/>
      <c r="KB89" s="350"/>
      <c r="KC89" s="350"/>
      <c r="KD89" s="350"/>
      <c r="KE89" s="350"/>
      <c r="KF89" s="350"/>
      <c r="KG89" s="350"/>
      <c r="KH89" s="350"/>
      <c r="KI89" s="350"/>
      <c r="KJ89" s="350"/>
      <c r="KK89" s="350"/>
      <c r="KL89" s="350"/>
      <c r="KM89" s="350"/>
      <c r="KN89" s="350"/>
    </row>
    <row r="90" spans="1:303" s="56" customFormat="1" ht="12" customHeight="1" x14ac:dyDescent="0.2">
      <c r="A90" s="361">
        <v>2010</v>
      </c>
      <c r="B90" s="350"/>
      <c r="C90" s="212">
        <v>48</v>
      </c>
      <c r="D90" s="217">
        <v>36</v>
      </c>
      <c r="E90" s="361"/>
      <c r="F90" s="217" t="s">
        <v>142</v>
      </c>
      <c r="G90" s="361"/>
      <c r="H90" s="217">
        <v>4</v>
      </c>
      <c r="I90" s="361"/>
      <c r="J90" s="164">
        <v>8</v>
      </c>
      <c r="K90" s="361"/>
      <c r="L90" s="362">
        <f t="shared" si="34"/>
        <v>8.3333333333333339</v>
      </c>
      <c r="M90" s="361"/>
      <c r="N90" s="362">
        <f t="shared" si="35"/>
        <v>8.3333333333333339</v>
      </c>
      <c r="O90" s="361"/>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50"/>
      <c r="BG90" s="350"/>
      <c r="BH90" s="350"/>
      <c r="BI90" s="350"/>
      <c r="BJ90" s="350"/>
      <c r="BK90" s="350"/>
      <c r="BL90" s="350"/>
      <c r="BM90" s="350"/>
      <c r="BN90" s="350"/>
      <c r="BO90" s="350"/>
      <c r="BP90" s="350"/>
      <c r="BQ90" s="350"/>
      <c r="BR90" s="350"/>
      <c r="BS90" s="350"/>
      <c r="BT90" s="350"/>
      <c r="BU90" s="350"/>
      <c r="BV90" s="350"/>
      <c r="BW90" s="350"/>
      <c r="BX90" s="350"/>
      <c r="BY90" s="350"/>
      <c r="BZ90" s="350"/>
      <c r="CA90" s="350"/>
      <c r="CB90" s="350"/>
      <c r="CC90" s="350"/>
      <c r="CD90" s="350"/>
      <c r="CE90" s="350"/>
      <c r="CF90" s="350"/>
      <c r="CG90" s="350"/>
      <c r="CH90" s="350"/>
      <c r="CI90" s="350"/>
      <c r="CJ90" s="350"/>
      <c r="CK90" s="350"/>
      <c r="CL90" s="350"/>
      <c r="CM90" s="350"/>
      <c r="CN90" s="350"/>
      <c r="CO90" s="350"/>
      <c r="CP90" s="350"/>
      <c r="CQ90" s="350"/>
      <c r="CR90" s="350"/>
      <c r="CS90" s="350"/>
      <c r="CT90" s="350"/>
      <c r="CU90" s="350"/>
      <c r="CV90" s="350"/>
      <c r="CW90" s="350"/>
      <c r="CX90" s="350"/>
      <c r="CY90" s="350"/>
      <c r="CZ90" s="350"/>
      <c r="DA90" s="350"/>
      <c r="DB90" s="350"/>
      <c r="DC90" s="350"/>
      <c r="DD90" s="350"/>
      <c r="DE90" s="350"/>
      <c r="DF90" s="350"/>
      <c r="DG90" s="350"/>
      <c r="DH90" s="350"/>
      <c r="DI90" s="350"/>
      <c r="DJ90" s="350"/>
      <c r="DK90" s="350"/>
      <c r="DL90" s="350"/>
      <c r="DM90" s="350"/>
      <c r="DN90" s="350"/>
      <c r="DO90" s="350"/>
      <c r="DP90" s="350"/>
      <c r="DQ90" s="350"/>
      <c r="DR90" s="350"/>
      <c r="DS90" s="350"/>
      <c r="DT90" s="350"/>
      <c r="DU90" s="350"/>
      <c r="DV90" s="350"/>
      <c r="DW90" s="350"/>
      <c r="DX90" s="350"/>
      <c r="DY90" s="350"/>
      <c r="DZ90" s="350"/>
      <c r="EA90" s="350"/>
      <c r="EB90" s="350"/>
      <c r="EC90" s="350"/>
      <c r="ED90" s="350"/>
      <c r="EE90" s="350"/>
      <c r="EF90" s="350"/>
      <c r="EG90" s="350"/>
      <c r="EH90" s="350"/>
      <c r="EI90" s="350"/>
      <c r="EJ90" s="350"/>
      <c r="EK90" s="350"/>
      <c r="EL90" s="350"/>
      <c r="EM90" s="350"/>
      <c r="EN90" s="350"/>
      <c r="EO90" s="350"/>
      <c r="EP90" s="350"/>
      <c r="EQ90" s="350"/>
      <c r="ER90" s="350"/>
      <c r="ES90" s="350"/>
      <c r="ET90" s="350"/>
      <c r="EU90" s="350"/>
      <c r="EV90" s="350"/>
      <c r="EW90" s="350"/>
      <c r="EX90" s="350"/>
      <c r="EY90" s="350"/>
      <c r="EZ90" s="350"/>
      <c r="FA90" s="350"/>
      <c r="FB90" s="350"/>
      <c r="FC90" s="350"/>
      <c r="FD90" s="350"/>
      <c r="FE90" s="350"/>
      <c r="FF90" s="350"/>
      <c r="FG90" s="350"/>
      <c r="FH90" s="350"/>
      <c r="FI90" s="350"/>
      <c r="FJ90" s="350"/>
      <c r="FK90" s="350"/>
      <c r="FL90" s="350"/>
      <c r="FM90" s="350"/>
      <c r="FN90" s="350"/>
      <c r="FO90" s="350"/>
      <c r="FP90" s="350"/>
      <c r="FQ90" s="350"/>
      <c r="FR90" s="350"/>
      <c r="FS90" s="350"/>
      <c r="FT90" s="350"/>
      <c r="FU90" s="350"/>
      <c r="FV90" s="350"/>
      <c r="FW90" s="350"/>
      <c r="FX90" s="350"/>
      <c r="FY90" s="350"/>
      <c r="FZ90" s="350"/>
      <c r="GA90" s="350"/>
      <c r="GB90" s="350"/>
      <c r="GC90" s="350"/>
      <c r="GD90" s="350"/>
      <c r="GE90" s="350"/>
      <c r="GF90" s="350"/>
      <c r="GG90" s="350"/>
      <c r="GH90" s="350"/>
      <c r="GI90" s="350"/>
      <c r="GJ90" s="350"/>
      <c r="GK90" s="350"/>
      <c r="GL90" s="350"/>
      <c r="GM90" s="350"/>
      <c r="GN90" s="350"/>
      <c r="GO90" s="350"/>
      <c r="GP90" s="350"/>
      <c r="GQ90" s="350"/>
      <c r="GR90" s="350"/>
      <c r="GS90" s="350"/>
      <c r="GT90" s="350"/>
      <c r="GU90" s="350"/>
      <c r="GV90" s="350"/>
      <c r="GW90" s="350"/>
      <c r="GX90" s="350"/>
      <c r="GY90" s="350"/>
      <c r="GZ90" s="350"/>
      <c r="HA90" s="350"/>
      <c r="HB90" s="350"/>
      <c r="HC90" s="350"/>
      <c r="HD90" s="350"/>
      <c r="HE90" s="350"/>
      <c r="HF90" s="350"/>
      <c r="HG90" s="350"/>
      <c r="HH90" s="350"/>
      <c r="HI90" s="350"/>
      <c r="HJ90" s="350"/>
      <c r="HK90" s="350"/>
      <c r="HL90" s="350"/>
      <c r="HM90" s="350"/>
      <c r="HN90" s="350"/>
      <c r="HO90" s="350"/>
      <c r="HP90" s="350"/>
      <c r="HQ90" s="350"/>
      <c r="HR90" s="350"/>
      <c r="HS90" s="350"/>
      <c r="HT90" s="350"/>
      <c r="HU90" s="350"/>
      <c r="HV90" s="350"/>
      <c r="HW90" s="350"/>
      <c r="HX90" s="350"/>
      <c r="HY90" s="350"/>
      <c r="HZ90" s="350"/>
      <c r="IA90" s="350"/>
      <c r="IB90" s="350"/>
      <c r="IC90" s="350"/>
      <c r="ID90" s="350"/>
      <c r="IE90" s="350"/>
      <c r="IF90" s="350"/>
      <c r="IG90" s="350"/>
      <c r="IH90" s="350"/>
      <c r="II90" s="350"/>
      <c r="IJ90" s="350"/>
      <c r="IK90" s="350"/>
      <c r="IL90" s="350"/>
      <c r="IM90" s="350"/>
      <c r="IN90" s="350"/>
      <c r="IO90" s="350"/>
      <c r="IP90" s="350"/>
      <c r="IQ90" s="350"/>
      <c r="IR90" s="350"/>
      <c r="IS90" s="350"/>
      <c r="IT90" s="350"/>
      <c r="IU90" s="350"/>
      <c r="IV90" s="350"/>
      <c r="IW90" s="350"/>
      <c r="IX90" s="350"/>
      <c r="IY90" s="350"/>
      <c r="IZ90" s="350"/>
      <c r="JA90" s="350"/>
      <c r="JB90" s="350"/>
      <c r="JC90" s="350"/>
      <c r="JD90" s="350"/>
      <c r="JE90" s="350"/>
      <c r="JF90" s="350"/>
      <c r="JG90" s="350"/>
      <c r="JH90" s="350"/>
      <c r="JI90" s="350"/>
      <c r="JJ90" s="350"/>
      <c r="JK90" s="350"/>
      <c r="JL90" s="350"/>
      <c r="JM90" s="350"/>
      <c r="JN90" s="350"/>
      <c r="JO90" s="350"/>
      <c r="JP90" s="350"/>
      <c r="JQ90" s="350"/>
      <c r="JR90" s="350"/>
      <c r="JS90" s="350"/>
      <c r="JT90" s="350"/>
      <c r="JU90" s="350"/>
      <c r="JV90" s="350"/>
      <c r="JW90" s="350"/>
      <c r="JX90" s="350"/>
      <c r="JY90" s="350"/>
      <c r="JZ90" s="350"/>
      <c r="KA90" s="350"/>
      <c r="KB90" s="350"/>
      <c r="KC90" s="350"/>
      <c r="KD90" s="350"/>
      <c r="KE90" s="350"/>
      <c r="KF90" s="350"/>
      <c r="KG90" s="350"/>
      <c r="KH90" s="350"/>
      <c r="KI90" s="350"/>
      <c r="KJ90" s="350"/>
      <c r="KK90" s="350"/>
      <c r="KL90" s="350"/>
      <c r="KM90" s="350"/>
      <c r="KN90" s="350"/>
    </row>
    <row r="91" spans="1:303" s="345" customFormat="1" ht="11.25" x14ac:dyDescent="0.2">
      <c r="A91" s="361">
        <v>2011</v>
      </c>
      <c r="B91" s="350"/>
      <c r="C91" s="296">
        <v>51</v>
      </c>
      <c r="D91" s="364">
        <v>39</v>
      </c>
      <c r="E91" s="381" t="s">
        <v>623</v>
      </c>
      <c r="F91" s="296" t="s">
        <v>142</v>
      </c>
      <c r="G91" s="381" t="s">
        <v>623</v>
      </c>
      <c r="H91" s="364">
        <v>6</v>
      </c>
      <c r="I91" s="381" t="s">
        <v>623</v>
      </c>
      <c r="J91" s="296">
        <v>6</v>
      </c>
      <c r="K91" s="381" t="s">
        <v>623</v>
      </c>
      <c r="L91" s="362">
        <f t="shared" si="34"/>
        <v>11.764705882352942</v>
      </c>
      <c r="M91" s="381" t="s">
        <v>623</v>
      </c>
      <c r="N91" s="362">
        <f t="shared" si="35"/>
        <v>11.764705882352942</v>
      </c>
      <c r="O91" s="381" t="s">
        <v>623</v>
      </c>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c r="BE91" s="350"/>
      <c r="BF91" s="350"/>
      <c r="BG91" s="350"/>
      <c r="BH91" s="350"/>
      <c r="BI91" s="350"/>
      <c r="BJ91" s="350"/>
      <c r="BK91" s="350"/>
      <c r="BL91" s="350"/>
      <c r="BM91" s="350"/>
      <c r="BN91" s="350"/>
      <c r="BO91" s="350"/>
      <c r="BP91" s="350"/>
      <c r="BQ91" s="350"/>
      <c r="BR91" s="350"/>
      <c r="BS91" s="350"/>
      <c r="BT91" s="350"/>
      <c r="BU91" s="350"/>
      <c r="BV91" s="350"/>
      <c r="BW91" s="350"/>
      <c r="BX91" s="350"/>
      <c r="BY91" s="350"/>
      <c r="BZ91" s="350"/>
      <c r="CA91" s="350"/>
      <c r="CB91" s="350"/>
      <c r="CC91" s="350"/>
      <c r="CD91" s="350"/>
      <c r="CE91" s="350"/>
      <c r="CF91" s="350"/>
      <c r="CG91" s="350"/>
      <c r="CH91" s="350"/>
      <c r="CI91" s="350"/>
      <c r="CJ91" s="350"/>
      <c r="CK91" s="350"/>
      <c r="CL91" s="350"/>
      <c r="CM91" s="350"/>
      <c r="CN91" s="350"/>
      <c r="CO91" s="350"/>
      <c r="CP91" s="350"/>
      <c r="CQ91" s="350"/>
      <c r="CR91" s="350"/>
      <c r="CS91" s="350"/>
      <c r="CT91" s="350"/>
      <c r="CU91" s="350"/>
      <c r="CV91" s="350"/>
      <c r="CW91" s="350"/>
      <c r="CX91" s="350"/>
      <c r="CY91" s="350"/>
      <c r="CZ91" s="350"/>
      <c r="DA91" s="350"/>
      <c r="DB91" s="350"/>
      <c r="DC91" s="350"/>
      <c r="DD91" s="350"/>
      <c r="DE91" s="350"/>
      <c r="DF91" s="350"/>
      <c r="DG91" s="350"/>
      <c r="DH91" s="350"/>
      <c r="DI91" s="350"/>
      <c r="DJ91" s="350"/>
      <c r="DK91" s="350"/>
      <c r="DL91" s="350"/>
      <c r="DM91" s="350"/>
      <c r="DN91" s="350"/>
      <c r="DO91" s="350"/>
      <c r="DP91" s="350"/>
      <c r="DQ91" s="350"/>
      <c r="DR91" s="350"/>
      <c r="DS91" s="350"/>
      <c r="DT91" s="350"/>
      <c r="DU91" s="350"/>
      <c r="DV91" s="350"/>
      <c r="DW91" s="350"/>
      <c r="DX91" s="350"/>
      <c r="DY91" s="350"/>
      <c r="DZ91" s="350"/>
      <c r="EA91" s="350"/>
      <c r="EB91" s="350"/>
      <c r="EC91" s="350"/>
      <c r="ED91" s="350"/>
      <c r="EE91" s="350"/>
      <c r="EF91" s="350"/>
      <c r="EG91" s="350"/>
      <c r="EH91" s="350"/>
      <c r="EI91" s="350"/>
      <c r="EJ91" s="350"/>
      <c r="EK91" s="350"/>
      <c r="EL91" s="350"/>
      <c r="EM91" s="350"/>
      <c r="EN91" s="350"/>
      <c r="EO91" s="350"/>
      <c r="EP91" s="350"/>
      <c r="EQ91" s="350"/>
      <c r="ER91" s="350"/>
      <c r="ES91" s="350"/>
      <c r="ET91" s="350"/>
      <c r="EU91" s="350"/>
      <c r="EV91" s="350"/>
      <c r="EW91" s="350"/>
      <c r="EX91" s="350"/>
      <c r="EY91" s="350"/>
      <c r="EZ91" s="350"/>
      <c r="FA91" s="350"/>
      <c r="FB91" s="350"/>
      <c r="FC91" s="350"/>
      <c r="FD91" s="350"/>
      <c r="FE91" s="350"/>
      <c r="FF91" s="350"/>
      <c r="FG91" s="350"/>
      <c r="FH91" s="350"/>
      <c r="FI91" s="350"/>
      <c r="FJ91" s="350"/>
      <c r="FK91" s="350"/>
      <c r="FL91" s="350"/>
      <c r="FM91" s="350"/>
      <c r="FN91" s="350"/>
      <c r="FO91" s="350"/>
      <c r="FP91" s="350"/>
      <c r="FQ91" s="350"/>
      <c r="FR91" s="350"/>
      <c r="FS91" s="350"/>
      <c r="FT91" s="350"/>
      <c r="FU91" s="350"/>
      <c r="FV91" s="350"/>
      <c r="FW91" s="350"/>
      <c r="FX91" s="350"/>
      <c r="FY91" s="350"/>
      <c r="FZ91" s="350"/>
      <c r="GA91" s="350"/>
      <c r="GB91" s="350"/>
      <c r="GC91" s="350"/>
      <c r="GD91" s="350"/>
      <c r="GE91" s="350"/>
      <c r="GF91" s="350"/>
      <c r="GG91" s="350"/>
      <c r="GH91" s="350"/>
      <c r="GI91" s="350"/>
      <c r="GJ91" s="350"/>
      <c r="GK91" s="350"/>
      <c r="GL91" s="350"/>
      <c r="GM91" s="350"/>
      <c r="GN91" s="350"/>
      <c r="GO91" s="350"/>
      <c r="GP91" s="350"/>
      <c r="GQ91" s="350"/>
      <c r="GR91" s="350"/>
      <c r="GS91" s="350"/>
      <c r="GT91" s="350"/>
      <c r="GU91" s="350"/>
      <c r="GV91" s="350"/>
      <c r="GW91" s="350"/>
      <c r="GX91" s="350"/>
      <c r="GY91" s="350"/>
      <c r="GZ91" s="350"/>
      <c r="HA91" s="350"/>
      <c r="HB91" s="350"/>
      <c r="HC91" s="350"/>
      <c r="HD91" s="350"/>
      <c r="HE91" s="350"/>
      <c r="HF91" s="350"/>
      <c r="HG91" s="350"/>
      <c r="HH91" s="350"/>
      <c r="HI91" s="350"/>
      <c r="HJ91" s="350"/>
      <c r="HK91" s="350"/>
      <c r="HL91" s="350"/>
      <c r="HM91" s="350"/>
      <c r="HN91" s="350"/>
      <c r="HO91" s="350"/>
      <c r="HP91" s="350"/>
      <c r="HQ91" s="350"/>
      <c r="HR91" s="350"/>
      <c r="HS91" s="350"/>
      <c r="HT91" s="350"/>
      <c r="HU91" s="350"/>
      <c r="HV91" s="350"/>
      <c r="HW91" s="350"/>
      <c r="HX91" s="350"/>
      <c r="HY91" s="350"/>
      <c r="HZ91" s="350"/>
      <c r="IA91" s="350"/>
      <c r="IB91" s="350"/>
      <c r="IC91" s="350"/>
      <c r="ID91" s="350"/>
      <c r="IE91" s="350"/>
      <c r="IF91" s="350"/>
      <c r="IG91" s="350"/>
      <c r="IH91" s="350"/>
      <c r="II91" s="350"/>
      <c r="IJ91" s="350"/>
      <c r="IK91" s="350"/>
      <c r="IL91" s="350"/>
      <c r="IM91" s="350"/>
      <c r="IN91" s="350"/>
      <c r="IO91" s="350"/>
      <c r="IP91" s="350"/>
      <c r="IQ91" s="350"/>
      <c r="IR91" s="350"/>
      <c r="IS91" s="350"/>
      <c r="IT91" s="350"/>
      <c r="IU91" s="350"/>
      <c r="IV91" s="350"/>
      <c r="IW91" s="350"/>
      <c r="IX91" s="350"/>
      <c r="IY91" s="350"/>
      <c r="IZ91" s="350"/>
      <c r="JA91" s="350"/>
      <c r="JB91" s="350"/>
      <c r="JC91" s="350"/>
      <c r="JD91" s="350"/>
      <c r="JE91" s="350"/>
      <c r="JF91" s="350"/>
      <c r="JG91" s="350"/>
      <c r="JH91" s="350"/>
      <c r="JI91" s="350"/>
      <c r="JJ91" s="350"/>
      <c r="JK91" s="350"/>
      <c r="JL91" s="350"/>
      <c r="JM91" s="350"/>
      <c r="JN91" s="350"/>
      <c r="JO91" s="350"/>
      <c r="JP91" s="350"/>
      <c r="JQ91" s="350"/>
      <c r="JR91" s="350"/>
      <c r="JS91" s="350"/>
      <c r="JT91" s="350"/>
      <c r="JU91" s="350"/>
      <c r="JV91" s="350"/>
      <c r="JW91" s="350"/>
      <c r="JX91" s="350"/>
      <c r="JY91" s="350"/>
      <c r="JZ91" s="350"/>
      <c r="KA91" s="350"/>
      <c r="KB91" s="350"/>
      <c r="KC91" s="350"/>
      <c r="KD91" s="350"/>
      <c r="KE91" s="350"/>
      <c r="KF91" s="350"/>
      <c r="KG91" s="350"/>
      <c r="KH91" s="350"/>
      <c r="KI91" s="350"/>
      <c r="KJ91" s="350"/>
      <c r="KK91" s="350"/>
      <c r="KL91" s="350"/>
      <c r="KM91" s="350"/>
      <c r="KN91" s="350"/>
    </row>
    <row r="92" spans="1:303" s="345" customFormat="1" ht="11.25" x14ac:dyDescent="0.2">
      <c r="A92" s="361">
        <v>2012</v>
      </c>
      <c r="B92" s="350"/>
      <c r="C92" s="344">
        <v>46</v>
      </c>
      <c r="D92" s="364">
        <v>36</v>
      </c>
      <c r="E92" s="361"/>
      <c r="F92" s="296" t="s">
        <v>142</v>
      </c>
      <c r="G92" s="361"/>
      <c r="H92" s="364">
        <v>7</v>
      </c>
      <c r="I92" s="361"/>
      <c r="J92" s="296">
        <v>3</v>
      </c>
      <c r="K92" s="361"/>
      <c r="L92" s="362">
        <f t="shared" si="34"/>
        <v>15.217391304347826</v>
      </c>
      <c r="M92" s="361"/>
      <c r="N92" s="362">
        <f t="shared" si="35"/>
        <v>15.217391304347826</v>
      </c>
      <c r="O92" s="361"/>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c r="BE92" s="350"/>
      <c r="BF92" s="350"/>
      <c r="BG92" s="350"/>
      <c r="BH92" s="350"/>
      <c r="BI92" s="350"/>
      <c r="BJ92" s="350"/>
      <c r="BK92" s="350"/>
      <c r="BL92" s="350"/>
      <c r="BM92" s="350"/>
      <c r="BN92" s="350"/>
      <c r="BO92" s="350"/>
      <c r="BP92" s="350"/>
      <c r="BQ92" s="350"/>
      <c r="BR92" s="350"/>
      <c r="BS92" s="350"/>
      <c r="BT92" s="350"/>
      <c r="BU92" s="350"/>
      <c r="BV92" s="350"/>
      <c r="BW92" s="350"/>
      <c r="BX92" s="350"/>
      <c r="BY92" s="350"/>
      <c r="BZ92" s="350"/>
      <c r="CA92" s="350"/>
      <c r="CB92" s="350"/>
      <c r="CC92" s="350"/>
      <c r="CD92" s="350"/>
      <c r="CE92" s="350"/>
      <c r="CF92" s="350"/>
      <c r="CG92" s="350"/>
      <c r="CH92" s="350"/>
      <c r="CI92" s="350"/>
      <c r="CJ92" s="350"/>
      <c r="CK92" s="350"/>
      <c r="CL92" s="350"/>
      <c r="CM92" s="350"/>
      <c r="CN92" s="350"/>
      <c r="CO92" s="350"/>
      <c r="CP92" s="350"/>
      <c r="CQ92" s="350"/>
      <c r="CR92" s="350"/>
      <c r="CS92" s="350"/>
      <c r="CT92" s="350"/>
      <c r="CU92" s="350"/>
      <c r="CV92" s="350"/>
      <c r="CW92" s="350"/>
      <c r="CX92" s="350"/>
      <c r="CY92" s="350"/>
      <c r="CZ92" s="350"/>
      <c r="DA92" s="350"/>
      <c r="DB92" s="350"/>
      <c r="DC92" s="350"/>
      <c r="DD92" s="350"/>
      <c r="DE92" s="350"/>
      <c r="DF92" s="350"/>
      <c r="DG92" s="350"/>
      <c r="DH92" s="350"/>
      <c r="DI92" s="350"/>
      <c r="DJ92" s="350"/>
      <c r="DK92" s="350"/>
      <c r="DL92" s="350"/>
      <c r="DM92" s="350"/>
      <c r="DN92" s="350"/>
      <c r="DO92" s="350"/>
      <c r="DP92" s="350"/>
      <c r="DQ92" s="350"/>
      <c r="DR92" s="350"/>
      <c r="DS92" s="350"/>
      <c r="DT92" s="350"/>
      <c r="DU92" s="350"/>
      <c r="DV92" s="350"/>
      <c r="DW92" s="350"/>
      <c r="DX92" s="350"/>
      <c r="DY92" s="350"/>
      <c r="DZ92" s="350"/>
      <c r="EA92" s="350"/>
      <c r="EB92" s="350"/>
      <c r="EC92" s="350"/>
      <c r="ED92" s="350"/>
      <c r="EE92" s="350"/>
      <c r="EF92" s="350"/>
      <c r="EG92" s="350"/>
      <c r="EH92" s="350"/>
      <c r="EI92" s="350"/>
      <c r="EJ92" s="350"/>
      <c r="EK92" s="350"/>
      <c r="EL92" s="350"/>
      <c r="EM92" s="350"/>
      <c r="EN92" s="350"/>
      <c r="EO92" s="350"/>
      <c r="EP92" s="350"/>
      <c r="EQ92" s="350"/>
      <c r="ER92" s="350"/>
      <c r="ES92" s="350"/>
      <c r="ET92" s="350"/>
      <c r="EU92" s="350"/>
      <c r="EV92" s="350"/>
      <c r="EW92" s="350"/>
      <c r="EX92" s="350"/>
      <c r="EY92" s="350"/>
      <c r="EZ92" s="350"/>
      <c r="FA92" s="350"/>
      <c r="FB92" s="350"/>
      <c r="FC92" s="350"/>
      <c r="FD92" s="350"/>
      <c r="FE92" s="350"/>
      <c r="FF92" s="350"/>
      <c r="FG92" s="350"/>
      <c r="FH92" s="350"/>
      <c r="FI92" s="350"/>
      <c r="FJ92" s="350"/>
      <c r="FK92" s="350"/>
      <c r="FL92" s="350"/>
      <c r="FM92" s="350"/>
      <c r="FN92" s="350"/>
      <c r="FO92" s="350"/>
      <c r="FP92" s="350"/>
      <c r="FQ92" s="350"/>
      <c r="FR92" s="350"/>
      <c r="FS92" s="350"/>
      <c r="FT92" s="350"/>
      <c r="FU92" s="350"/>
      <c r="FV92" s="350"/>
      <c r="FW92" s="350"/>
      <c r="FX92" s="350"/>
      <c r="FY92" s="350"/>
      <c r="FZ92" s="350"/>
      <c r="GA92" s="350"/>
      <c r="GB92" s="350"/>
      <c r="GC92" s="350"/>
      <c r="GD92" s="350"/>
      <c r="GE92" s="350"/>
      <c r="GF92" s="350"/>
      <c r="GG92" s="350"/>
      <c r="GH92" s="350"/>
      <c r="GI92" s="350"/>
      <c r="GJ92" s="350"/>
      <c r="GK92" s="350"/>
      <c r="GL92" s="350"/>
      <c r="GM92" s="350"/>
      <c r="GN92" s="350"/>
      <c r="GO92" s="350"/>
      <c r="GP92" s="350"/>
      <c r="GQ92" s="350"/>
      <c r="GR92" s="350"/>
      <c r="GS92" s="350"/>
      <c r="GT92" s="350"/>
      <c r="GU92" s="350"/>
      <c r="GV92" s="350"/>
      <c r="GW92" s="350"/>
      <c r="GX92" s="350"/>
      <c r="GY92" s="350"/>
      <c r="GZ92" s="350"/>
      <c r="HA92" s="350"/>
      <c r="HB92" s="350"/>
      <c r="HC92" s="350"/>
      <c r="HD92" s="350"/>
      <c r="HE92" s="350"/>
      <c r="HF92" s="350"/>
      <c r="HG92" s="350"/>
      <c r="HH92" s="350"/>
      <c r="HI92" s="350"/>
      <c r="HJ92" s="350"/>
      <c r="HK92" s="350"/>
      <c r="HL92" s="350"/>
      <c r="HM92" s="350"/>
      <c r="HN92" s="350"/>
      <c r="HO92" s="350"/>
      <c r="HP92" s="350"/>
      <c r="HQ92" s="350"/>
      <c r="HR92" s="350"/>
      <c r="HS92" s="350"/>
      <c r="HT92" s="350"/>
      <c r="HU92" s="350"/>
      <c r="HV92" s="350"/>
      <c r="HW92" s="350"/>
      <c r="HX92" s="350"/>
      <c r="HY92" s="350"/>
      <c r="HZ92" s="350"/>
      <c r="IA92" s="350"/>
      <c r="IB92" s="350"/>
      <c r="IC92" s="350"/>
      <c r="ID92" s="350"/>
      <c r="IE92" s="350"/>
      <c r="IF92" s="350"/>
      <c r="IG92" s="350"/>
      <c r="IH92" s="350"/>
      <c r="II92" s="350"/>
      <c r="IJ92" s="350"/>
      <c r="IK92" s="350"/>
      <c r="IL92" s="350"/>
      <c r="IM92" s="350"/>
      <c r="IN92" s="350"/>
      <c r="IO92" s="350"/>
      <c r="IP92" s="350"/>
      <c r="IQ92" s="350"/>
      <c r="IR92" s="350"/>
      <c r="IS92" s="350"/>
      <c r="IT92" s="350"/>
      <c r="IU92" s="350"/>
      <c r="IV92" s="350"/>
      <c r="IW92" s="350"/>
      <c r="IX92" s="350"/>
      <c r="IY92" s="350"/>
      <c r="IZ92" s="350"/>
      <c r="JA92" s="350"/>
      <c r="JB92" s="350"/>
      <c r="JC92" s="350"/>
      <c r="JD92" s="350"/>
      <c r="JE92" s="350"/>
      <c r="JF92" s="350"/>
      <c r="JG92" s="350"/>
      <c r="JH92" s="350"/>
      <c r="JI92" s="350"/>
      <c r="JJ92" s="350"/>
      <c r="JK92" s="350"/>
      <c r="JL92" s="350"/>
      <c r="JM92" s="350"/>
      <c r="JN92" s="350"/>
      <c r="JO92" s="350"/>
      <c r="JP92" s="350"/>
      <c r="JQ92" s="350"/>
      <c r="JR92" s="350"/>
      <c r="JS92" s="350"/>
      <c r="JT92" s="350"/>
      <c r="JU92" s="350"/>
      <c r="JV92" s="350"/>
      <c r="JW92" s="350"/>
      <c r="JX92" s="350"/>
      <c r="JY92" s="350"/>
      <c r="JZ92" s="350"/>
      <c r="KA92" s="350"/>
      <c r="KB92" s="350"/>
      <c r="KC92" s="350"/>
      <c r="KD92" s="350"/>
      <c r="KE92" s="350"/>
      <c r="KF92" s="350"/>
      <c r="KG92" s="350"/>
      <c r="KH92" s="350"/>
      <c r="KI92" s="350"/>
      <c r="KJ92" s="350"/>
      <c r="KK92" s="350"/>
      <c r="KL92" s="350"/>
      <c r="KM92" s="350"/>
      <c r="KN92" s="350"/>
    </row>
    <row r="93" spans="1:303" s="345" customFormat="1" ht="11.25" x14ac:dyDescent="0.2">
      <c r="A93" s="361">
        <v>2013</v>
      </c>
      <c r="B93" s="350"/>
      <c r="C93" s="344">
        <v>44</v>
      </c>
      <c r="D93" s="364">
        <v>31</v>
      </c>
      <c r="E93" s="361"/>
      <c r="F93" s="296">
        <v>2</v>
      </c>
      <c r="G93" s="361"/>
      <c r="H93" s="364">
        <v>9</v>
      </c>
      <c r="I93" s="361"/>
      <c r="J93" s="296">
        <v>2</v>
      </c>
      <c r="K93" s="361"/>
      <c r="L93" s="362">
        <f t="shared" si="34"/>
        <v>25</v>
      </c>
      <c r="M93" s="361"/>
      <c r="N93" s="362">
        <f t="shared" si="35"/>
        <v>20.454545454545453</v>
      </c>
      <c r="O93" s="361"/>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c r="BE93" s="350"/>
      <c r="BF93" s="350"/>
      <c r="BG93" s="350"/>
      <c r="BH93" s="350"/>
      <c r="BI93" s="350"/>
      <c r="BJ93" s="350"/>
      <c r="BK93" s="350"/>
      <c r="BL93" s="350"/>
      <c r="BM93" s="350"/>
      <c r="BN93" s="350"/>
      <c r="BO93" s="350"/>
      <c r="BP93" s="350"/>
      <c r="BQ93" s="350"/>
      <c r="BR93" s="350"/>
      <c r="BS93" s="350"/>
      <c r="BT93" s="350"/>
      <c r="BU93" s="350"/>
      <c r="BV93" s="350"/>
      <c r="BW93" s="350"/>
      <c r="BX93" s="350"/>
      <c r="BY93" s="350"/>
      <c r="BZ93" s="350"/>
      <c r="CA93" s="350"/>
      <c r="CB93" s="350"/>
      <c r="CC93" s="350"/>
      <c r="CD93" s="350"/>
      <c r="CE93" s="350"/>
      <c r="CF93" s="350"/>
      <c r="CG93" s="350"/>
      <c r="CH93" s="350"/>
      <c r="CI93" s="350"/>
      <c r="CJ93" s="350"/>
      <c r="CK93" s="350"/>
      <c r="CL93" s="350"/>
      <c r="CM93" s="350"/>
      <c r="CN93" s="350"/>
      <c r="CO93" s="350"/>
      <c r="CP93" s="350"/>
      <c r="CQ93" s="350"/>
      <c r="CR93" s="350"/>
      <c r="CS93" s="350"/>
      <c r="CT93" s="350"/>
      <c r="CU93" s="350"/>
      <c r="CV93" s="350"/>
      <c r="CW93" s="350"/>
      <c r="CX93" s="350"/>
      <c r="CY93" s="350"/>
      <c r="CZ93" s="350"/>
      <c r="DA93" s="350"/>
      <c r="DB93" s="350"/>
      <c r="DC93" s="350"/>
      <c r="DD93" s="350"/>
      <c r="DE93" s="350"/>
      <c r="DF93" s="350"/>
      <c r="DG93" s="350"/>
      <c r="DH93" s="350"/>
      <c r="DI93" s="350"/>
      <c r="DJ93" s="350"/>
      <c r="DK93" s="350"/>
      <c r="DL93" s="350"/>
      <c r="DM93" s="350"/>
      <c r="DN93" s="350"/>
      <c r="DO93" s="350"/>
      <c r="DP93" s="350"/>
      <c r="DQ93" s="350"/>
      <c r="DR93" s="350"/>
      <c r="DS93" s="350"/>
      <c r="DT93" s="350"/>
      <c r="DU93" s="350"/>
      <c r="DV93" s="350"/>
      <c r="DW93" s="350"/>
      <c r="DX93" s="350"/>
      <c r="DY93" s="350"/>
      <c r="DZ93" s="350"/>
      <c r="EA93" s="350"/>
      <c r="EB93" s="350"/>
      <c r="EC93" s="350"/>
      <c r="ED93" s="350"/>
      <c r="EE93" s="350"/>
      <c r="EF93" s="350"/>
      <c r="EG93" s="350"/>
      <c r="EH93" s="350"/>
      <c r="EI93" s="350"/>
      <c r="EJ93" s="350"/>
      <c r="EK93" s="350"/>
      <c r="EL93" s="350"/>
      <c r="EM93" s="350"/>
      <c r="EN93" s="350"/>
      <c r="EO93" s="350"/>
      <c r="EP93" s="350"/>
      <c r="EQ93" s="350"/>
      <c r="ER93" s="350"/>
      <c r="ES93" s="350"/>
      <c r="ET93" s="350"/>
      <c r="EU93" s="350"/>
      <c r="EV93" s="350"/>
      <c r="EW93" s="350"/>
      <c r="EX93" s="350"/>
      <c r="EY93" s="350"/>
      <c r="EZ93" s="350"/>
      <c r="FA93" s="350"/>
      <c r="FB93" s="350"/>
      <c r="FC93" s="350"/>
      <c r="FD93" s="350"/>
      <c r="FE93" s="350"/>
      <c r="FF93" s="350"/>
      <c r="FG93" s="350"/>
      <c r="FH93" s="350"/>
      <c r="FI93" s="350"/>
      <c r="FJ93" s="350"/>
      <c r="FK93" s="350"/>
      <c r="FL93" s="350"/>
      <c r="FM93" s="350"/>
      <c r="FN93" s="350"/>
      <c r="FO93" s="350"/>
      <c r="FP93" s="350"/>
      <c r="FQ93" s="350"/>
      <c r="FR93" s="350"/>
      <c r="FS93" s="350"/>
      <c r="FT93" s="350"/>
      <c r="FU93" s="350"/>
      <c r="FV93" s="350"/>
      <c r="FW93" s="350"/>
      <c r="FX93" s="350"/>
      <c r="FY93" s="350"/>
      <c r="FZ93" s="350"/>
      <c r="GA93" s="350"/>
      <c r="GB93" s="350"/>
      <c r="GC93" s="350"/>
      <c r="GD93" s="350"/>
      <c r="GE93" s="350"/>
      <c r="GF93" s="350"/>
      <c r="GG93" s="350"/>
      <c r="GH93" s="350"/>
      <c r="GI93" s="350"/>
      <c r="GJ93" s="350"/>
      <c r="GK93" s="350"/>
      <c r="GL93" s="350"/>
      <c r="GM93" s="350"/>
      <c r="GN93" s="350"/>
      <c r="GO93" s="350"/>
      <c r="GP93" s="350"/>
      <c r="GQ93" s="350"/>
      <c r="GR93" s="350"/>
      <c r="GS93" s="350"/>
      <c r="GT93" s="350"/>
      <c r="GU93" s="350"/>
      <c r="GV93" s="350"/>
      <c r="GW93" s="350"/>
      <c r="GX93" s="350"/>
      <c r="GY93" s="350"/>
      <c r="GZ93" s="350"/>
      <c r="HA93" s="350"/>
      <c r="HB93" s="350"/>
      <c r="HC93" s="350"/>
      <c r="HD93" s="350"/>
      <c r="HE93" s="350"/>
      <c r="HF93" s="350"/>
      <c r="HG93" s="350"/>
      <c r="HH93" s="350"/>
      <c r="HI93" s="350"/>
      <c r="HJ93" s="350"/>
      <c r="HK93" s="350"/>
      <c r="HL93" s="350"/>
      <c r="HM93" s="350"/>
      <c r="HN93" s="350"/>
      <c r="HO93" s="350"/>
      <c r="HP93" s="350"/>
      <c r="HQ93" s="350"/>
      <c r="HR93" s="350"/>
      <c r="HS93" s="350"/>
      <c r="HT93" s="350"/>
      <c r="HU93" s="350"/>
      <c r="HV93" s="350"/>
      <c r="HW93" s="350"/>
      <c r="HX93" s="350"/>
      <c r="HY93" s="350"/>
      <c r="HZ93" s="350"/>
      <c r="IA93" s="350"/>
      <c r="IB93" s="350"/>
      <c r="IC93" s="350"/>
      <c r="ID93" s="350"/>
      <c r="IE93" s="350"/>
      <c r="IF93" s="350"/>
      <c r="IG93" s="350"/>
      <c r="IH93" s="350"/>
      <c r="II93" s="350"/>
      <c r="IJ93" s="350"/>
      <c r="IK93" s="350"/>
      <c r="IL93" s="350"/>
      <c r="IM93" s="350"/>
      <c r="IN93" s="350"/>
      <c r="IO93" s="350"/>
      <c r="IP93" s="350"/>
      <c r="IQ93" s="350"/>
      <c r="IR93" s="350"/>
      <c r="IS93" s="350"/>
      <c r="IT93" s="350"/>
      <c r="IU93" s="350"/>
      <c r="IV93" s="350"/>
      <c r="IW93" s="350"/>
      <c r="IX93" s="350"/>
      <c r="IY93" s="350"/>
      <c r="IZ93" s="350"/>
      <c r="JA93" s="350"/>
      <c r="JB93" s="350"/>
      <c r="JC93" s="350"/>
      <c r="JD93" s="350"/>
      <c r="JE93" s="350"/>
      <c r="JF93" s="350"/>
      <c r="JG93" s="350"/>
      <c r="JH93" s="350"/>
      <c r="JI93" s="350"/>
      <c r="JJ93" s="350"/>
      <c r="JK93" s="350"/>
      <c r="JL93" s="350"/>
      <c r="JM93" s="350"/>
      <c r="JN93" s="350"/>
      <c r="JO93" s="350"/>
      <c r="JP93" s="350"/>
      <c r="JQ93" s="350"/>
      <c r="JR93" s="350"/>
      <c r="JS93" s="350"/>
      <c r="JT93" s="350"/>
      <c r="JU93" s="350"/>
      <c r="JV93" s="350"/>
      <c r="JW93" s="350"/>
      <c r="JX93" s="350"/>
      <c r="JY93" s="350"/>
      <c r="JZ93" s="350"/>
      <c r="KA93" s="350"/>
      <c r="KB93" s="350"/>
      <c r="KC93" s="350"/>
      <c r="KD93" s="350"/>
      <c r="KE93" s="350"/>
      <c r="KF93" s="350"/>
      <c r="KG93" s="350"/>
      <c r="KH93" s="350"/>
      <c r="KI93" s="350"/>
      <c r="KJ93" s="350"/>
      <c r="KK93" s="350"/>
      <c r="KL93" s="350"/>
      <c r="KM93" s="350"/>
      <c r="KN93" s="350"/>
    </row>
    <row r="94" spans="1:303" s="345" customFormat="1" ht="11.25" x14ac:dyDescent="0.2">
      <c r="A94" s="361">
        <v>2014</v>
      </c>
      <c r="B94" s="350"/>
      <c r="C94" s="344">
        <v>39</v>
      </c>
      <c r="D94" s="364">
        <v>31</v>
      </c>
      <c r="E94" s="361"/>
      <c r="F94" s="296" t="s">
        <v>142</v>
      </c>
      <c r="G94" s="361"/>
      <c r="H94" s="364">
        <v>6</v>
      </c>
      <c r="I94" s="361"/>
      <c r="J94" s="296">
        <v>2</v>
      </c>
      <c r="K94" s="361"/>
      <c r="L94" s="362">
        <f t="shared" si="34"/>
        <v>15.384615384615385</v>
      </c>
      <c r="M94" s="361"/>
      <c r="N94" s="362">
        <f t="shared" si="35"/>
        <v>15.384615384615385</v>
      </c>
      <c r="O94" s="361"/>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50"/>
      <c r="BG94" s="350"/>
      <c r="BH94" s="350"/>
      <c r="BI94" s="350"/>
      <c r="BJ94" s="350"/>
      <c r="BK94" s="350"/>
      <c r="BL94" s="350"/>
      <c r="BM94" s="350"/>
      <c r="BN94" s="350"/>
      <c r="BO94" s="350"/>
      <c r="BP94" s="350"/>
      <c r="BQ94" s="350"/>
      <c r="BR94" s="350"/>
      <c r="BS94" s="350"/>
      <c r="BT94" s="350"/>
      <c r="BU94" s="350"/>
      <c r="BV94" s="350"/>
      <c r="BW94" s="350"/>
      <c r="BX94" s="350"/>
      <c r="BY94" s="350"/>
      <c r="BZ94" s="350"/>
      <c r="CA94" s="350"/>
      <c r="CB94" s="350"/>
      <c r="CC94" s="350"/>
      <c r="CD94" s="350"/>
      <c r="CE94" s="350"/>
      <c r="CF94" s="350"/>
      <c r="CG94" s="350"/>
      <c r="CH94" s="350"/>
      <c r="CI94" s="350"/>
      <c r="CJ94" s="350"/>
      <c r="CK94" s="350"/>
      <c r="CL94" s="350"/>
      <c r="CM94" s="350"/>
      <c r="CN94" s="350"/>
      <c r="CO94" s="350"/>
      <c r="CP94" s="350"/>
      <c r="CQ94" s="350"/>
      <c r="CR94" s="350"/>
      <c r="CS94" s="350"/>
      <c r="CT94" s="350"/>
      <c r="CU94" s="350"/>
      <c r="CV94" s="350"/>
      <c r="CW94" s="350"/>
      <c r="CX94" s="350"/>
      <c r="CY94" s="350"/>
      <c r="CZ94" s="350"/>
      <c r="DA94" s="350"/>
      <c r="DB94" s="350"/>
      <c r="DC94" s="350"/>
      <c r="DD94" s="350"/>
      <c r="DE94" s="350"/>
      <c r="DF94" s="350"/>
      <c r="DG94" s="350"/>
      <c r="DH94" s="350"/>
      <c r="DI94" s="350"/>
      <c r="DJ94" s="350"/>
      <c r="DK94" s="350"/>
      <c r="DL94" s="350"/>
      <c r="DM94" s="350"/>
      <c r="DN94" s="350"/>
      <c r="DO94" s="350"/>
      <c r="DP94" s="350"/>
      <c r="DQ94" s="350"/>
      <c r="DR94" s="350"/>
      <c r="DS94" s="350"/>
      <c r="DT94" s="350"/>
      <c r="DU94" s="350"/>
      <c r="DV94" s="350"/>
      <c r="DW94" s="350"/>
      <c r="DX94" s="350"/>
      <c r="DY94" s="350"/>
      <c r="DZ94" s="350"/>
      <c r="EA94" s="350"/>
      <c r="EB94" s="350"/>
      <c r="EC94" s="350"/>
      <c r="ED94" s="350"/>
      <c r="EE94" s="350"/>
      <c r="EF94" s="350"/>
      <c r="EG94" s="350"/>
      <c r="EH94" s="350"/>
      <c r="EI94" s="350"/>
      <c r="EJ94" s="350"/>
      <c r="EK94" s="350"/>
      <c r="EL94" s="350"/>
      <c r="EM94" s="350"/>
      <c r="EN94" s="350"/>
      <c r="EO94" s="350"/>
      <c r="EP94" s="350"/>
      <c r="EQ94" s="350"/>
      <c r="ER94" s="350"/>
      <c r="ES94" s="350"/>
      <c r="ET94" s="350"/>
      <c r="EU94" s="350"/>
      <c r="EV94" s="350"/>
      <c r="EW94" s="350"/>
      <c r="EX94" s="350"/>
      <c r="EY94" s="350"/>
      <c r="EZ94" s="350"/>
      <c r="FA94" s="350"/>
      <c r="FB94" s="350"/>
      <c r="FC94" s="350"/>
      <c r="FD94" s="350"/>
      <c r="FE94" s="350"/>
      <c r="FF94" s="350"/>
      <c r="FG94" s="350"/>
      <c r="FH94" s="350"/>
      <c r="FI94" s="350"/>
      <c r="FJ94" s="350"/>
      <c r="FK94" s="350"/>
      <c r="FL94" s="350"/>
      <c r="FM94" s="350"/>
      <c r="FN94" s="350"/>
      <c r="FO94" s="350"/>
      <c r="FP94" s="350"/>
      <c r="FQ94" s="350"/>
      <c r="FR94" s="350"/>
      <c r="FS94" s="350"/>
      <c r="FT94" s="350"/>
      <c r="FU94" s="350"/>
      <c r="FV94" s="350"/>
      <c r="FW94" s="350"/>
      <c r="FX94" s="350"/>
      <c r="FY94" s="350"/>
      <c r="FZ94" s="350"/>
      <c r="GA94" s="350"/>
      <c r="GB94" s="350"/>
      <c r="GC94" s="350"/>
      <c r="GD94" s="350"/>
      <c r="GE94" s="350"/>
      <c r="GF94" s="350"/>
      <c r="GG94" s="350"/>
      <c r="GH94" s="350"/>
      <c r="GI94" s="350"/>
      <c r="GJ94" s="350"/>
      <c r="GK94" s="350"/>
      <c r="GL94" s="350"/>
      <c r="GM94" s="350"/>
      <c r="GN94" s="350"/>
      <c r="GO94" s="350"/>
      <c r="GP94" s="350"/>
      <c r="GQ94" s="350"/>
      <c r="GR94" s="350"/>
      <c r="GS94" s="350"/>
      <c r="GT94" s="350"/>
      <c r="GU94" s="350"/>
      <c r="GV94" s="350"/>
      <c r="GW94" s="350"/>
      <c r="GX94" s="350"/>
      <c r="GY94" s="350"/>
      <c r="GZ94" s="350"/>
      <c r="HA94" s="350"/>
      <c r="HB94" s="350"/>
      <c r="HC94" s="350"/>
      <c r="HD94" s="350"/>
      <c r="HE94" s="350"/>
      <c r="HF94" s="350"/>
      <c r="HG94" s="350"/>
      <c r="HH94" s="350"/>
      <c r="HI94" s="350"/>
      <c r="HJ94" s="350"/>
      <c r="HK94" s="350"/>
      <c r="HL94" s="350"/>
      <c r="HM94" s="350"/>
      <c r="HN94" s="350"/>
      <c r="HO94" s="350"/>
      <c r="HP94" s="350"/>
      <c r="HQ94" s="350"/>
      <c r="HR94" s="350"/>
      <c r="HS94" s="350"/>
      <c r="HT94" s="350"/>
      <c r="HU94" s="350"/>
      <c r="HV94" s="350"/>
      <c r="HW94" s="350"/>
      <c r="HX94" s="350"/>
      <c r="HY94" s="350"/>
      <c r="HZ94" s="350"/>
      <c r="IA94" s="350"/>
      <c r="IB94" s="350"/>
      <c r="IC94" s="350"/>
      <c r="ID94" s="350"/>
      <c r="IE94" s="350"/>
      <c r="IF94" s="350"/>
      <c r="IG94" s="350"/>
      <c r="IH94" s="350"/>
      <c r="II94" s="350"/>
      <c r="IJ94" s="350"/>
      <c r="IK94" s="350"/>
      <c r="IL94" s="350"/>
      <c r="IM94" s="350"/>
      <c r="IN94" s="350"/>
      <c r="IO94" s="350"/>
      <c r="IP94" s="350"/>
      <c r="IQ94" s="350"/>
      <c r="IR94" s="350"/>
      <c r="IS94" s="350"/>
      <c r="IT94" s="350"/>
      <c r="IU94" s="350"/>
      <c r="IV94" s="350"/>
      <c r="IW94" s="350"/>
      <c r="IX94" s="350"/>
      <c r="IY94" s="350"/>
      <c r="IZ94" s="350"/>
      <c r="JA94" s="350"/>
      <c r="JB94" s="350"/>
      <c r="JC94" s="350"/>
      <c r="JD94" s="350"/>
      <c r="JE94" s="350"/>
      <c r="JF94" s="350"/>
      <c r="JG94" s="350"/>
      <c r="JH94" s="350"/>
      <c r="JI94" s="350"/>
      <c r="JJ94" s="350"/>
      <c r="JK94" s="350"/>
      <c r="JL94" s="350"/>
      <c r="JM94" s="350"/>
      <c r="JN94" s="350"/>
      <c r="JO94" s="350"/>
      <c r="JP94" s="350"/>
      <c r="JQ94" s="350"/>
      <c r="JR94" s="350"/>
      <c r="JS94" s="350"/>
      <c r="JT94" s="350"/>
      <c r="JU94" s="350"/>
      <c r="JV94" s="350"/>
      <c r="JW94" s="350"/>
      <c r="JX94" s="350"/>
      <c r="JY94" s="350"/>
      <c r="JZ94" s="350"/>
      <c r="KA94" s="350"/>
      <c r="KB94" s="350"/>
      <c r="KC94" s="350"/>
      <c r="KD94" s="350"/>
      <c r="KE94" s="350"/>
      <c r="KF94" s="350"/>
      <c r="KG94" s="350"/>
      <c r="KH94" s="350"/>
      <c r="KI94" s="350"/>
      <c r="KJ94" s="350"/>
      <c r="KK94" s="350"/>
      <c r="KL94" s="350"/>
      <c r="KM94" s="350"/>
      <c r="KN94" s="350"/>
    </row>
    <row r="95" spans="1:303" s="514" customFormat="1" ht="11.25" x14ac:dyDescent="0.2">
      <c r="A95" s="374" t="s">
        <v>663</v>
      </c>
      <c r="B95" s="374"/>
      <c r="C95" s="375">
        <f>SUM(C86:C94)</f>
        <v>523</v>
      </c>
      <c r="D95" s="375">
        <f t="shared" ref="D95" si="36">SUM(D86:D94)</f>
        <v>379</v>
      </c>
      <c r="E95" s="375">
        <f t="shared" ref="E95" si="37">SUM(E86:E94)</f>
        <v>0</v>
      </c>
      <c r="F95" s="375">
        <f t="shared" ref="F95" si="38">SUM(F86:F94)</f>
        <v>18</v>
      </c>
      <c r="G95" s="375">
        <f t="shared" ref="G95" si="39">SUM(G86:G94)</f>
        <v>0</v>
      </c>
      <c r="H95" s="375">
        <f t="shared" ref="H95" si="40">SUM(H86:H94)</f>
        <v>72</v>
      </c>
      <c r="I95" s="375">
        <f t="shared" ref="I95" si="41">SUM(I86:I94)</f>
        <v>0</v>
      </c>
      <c r="J95" s="375">
        <f t="shared" ref="J95" si="42">SUM(J86:J94)</f>
        <v>54</v>
      </c>
      <c r="K95" s="494"/>
      <c r="L95" s="379">
        <f t="shared" si="34"/>
        <v>17.208413001912046</v>
      </c>
      <c r="M95" s="494"/>
      <c r="N95" s="379">
        <f t="shared" si="35"/>
        <v>13.766730401529637</v>
      </c>
      <c r="O95" s="494"/>
    </row>
    <row r="96" spans="1:303" s="56" customFormat="1" ht="12" customHeight="1" x14ac:dyDescent="0.2">
      <c r="A96" s="361"/>
      <c r="B96" s="350"/>
      <c r="C96" s="350"/>
      <c r="D96" s="350"/>
      <c r="E96" s="361"/>
      <c r="F96" s="350"/>
      <c r="G96" s="361"/>
      <c r="H96" s="350"/>
      <c r="I96" s="361"/>
      <c r="J96" s="350"/>
      <c r="K96" s="361"/>
      <c r="L96" s="362"/>
      <c r="M96" s="361"/>
      <c r="N96" s="362"/>
      <c r="O96" s="361"/>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0"/>
      <c r="AZ96" s="350"/>
      <c r="BA96" s="350"/>
      <c r="BB96" s="350"/>
      <c r="BC96" s="350"/>
      <c r="BD96" s="350"/>
      <c r="BE96" s="350"/>
      <c r="BF96" s="350"/>
      <c r="BG96" s="350"/>
      <c r="BH96" s="350"/>
      <c r="BI96" s="350"/>
      <c r="BJ96" s="350"/>
      <c r="BK96" s="350"/>
      <c r="BL96" s="350"/>
      <c r="BM96" s="350"/>
      <c r="BN96" s="350"/>
      <c r="BO96" s="350"/>
      <c r="BP96" s="350"/>
      <c r="BQ96" s="350"/>
      <c r="BR96" s="350"/>
      <c r="BS96" s="350"/>
      <c r="BT96" s="350"/>
      <c r="BU96" s="350"/>
      <c r="BV96" s="350"/>
      <c r="BW96" s="350"/>
      <c r="BX96" s="350"/>
      <c r="BY96" s="350"/>
      <c r="BZ96" s="350"/>
      <c r="CA96" s="350"/>
      <c r="CB96" s="350"/>
      <c r="CC96" s="350"/>
      <c r="CD96" s="350"/>
      <c r="CE96" s="350"/>
      <c r="CF96" s="350"/>
      <c r="CG96" s="350"/>
      <c r="CH96" s="350"/>
      <c r="CI96" s="350"/>
      <c r="CJ96" s="350"/>
      <c r="CK96" s="350"/>
      <c r="CL96" s="350"/>
      <c r="CM96" s="350"/>
      <c r="CN96" s="350"/>
      <c r="CO96" s="350"/>
      <c r="CP96" s="350"/>
      <c r="CQ96" s="350"/>
      <c r="CR96" s="350"/>
      <c r="CS96" s="350"/>
      <c r="CT96" s="350"/>
      <c r="CU96" s="350"/>
      <c r="CV96" s="350"/>
      <c r="CW96" s="350"/>
      <c r="CX96" s="350"/>
      <c r="CY96" s="350"/>
      <c r="CZ96" s="350"/>
      <c r="DA96" s="350"/>
      <c r="DB96" s="350"/>
      <c r="DC96" s="350"/>
      <c r="DD96" s="350"/>
      <c r="DE96" s="350"/>
      <c r="DF96" s="350"/>
      <c r="DG96" s="350"/>
      <c r="DH96" s="350"/>
      <c r="DI96" s="350"/>
      <c r="DJ96" s="350"/>
      <c r="DK96" s="350"/>
      <c r="DL96" s="350"/>
      <c r="DM96" s="350"/>
      <c r="DN96" s="350"/>
      <c r="DO96" s="350"/>
      <c r="DP96" s="350"/>
      <c r="DQ96" s="350"/>
      <c r="DR96" s="350"/>
      <c r="DS96" s="350"/>
      <c r="DT96" s="350"/>
      <c r="DU96" s="350"/>
      <c r="DV96" s="350"/>
      <c r="DW96" s="350"/>
      <c r="DX96" s="350"/>
      <c r="DY96" s="350"/>
      <c r="DZ96" s="350"/>
      <c r="EA96" s="350"/>
      <c r="EB96" s="350"/>
      <c r="EC96" s="350"/>
      <c r="ED96" s="350"/>
      <c r="EE96" s="350"/>
      <c r="EF96" s="350"/>
      <c r="EG96" s="350"/>
      <c r="EH96" s="350"/>
      <c r="EI96" s="350"/>
      <c r="EJ96" s="350"/>
      <c r="EK96" s="350"/>
      <c r="EL96" s="350"/>
      <c r="EM96" s="350"/>
      <c r="EN96" s="350"/>
      <c r="EO96" s="350"/>
      <c r="EP96" s="350"/>
      <c r="EQ96" s="350"/>
      <c r="ER96" s="350"/>
      <c r="ES96" s="350"/>
      <c r="ET96" s="350"/>
      <c r="EU96" s="350"/>
      <c r="EV96" s="350"/>
      <c r="EW96" s="350"/>
      <c r="EX96" s="350"/>
      <c r="EY96" s="350"/>
      <c r="EZ96" s="350"/>
      <c r="FA96" s="350"/>
      <c r="FB96" s="350"/>
      <c r="FC96" s="350"/>
      <c r="FD96" s="350"/>
      <c r="FE96" s="350"/>
      <c r="FF96" s="350"/>
      <c r="FG96" s="350"/>
      <c r="FH96" s="350"/>
      <c r="FI96" s="350"/>
      <c r="FJ96" s="350"/>
      <c r="FK96" s="350"/>
      <c r="FL96" s="350"/>
      <c r="FM96" s="350"/>
      <c r="FN96" s="350"/>
      <c r="FO96" s="350"/>
      <c r="FP96" s="350"/>
      <c r="FQ96" s="350"/>
      <c r="FR96" s="350"/>
      <c r="FS96" s="350"/>
      <c r="FT96" s="350"/>
      <c r="FU96" s="350"/>
      <c r="FV96" s="350"/>
      <c r="FW96" s="350"/>
      <c r="FX96" s="350"/>
      <c r="FY96" s="350"/>
      <c r="FZ96" s="350"/>
      <c r="GA96" s="350"/>
      <c r="GB96" s="350"/>
      <c r="GC96" s="350"/>
      <c r="GD96" s="350"/>
      <c r="GE96" s="350"/>
      <c r="GF96" s="350"/>
      <c r="GG96" s="350"/>
      <c r="GH96" s="350"/>
      <c r="GI96" s="350"/>
      <c r="GJ96" s="350"/>
      <c r="GK96" s="350"/>
      <c r="GL96" s="350"/>
      <c r="GM96" s="350"/>
      <c r="GN96" s="350"/>
      <c r="GO96" s="350"/>
      <c r="GP96" s="350"/>
      <c r="GQ96" s="350"/>
      <c r="GR96" s="350"/>
      <c r="GS96" s="350"/>
      <c r="GT96" s="350"/>
      <c r="GU96" s="350"/>
      <c r="GV96" s="350"/>
      <c r="GW96" s="350"/>
      <c r="GX96" s="350"/>
      <c r="GY96" s="350"/>
      <c r="GZ96" s="350"/>
      <c r="HA96" s="350"/>
      <c r="HB96" s="350"/>
      <c r="HC96" s="350"/>
      <c r="HD96" s="350"/>
      <c r="HE96" s="350"/>
      <c r="HF96" s="350"/>
      <c r="HG96" s="350"/>
      <c r="HH96" s="350"/>
      <c r="HI96" s="350"/>
      <c r="HJ96" s="350"/>
      <c r="HK96" s="350"/>
      <c r="HL96" s="350"/>
      <c r="HM96" s="350"/>
      <c r="HN96" s="350"/>
      <c r="HO96" s="350"/>
      <c r="HP96" s="350"/>
      <c r="HQ96" s="350"/>
      <c r="HR96" s="350"/>
      <c r="HS96" s="350"/>
      <c r="HT96" s="350"/>
      <c r="HU96" s="350"/>
      <c r="HV96" s="350"/>
      <c r="HW96" s="350"/>
      <c r="HX96" s="350"/>
      <c r="HY96" s="350"/>
      <c r="HZ96" s="350"/>
      <c r="IA96" s="350"/>
      <c r="IB96" s="350"/>
      <c r="IC96" s="350"/>
      <c r="ID96" s="350"/>
      <c r="IE96" s="350"/>
      <c r="IF96" s="350"/>
      <c r="IG96" s="350"/>
      <c r="IH96" s="350"/>
      <c r="II96" s="350"/>
      <c r="IJ96" s="350"/>
      <c r="IK96" s="350"/>
      <c r="IL96" s="350"/>
      <c r="IM96" s="350"/>
      <c r="IN96" s="350"/>
      <c r="IO96" s="350"/>
      <c r="IP96" s="350"/>
      <c r="IQ96" s="350"/>
      <c r="IR96" s="350"/>
      <c r="IS96" s="350"/>
      <c r="IT96" s="350"/>
      <c r="IU96" s="350"/>
      <c r="IV96" s="350"/>
      <c r="IW96" s="350"/>
      <c r="IX96" s="350"/>
      <c r="IY96" s="350"/>
      <c r="IZ96" s="350"/>
      <c r="JA96" s="350"/>
      <c r="JB96" s="350"/>
      <c r="JC96" s="350"/>
      <c r="JD96" s="350"/>
      <c r="JE96" s="350"/>
      <c r="JF96" s="350"/>
      <c r="JG96" s="350"/>
      <c r="JH96" s="350"/>
      <c r="JI96" s="350"/>
      <c r="JJ96" s="350"/>
      <c r="JK96" s="350"/>
      <c r="JL96" s="350"/>
      <c r="JM96" s="350"/>
      <c r="JN96" s="350"/>
      <c r="JO96" s="350"/>
      <c r="JP96" s="350"/>
      <c r="JQ96" s="350"/>
      <c r="JR96" s="350"/>
      <c r="JS96" s="350"/>
      <c r="JT96" s="350"/>
      <c r="JU96" s="350"/>
      <c r="JV96" s="350"/>
      <c r="JW96" s="350"/>
      <c r="JX96" s="350"/>
      <c r="JY96" s="350"/>
      <c r="JZ96" s="350"/>
      <c r="KA96" s="350"/>
      <c r="KB96" s="350"/>
      <c r="KC96" s="350"/>
      <c r="KD96" s="350"/>
      <c r="KE96" s="350"/>
      <c r="KF96" s="350"/>
      <c r="KG96" s="350"/>
      <c r="KH96" s="350"/>
      <c r="KI96" s="350"/>
      <c r="KJ96" s="350"/>
      <c r="KK96" s="350"/>
      <c r="KL96" s="350"/>
      <c r="KM96" s="350"/>
      <c r="KN96" s="350"/>
    </row>
    <row r="97" spans="1:300" s="56" customFormat="1" ht="12" customHeight="1" x14ac:dyDescent="0.2">
      <c r="A97" s="363" t="s">
        <v>475</v>
      </c>
      <c r="B97" s="350"/>
      <c r="C97" s="217"/>
      <c r="D97" s="217"/>
      <c r="E97" s="381"/>
      <c r="F97" s="217"/>
      <c r="G97" s="381"/>
      <c r="H97" s="217"/>
      <c r="I97" s="381"/>
      <c r="J97" s="217"/>
      <c r="K97" s="381"/>
      <c r="L97" s="362"/>
      <c r="M97" s="381"/>
      <c r="N97" s="362"/>
      <c r="O97" s="381"/>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c r="AV97" s="350"/>
      <c r="AW97" s="350"/>
      <c r="AX97" s="350"/>
      <c r="AY97" s="350"/>
      <c r="AZ97" s="350"/>
      <c r="BA97" s="350"/>
      <c r="BB97" s="350"/>
      <c r="BC97" s="350"/>
      <c r="BD97" s="350"/>
      <c r="BE97" s="350"/>
      <c r="BF97" s="350"/>
      <c r="BG97" s="350"/>
      <c r="BH97" s="350"/>
      <c r="BI97" s="350"/>
      <c r="BJ97" s="350"/>
      <c r="BK97" s="350"/>
      <c r="BL97" s="350"/>
      <c r="BM97" s="350"/>
      <c r="BN97" s="350"/>
      <c r="BO97" s="350"/>
      <c r="BP97" s="350"/>
      <c r="BQ97" s="350"/>
      <c r="BR97" s="350"/>
      <c r="BS97" s="350"/>
      <c r="BT97" s="350"/>
      <c r="BU97" s="350"/>
      <c r="BV97" s="350"/>
      <c r="BW97" s="350"/>
      <c r="BX97" s="350"/>
      <c r="BY97" s="350"/>
      <c r="BZ97" s="350"/>
      <c r="CA97" s="350"/>
      <c r="CB97" s="350"/>
      <c r="CC97" s="350"/>
      <c r="CD97" s="350"/>
      <c r="CE97" s="350"/>
      <c r="CF97" s="350"/>
      <c r="CG97" s="350"/>
      <c r="CH97" s="350"/>
      <c r="CI97" s="350"/>
      <c r="CJ97" s="350"/>
      <c r="CK97" s="350"/>
      <c r="CL97" s="350"/>
      <c r="CM97" s="350"/>
      <c r="CN97" s="350"/>
      <c r="CO97" s="350"/>
      <c r="CP97" s="350"/>
      <c r="CQ97" s="350"/>
      <c r="CR97" s="350"/>
      <c r="CS97" s="350"/>
      <c r="CT97" s="350"/>
      <c r="CU97" s="350"/>
      <c r="CV97" s="350"/>
      <c r="CW97" s="350"/>
      <c r="CX97" s="350"/>
      <c r="CY97" s="350"/>
      <c r="CZ97" s="350"/>
      <c r="DA97" s="350"/>
      <c r="DB97" s="350"/>
      <c r="DC97" s="350"/>
      <c r="DD97" s="350"/>
      <c r="DE97" s="350"/>
      <c r="DF97" s="350"/>
      <c r="DG97" s="350"/>
      <c r="DH97" s="350"/>
      <c r="DI97" s="350"/>
      <c r="DJ97" s="350"/>
      <c r="DK97" s="350"/>
      <c r="DL97" s="350"/>
      <c r="DM97" s="350"/>
      <c r="DN97" s="350"/>
      <c r="DO97" s="350"/>
      <c r="DP97" s="350"/>
      <c r="DQ97" s="350"/>
      <c r="DR97" s="350"/>
      <c r="DS97" s="350"/>
      <c r="DT97" s="350"/>
      <c r="DU97" s="350"/>
      <c r="DV97" s="350"/>
      <c r="DW97" s="350"/>
      <c r="DX97" s="350"/>
      <c r="DY97" s="350"/>
      <c r="DZ97" s="350"/>
      <c r="EA97" s="350"/>
      <c r="EB97" s="350"/>
      <c r="EC97" s="350"/>
      <c r="ED97" s="350"/>
      <c r="EE97" s="350"/>
      <c r="EF97" s="350"/>
      <c r="EG97" s="350"/>
      <c r="EH97" s="350"/>
      <c r="EI97" s="350"/>
      <c r="EJ97" s="350"/>
      <c r="EK97" s="350"/>
      <c r="EL97" s="350"/>
      <c r="EM97" s="350"/>
      <c r="EN97" s="350"/>
      <c r="EO97" s="350"/>
      <c r="EP97" s="350"/>
      <c r="EQ97" s="350"/>
      <c r="ER97" s="350"/>
      <c r="ES97" s="350"/>
      <c r="ET97" s="350"/>
      <c r="EU97" s="350"/>
      <c r="EV97" s="350"/>
      <c r="EW97" s="350"/>
      <c r="EX97" s="350"/>
      <c r="EY97" s="350"/>
      <c r="EZ97" s="350"/>
      <c r="FA97" s="350"/>
      <c r="FB97" s="350"/>
      <c r="FC97" s="350"/>
      <c r="FD97" s="350"/>
      <c r="FE97" s="350"/>
      <c r="FF97" s="350"/>
      <c r="FG97" s="350"/>
      <c r="FH97" s="350"/>
      <c r="FI97" s="350"/>
      <c r="FJ97" s="350"/>
      <c r="FK97" s="350"/>
      <c r="FL97" s="350"/>
      <c r="FM97" s="350"/>
      <c r="FN97" s="350"/>
      <c r="FO97" s="350"/>
      <c r="FP97" s="350"/>
      <c r="FQ97" s="350"/>
      <c r="FR97" s="350"/>
      <c r="FS97" s="350"/>
      <c r="FT97" s="350"/>
      <c r="FU97" s="350"/>
      <c r="FV97" s="350"/>
      <c r="FW97" s="350"/>
      <c r="FX97" s="350"/>
      <c r="FY97" s="350"/>
      <c r="FZ97" s="350"/>
      <c r="GA97" s="350"/>
      <c r="GB97" s="350"/>
      <c r="GC97" s="350"/>
      <c r="GD97" s="350"/>
      <c r="GE97" s="350"/>
      <c r="GF97" s="350"/>
      <c r="GG97" s="350"/>
      <c r="GH97" s="350"/>
      <c r="GI97" s="350"/>
      <c r="GJ97" s="350"/>
      <c r="GK97" s="350"/>
      <c r="GL97" s="350"/>
      <c r="GM97" s="350"/>
      <c r="GN97" s="350"/>
      <c r="GO97" s="350"/>
      <c r="GP97" s="350"/>
      <c r="GQ97" s="350"/>
      <c r="GR97" s="350"/>
      <c r="GS97" s="350"/>
      <c r="GT97" s="350"/>
      <c r="GU97" s="350"/>
      <c r="GV97" s="350"/>
      <c r="GW97" s="350"/>
      <c r="GX97" s="350"/>
      <c r="GY97" s="350"/>
      <c r="GZ97" s="350"/>
      <c r="HA97" s="350"/>
      <c r="HB97" s="350"/>
      <c r="HC97" s="350"/>
      <c r="HD97" s="350"/>
      <c r="HE97" s="350"/>
      <c r="HF97" s="350"/>
      <c r="HG97" s="350"/>
      <c r="HH97" s="350"/>
      <c r="HI97" s="350"/>
      <c r="HJ97" s="350"/>
      <c r="HK97" s="350"/>
      <c r="HL97" s="350"/>
      <c r="HM97" s="350"/>
      <c r="HN97" s="350"/>
      <c r="HO97" s="350"/>
      <c r="HP97" s="350"/>
      <c r="HQ97" s="350"/>
      <c r="HR97" s="350"/>
      <c r="HS97" s="350"/>
      <c r="HT97" s="350"/>
      <c r="HU97" s="350"/>
      <c r="HV97" s="350"/>
      <c r="HW97" s="350"/>
      <c r="HX97" s="350"/>
      <c r="HY97" s="350"/>
      <c r="HZ97" s="350"/>
      <c r="IA97" s="350"/>
      <c r="IB97" s="350"/>
      <c r="IC97" s="350"/>
      <c r="ID97" s="350"/>
      <c r="IE97" s="350"/>
      <c r="IF97" s="350"/>
      <c r="IG97" s="350"/>
      <c r="IH97" s="350"/>
      <c r="II97" s="350"/>
      <c r="IJ97" s="350"/>
      <c r="IK97" s="350"/>
      <c r="IL97" s="350"/>
      <c r="IM97" s="350"/>
      <c r="IN97" s="350"/>
      <c r="IO97" s="350"/>
      <c r="IP97" s="350"/>
      <c r="IQ97" s="350"/>
      <c r="IR97" s="350"/>
      <c r="IS97" s="350"/>
      <c r="IT97" s="350"/>
      <c r="IU97" s="350"/>
      <c r="IV97" s="350"/>
      <c r="IW97" s="350"/>
      <c r="IX97" s="350"/>
      <c r="IY97" s="350"/>
      <c r="IZ97" s="350"/>
      <c r="JA97" s="350"/>
      <c r="JB97" s="350"/>
      <c r="JC97" s="350"/>
      <c r="JD97" s="350"/>
      <c r="JE97" s="350"/>
      <c r="JF97" s="350"/>
      <c r="JG97" s="350"/>
      <c r="JH97" s="350"/>
      <c r="JI97" s="350"/>
      <c r="JJ97" s="350"/>
      <c r="JK97" s="350"/>
      <c r="JL97" s="350"/>
      <c r="JM97" s="350"/>
      <c r="JN97" s="350"/>
      <c r="JO97" s="350"/>
      <c r="JP97" s="350"/>
      <c r="JQ97" s="350"/>
      <c r="JR97" s="350"/>
      <c r="JS97" s="350"/>
      <c r="JT97" s="350"/>
      <c r="JU97" s="350"/>
      <c r="JV97" s="350"/>
      <c r="JW97" s="350"/>
      <c r="JX97" s="350"/>
      <c r="JY97" s="350"/>
      <c r="JZ97" s="350"/>
      <c r="KA97" s="350"/>
      <c r="KB97" s="350"/>
      <c r="KC97" s="350"/>
      <c r="KD97" s="350"/>
      <c r="KE97" s="350"/>
      <c r="KF97" s="350"/>
      <c r="KG97" s="350"/>
      <c r="KH97" s="350"/>
      <c r="KI97" s="350"/>
      <c r="KJ97" s="350"/>
      <c r="KK97" s="350"/>
      <c r="KL97" s="350"/>
      <c r="KM97" s="350"/>
      <c r="KN97" s="350"/>
    </row>
    <row r="98" spans="1:300" s="56" customFormat="1" ht="12" customHeight="1" x14ac:dyDescent="0.2">
      <c r="A98" s="361">
        <v>2006</v>
      </c>
      <c r="B98" s="350"/>
      <c r="C98" s="217">
        <v>18</v>
      </c>
      <c r="D98" s="217">
        <v>14</v>
      </c>
      <c r="E98" s="361"/>
      <c r="F98" s="217" t="s">
        <v>142</v>
      </c>
      <c r="G98" s="361"/>
      <c r="H98" s="217">
        <v>1</v>
      </c>
      <c r="I98" s="361"/>
      <c r="J98" s="217">
        <v>3</v>
      </c>
      <c r="K98" s="361"/>
      <c r="L98" s="362">
        <f>100*SUM(F98,H98)/C98</f>
        <v>5.5555555555555554</v>
      </c>
      <c r="M98" s="361"/>
      <c r="N98" s="362">
        <f>100*H98/C98</f>
        <v>5.5555555555555554</v>
      </c>
      <c r="O98" s="361"/>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c r="AT98" s="350"/>
      <c r="AU98" s="350"/>
      <c r="AV98" s="350"/>
      <c r="AW98" s="350"/>
      <c r="AX98" s="350"/>
      <c r="AY98" s="350"/>
      <c r="AZ98" s="350"/>
      <c r="BA98" s="350"/>
      <c r="BB98" s="350"/>
      <c r="BC98" s="350"/>
      <c r="BD98" s="350"/>
      <c r="BE98" s="350"/>
      <c r="BF98" s="350"/>
      <c r="BG98" s="350"/>
      <c r="BH98" s="350"/>
      <c r="BI98" s="350"/>
      <c r="BJ98" s="350"/>
      <c r="BK98" s="350"/>
      <c r="BL98" s="350"/>
      <c r="BM98" s="350"/>
      <c r="BN98" s="350"/>
      <c r="BO98" s="350"/>
      <c r="BP98" s="350"/>
      <c r="BQ98" s="350"/>
      <c r="BR98" s="350"/>
      <c r="BS98" s="350"/>
      <c r="BT98" s="350"/>
      <c r="BU98" s="350"/>
      <c r="BV98" s="350"/>
      <c r="BW98" s="350"/>
      <c r="BX98" s="350"/>
      <c r="BY98" s="350"/>
      <c r="BZ98" s="350"/>
      <c r="CA98" s="350"/>
      <c r="CB98" s="350"/>
      <c r="CC98" s="350"/>
      <c r="CD98" s="350"/>
      <c r="CE98" s="350"/>
      <c r="CF98" s="350"/>
      <c r="CG98" s="350"/>
      <c r="CH98" s="350"/>
      <c r="CI98" s="350"/>
      <c r="CJ98" s="350"/>
      <c r="CK98" s="350"/>
      <c r="CL98" s="350"/>
      <c r="CM98" s="350"/>
      <c r="CN98" s="350"/>
      <c r="CO98" s="350"/>
      <c r="CP98" s="350"/>
      <c r="CQ98" s="350"/>
      <c r="CR98" s="350"/>
      <c r="CS98" s="350"/>
      <c r="CT98" s="350"/>
      <c r="CU98" s="350"/>
      <c r="CV98" s="350"/>
      <c r="CW98" s="350"/>
      <c r="CX98" s="350"/>
      <c r="CY98" s="350"/>
      <c r="CZ98" s="350"/>
      <c r="DA98" s="350"/>
      <c r="DB98" s="350"/>
      <c r="DC98" s="350"/>
      <c r="DD98" s="350"/>
      <c r="DE98" s="350"/>
      <c r="DF98" s="350"/>
      <c r="DG98" s="350"/>
      <c r="DH98" s="350"/>
      <c r="DI98" s="350"/>
      <c r="DJ98" s="350"/>
      <c r="DK98" s="350"/>
      <c r="DL98" s="350"/>
      <c r="DM98" s="350"/>
      <c r="DN98" s="350"/>
      <c r="DO98" s="350"/>
      <c r="DP98" s="350"/>
      <c r="DQ98" s="350"/>
      <c r="DR98" s="350"/>
      <c r="DS98" s="350"/>
      <c r="DT98" s="350"/>
      <c r="DU98" s="350"/>
      <c r="DV98" s="350"/>
      <c r="DW98" s="350"/>
      <c r="DX98" s="350"/>
      <c r="DY98" s="350"/>
      <c r="DZ98" s="350"/>
      <c r="EA98" s="350"/>
      <c r="EB98" s="350"/>
      <c r="EC98" s="350"/>
      <c r="ED98" s="350"/>
      <c r="EE98" s="350"/>
      <c r="EF98" s="350"/>
      <c r="EG98" s="350"/>
      <c r="EH98" s="350"/>
      <c r="EI98" s="350"/>
      <c r="EJ98" s="350"/>
      <c r="EK98" s="350"/>
      <c r="EL98" s="350"/>
      <c r="EM98" s="350"/>
      <c r="EN98" s="350"/>
      <c r="EO98" s="350"/>
      <c r="EP98" s="350"/>
      <c r="EQ98" s="350"/>
      <c r="ER98" s="350"/>
      <c r="ES98" s="350"/>
      <c r="ET98" s="350"/>
      <c r="EU98" s="350"/>
      <c r="EV98" s="350"/>
      <c r="EW98" s="350"/>
      <c r="EX98" s="350"/>
      <c r="EY98" s="350"/>
      <c r="EZ98" s="350"/>
      <c r="FA98" s="350"/>
      <c r="FB98" s="350"/>
      <c r="FC98" s="350"/>
      <c r="FD98" s="350"/>
      <c r="FE98" s="350"/>
      <c r="FF98" s="350"/>
      <c r="FG98" s="350"/>
      <c r="FH98" s="350"/>
      <c r="FI98" s="350"/>
      <c r="FJ98" s="350"/>
      <c r="FK98" s="350"/>
      <c r="FL98" s="350"/>
      <c r="FM98" s="350"/>
      <c r="FN98" s="350"/>
      <c r="FO98" s="350"/>
      <c r="FP98" s="350"/>
      <c r="FQ98" s="350"/>
      <c r="FR98" s="350"/>
      <c r="FS98" s="350"/>
      <c r="FT98" s="350"/>
      <c r="FU98" s="350"/>
      <c r="FV98" s="350"/>
      <c r="FW98" s="350"/>
      <c r="FX98" s="350"/>
      <c r="FY98" s="350"/>
      <c r="FZ98" s="350"/>
      <c r="GA98" s="350"/>
      <c r="GB98" s="350"/>
      <c r="GC98" s="350"/>
      <c r="GD98" s="350"/>
      <c r="GE98" s="350"/>
      <c r="GF98" s="350"/>
      <c r="GG98" s="350"/>
      <c r="GH98" s="350"/>
      <c r="GI98" s="350"/>
      <c r="GJ98" s="350"/>
      <c r="GK98" s="350"/>
      <c r="GL98" s="350"/>
      <c r="GM98" s="350"/>
      <c r="GN98" s="350"/>
      <c r="GO98" s="350"/>
      <c r="GP98" s="350"/>
      <c r="GQ98" s="350"/>
      <c r="GR98" s="350"/>
      <c r="GS98" s="350"/>
      <c r="GT98" s="350"/>
      <c r="GU98" s="350"/>
      <c r="GV98" s="350"/>
      <c r="GW98" s="350"/>
      <c r="GX98" s="350"/>
      <c r="GY98" s="350"/>
      <c r="GZ98" s="350"/>
      <c r="HA98" s="350"/>
      <c r="HB98" s="350"/>
      <c r="HC98" s="350"/>
      <c r="HD98" s="350"/>
      <c r="HE98" s="350"/>
      <c r="HF98" s="350"/>
      <c r="HG98" s="350"/>
      <c r="HH98" s="350"/>
      <c r="HI98" s="350"/>
      <c r="HJ98" s="350"/>
      <c r="HK98" s="350"/>
      <c r="HL98" s="350"/>
      <c r="HM98" s="350"/>
      <c r="HN98" s="350"/>
      <c r="HO98" s="350"/>
      <c r="HP98" s="350"/>
      <c r="HQ98" s="350"/>
      <c r="HR98" s="350"/>
      <c r="HS98" s="350"/>
      <c r="HT98" s="350"/>
      <c r="HU98" s="350"/>
      <c r="HV98" s="350"/>
      <c r="HW98" s="350"/>
      <c r="HX98" s="350"/>
      <c r="HY98" s="350"/>
      <c r="HZ98" s="350"/>
      <c r="IA98" s="350"/>
      <c r="IB98" s="350"/>
      <c r="IC98" s="350"/>
      <c r="ID98" s="350"/>
      <c r="IE98" s="350"/>
      <c r="IF98" s="350"/>
      <c r="IG98" s="350"/>
      <c r="IH98" s="350"/>
      <c r="II98" s="350"/>
      <c r="IJ98" s="350"/>
      <c r="IK98" s="350"/>
      <c r="IL98" s="350"/>
      <c r="IM98" s="350"/>
      <c r="IN98" s="350"/>
      <c r="IO98" s="350"/>
      <c r="IP98" s="350"/>
      <c r="IQ98" s="350"/>
      <c r="IR98" s="350"/>
      <c r="IS98" s="350"/>
      <c r="IT98" s="350"/>
      <c r="IU98" s="350"/>
      <c r="IV98" s="350"/>
      <c r="IW98" s="350"/>
      <c r="IX98" s="350"/>
      <c r="IY98" s="350"/>
      <c r="IZ98" s="350"/>
      <c r="JA98" s="350"/>
      <c r="JB98" s="350"/>
      <c r="JC98" s="350"/>
      <c r="JD98" s="350"/>
      <c r="JE98" s="350"/>
      <c r="JF98" s="350"/>
      <c r="JG98" s="350"/>
      <c r="JH98" s="350"/>
      <c r="JI98" s="350"/>
      <c r="JJ98" s="350"/>
      <c r="JK98" s="350"/>
      <c r="JL98" s="350"/>
      <c r="JM98" s="350"/>
      <c r="JN98" s="350"/>
      <c r="JO98" s="350"/>
      <c r="JP98" s="350"/>
      <c r="JQ98" s="350"/>
      <c r="JR98" s="350"/>
      <c r="JS98" s="350"/>
      <c r="JT98" s="350"/>
      <c r="JU98" s="350"/>
      <c r="JV98" s="350"/>
      <c r="JW98" s="350"/>
      <c r="JX98" s="350"/>
      <c r="JY98" s="350"/>
      <c r="JZ98" s="350"/>
      <c r="KA98" s="350"/>
      <c r="KB98" s="350"/>
      <c r="KC98" s="350"/>
      <c r="KD98" s="350"/>
      <c r="KE98" s="350"/>
      <c r="KF98" s="350"/>
      <c r="KG98" s="350"/>
      <c r="KH98" s="350"/>
      <c r="KI98" s="350"/>
      <c r="KJ98" s="350"/>
      <c r="KK98" s="350"/>
      <c r="KL98" s="350"/>
      <c r="KM98" s="350"/>
      <c r="KN98" s="350"/>
    </row>
    <row r="99" spans="1:300" s="56" customFormat="1" ht="12" customHeight="1" x14ac:dyDescent="0.2">
      <c r="A99" s="361">
        <v>2007</v>
      </c>
      <c r="B99" s="350"/>
      <c r="C99" s="217">
        <v>25</v>
      </c>
      <c r="D99" s="217">
        <v>20</v>
      </c>
      <c r="E99" s="361"/>
      <c r="F99" s="217" t="s">
        <v>142</v>
      </c>
      <c r="G99" s="361"/>
      <c r="H99" s="217">
        <v>2</v>
      </c>
      <c r="I99" s="361"/>
      <c r="J99" s="217">
        <v>3</v>
      </c>
      <c r="K99" s="361"/>
      <c r="L99" s="362">
        <f>100*SUM(F99,H99)/C99</f>
        <v>8</v>
      </c>
      <c r="M99" s="361"/>
      <c r="N99" s="362">
        <f>100*H99/C99</f>
        <v>8</v>
      </c>
      <c r="O99" s="361"/>
      <c r="P99" s="350"/>
      <c r="Q99" s="350"/>
      <c r="R99" s="350"/>
      <c r="S99" s="350"/>
      <c r="T99" s="350"/>
      <c r="U99" s="350"/>
      <c r="V99" s="350"/>
      <c r="W99" s="350"/>
      <c r="X99" s="350"/>
      <c r="Y99" s="350"/>
      <c r="Z99" s="350"/>
      <c r="AA99" s="350"/>
      <c r="AB99" s="350"/>
      <c r="AC99" s="350"/>
      <c r="AD99" s="350"/>
      <c r="AE99" s="350"/>
      <c r="AF99" s="350"/>
      <c r="AG99" s="350"/>
      <c r="AH99" s="350"/>
      <c r="AI99" s="350"/>
      <c r="AJ99" s="350"/>
      <c r="AK99" s="350"/>
      <c r="AL99" s="350"/>
      <c r="AM99" s="350"/>
      <c r="AN99" s="350"/>
      <c r="AO99" s="350"/>
      <c r="AP99" s="350"/>
      <c r="AQ99" s="350"/>
      <c r="AR99" s="350"/>
      <c r="AS99" s="350"/>
      <c r="AT99" s="350"/>
      <c r="AU99" s="350"/>
      <c r="AV99" s="350"/>
      <c r="AW99" s="350"/>
      <c r="AX99" s="350"/>
      <c r="AY99" s="350"/>
      <c r="AZ99" s="350"/>
      <c r="BA99" s="350"/>
      <c r="BB99" s="350"/>
      <c r="BC99" s="350"/>
      <c r="BD99" s="350"/>
      <c r="BE99" s="350"/>
      <c r="BF99" s="350"/>
      <c r="BG99" s="350"/>
      <c r="BH99" s="350"/>
      <c r="BI99" s="350"/>
      <c r="BJ99" s="350"/>
      <c r="BK99" s="350"/>
      <c r="BL99" s="350"/>
      <c r="BM99" s="350"/>
      <c r="BN99" s="350"/>
      <c r="BO99" s="350"/>
      <c r="BP99" s="350"/>
      <c r="BQ99" s="350"/>
      <c r="BR99" s="350"/>
      <c r="BS99" s="350"/>
      <c r="BT99" s="350"/>
      <c r="BU99" s="350"/>
      <c r="BV99" s="350"/>
      <c r="BW99" s="350"/>
      <c r="BX99" s="350"/>
      <c r="BY99" s="350"/>
      <c r="BZ99" s="350"/>
      <c r="CA99" s="350"/>
      <c r="CB99" s="350"/>
      <c r="CC99" s="350"/>
      <c r="CD99" s="350"/>
      <c r="CE99" s="350"/>
      <c r="CF99" s="350"/>
      <c r="CG99" s="350"/>
      <c r="CH99" s="350"/>
      <c r="CI99" s="350"/>
      <c r="CJ99" s="350"/>
      <c r="CK99" s="350"/>
      <c r="CL99" s="350"/>
      <c r="CM99" s="350"/>
      <c r="CN99" s="350"/>
      <c r="CO99" s="350"/>
      <c r="CP99" s="350"/>
      <c r="CQ99" s="350"/>
      <c r="CR99" s="350"/>
      <c r="CS99" s="350"/>
      <c r="CT99" s="350"/>
      <c r="CU99" s="350"/>
      <c r="CV99" s="350"/>
      <c r="CW99" s="350"/>
      <c r="CX99" s="350"/>
      <c r="CY99" s="350"/>
      <c r="CZ99" s="350"/>
      <c r="DA99" s="350"/>
      <c r="DB99" s="350"/>
      <c r="DC99" s="350"/>
      <c r="DD99" s="350"/>
      <c r="DE99" s="350"/>
      <c r="DF99" s="350"/>
      <c r="DG99" s="350"/>
      <c r="DH99" s="350"/>
      <c r="DI99" s="350"/>
      <c r="DJ99" s="350"/>
      <c r="DK99" s="350"/>
      <c r="DL99" s="350"/>
      <c r="DM99" s="350"/>
      <c r="DN99" s="350"/>
      <c r="DO99" s="350"/>
      <c r="DP99" s="350"/>
      <c r="DQ99" s="350"/>
      <c r="DR99" s="350"/>
      <c r="DS99" s="350"/>
      <c r="DT99" s="350"/>
      <c r="DU99" s="350"/>
      <c r="DV99" s="350"/>
      <c r="DW99" s="350"/>
      <c r="DX99" s="350"/>
      <c r="DY99" s="350"/>
      <c r="DZ99" s="350"/>
      <c r="EA99" s="350"/>
      <c r="EB99" s="350"/>
      <c r="EC99" s="350"/>
      <c r="ED99" s="350"/>
      <c r="EE99" s="350"/>
      <c r="EF99" s="350"/>
      <c r="EG99" s="350"/>
      <c r="EH99" s="350"/>
      <c r="EI99" s="350"/>
      <c r="EJ99" s="350"/>
      <c r="EK99" s="350"/>
      <c r="EL99" s="350"/>
      <c r="EM99" s="350"/>
      <c r="EN99" s="350"/>
      <c r="EO99" s="350"/>
      <c r="EP99" s="350"/>
      <c r="EQ99" s="350"/>
      <c r="ER99" s="350"/>
      <c r="ES99" s="350"/>
      <c r="ET99" s="350"/>
      <c r="EU99" s="350"/>
      <c r="EV99" s="350"/>
      <c r="EW99" s="350"/>
      <c r="EX99" s="350"/>
      <c r="EY99" s="350"/>
      <c r="EZ99" s="350"/>
      <c r="FA99" s="350"/>
      <c r="FB99" s="350"/>
      <c r="FC99" s="350"/>
      <c r="FD99" s="350"/>
      <c r="FE99" s="350"/>
      <c r="FF99" s="350"/>
      <c r="FG99" s="350"/>
      <c r="FH99" s="350"/>
      <c r="FI99" s="350"/>
      <c r="FJ99" s="350"/>
      <c r="FK99" s="350"/>
      <c r="FL99" s="350"/>
      <c r="FM99" s="350"/>
      <c r="FN99" s="350"/>
      <c r="FO99" s="350"/>
      <c r="FP99" s="350"/>
      <c r="FQ99" s="350"/>
      <c r="FR99" s="350"/>
      <c r="FS99" s="350"/>
      <c r="FT99" s="350"/>
      <c r="FU99" s="350"/>
      <c r="FV99" s="350"/>
      <c r="FW99" s="350"/>
      <c r="FX99" s="350"/>
      <c r="FY99" s="350"/>
      <c r="FZ99" s="350"/>
      <c r="GA99" s="350"/>
      <c r="GB99" s="350"/>
      <c r="GC99" s="350"/>
      <c r="GD99" s="350"/>
      <c r="GE99" s="350"/>
      <c r="GF99" s="350"/>
      <c r="GG99" s="350"/>
      <c r="GH99" s="350"/>
      <c r="GI99" s="350"/>
      <c r="GJ99" s="350"/>
      <c r="GK99" s="350"/>
      <c r="GL99" s="350"/>
      <c r="GM99" s="350"/>
      <c r="GN99" s="350"/>
      <c r="GO99" s="350"/>
      <c r="GP99" s="350"/>
      <c r="GQ99" s="350"/>
      <c r="GR99" s="350"/>
      <c r="GS99" s="350"/>
      <c r="GT99" s="350"/>
      <c r="GU99" s="350"/>
      <c r="GV99" s="350"/>
      <c r="GW99" s="350"/>
      <c r="GX99" s="350"/>
      <c r="GY99" s="350"/>
      <c r="GZ99" s="350"/>
      <c r="HA99" s="350"/>
      <c r="HB99" s="350"/>
      <c r="HC99" s="350"/>
      <c r="HD99" s="350"/>
      <c r="HE99" s="350"/>
      <c r="HF99" s="350"/>
      <c r="HG99" s="350"/>
      <c r="HH99" s="350"/>
      <c r="HI99" s="350"/>
      <c r="HJ99" s="350"/>
      <c r="HK99" s="350"/>
      <c r="HL99" s="350"/>
      <c r="HM99" s="350"/>
      <c r="HN99" s="350"/>
      <c r="HO99" s="350"/>
      <c r="HP99" s="350"/>
      <c r="HQ99" s="350"/>
      <c r="HR99" s="350"/>
      <c r="HS99" s="350"/>
      <c r="HT99" s="350"/>
      <c r="HU99" s="350"/>
      <c r="HV99" s="350"/>
      <c r="HW99" s="350"/>
      <c r="HX99" s="350"/>
      <c r="HY99" s="350"/>
      <c r="HZ99" s="350"/>
      <c r="IA99" s="350"/>
      <c r="IB99" s="350"/>
      <c r="IC99" s="350"/>
      <c r="ID99" s="350"/>
      <c r="IE99" s="350"/>
      <c r="IF99" s="350"/>
      <c r="IG99" s="350"/>
      <c r="IH99" s="350"/>
      <c r="II99" s="350"/>
      <c r="IJ99" s="350"/>
      <c r="IK99" s="350"/>
      <c r="IL99" s="350"/>
      <c r="IM99" s="350"/>
      <c r="IN99" s="350"/>
      <c r="IO99" s="350"/>
      <c r="IP99" s="350"/>
      <c r="IQ99" s="350"/>
      <c r="IR99" s="350"/>
      <c r="IS99" s="350"/>
      <c r="IT99" s="350"/>
      <c r="IU99" s="350"/>
      <c r="IV99" s="350"/>
      <c r="IW99" s="350"/>
      <c r="IX99" s="350"/>
      <c r="IY99" s="350"/>
      <c r="IZ99" s="350"/>
      <c r="JA99" s="350"/>
      <c r="JB99" s="350"/>
      <c r="JC99" s="350"/>
      <c r="JD99" s="350"/>
      <c r="JE99" s="350"/>
      <c r="JF99" s="350"/>
      <c r="JG99" s="350"/>
      <c r="JH99" s="350"/>
      <c r="JI99" s="350"/>
      <c r="JJ99" s="350"/>
      <c r="JK99" s="350"/>
      <c r="JL99" s="350"/>
      <c r="JM99" s="350"/>
      <c r="JN99" s="350"/>
      <c r="JO99" s="350"/>
      <c r="JP99" s="350"/>
      <c r="JQ99" s="350"/>
      <c r="JR99" s="350"/>
      <c r="JS99" s="350"/>
      <c r="JT99" s="350"/>
      <c r="JU99" s="350"/>
      <c r="JV99" s="350"/>
      <c r="JW99" s="350"/>
      <c r="JX99" s="350"/>
      <c r="JY99" s="350"/>
      <c r="JZ99" s="350"/>
      <c r="KA99" s="350"/>
      <c r="KB99" s="350"/>
      <c r="KC99" s="350"/>
      <c r="KD99" s="350"/>
      <c r="KE99" s="350"/>
      <c r="KF99" s="350"/>
      <c r="KG99" s="350"/>
      <c r="KH99" s="350"/>
      <c r="KI99" s="350"/>
      <c r="KJ99" s="350"/>
      <c r="KK99" s="350"/>
      <c r="KL99" s="350"/>
      <c r="KM99" s="350"/>
      <c r="KN99" s="350"/>
    </row>
    <row r="100" spans="1:300" s="56" customFormat="1" ht="12" customHeight="1" x14ac:dyDescent="0.2">
      <c r="A100" s="361">
        <v>2008</v>
      </c>
      <c r="B100" s="350"/>
      <c r="C100" s="217">
        <v>30</v>
      </c>
      <c r="D100" s="217">
        <v>22</v>
      </c>
      <c r="E100" s="361"/>
      <c r="F100" s="217" t="s">
        <v>142</v>
      </c>
      <c r="G100" s="361"/>
      <c r="H100" s="217">
        <v>2</v>
      </c>
      <c r="I100" s="361"/>
      <c r="J100" s="217">
        <v>6</v>
      </c>
      <c r="K100" s="361"/>
      <c r="L100" s="362">
        <f>100*SUM(F100,H100)/C100</f>
        <v>6.666666666666667</v>
      </c>
      <c r="M100" s="361"/>
      <c r="N100" s="362">
        <f>100*H100/C100</f>
        <v>6.666666666666667</v>
      </c>
      <c r="O100" s="361"/>
      <c r="P100" s="350"/>
      <c r="Q100" s="350"/>
      <c r="R100" s="350"/>
      <c r="S100" s="350"/>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0"/>
      <c r="AP100" s="350"/>
      <c r="AQ100" s="350"/>
      <c r="AR100" s="350"/>
      <c r="AS100" s="350"/>
      <c r="AT100" s="350"/>
      <c r="AU100" s="350"/>
      <c r="AV100" s="350"/>
      <c r="AW100" s="350"/>
      <c r="AX100" s="350"/>
      <c r="AY100" s="350"/>
      <c r="AZ100" s="350"/>
      <c r="BA100" s="350"/>
      <c r="BB100" s="350"/>
      <c r="BC100" s="350"/>
      <c r="BD100" s="350"/>
      <c r="BE100" s="350"/>
      <c r="BF100" s="350"/>
      <c r="BG100" s="350"/>
      <c r="BH100" s="350"/>
      <c r="BI100" s="350"/>
      <c r="BJ100" s="350"/>
      <c r="BK100" s="350"/>
      <c r="BL100" s="350"/>
      <c r="BM100" s="350"/>
      <c r="BN100" s="350"/>
      <c r="BO100" s="350"/>
      <c r="BP100" s="350"/>
      <c r="BQ100" s="350"/>
      <c r="BR100" s="350"/>
      <c r="BS100" s="350"/>
      <c r="BT100" s="350"/>
      <c r="BU100" s="350"/>
      <c r="BV100" s="350"/>
      <c r="BW100" s="350"/>
      <c r="BX100" s="350"/>
      <c r="BY100" s="350"/>
      <c r="BZ100" s="350"/>
      <c r="CA100" s="350"/>
      <c r="CB100" s="350"/>
      <c r="CC100" s="350"/>
      <c r="CD100" s="350"/>
      <c r="CE100" s="350"/>
      <c r="CF100" s="350"/>
      <c r="CG100" s="350"/>
      <c r="CH100" s="350"/>
      <c r="CI100" s="350"/>
      <c r="CJ100" s="350"/>
      <c r="CK100" s="350"/>
      <c r="CL100" s="350"/>
      <c r="CM100" s="350"/>
      <c r="CN100" s="350"/>
      <c r="CO100" s="350"/>
      <c r="CP100" s="350"/>
      <c r="CQ100" s="350"/>
      <c r="CR100" s="350"/>
      <c r="CS100" s="350"/>
      <c r="CT100" s="350"/>
      <c r="CU100" s="350"/>
      <c r="CV100" s="350"/>
      <c r="CW100" s="350"/>
      <c r="CX100" s="350"/>
      <c r="CY100" s="350"/>
      <c r="CZ100" s="350"/>
      <c r="DA100" s="350"/>
      <c r="DB100" s="350"/>
      <c r="DC100" s="350"/>
      <c r="DD100" s="350"/>
      <c r="DE100" s="350"/>
      <c r="DF100" s="350"/>
      <c r="DG100" s="350"/>
      <c r="DH100" s="350"/>
      <c r="DI100" s="350"/>
      <c r="DJ100" s="350"/>
      <c r="DK100" s="350"/>
      <c r="DL100" s="350"/>
      <c r="DM100" s="350"/>
      <c r="DN100" s="350"/>
      <c r="DO100" s="350"/>
      <c r="DP100" s="350"/>
      <c r="DQ100" s="350"/>
      <c r="DR100" s="350"/>
      <c r="DS100" s="350"/>
      <c r="DT100" s="350"/>
      <c r="DU100" s="350"/>
      <c r="DV100" s="350"/>
      <c r="DW100" s="350"/>
      <c r="DX100" s="350"/>
      <c r="DY100" s="350"/>
      <c r="DZ100" s="350"/>
      <c r="EA100" s="350"/>
      <c r="EB100" s="350"/>
      <c r="EC100" s="350"/>
      <c r="ED100" s="350"/>
      <c r="EE100" s="350"/>
      <c r="EF100" s="350"/>
      <c r="EG100" s="350"/>
      <c r="EH100" s="350"/>
      <c r="EI100" s="350"/>
      <c r="EJ100" s="350"/>
      <c r="EK100" s="350"/>
      <c r="EL100" s="350"/>
      <c r="EM100" s="350"/>
      <c r="EN100" s="350"/>
      <c r="EO100" s="350"/>
      <c r="EP100" s="350"/>
      <c r="EQ100" s="350"/>
      <c r="ER100" s="350"/>
      <c r="ES100" s="350"/>
      <c r="ET100" s="350"/>
      <c r="EU100" s="350"/>
      <c r="EV100" s="350"/>
      <c r="EW100" s="350"/>
      <c r="EX100" s="350"/>
      <c r="EY100" s="350"/>
      <c r="EZ100" s="350"/>
      <c r="FA100" s="350"/>
      <c r="FB100" s="350"/>
      <c r="FC100" s="350"/>
      <c r="FD100" s="350"/>
      <c r="FE100" s="350"/>
      <c r="FF100" s="350"/>
      <c r="FG100" s="350"/>
      <c r="FH100" s="350"/>
      <c r="FI100" s="350"/>
      <c r="FJ100" s="350"/>
      <c r="FK100" s="350"/>
      <c r="FL100" s="350"/>
      <c r="FM100" s="350"/>
      <c r="FN100" s="350"/>
      <c r="FO100" s="350"/>
      <c r="FP100" s="350"/>
      <c r="FQ100" s="350"/>
      <c r="FR100" s="350"/>
      <c r="FS100" s="350"/>
      <c r="FT100" s="350"/>
      <c r="FU100" s="350"/>
      <c r="FV100" s="350"/>
      <c r="FW100" s="350"/>
      <c r="FX100" s="350"/>
      <c r="FY100" s="350"/>
      <c r="FZ100" s="350"/>
      <c r="GA100" s="350"/>
      <c r="GB100" s="350"/>
      <c r="GC100" s="350"/>
      <c r="GD100" s="350"/>
      <c r="GE100" s="350"/>
      <c r="GF100" s="350"/>
      <c r="GG100" s="350"/>
      <c r="GH100" s="350"/>
      <c r="GI100" s="350"/>
      <c r="GJ100" s="350"/>
      <c r="GK100" s="350"/>
      <c r="GL100" s="350"/>
      <c r="GM100" s="350"/>
      <c r="GN100" s="350"/>
      <c r="GO100" s="350"/>
      <c r="GP100" s="350"/>
      <c r="GQ100" s="350"/>
      <c r="GR100" s="350"/>
      <c r="GS100" s="350"/>
      <c r="GT100" s="350"/>
      <c r="GU100" s="350"/>
      <c r="GV100" s="350"/>
      <c r="GW100" s="350"/>
      <c r="GX100" s="350"/>
      <c r="GY100" s="350"/>
      <c r="GZ100" s="350"/>
      <c r="HA100" s="350"/>
      <c r="HB100" s="350"/>
      <c r="HC100" s="350"/>
      <c r="HD100" s="350"/>
      <c r="HE100" s="350"/>
      <c r="HF100" s="350"/>
      <c r="HG100" s="350"/>
      <c r="HH100" s="350"/>
      <c r="HI100" s="350"/>
      <c r="HJ100" s="350"/>
      <c r="HK100" s="350"/>
      <c r="HL100" s="350"/>
      <c r="HM100" s="350"/>
      <c r="HN100" s="350"/>
      <c r="HO100" s="350"/>
      <c r="HP100" s="350"/>
      <c r="HQ100" s="350"/>
      <c r="HR100" s="350"/>
      <c r="HS100" s="350"/>
      <c r="HT100" s="350"/>
      <c r="HU100" s="350"/>
      <c r="HV100" s="350"/>
      <c r="HW100" s="350"/>
      <c r="HX100" s="350"/>
      <c r="HY100" s="350"/>
      <c r="HZ100" s="350"/>
      <c r="IA100" s="350"/>
      <c r="IB100" s="350"/>
      <c r="IC100" s="350"/>
      <c r="ID100" s="350"/>
      <c r="IE100" s="350"/>
      <c r="IF100" s="350"/>
      <c r="IG100" s="350"/>
      <c r="IH100" s="350"/>
      <c r="II100" s="350"/>
      <c r="IJ100" s="350"/>
      <c r="IK100" s="350"/>
      <c r="IL100" s="350"/>
      <c r="IM100" s="350"/>
      <c r="IN100" s="350"/>
      <c r="IO100" s="350"/>
      <c r="IP100" s="350"/>
      <c r="IQ100" s="350"/>
      <c r="IR100" s="350"/>
      <c r="IS100" s="350"/>
      <c r="IT100" s="350"/>
      <c r="IU100" s="350"/>
      <c r="IV100" s="350"/>
      <c r="IW100" s="350"/>
      <c r="IX100" s="350"/>
      <c r="IY100" s="350"/>
      <c r="IZ100" s="350"/>
      <c r="JA100" s="350"/>
      <c r="JB100" s="350"/>
      <c r="JC100" s="350"/>
      <c r="JD100" s="350"/>
      <c r="JE100" s="350"/>
      <c r="JF100" s="350"/>
      <c r="JG100" s="350"/>
      <c r="JH100" s="350"/>
      <c r="JI100" s="350"/>
      <c r="JJ100" s="350"/>
      <c r="JK100" s="350"/>
      <c r="JL100" s="350"/>
      <c r="JM100" s="350"/>
      <c r="JN100" s="350"/>
      <c r="JO100" s="350"/>
      <c r="JP100" s="350"/>
      <c r="JQ100" s="350"/>
      <c r="JR100" s="350"/>
      <c r="JS100" s="350"/>
      <c r="JT100" s="350"/>
      <c r="JU100" s="350"/>
      <c r="JV100" s="350"/>
      <c r="JW100" s="350"/>
      <c r="JX100" s="350"/>
      <c r="JY100" s="350"/>
      <c r="JZ100" s="350"/>
      <c r="KA100" s="350"/>
      <c r="KB100" s="350"/>
      <c r="KC100" s="350"/>
      <c r="KD100" s="350"/>
      <c r="KE100" s="350"/>
      <c r="KF100" s="350"/>
      <c r="KG100" s="350"/>
      <c r="KH100" s="350"/>
      <c r="KI100" s="350"/>
      <c r="KJ100" s="350"/>
      <c r="KK100" s="350"/>
      <c r="KL100" s="350"/>
      <c r="KM100" s="350"/>
      <c r="KN100" s="350"/>
    </row>
    <row r="101" spans="1:300" s="56" customFormat="1" ht="12" customHeight="1" x14ac:dyDescent="0.2">
      <c r="A101" s="361">
        <v>2009</v>
      </c>
      <c r="B101" s="350"/>
      <c r="C101" s="217">
        <v>25</v>
      </c>
      <c r="D101" s="217">
        <v>21</v>
      </c>
      <c r="E101" s="361"/>
      <c r="F101" s="217" t="s">
        <v>142</v>
      </c>
      <c r="G101" s="361"/>
      <c r="H101" s="217" t="s">
        <v>142</v>
      </c>
      <c r="I101" s="361"/>
      <c r="J101" s="217">
        <v>4</v>
      </c>
      <c r="K101" s="361"/>
      <c r="L101" s="217" t="s">
        <v>142</v>
      </c>
      <c r="M101" s="361"/>
      <c r="N101" s="217" t="s">
        <v>142</v>
      </c>
      <c r="O101" s="361"/>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c r="AR101" s="350"/>
      <c r="AS101" s="350"/>
      <c r="AT101" s="350"/>
      <c r="AU101" s="350"/>
      <c r="AV101" s="350"/>
      <c r="AW101" s="350"/>
      <c r="AX101" s="350"/>
      <c r="AY101" s="350"/>
      <c r="AZ101" s="350"/>
      <c r="BA101" s="350"/>
      <c r="BB101" s="350"/>
      <c r="BC101" s="350"/>
      <c r="BD101" s="350"/>
      <c r="BE101" s="350"/>
      <c r="BF101" s="350"/>
      <c r="BG101" s="350"/>
      <c r="BH101" s="350"/>
      <c r="BI101" s="350"/>
      <c r="BJ101" s="350"/>
      <c r="BK101" s="350"/>
      <c r="BL101" s="350"/>
      <c r="BM101" s="350"/>
      <c r="BN101" s="350"/>
      <c r="BO101" s="350"/>
      <c r="BP101" s="350"/>
      <c r="BQ101" s="350"/>
      <c r="BR101" s="350"/>
      <c r="BS101" s="350"/>
      <c r="BT101" s="350"/>
      <c r="BU101" s="350"/>
      <c r="BV101" s="350"/>
      <c r="BW101" s="350"/>
      <c r="BX101" s="350"/>
      <c r="BY101" s="350"/>
      <c r="BZ101" s="350"/>
      <c r="CA101" s="350"/>
      <c r="CB101" s="350"/>
      <c r="CC101" s="350"/>
      <c r="CD101" s="350"/>
      <c r="CE101" s="350"/>
      <c r="CF101" s="350"/>
      <c r="CG101" s="350"/>
      <c r="CH101" s="350"/>
      <c r="CI101" s="350"/>
      <c r="CJ101" s="350"/>
      <c r="CK101" s="350"/>
      <c r="CL101" s="350"/>
      <c r="CM101" s="350"/>
      <c r="CN101" s="350"/>
      <c r="CO101" s="350"/>
      <c r="CP101" s="350"/>
      <c r="CQ101" s="350"/>
      <c r="CR101" s="350"/>
      <c r="CS101" s="350"/>
      <c r="CT101" s="350"/>
      <c r="CU101" s="350"/>
      <c r="CV101" s="350"/>
      <c r="CW101" s="350"/>
      <c r="CX101" s="350"/>
      <c r="CY101" s="350"/>
      <c r="CZ101" s="350"/>
      <c r="DA101" s="350"/>
      <c r="DB101" s="350"/>
      <c r="DC101" s="350"/>
      <c r="DD101" s="350"/>
      <c r="DE101" s="350"/>
      <c r="DF101" s="350"/>
      <c r="DG101" s="350"/>
      <c r="DH101" s="350"/>
      <c r="DI101" s="350"/>
      <c r="DJ101" s="350"/>
      <c r="DK101" s="350"/>
      <c r="DL101" s="350"/>
      <c r="DM101" s="350"/>
      <c r="DN101" s="350"/>
      <c r="DO101" s="350"/>
      <c r="DP101" s="350"/>
      <c r="DQ101" s="350"/>
      <c r="DR101" s="350"/>
      <c r="DS101" s="350"/>
      <c r="DT101" s="350"/>
      <c r="DU101" s="350"/>
      <c r="DV101" s="350"/>
      <c r="DW101" s="350"/>
      <c r="DX101" s="350"/>
      <c r="DY101" s="350"/>
      <c r="DZ101" s="350"/>
      <c r="EA101" s="350"/>
      <c r="EB101" s="350"/>
      <c r="EC101" s="350"/>
      <c r="ED101" s="350"/>
      <c r="EE101" s="350"/>
      <c r="EF101" s="350"/>
      <c r="EG101" s="350"/>
      <c r="EH101" s="350"/>
      <c r="EI101" s="350"/>
      <c r="EJ101" s="350"/>
      <c r="EK101" s="350"/>
      <c r="EL101" s="350"/>
      <c r="EM101" s="350"/>
      <c r="EN101" s="350"/>
      <c r="EO101" s="350"/>
      <c r="EP101" s="350"/>
      <c r="EQ101" s="350"/>
      <c r="ER101" s="350"/>
      <c r="ES101" s="350"/>
      <c r="ET101" s="350"/>
      <c r="EU101" s="350"/>
      <c r="EV101" s="350"/>
      <c r="EW101" s="350"/>
      <c r="EX101" s="350"/>
      <c r="EY101" s="350"/>
      <c r="EZ101" s="350"/>
      <c r="FA101" s="350"/>
      <c r="FB101" s="350"/>
      <c r="FC101" s="350"/>
      <c r="FD101" s="350"/>
      <c r="FE101" s="350"/>
      <c r="FF101" s="350"/>
      <c r="FG101" s="350"/>
      <c r="FH101" s="350"/>
      <c r="FI101" s="350"/>
      <c r="FJ101" s="350"/>
      <c r="FK101" s="350"/>
      <c r="FL101" s="350"/>
      <c r="FM101" s="350"/>
      <c r="FN101" s="350"/>
      <c r="FO101" s="350"/>
      <c r="FP101" s="350"/>
      <c r="FQ101" s="350"/>
      <c r="FR101" s="350"/>
      <c r="FS101" s="350"/>
      <c r="FT101" s="350"/>
      <c r="FU101" s="350"/>
      <c r="FV101" s="350"/>
      <c r="FW101" s="350"/>
      <c r="FX101" s="350"/>
      <c r="FY101" s="350"/>
      <c r="FZ101" s="350"/>
      <c r="GA101" s="350"/>
      <c r="GB101" s="350"/>
      <c r="GC101" s="350"/>
      <c r="GD101" s="350"/>
      <c r="GE101" s="350"/>
      <c r="GF101" s="350"/>
      <c r="GG101" s="350"/>
      <c r="GH101" s="350"/>
      <c r="GI101" s="350"/>
      <c r="GJ101" s="350"/>
      <c r="GK101" s="350"/>
      <c r="GL101" s="350"/>
      <c r="GM101" s="350"/>
      <c r="GN101" s="350"/>
      <c r="GO101" s="350"/>
      <c r="GP101" s="350"/>
      <c r="GQ101" s="350"/>
      <c r="GR101" s="350"/>
      <c r="GS101" s="350"/>
      <c r="GT101" s="350"/>
      <c r="GU101" s="350"/>
      <c r="GV101" s="350"/>
      <c r="GW101" s="350"/>
      <c r="GX101" s="350"/>
      <c r="GY101" s="350"/>
      <c r="GZ101" s="350"/>
      <c r="HA101" s="350"/>
      <c r="HB101" s="350"/>
      <c r="HC101" s="350"/>
      <c r="HD101" s="350"/>
      <c r="HE101" s="350"/>
      <c r="HF101" s="350"/>
      <c r="HG101" s="350"/>
      <c r="HH101" s="350"/>
      <c r="HI101" s="350"/>
      <c r="HJ101" s="350"/>
      <c r="HK101" s="350"/>
      <c r="HL101" s="350"/>
      <c r="HM101" s="350"/>
      <c r="HN101" s="350"/>
      <c r="HO101" s="350"/>
      <c r="HP101" s="350"/>
      <c r="HQ101" s="350"/>
      <c r="HR101" s="350"/>
      <c r="HS101" s="350"/>
      <c r="HT101" s="350"/>
      <c r="HU101" s="350"/>
      <c r="HV101" s="350"/>
      <c r="HW101" s="350"/>
      <c r="HX101" s="350"/>
      <c r="HY101" s="350"/>
      <c r="HZ101" s="350"/>
      <c r="IA101" s="350"/>
      <c r="IB101" s="350"/>
      <c r="IC101" s="350"/>
      <c r="ID101" s="350"/>
      <c r="IE101" s="350"/>
      <c r="IF101" s="350"/>
      <c r="IG101" s="350"/>
      <c r="IH101" s="350"/>
      <c r="II101" s="350"/>
      <c r="IJ101" s="350"/>
      <c r="IK101" s="350"/>
      <c r="IL101" s="350"/>
      <c r="IM101" s="350"/>
      <c r="IN101" s="350"/>
      <c r="IO101" s="350"/>
      <c r="IP101" s="350"/>
      <c r="IQ101" s="350"/>
      <c r="IR101" s="350"/>
      <c r="IS101" s="350"/>
      <c r="IT101" s="350"/>
      <c r="IU101" s="350"/>
      <c r="IV101" s="350"/>
      <c r="IW101" s="350"/>
      <c r="IX101" s="350"/>
      <c r="IY101" s="350"/>
      <c r="IZ101" s="350"/>
      <c r="JA101" s="350"/>
      <c r="JB101" s="350"/>
      <c r="JC101" s="350"/>
      <c r="JD101" s="350"/>
      <c r="JE101" s="350"/>
      <c r="JF101" s="350"/>
      <c r="JG101" s="350"/>
      <c r="JH101" s="350"/>
      <c r="JI101" s="350"/>
      <c r="JJ101" s="350"/>
      <c r="JK101" s="350"/>
      <c r="JL101" s="350"/>
      <c r="JM101" s="350"/>
      <c r="JN101" s="350"/>
      <c r="JO101" s="350"/>
      <c r="JP101" s="350"/>
      <c r="JQ101" s="350"/>
      <c r="JR101" s="350"/>
      <c r="JS101" s="350"/>
      <c r="JT101" s="350"/>
      <c r="JU101" s="350"/>
      <c r="JV101" s="350"/>
      <c r="JW101" s="350"/>
      <c r="JX101" s="350"/>
      <c r="JY101" s="350"/>
      <c r="JZ101" s="350"/>
      <c r="KA101" s="350"/>
      <c r="KB101" s="350"/>
      <c r="KC101" s="350"/>
      <c r="KD101" s="350"/>
      <c r="KE101" s="350"/>
      <c r="KF101" s="350"/>
      <c r="KG101" s="350"/>
      <c r="KH101" s="350"/>
      <c r="KI101" s="350"/>
      <c r="KJ101" s="350"/>
      <c r="KK101" s="350"/>
      <c r="KL101" s="350"/>
      <c r="KM101" s="350"/>
      <c r="KN101" s="350"/>
    </row>
    <row r="102" spans="1:300" s="56" customFormat="1" ht="12" customHeight="1" x14ac:dyDescent="0.2">
      <c r="A102" s="361">
        <v>2010</v>
      </c>
      <c r="B102" s="350"/>
      <c r="C102" s="164">
        <v>21</v>
      </c>
      <c r="D102" s="217">
        <v>20</v>
      </c>
      <c r="E102" s="361"/>
      <c r="F102" s="217" t="s">
        <v>142</v>
      </c>
      <c r="G102" s="361"/>
      <c r="H102" s="217" t="s">
        <v>142</v>
      </c>
      <c r="I102" s="361"/>
      <c r="J102" s="164">
        <v>1</v>
      </c>
      <c r="K102" s="361"/>
      <c r="L102" s="217" t="s">
        <v>142</v>
      </c>
      <c r="M102" s="361"/>
      <c r="N102" s="217" t="s">
        <v>142</v>
      </c>
      <c r="O102" s="361"/>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0"/>
      <c r="AZ102" s="350"/>
      <c r="BA102" s="350"/>
      <c r="BB102" s="350"/>
      <c r="BC102" s="350"/>
      <c r="BD102" s="350"/>
      <c r="BE102" s="350"/>
      <c r="BF102" s="350"/>
      <c r="BG102" s="350"/>
      <c r="BH102" s="350"/>
      <c r="BI102" s="350"/>
      <c r="BJ102" s="350"/>
      <c r="BK102" s="350"/>
      <c r="BL102" s="350"/>
      <c r="BM102" s="350"/>
      <c r="BN102" s="350"/>
      <c r="BO102" s="350"/>
      <c r="BP102" s="350"/>
      <c r="BQ102" s="350"/>
      <c r="BR102" s="350"/>
      <c r="BS102" s="350"/>
      <c r="BT102" s="350"/>
      <c r="BU102" s="350"/>
      <c r="BV102" s="350"/>
      <c r="BW102" s="350"/>
      <c r="BX102" s="350"/>
      <c r="BY102" s="350"/>
      <c r="BZ102" s="350"/>
      <c r="CA102" s="350"/>
      <c r="CB102" s="350"/>
      <c r="CC102" s="350"/>
      <c r="CD102" s="350"/>
      <c r="CE102" s="350"/>
      <c r="CF102" s="350"/>
      <c r="CG102" s="350"/>
      <c r="CH102" s="350"/>
      <c r="CI102" s="350"/>
      <c r="CJ102" s="350"/>
      <c r="CK102" s="350"/>
      <c r="CL102" s="350"/>
      <c r="CM102" s="350"/>
      <c r="CN102" s="350"/>
      <c r="CO102" s="350"/>
      <c r="CP102" s="350"/>
      <c r="CQ102" s="350"/>
      <c r="CR102" s="350"/>
      <c r="CS102" s="350"/>
      <c r="CT102" s="350"/>
      <c r="CU102" s="350"/>
      <c r="CV102" s="350"/>
      <c r="CW102" s="350"/>
      <c r="CX102" s="350"/>
      <c r="CY102" s="350"/>
      <c r="CZ102" s="350"/>
      <c r="DA102" s="350"/>
      <c r="DB102" s="350"/>
      <c r="DC102" s="350"/>
      <c r="DD102" s="350"/>
      <c r="DE102" s="350"/>
      <c r="DF102" s="350"/>
      <c r="DG102" s="350"/>
      <c r="DH102" s="350"/>
      <c r="DI102" s="350"/>
      <c r="DJ102" s="350"/>
      <c r="DK102" s="350"/>
      <c r="DL102" s="350"/>
      <c r="DM102" s="350"/>
      <c r="DN102" s="350"/>
      <c r="DO102" s="350"/>
      <c r="DP102" s="350"/>
      <c r="DQ102" s="350"/>
      <c r="DR102" s="350"/>
      <c r="DS102" s="350"/>
      <c r="DT102" s="350"/>
      <c r="DU102" s="350"/>
      <c r="DV102" s="350"/>
      <c r="DW102" s="350"/>
      <c r="DX102" s="350"/>
      <c r="DY102" s="350"/>
      <c r="DZ102" s="350"/>
      <c r="EA102" s="350"/>
      <c r="EB102" s="350"/>
      <c r="EC102" s="350"/>
      <c r="ED102" s="350"/>
      <c r="EE102" s="350"/>
      <c r="EF102" s="350"/>
      <c r="EG102" s="350"/>
      <c r="EH102" s="350"/>
      <c r="EI102" s="350"/>
      <c r="EJ102" s="350"/>
      <c r="EK102" s="350"/>
      <c r="EL102" s="350"/>
      <c r="EM102" s="350"/>
      <c r="EN102" s="350"/>
      <c r="EO102" s="350"/>
      <c r="EP102" s="350"/>
      <c r="EQ102" s="350"/>
      <c r="ER102" s="350"/>
      <c r="ES102" s="350"/>
      <c r="ET102" s="350"/>
      <c r="EU102" s="350"/>
      <c r="EV102" s="350"/>
      <c r="EW102" s="350"/>
      <c r="EX102" s="350"/>
      <c r="EY102" s="350"/>
      <c r="EZ102" s="350"/>
      <c r="FA102" s="350"/>
      <c r="FB102" s="350"/>
      <c r="FC102" s="350"/>
      <c r="FD102" s="350"/>
      <c r="FE102" s="350"/>
      <c r="FF102" s="350"/>
      <c r="FG102" s="350"/>
      <c r="FH102" s="350"/>
      <c r="FI102" s="350"/>
      <c r="FJ102" s="350"/>
      <c r="FK102" s="350"/>
      <c r="FL102" s="350"/>
      <c r="FM102" s="350"/>
      <c r="FN102" s="350"/>
      <c r="FO102" s="350"/>
      <c r="FP102" s="350"/>
      <c r="FQ102" s="350"/>
      <c r="FR102" s="350"/>
      <c r="FS102" s="350"/>
      <c r="FT102" s="350"/>
      <c r="FU102" s="350"/>
      <c r="FV102" s="350"/>
      <c r="FW102" s="350"/>
      <c r="FX102" s="350"/>
      <c r="FY102" s="350"/>
      <c r="FZ102" s="350"/>
      <c r="GA102" s="350"/>
      <c r="GB102" s="350"/>
      <c r="GC102" s="350"/>
      <c r="GD102" s="350"/>
      <c r="GE102" s="350"/>
      <c r="GF102" s="350"/>
      <c r="GG102" s="350"/>
      <c r="GH102" s="350"/>
      <c r="GI102" s="350"/>
      <c r="GJ102" s="350"/>
      <c r="GK102" s="350"/>
      <c r="GL102" s="350"/>
      <c r="GM102" s="350"/>
      <c r="GN102" s="350"/>
      <c r="GO102" s="350"/>
      <c r="GP102" s="350"/>
      <c r="GQ102" s="350"/>
      <c r="GR102" s="350"/>
      <c r="GS102" s="350"/>
      <c r="GT102" s="350"/>
      <c r="GU102" s="350"/>
      <c r="GV102" s="350"/>
      <c r="GW102" s="350"/>
      <c r="GX102" s="350"/>
      <c r="GY102" s="350"/>
      <c r="GZ102" s="350"/>
      <c r="HA102" s="350"/>
      <c r="HB102" s="350"/>
      <c r="HC102" s="350"/>
      <c r="HD102" s="350"/>
      <c r="HE102" s="350"/>
      <c r="HF102" s="350"/>
      <c r="HG102" s="350"/>
      <c r="HH102" s="350"/>
      <c r="HI102" s="350"/>
      <c r="HJ102" s="350"/>
      <c r="HK102" s="350"/>
      <c r="HL102" s="350"/>
      <c r="HM102" s="350"/>
      <c r="HN102" s="350"/>
      <c r="HO102" s="350"/>
      <c r="HP102" s="350"/>
      <c r="HQ102" s="350"/>
      <c r="HR102" s="350"/>
      <c r="HS102" s="350"/>
      <c r="HT102" s="350"/>
      <c r="HU102" s="350"/>
      <c r="HV102" s="350"/>
      <c r="HW102" s="350"/>
      <c r="HX102" s="350"/>
      <c r="HY102" s="350"/>
      <c r="HZ102" s="350"/>
      <c r="IA102" s="350"/>
      <c r="IB102" s="350"/>
      <c r="IC102" s="350"/>
      <c r="ID102" s="350"/>
      <c r="IE102" s="350"/>
      <c r="IF102" s="350"/>
      <c r="IG102" s="350"/>
      <c r="IH102" s="350"/>
      <c r="II102" s="350"/>
      <c r="IJ102" s="350"/>
      <c r="IK102" s="350"/>
      <c r="IL102" s="350"/>
      <c r="IM102" s="350"/>
      <c r="IN102" s="350"/>
      <c r="IO102" s="350"/>
      <c r="IP102" s="350"/>
      <c r="IQ102" s="350"/>
      <c r="IR102" s="350"/>
      <c r="IS102" s="350"/>
      <c r="IT102" s="350"/>
      <c r="IU102" s="350"/>
      <c r="IV102" s="350"/>
      <c r="IW102" s="350"/>
      <c r="IX102" s="350"/>
      <c r="IY102" s="350"/>
      <c r="IZ102" s="350"/>
      <c r="JA102" s="350"/>
      <c r="JB102" s="350"/>
      <c r="JC102" s="350"/>
      <c r="JD102" s="350"/>
      <c r="JE102" s="350"/>
      <c r="JF102" s="350"/>
      <c r="JG102" s="350"/>
      <c r="JH102" s="350"/>
      <c r="JI102" s="350"/>
      <c r="JJ102" s="350"/>
      <c r="JK102" s="350"/>
      <c r="JL102" s="350"/>
      <c r="JM102" s="350"/>
      <c r="JN102" s="350"/>
      <c r="JO102" s="350"/>
      <c r="JP102" s="350"/>
      <c r="JQ102" s="350"/>
      <c r="JR102" s="350"/>
      <c r="JS102" s="350"/>
      <c r="JT102" s="350"/>
      <c r="JU102" s="350"/>
      <c r="JV102" s="350"/>
      <c r="JW102" s="350"/>
      <c r="JX102" s="350"/>
      <c r="JY102" s="350"/>
      <c r="JZ102" s="350"/>
      <c r="KA102" s="350"/>
      <c r="KB102" s="350"/>
      <c r="KC102" s="350"/>
      <c r="KD102" s="350"/>
      <c r="KE102" s="350"/>
      <c r="KF102" s="350"/>
      <c r="KG102" s="350"/>
      <c r="KH102" s="350"/>
      <c r="KI102" s="350"/>
      <c r="KJ102" s="350"/>
      <c r="KK102" s="350"/>
      <c r="KL102" s="350"/>
      <c r="KM102" s="350"/>
      <c r="KN102" s="350"/>
    </row>
    <row r="103" spans="1:300" s="345" customFormat="1" ht="11.25" x14ac:dyDescent="0.2">
      <c r="A103" s="361">
        <v>2011</v>
      </c>
      <c r="B103" s="350"/>
      <c r="C103" s="297">
        <v>20</v>
      </c>
      <c r="D103" s="364">
        <v>12</v>
      </c>
      <c r="E103" s="381" t="s">
        <v>623</v>
      </c>
      <c r="F103" s="364">
        <v>2</v>
      </c>
      <c r="G103" s="381" t="s">
        <v>623</v>
      </c>
      <c r="H103" s="296" t="s">
        <v>142</v>
      </c>
      <c r="I103" s="381" t="s">
        <v>623</v>
      </c>
      <c r="J103" s="296">
        <v>6</v>
      </c>
      <c r="K103" s="381" t="s">
        <v>623</v>
      </c>
      <c r="L103" s="362">
        <f>100*SUM(F103,H103)/C103</f>
        <v>10</v>
      </c>
      <c r="M103" s="381" t="s">
        <v>623</v>
      </c>
      <c r="N103" s="217" t="s">
        <v>142</v>
      </c>
      <c r="O103" s="381" t="s">
        <v>623</v>
      </c>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c r="AR103" s="350"/>
      <c r="AS103" s="350"/>
      <c r="AT103" s="350"/>
      <c r="AU103" s="350"/>
      <c r="AV103" s="350"/>
      <c r="AW103" s="350"/>
      <c r="AX103" s="350"/>
      <c r="AY103" s="350"/>
      <c r="AZ103" s="350"/>
      <c r="BA103" s="350"/>
      <c r="BB103" s="350"/>
      <c r="BC103" s="350"/>
      <c r="BD103" s="350"/>
      <c r="BE103" s="350"/>
      <c r="BF103" s="350"/>
      <c r="BG103" s="350"/>
      <c r="BH103" s="350"/>
      <c r="BI103" s="350"/>
      <c r="BJ103" s="350"/>
      <c r="BK103" s="350"/>
      <c r="BL103" s="350"/>
      <c r="BM103" s="350"/>
      <c r="BN103" s="350"/>
      <c r="BO103" s="350"/>
      <c r="BP103" s="350"/>
      <c r="BQ103" s="350"/>
      <c r="BR103" s="350"/>
      <c r="BS103" s="350"/>
      <c r="BT103" s="350"/>
      <c r="BU103" s="350"/>
      <c r="BV103" s="350"/>
      <c r="BW103" s="350"/>
      <c r="BX103" s="350"/>
      <c r="BY103" s="350"/>
      <c r="BZ103" s="350"/>
      <c r="CA103" s="350"/>
      <c r="CB103" s="350"/>
      <c r="CC103" s="350"/>
      <c r="CD103" s="350"/>
      <c r="CE103" s="350"/>
      <c r="CF103" s="350"/>
      <c r="CG103" s="350"/>
      <c r="CH103" s="350"/>
      <c r="CI103" s="350"/>
      <c r="CJ103" s="350"/>
      <c r="CK103" s="350"/>
      <c r="CL103" s="350"/>
      <c r="CM103" s="350"/>
      <c r="CN103" s="350"/>
      <c r="CO103" s="350"/>
      <c r="CP103" s="350"/>
      <c r="CQ103" s="350"/>
      <c r="CR103" s="350"/>
      <c r="CS103" s="350"/>
      <c r="CT103" s="350"/>
      <c r="CU103" s="350"/>
      <c r="CV103" s="350"/>
      <c r="CW103" s="350"/>
      <c r="CX103" s="350"/>
      <c r="CY103" s="350"/>
      <c r="CZ103" s="350"/>
      <c r="DA103" s="350"/>
      <c r="DB103" s="350"/>
      <c r="DC103" s="350"/>
      <c r="DD103" s="350"/>
      <c r="DE103" s="350"/>
      <c r="DF103" s="350"/>
      <c r="DG103" s="350"/>
      <c r="DH103" s="350"/>
      <c r="DI103" s="350"/>
      <c r="DJ103" s="350"/>
      <c r="DK103" s="350"/>
      <c r="DL103" s="350"/>
      <c r="DM103" s="350"/>
      <c r="DN103" s="350"/>
      <c r="DO103" s="350"/>
      <c r="DP103" s="350"/>
      <c r="DQ103" s="350"/>
      <c r="DR103" s="350"/>
      <c r="DS103" s="350"/>
      <c r="DT103" s="350"/>
      <c r="DU103" s="350"/>
      <c r="DV103" s="350"/>
      <c r="DW103" s="350"/>
      <c r="DX103" s="350"/>
      <c r="DY103" s="350"/>
      <c r="DZ103" s="350"/>
      <c r="EA103" s="350"/>
      <c r="EB103" s="350"/>
      <c r="EC103" s="350"/>
      <c r="ED103" s="350"/>
      <c r="EE103" s="350"/>
      <c r="EF103" s="350"/>
      <c r="EG103" s="350"/>
      <c r="EH103" s="350"/>
      <c r="EI103" s="350"/>
      <c r="EJ103" s="350"/>
      <c r="EK103" s="350"/>
      <c r="EL103" s="350"/>
      <c r="EM103" s="350"/>
      <c r="EN103" s="350"/>
      <c r="EO103" s="350"/>
      <c r="EP103" s="350"/>
      <c r="EQ103" s="350"/>
      <c r="ER103" s="350"/>
      <c r="ES103" s="350"/>
      <c r="ET103" s="350"/>
      <c r="EU103" s="350"/>
      <c r="EV103" s="350"/>
      <c r="EW103" s="350"/>
      <c r="EX103" s="350"/>
      <c r="EY103" s="350"/>
      <c r="EZ103" s="350"/>
      <c r="FA103" s="350"/>
      <c r="FB103" s="350"/>
      <c r="FC103" s="350"/>
      <c r="FD103" s="350"/>
      <c r="FE103" s="350"/>
      <c r="FF103" s="350"/>
      <c r="FG103" s="350"/>
      <c r="FH103" s="350"/>
      <c r="FI103" s="350"/>
      <c r="FJ103" s="350"/>
      <c r="FK103" s="350"/>
      <c r="FL103" s="350"/>
      <c r="FM103" s="350"/>
      <c r="FN103" s="350"/>
      <c r="FO103" s="350"/>
      <c r="FP103" s="350"/>
      <c r="FQ103" s="350"/>
      <c r="FR103" s="350"/>
      <c r="FS103" s="350"/>
      <c r="FT103" s="350"/>
      <c r="FU103" s="350"/>
      <c r="FV103" s="350"/>
      <c r="FW103" s="350"/>
      <c r="FX103" s="350"/>
      <c r="FY103" s="350"/>
      <c r="FZ103" s="350"/>
      <c r="GA103" s="350"/>
      <c r="GB103" s="350"/>
      <c r="GC103" s="350"/>
      <c r="GD103" s="350"/>
      <c r="GE103" s="350"/>
      <c r="GF103" s="350"/>
      <c r="GG103" s="350"/>
      <c r="GH103" s="350"/>
      <c r="GI103" s="350"/>
      <c r="GJ103" s="350"/>
      <c r="GK103" s="350"/>
      <c r="GL103" s="350"/>
      <c r="GM103" s="350"/>
      <c r="GN103" s="350"/>
      <c r="GO103" s="350"/>
      <c r="GP103" s="350"/>
      <c r="GQ103" s="350"/>
      <c r="GR103" s="350"/>
      <c r="GS103" s="350"/>
      <c r="GT103" s="350"/>
      <c r="GU103" s="350"/>
      <c r="GV103" s="350"/>
      <c r="GW103" s="350"/>
      <c r="GX103" s="350"/>
      <c r="GY103" s="350"/>
      <c r="GZ103" s="350"/>
      <c r="HA103" s="350"/>
      <c r="HB103" s="350"/>
      <c r="HC103" s="350"/>
      <c r="HD103" s="350"/>
      <c r="HE103" s="350"/>
      <c r="HF103" s="350"/>
      <c r="HG103" s="350"/>
      <c r="HH103" s="350"/>
      <c r="HI103" s="350"/>
      <c r="HJ103" s="350"/>
      <c r="HK103" s="350"/>
      <c r="HL103" s="350"/>
      <c r="HM103" s="350"/>
      <c r="HN103" s="350"/>
      <c r="HO103" s="350"/>
      <c r="HP103" s="350"/>
      <c r="HQ103" s="350"/>
      <c r="HR103" s="350"/>
      <c r="HS103" s="350"/>
      <c r="HT103" s="350"/>
      <c r="HU103" s="350"/>
      <c r="HV103" s="350"/>
      <c r="HW103" s="350"/>
      <c r="HX103" s="350"/>
      <c r="HY103" s="350"/>
      <c r="HZ103" s="350"/>
      <c r="IA103" s="350"/>
      <c r="IB103" s="350"/>
      <c r="IC103" s="350"/>
      <c r="ID103" s="350"/>
      <c r="IE103" s="350"/>
      <c r="IF103" s="350"/>
      <c r="IG103" s="350"/>
      <c r="IH103" s="350"/>
      <c r="II103" s="350"/>
      <c r="IJ103" s="350"/>
      <c r="IK103" s="350"/>
      <c r="IL103" s="350"/>
      <c r="IM103" s="350"/>
      <c r="IN103" s="350"/>
      <c r="IO103" s="350"/>
      <c r="IP103" s="350"/>
      <c r="IQ103" s="350"/>
      <c r="IR103" s="350"/>
      <c r="IS103" s="350"/>
      <c r="IT103" s="350"/>
      <c r="IU103" s="350"/>
      <c r="IV103" s="350"/>
      <c r="IW103" s="350"/>
      <c r="IX103" s="350"/>
      <c r="IY103" s="350"/>
      <c r="IZ103" s="350"/>
      <c r="JA103" s="350"/>
      <c r="JB103" s="350"/>
      <c r="JC103" s="350"/>
      <c r="JD103" s="350"/>
      <c r="JE103" s="350"/>
      <c r="JF103" s="350"/>
      <c r="JG103" s="350"/>
      <c r="JH103" s="350"/>
      <c r="JI103" s="350"/>
      <c r="JJ103" s="350"/>
      <c r="JK103" s="350"/>
      <c r="JL103" s="350"/>
      <c r="JM103" s="350"/>
      <c r="JN103" s="350"/>
      <c r="JO103" s="350"/>
      <c r="JP103" s="350"/>
      <c r="JQ103" s="350"/>
      <c r="JR103" s="350"/>
      <c r="JS103" s="350"/>
      <c r="JT103" s="350"/>
      <c r="JU103" s="350"/>
      <c r="JV103" s="350"/>
      <c r="JW103" s="350"/>
      <c r="JX103" s="350"/>
      <c r="JY103" s="350"/>
      <c r="JZ103" s="350"/>
      <c r="KA103" s="350"/>
      <c r="KB103" s="350"/>
      <c r="KC103" s="350"/>
      <c r="KD103" s="350"/>
      <c r="KE103" s="350"/>
      <c r="KF103" s="350"/>
      <c r="KG103" s="350"/>
      <c r="KH103" s="350"/>
      <c r="KI103" s="350"/>
      <c r="KJ103" s="350"/>
      <c r="KK103" s="350"/>
      <c r="KL103" s="350"/>
      <c r="KM103" s="350"/>
      <c r="KN103" s="350"/>
    </row>
    <row r="104" spans="1:300" s="345" customFormat="1" ht="11.25" x14ac:dyDescent="0.2">
      <c r="A104" s="361">
        <v>2012</v>
      </c>
      <c r="B104" s="350"/>
      <c r="C104" s="344">
        <v>10</v>
      </c>
      <c r="D104" s="364">
        <v>9</v>
      </c>
      <c r="E104" s="361"/>
      <c r="F104" s="364">
        <v>1</v>
      </c>
      <c r="G104" s="361"/>
      <c r="H104" s="296" t="s">
        <v>142</v>
      </c>
      <c r="I104" s="361"/>
      <c r="J104" s="296" t="s">
        <v>142</v>
      </c>
      <c r="K104" s="361"/>
      <c r="L104" s="362">
        <f>100*SUM(F104,H104)/C104</f>
        <v>10</v>
      </c>
      <c r="M104" s="361"/>
      <c r="N104" s="217" t="s">
        <v>142</v>
      </c>
      <c r="O104" s="361"/>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c r="AR104" s="350"/>
      <c r="AS104" s="350"/>
      <c r="AT104" s="350"/>
      <c r="AU104" s="350"/>
      <c r="AV104" s="350"/>
      <c r="AW104" s="350"/>
      <c r="AX104" s="350"/>
      <c r="AY104" s="350"/>
      <c r="AZ104" s="350"/>
      <c r="BA104" s="350"/>
      <c r="BB104" s="350"/>
      <c r="BC104" s="350"/>
      <c r="BD104" s="350"/>
      <c r="BE104" s="350"/>
      <c r="BF104" s="350"/>
      <c r="BG104" s="350"/>
      <c r="BH104" s="350"/>
      <c r="BI104" s="350"/>
      <c r="BJ104" s="350"/>
      <c r="BK104" s="350"/>
      <c r="BL104" s="350"/>
      <c r="BM104" s="350"/>
      <c r="BN104" s="350"/>
      <c r="BO104" s="350"/>
      <c r="BP104" s="350"/>
      <c r="BQ104" s="350"/>
      <c r="BR104" s="350"/>
      <c r="BS104" s="350"/>
      <c r="BT104" s="350"/>
      <c r="BU104" s="350"/>
      <c r="BV104" s="350"/>
      <c r="BW104" s="350"/>
      <c r="BX104" s="350"/>
      <c r="BY104" s="350"/>
      <c r="BZ104" s="350"/>
      <c r="CA104" s="350"/>
      <c r="CB104" s="350"/>
      <c r="CC104" s="350"/>
      <c r="CD104" s="350"/>
      <c r="CE104" s="350"/>
      <c r="CF104" s="350"/>
      <c r="CG104" s="350"/>
      <c r="CH104" s="350"/>
      <c r="CI104" s="350"/>
      <c r="CJ104" s="350"/>
      <c r="CK104" s="350"/>
      <c r="CL104" s="350"/>
      <c r="CM104" s="350"/>
      <c r="CN104" s="350"/>
      <c r="CO104" s="350"/>
      <c r="CP104" s="350"/>
      <c r="CQ104" s="350"/>
      <c r="CR104" s="350"/>
      <c r="CS104" s="350"/>
      <c r="CT104" s="350"/>
      <c r="CU104" s="350"/>
      <c r="CV104" s="350"/>
      <c r="CW104" s="350"/>
      <c r="CX104" s="350"/>
      <c r="CY104" s="350"/>
      <c r="CZ104" s="350"/>
      <c r="DA104" s="350"/>
      <c r="DB104" s="350"/>
      <c r="DC104" s="350"/>
      <c r="DD104" s="350"/>
      <c r="DE104" s="350"/>
      <c r="DF104" s="350"/>
      <c r="DG104" s="350"/>
      <c r="DH104" s="350"/>
      <c r="DI104" s="350"/>
      <c r="DJ104" s="350"/>
      <c r="DK104" s="350"/>
      <c r="DL104" s="350"/>
      <c r="DM104" s="350"/>
      <c r="DN104" s="350"/>
      <c r="DO104" s="350"/>
      <c r="DP104" s="350"/>
      <c r="DQ104" s="350"/>
      <c r="DR104" s="350"/>
      <c r="DS104" s="350"/>
      <c r="DT104" s="350"/>
      <c r="DU104" s="350"/>
      <c r="DV104" s="350"/>
      <c r="DW104" s="350"/>
      <c r="DX104" s="350"/>
      <c r="DY104" s="350"/>
      <c r="DZ104" s="350"/>
      <c r="EA104" s="350"/>
      <c r="EB104" s="350"/>
      <c r="EC104" s="350"/>
      <c r="ED104" s="350"/>
      <c r="EE104" s="350"/>
      <c r="EF104" s="350"/>
      <c r="EG104" s="350"/>
      <c r="EH104" s="350"/>
      <c r="EI104" s="350"/>
      <c r="EJ104" s="350"/>
      <c r="EK104" s="350"/>
      <c r="EL104" s="350"/>
      <c r="EM104" s="350"/>
      <c r="EN104" s="350"/>
      <c r="EO104" s="350"/>
      <c r="EP104" s="350"/>
      <c r="EQ104" s="350"/>
      <c r="ER104" s="350"/>
      <c r="ES104" s="350"/>
      <c r="ET104" s="350"/>
      <c r="EU104" s="350"/>
      <c r="EV104" s="350"/>
      <c r="EW104" s="350"/>
      <c r="EX104" s="350"/>
      <c r="EY104" s="350"/>
      <c r="EZ104" s="350"/>
      <c r="FA104" s="350"/>
      <c r="FB104" s="350"/>
      <c r="FC104" s="350"/>
      <c r="FD104" s="350"/>
      <c r="FE104" s="350"/>
      <c r="FF104" s="350"/>
      <c r="FG104" s="350"/>
      <c r="FH104" s="350"/>
      <c r="FI104" s="350"/>
      <c r="FJ104" s="350"/>
      <c r="FK104" s="350"/>
      <c r="FL104" s="350"/>
      <c r="FM104" s="350"/>
      <c r="FN104" s="350"/>
      <c r="FO104" s="350"/>
      <c r="FP104" s="350"/>
      <c r="FQ104" s="350"/>
      <c r="FR104" s="350"/>
      <c r="FS104" s="350"/>
      <c r="FT104" s="350"/>
      <c r="FU104" s="350"/>
      <c r="FV104" s="350"/>
      <c r="FW104" s="350"/>
      <c r="FX104" s="350"/>
      <c r="FY104" s="350"/>
      <c r="FZ104" s="350"/>
      <c r="GA104" s="350"/>
      <c r="GB104" s="350"/>
      <c r="GC104" s="350"/>
      <c r="GD104" s="350"/>
      <c r="GE104" s="350"/>
      <c r="GF104" s="350"/>
      <c r="GG104" s="350"/>
      <c r="GH104" s="350"/>
      <c r="GI104" s="350"/>
      <c r="GJ104" s="350"/>
      <c r="GK104" s="350"/>
      <c r="GL104" s="350"/>
      <c r="GM104" s="350"/>
      <c r="GN104" s="350"/>
      <c r="GO104" s="350"/>
      <c r="GP104" s="350"/>
      <c r="GQ104" s="350"/>
      <c r="GR104" s="350"/>
      <c r="GS104" s="350"/>
      <c r="GT104" s="350"/>
      <c r="GU104" s="350"/>
      <c r="GV104" s="350"/>
      <c r="GW104" s="350"/>
      <c r="GX104" s="350"/>
      <c r="GY104" s="350"/>
      <c r="GZ104" s="350"/>
      <c r="HA104" s="350"/>
      <c r="HB104" s="350"/>
      <c r="HC104" s="350"/>
      <c r="HD104" s="350"/>
      <c r="HE104" s="350"/>
      <c r="HF104" s="350"/>
      <c r="HG104" s="350"/>
      <c r="HH104" s="350"/>
      <c r="HI104" s="350"/>
      <c r="HJ104" s="350"/>
      <c r="HK104" s="350"/>
      <c r="HL104" s="350"/>
      <c r="HM104" s="350"/>
      <c r="HN104" s="350"/>
      <c r="HO104" s="350"/>
      <c r="HP104" s="350"/>
      <c r="HQ104" s="350"/>
      <c r="HR104" s="350"/>
      <c r="HS104" s="350"/>
      <c r="HT104" s="350"/>
      <c r="HU104" s="350"/>
      <c r="HV104" s="350"/>
      <c r="HW104" s="350"/>
      <c r="HX104" s="350"/>
      <c r="HY104" s="350"/>
      <c r="HZ104" s="350"/>
      <c r="IA104" s="350"/>
      <c r="IB104" s="350"/>
      <c r="IC104" s="350"/>
      <c r="ID104" s="350"/>
      <c r="IE104" s="350"/>
      <c r="IF104" s="350"/>
      <c r="IG104" s="350"/>
      <c r="IH104" s="350"/>
      <c r="II104" s="350"/>
      <c r="IJ104" s="350"/>
      <c r="IK104" s="350"/>
      <c r="IL104" s="350"/>
      <c r="IM104" s="350"/>
      <c r="IN104" s="350"/>
      <c r="IO104" s="350"/>
      <c r="IP104" s="350"/>
      <c r="IQ104" s="350"/>
      <c r="IR104" s="350"/>
      <c r="IS104" s="350"/>
      <c r="IT104" s="350"/>
      <c r="IU104" s="350"/>
      <c r="IV104" s="350"/>
      <c r="IW104" s="350"/>
      <c r="IX104" s="350"/>
      <c r="IY104" s="350"/>
      <c r="IZ104" s="350"/>
      <c r="JA104" s="350"/>
      <c r="JB104" s="350"/>
      <c r="JC104" s="350"/>
      <c r="JD104" s="350"/>
      <c r="JE104" s="350"/>
      <c r="JF104" s="350"/>
      <c r="JG104" s="350"/>
      <c r="JH104" s="350"/>
      <c r="JI104" s="350"/>
      <c r="JJ104" s="350"/>
      <c r="JK104" s="350"/>
      <c r="JL104" s="350"/>
      <c r="JM104" s="350"/>
      <c r="JN104" s="350"/>
      <c r="JO104" s="350"/>
      <c r="JP104" s="350"/>
      <c r="JQ104" s="350"/>
      <c r="JR104" s="350"/>
      <c r="JS104" s="350"/>
      <c r="JT104" s="350"/>
      <c r="JU104" s="350"/>
      <c r="JV104" s="350"/>
      <c r="JW104" s="350"/>
      <c r="JX104" s="350"/>
      <c r="JY104" s="350"/>
      <c r="JZ104" s="350"/>
      <c r="KA104" s="350"/>
      <c r="KB104" s="350"/>
      <c r="KC104" s="350"/>
      <c r="KD104" s="350"/>
      <c r="KE104" s="350"/>
      <c r="KF104" s="350"/>
      <c r="KG104" s="350"/>
      <c r="KH104" s="350"/>
      <c r="KI104" s="350"/>
      <c r="KJ104" s="350"/>
      <c r="KK104" s="350"/>
      <c r="KL104" s="350"/>
      <c r="KM104" s="350"/>
      <c r="KN104" s="350"/>
    </row>
    <row r="105" spans="1:300" s="345" customFormat="1" ht="11.25" x14ac:dyDescent="0.2">
      <c r="A105" s="361">
        <v>2013</v>
      </c>
      <c r="B105" s="350"/>
      <c r="C105" s="344">
        <v>22</v>
      </c>
      <c r="D105" s="364">
        <v>17</v>
      </c>
      <c r="E105" s="361"/>
      <c r="F105" s="364">
        <v>1</v>
      </c>
      <c r="G105" s="361"/>
      <c r="H105" s="296">
        <v>1</v>
      </c>
      <c r="I105" s="361"/>
      <c r="J105" s="296">
        <v>3</v>
      </c>
      <c r="K105" s="361"/>
      <c r="L105" s="362">
        <f>100*SUM(F105,H105)/C105</f>
        <v>9.0909090909090917</v>
      </c>
      <c r="M105" s="361"/>
      <c r="N105" s="362">
        <f>100*H105/C105</f>
        <v>4.5454545454545459</v>
      </c>
      <c r="O105" s="361"/>
      <c r="P105" s="350"/>
      <c r="Q105" s="350"/>
      <c r="R105" s="350"/>
      <c r="S105" s="350"/>
      <c r="T105" s="350"/>
      <c r="U105" s="350"/>
      <c r="V105" s="350"/>
      <c r="W105" s="350"/>
      <c r="X105" s="350"/>
      <c r="Y105" s="350"/>
      <c r="Z105" s="350"/>
      <c r="AA105" s="350"/>
      <c r="AB105" s="350"/>
      <c r="AC105" s="350"/>
      <c r="AD105" s="350"/>
      <c r="AE105" s="350"/>
      <c r="AF105" s="350"/>
      <c r="AG105" s="350"/>
      <c r="AH105" s="350"/>
      <c r="AI105" s="350"/>
      <c r="AJ105" s="350"/>
      <c r="AK105" s="350"/>
      <c r="AL105" s="350"/>
      <c r="AM105" s="350"/>
      <c r="AN105" s="350"/>
      <c r="AO105" s="350"/>
      <c r="AP105" s="350"/>
      <c r="AQ105" s="350"/>
      <c r="AR105" s="350"/>
      <c r="AS105" s="350"/>
      <c r="AT105" s="350"/>
      <c r="AU105" s="350"/>
      <c r="AV105" s="350"/>
      <c r="AW105" s="350"/>
      <c r="AX105" s="350"/>
      <c r="AY105" s="350"/>
      <c r="AZ105" s="350"/>
      <c r="BA105" s="350"/>
      <c r="BB105" s="350"/>
      <c r="BC105" s="350"/>
      <c r="BD105" s="350"/>
      <c r="BE105" s="350"/>
      <c r="BF105" s="350"/>
      <c r="BG105" s="350"/>
      <c r="BH105" s="350"/>
      <c r="BI105" s="350"/>
      <c r="BJ105" s="350"/>
      <c r="BK105" s="350"/>
      <c r="BL105" s="350"/>
      <c r="BM105" s="350"/>
      <c r="BN105" s="350"/>
      <c r="BO105" s="350"/>
      <c r="BP105" s="350"/>
      <c r="BQ105" s="350"/>
      <c r="BR105" s="350"/>
      <c r="BS105" s="350"/>
      <c r="BT105" s="350"/>
      <c r="BU105" s="350"/>
      <c r="BV105" s="350"/>
      <c r="BW105" s="350"/>
      <c r="BX105" s="350"/>
      <c r="BY105" s="350"/>
      <c r="BZ105" s="350"/>
      <c r="CA105" s="350"/>
      <c r="CB105" s="350"/>
      <c r="CC105" s="350"/>
      <c r="CD105" s="350"/>
      <c r="CE105" s="350"/>
      <c r="CF105" s="350"/>
      <c r="CG105" s="350"/>
      <c r="CH105" s="350"/>
      <c r="CI105" s="350"/>
      <c r="CJ105" s="350"/>
      <c r="CK105" s="350"/>
      <c r="CL105" s="350"/>
      <c r="CM105" s="350"/>
      <c r="CN105" s="350"/>
      <c r="CO105" s="350"/>
      <c r="CP105" s="350"/>
      <c r="CQ105" s="350"/>
      <c r="CR105" s="350"/>
      <c r="CS105" s="350"/>
      <c r="CT105" s="350"/>
      <c r="CU105" s="350"/>
      <c r="CV105" s="350"/>
      <c r="CW105" s="350"/>
      <c r="CX105" s="350"/>
      <c r="CY105" s="350"/>
      <c r="CZ105" s="350"/>
      <c r="DA105" s="350"/>
      <c r="DB105" s="350"/>
      <c r="DC105" s="350"/>
      <c r="DD105" s="350"/>
      <c r="DE105" s="350"/>
      <c r="DF105" s="350"/>
      <c r="DG105" s="350"/>
      <c r="DH105" s="350"/>
      <c r="DI105" s="350"/>
      <c r="DJ105" s="350"/>
      <c r="DK105" s="350"/>
      <c r="DL105" s="350"/>
      <c r="DM105" s="350"/>
      <c r="DN105" s="350"/>
      <c r="DO105" s="350"/>
      <c r="DP105" s="350"/>
      <c r="DQ105" s="350"/>
      <c r="DR105" s="350"/>
      <c r="DS105" s="350"/>
      <c r="DT105" s="350"/>
      <c r="DU105" s="350"/>
      <c r="DV105" s="350"/>
      <c r="DW105" s="350"/>
      <c r="DX105" s="350"/>
      <c r="DY105" s="350"/>
      <c r="DZ105" s="350"/>
      <c r="EA105" s="350"/>
      <c r="EB105" s="350"/>
      <c r="EC105" s="350"/>
      <c r="ED105" s="350"/>
      <c r="EE105" s="350"/>
      <c r="EF105" s="350"/>
      <c r="EG105" s="350"/>
      <c r="EH105" s="350"/>
      <c r="EI105" s="350"/>
      <c r="EJ105" s="350"/>
      <c r="EK105" s="350"/>
      <c r="EL105" s="350"/>
      <c r="EM105" s="350"/>
      <c r="EN105" s="350"/>
      <c r="EO105" s="350"/>
      <c r="EP105" s="350"/>
      <c r="EQ105" s="350"/>
      <c r="ER105" s="350"/>
      <c r="ES105" s="350"/>
      <c r="ET105" s="350"/>
      <c r="EU105" s="350"/>
      <c r="EV105" s="350"/>
      <c r="EW105" s="350"/>
      <c r="EX105" s="350"/>
      <c r="EY105" s="350"/>
      <c r="EZ105" s="350"/>
      <c r="FA105" s="350"/>
      <c r="FB105" s="350"/>
      <c r="FC105" s="350"/>
      <c r="FD105" s="350"/>
      <c r="FE105" s="350"/>
      <c r="FF105" s="350"/>
      <c r="FG105" s="350"/>
      <c r="FH105" s="350"/>
      <c r="FI105" s="350"/>
      <c r="FJ105" s="350"/>
      <c r="FK105" s="350"/>
      <c r="FL105" s="350"/>
      <c r="FM105" s="350"/>
      <c r="FN105" s="350"/>
      <c r="FO105" s="350"/>
      <c r="FP105" s="350"/>
      <c r="FQ105" s="350"/>
      <c r="FR105" s="350"/>
      <c r="FS105" s="350"/>
      <c r="FT105" s="350"/>
      <c r="FU105" s="350"/>
      <c r="FV105" s="350"/>
      <c r="FW105" s="350"/>
      <c r="FX105" s="350"/>
      <c r="FY105" s="350"/>
      <c r="FZ105" s="350"/>
      <c r="GA105" s="350"/>
      <c r="GB105" s="350"/>
      <c r="GC105" s="350"/>
      <c r="GD105" s="350"/>
      <c r="GE105" s="350"/>
      <c r="GF105" s="350"/>
      <c r="GG105" s="350"/>
      <c r="GH105" s="350"/>
      <c r="GI105" s="350"/>
      <c r="GJ105" s="350"/>
      <c r="GK105" s="350"/>
      <c r="GL105" s="350"/>
      <c r="GM105" s="350"/>
      <c r="GN105" s="350"/>
      <c r="GO105" s="350"/>
      <c r="GP105" s="350"/>
      <c r="GQ105" s="350"/>
      <c r="GR105" s="350"/>
      <c r="GS105" s="350"/>
      <c r="GT105" s="350"/>
      <c r="GU105" s="350"/>
      <c r="GV105" s="350"/>
      <c r="GW105" s="350"/>
      <c r="GX105" s="350"/>
      <c r="GY105" s="350"/>
      <c r="GZ105" s="350"/>
      <c r="HA105" s="350"/>
      <c r="HB105" s="350"/>
      <c r="HC105" s="350"/>
      <c r="HD105" s="350"/>
      <c r="HE105" s="350"/>
      <c r="HF105" s="350"/>
      <c r="HG105" s="350"/>
      <c r="HH105" s="350"/>
      <c r="HI105" s="350"/>
      <c r="HJ105" s="350"/>
      <c r="HK105" s="350"/>
      <c r="HL105" s="350"/>
      <c r="HM105" s="350"/>
      <c r="HN105" s="350"/>
      <c r="HO105" s="350"/>
      <c r="HP105" s="350"/>
      <c r="HQ105" s="350"/>
      <c r="HR105" s="350"/>
      <c r="HS105" s="350"/>
      <c r="HT105" s="350"/>
      <c r="HU105" s="350"/>
      <c r="HV105" s="350"/>
      <c r="HW105" s="350"/>
      <c r="HX105" s="350"/>
      <c r="HY105" s="350"/>
      <c r="HZ105" s="350"/>
      <c r="IA105" s="350"/>
      <c r="IB105" s="350"/>
      <c r="IC105" s="350"/>
      <c r="ID105" s="350"/>
      <c r="IE105" s="350"/>
      <c r="IF105" s="350"/>
      <c r="IG105" s="350"/>
      <c r="IH105" s="350"/>
      <c r="II105" s="350"/>
      <c r="IJ105" s="350"/>
      <c r="IK105" s="350"/>
      <c r="IL105" s="350"/>
      <c r="IM105" s="350"/>
      <c r="IN105" s="350"/>
      <c r="IO105" s="350"/>
      <c r="IP105" s="350"/>
      <c r="IQ105" s="350"/>
      <c r="IR105" s="350"/>
      <c r="IS105" s="350"/>
      <c r="IT105" s="350"/>
      <c r="IU105" s="350"/>
      <c r="IV105" s="350"/>
      <c r="IW105" s="350"/>
      <c r="IX105" s="350"/>
      <c r="IY105" s="350"/>
      <c r="IZ105" s="350"/>
      <c r="JA105" s="350"/>
      <c r="JB105" s="350"/>
      <c r="JC105" s="350"/>
      <c r="JD105" s="350"/>
      <c r="JE105" s="350"/>
      <c r="JF105" s="350"/>
      <c r="JG105" s="350"/>
      <c r="JH105" s="350"/>
      <c r="JI105" s="350"/>
      <c r="JJ105" s="350"/>
      <c r="JK105" s="350"/>
      <c r="JL105" s="350"/>
      <c r="JM105" s="350"/>
      <c r="JN105" s="350"/>
      <c r="JO105" s="350"/>
      <c r="JP105" s="350"/>
      <c r="JQ105" s="350"/>
      <c r="JR105" s="350"/>
      <c r="JS105" s="350"/>
      <c r="JT105" s="350"/>
      <c r="JU105" s="350"/>
      <c r="JV105" s="350"/>
      <c r="JW105" s="350"/>
      <c r="JX105" s="350"/>
      <c r="JY105" s="350"/>
      <c r="JZ105" s="350"/>
      <c r="KA105" s="350"/>
      <c r="KB105" s="350"/>
      <c r="KC105" s="350"/>
      <c r="KD105" s="350"/>
      <c r="KE105" s="350"/>
      <c r="KF105" s="350"/>
      <c r="KG105" s="350"/>
      <c r="KH105" s="350"/>
      <c r="KI105" s="350"/>
      <c r="KJ105" s="350"/>
      <c r="KK105" s="350"/>
      <c r="KL105" s="350"/>
      <c r="KM105" s="350"/>
      <c r="KN105" s="350"/>
    </row>
    <row r="106" spans="1:300" s="345" customFormat="1" ht="11.25" x14ac:dyDescent="0.2">
      <c r="A106" s="361">
        <v>2014</v>
      </c>
      <c r="B106" s="350"/>
      <c r="C106" s="344">
        <v>16</v>
      </c>
      <c r="D106" s="364">
        <v>14</v>
      </c>
      <c r="E106" s="361"/>
      <c r="F106" s="364" t="s">
        <v>142</v>
      </c>
      <c r="G106" s="361"/>
      <c r="H106" s="296" t="s">
        <v>142</v>
      </c>
      <c r="I106" s="361"/>
      <c r="J106" s="296">
        <v>2</v>
      </c>
      <c r="K106" s="361"/>
      <c r="L106" s="362">
        <f>100*SUM(F106,H106)/C106</f>
        <v>0</v>
      </c>
      <c r="M106" s="361"/>
      <c r="N106" s="296" t="s">
        <v>142</v>
      </c>
      <c r="O106" s="361"/>
      <c r="P106" s="350"/>
      <c r="Q106" s="350"/>
      <c r="R106" s="350"/>
      <c r="S106" s="350"/>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350"/>
      <c r="AO106" s="350"/>
      <c r="AP106" s="350"/>
      <c r="AQ106" s="350"/>
      <c r="AR106" s="350"/>
      <c r="AS106" s="350"/>
      <c r="AT106" s="350"/>
      <c r="AU106" s="350"/>
      <c r="AV106" s="350"/>
      <c r="AW106" s="350"/>
      <c r="AX106" s="350"/>
      <c r="AY106" s="350"/>
      <c r="AZ106" s="350"/>
      <c r="BA106" s="350"/>
      <c r="BB106" s="350"/>
      <c r="BC106" s="350"/>
      <c r="BD106" s="350"/>
      <c r="BE106" s="350"/>
      <c r="BF106" s="350"/>
      <c r="BG106" s="350"/>
      <c r="BH106" s="350"/>
      <c r="BI106" s="350"/>
      <c r="BJ106" s="350"/>
      <c r="BK106" s="350"/>
      <c r="BL106" s="350"/>
      <c r="BM106" s="350"/>
      <c r="BN106" s="350"/>
      <c r="BO106" s="350"/>
      <c r="BP106" s="350"/>
      <c r="BQ106" s="350"/>
      <c r="BR106" s="350"/>
      <c r="BS106" s="350"/>
      <c r="BT106" s="350"/>
      <c r="BU106" s="350"/>
      <c r="BV106" s="350"/>
      <c r="BW106" s="350"/>
      <c r="BX106" s="350"/>
      <c r="BY106" s="350"/>
      <c r="BZ106" s="350"/>
      <c r="CA106" s="350"/>
      <c r="CB106" s="350"/>
      <c r="CC106" s="350"/>
      <c r="CD106" s="350"/>
      <c r="CE106" s="350"/>
      <c r="CF106" s="350"/>
      <c r="CG106" s="350"/>
      <c r="CH106" s="350"/>
      <c r="CI106" s="350"/>
      <c r="CJ106" s="350"/>
      <c r="CK106" s="350"/>
      <c r="CL106" s="350"/>
      <c r="CM106" s="350"/>
      <c r="CN106" s="350"/>
      <c r="CO106" s="350"/>
      <c r="CP106" s="350"/>
      <c r="CQ106" s="350"/>
      <c r="CR106" s="350"/>
      <c r="CS106" s="350"/>
      <c r="CT106" s="350"/>
      <c r="CU106" s="350"/>
      <c r="CV106" s="350"/>
      <c r="CW106" s="350"/>
      <c r="CX106" s="350"/>
      <c r="CY106" s="350"/>
      <c r="CZ106" s="350"/>
      <c r="DA106" s="350"/>
      <c r="DB106" s="350"/>
      <c r="DC106" s="350"/>
      <c r="DD106" s="350"/>
      <c r="DE106" s="350"/>
      <c r="DF106" s="350"/>
      <c r="DG106" s="350"/>
      <c r="DH106" s="350"/>
      <c r="DI106" s="350"/>
      <c r="DJ106" s="350"/>
      <c r="DK106" s="350"/>
      <c r="DL106" s="350"/>
      <c r="DM106" s="350"/>
      <c r="DN106" s="350"/>
      <c r="DO106" s="350"/>
      <c r="DP106" s="350"/>
      <c r="DQ106" s="350"/>
      <c r="DR106" s="350"/>
      <c r="DS106" s="350"/>
      <c r="DT106" s="350"/>
      <c r="DU106" s="350"/>
      <c r="DV106" s="350"/>
      <c r="DW106" s="350"/>
      <c r="DX106" s="350"/>
      <c r="DY106" s="350"/>
      <c r="DZ106" s="350"/>
      <c r="EA106" s="350"/>
      <c r="EB106" s="350"/>
      <c r="EC106" s="350"/>
      <c r="ED106" s="350"/>
      <c r="EE106" s="350"/>
      <c r="EF106" s="350"/>
      <c r="EG106" s="350"/>
      <c r="EH106" s="350"/>
      <c r="EI106" s="350"/>
      <c r="EJ106" s="350"/>
      <c r="EK106" s="350"/>
      <c r="EL106" s="350"/>
      <c r="EM106" s="350"/>
      <c r="EN106" s="350"/>
      <c r="EO106" s="350"/>
      <c r="EP106" s="350"/>
      <c r="EQ106" s="350"/>
      <c r="ER106" s="350"/>
      <c r="ES106" s="350"/>
      <c r="ET106" s="350"/>
      <c r="EU106" s="350"/>
      <c r="EV106" s="350"/>
      <c r="EW106" s="350"/>
      <c r="EX106" s="350"/>
      <c r="EY106" s="350"/>
      <c r="EZ106" s="350"/>
      <c r="FA106" s="350"/>
      <c r="FB106" s="350"/>
      <c r="FC106" s="350"/>
      <c r="FD106" s="350"/>
      <c r="FE106" s="350"/>
      <c r="FF106" s="350"/>
      <c r="FG106" s="350"/>
      <c r="FH106" s="350"/>
      <c r="FI106" s="350"/>
      <c r="FJ106" s="350"/>
      <c r="FK106" s="350"/>
      <c r="FL106" s="350"/>
      <c r="FM106" s="350"/>
      <c r="FN106" s="350"/>
      <c r="FO106" s="350"/>
      <c r="FP106" s="350"/>
      <c r="FQ106" s="350"/>
      <c r="FR106" s="350"/>
      <c r="FS106" s="350"/>
      <c r="FT106" s="350"/>
      <c r="FU106" s="350"/>
      <c r="FV106" s="350"/>
      <c r="FW106" s="350"/>
      <c r="FX106" s="350"/>
      <c r="FY106" s="350"/>
      <c r="FZ106" s="350"/>
      <c r="GA106" s="350"/>
      <c r="GB106" s="350"/>
      <c r="GC106" s="350"/>
      <c r="GD106" s="350"/>
      <c r="GE106" s="350"/>
      <c r="GF106" s="350"/>
      <c r="GG106" s="350"/>
      <c r="GH106" s="350"/>
      <c r="GI106" s="350"/>
      <c r="GJ106" s="350"/>
      <c r="GK106" s="350"/>
      <c r="GL106" s="350"/>
      <c r="GM106" s="350"/>
      <c r="GN106" s="350"/>
      <c r="GO106" s="350"/>
      <c r="GP106" s="350"/>
      <c r="GQ106" s="350"/>
      <c r="GR106" s="350"/>
      <c r="GS106" s="350"/>
      <c r="GT106" s="350"/>
      <c r="GU106" s="350"/>
      <c r="GV106" s="350"/>
      <c r="GW106" s="350"/>
      <c r="GX106" s="350"/>
      <c r="GY106" s="350"/>
      <c r="GZ106" s="350"/>
      <c r="HA106" s="350"/>
      <c r="HB106" s="350"/>
      <c r="HC106" s="350"/>
      <c r="HD106" s="350"/>
      <c r="HE106" s="350"/>
      <c r="HF106" s="350"/>
      <c r="HG106" s="350"/>
      <c r="HH106" s="350"/>
      <c r="HI106" s="350"/>
      <c r="HJ106" s="350"/>
      <c r="HK106" s="350"/>
      <c r="HL106" s="350"/>
      <c r="HM106" s="350"/>
      <c r="HN106" s="350"/>
      <c r="HO106" s="350"/>
      <c r="HP106" s="350"/>
      <c r="HQ106" s="350"/>
      <c r="HR106" s="350"/>
      <c r="HS106" s="350"/>
      <c r="HT106" s="350"/>
      <c r="HU106" s="350"/>
      <c r="HV106" s="350"/>
      <c r="HW106" s="350"/>
      <c r="HX106" s="350"/>
      <c r="HY106" s="350"/>
      <c r="HZ106" s="350"/>
      <c r="IA106" s="350"/>
      <c r="IB106" s="350"/>
      <c r="IC106" s="350"/>
      <c r="ID106" s="350"/>
      <c r="IE106" s="350"/>
      <c r="IF106" s="350"/>
      <c r="IG106" s="350"/>
      <c r="IH106" s="350"/>
      <c r="II106" s="350"/>
      <c r="IJ106" s="350"/>
      <c r="IK106" s="350"/>
      <c r="IL106" s="350"/>
      <c r="IM106" s="350"/>
      <c r="IN106" s="350"/>
      <c r="IO106" s="350"/>
      <c r="IP106" s="350"/>
      <c r="IQ106" s="350"/>
      <c r="IR106" s="350"/>
      <c r="IS106" s="350"/>
      <c r="IT106" s="350"/>
      <c r="IU106" s="350"/>
      <c r="IV106" s="350"/>
      <c r="IW106" s="350"/>
      <c r="IX106" s="350"/>
      <c r="IY106" s="350"/>
      <c r="IZ106" s="350"/>
      <c r="JA106" s="350"/>
      <c r="JB106" s="350"/>
      <c r="JC106" s="350"/>
      <c r="JD106" s="350"/>
      <c r="JE106" s="350"/>
      <c r="JF106" s="350"/>
      <c r="JG106" s="350"/>
      <c r="JH106" s="350"/>
      <c r="JI106" s="350"/>
      <c r="JJ106" s="350"/>
      <c r="JK106" s="350"/>
      <c r="JL106" s="350"/>
      <c r="JM106" s="350"/>
      <c r="JN106" s="350"/>
      <c r="JO106" s="350"/>
      <c r="JP106" s="350"/>
      <c r="JQ106" s="350"/>
      <c r="JR106" s="350"/>
      <c r="JS106" s="350"/>
      <c r="JT106" s="350"/>
      <c r="JU106" s="350"/>
      <c r="JV106" s="350"/>
      <c r="JW106" s="350"/>
      <c r="JX106" s="350"/>
      <c r="JY106" s="350"/>
      <c r="JZ106" s="350"/>
      <c r="KA106" s="350"/>
      <c r="KB106" s="350"/>
      <c r="KC106" s="350"/>
      <c r="KD106" s="350"/>
      <c r="KE106" s="350"/>
      <c r="KF106" s="350"/>
      <c r="KG106" s="350"/>
      <c r="KH106" s="350"/>
      <c r="KI106" s="350"/>
      <c r="KJ106" s="350"/>
      <c r="KK106" s="350"/>
      <c r="KL106" s="350"/>
      <c r="KM106" s="350"/>
      <c r="KN106" s="350"/>
    </row>
    <row r="107" spans="1:300" s="514" customFormat="1" ht="11.25" x14ac:dyDescent="0.2">
      <c r="A107" s="346" t="s">
        <v>663</v>
      </c>
      <c r="B107" s="346"/>
      <c r="C107" s="372">
        <f>SUM(C98:C106)</f>
        <v>187</v>
      </c>
      <c r="D107" s="372">
        <f t="shared" ref="D107" si="43">SUM(D98:D106)</f>
        <v>149</v>
      </c>
      <c r="E107" s="372">
        <f t="shared" ref="E107" si="44">SUM(E98:E106)</f>
        <v>0</v>
      </c>
      <c r="F107" s="372">
        <f t="shared" ref="F107" si="45">SUM(F98:F106)</f>
        <v>4</v>
      </c>
      <c r="G107" s="372">
        <f t="shared" ref="G107" si="46">SUM(G98:G106)</f>
        <v>0</v>
      </c>
      <c r="H107" s="372">
        <f t="shared" ref="H107" si="47">SUM(H98:H106)</f>
        <v>6</v>
      </c>
      <c r="I107" s="372">
        <f t="shared" ref="I107" si="48">SUM(I98:I106)</f>
        <v>0</v>
      </c>
      <c r="J107" s="372">
        <f t="shared" ref="J107" si="49">SUM(J98:J106)</f>
        <v>28</v>
      </c>
      <c r="K107" s="381"/>
      <c r="L107" s="368">
        <f>100*SUM(F107,H107)/C107</f>
        <v>5.3475935828877006</v>
      </c>
      <c r="M107" s="381"/>
      <c r="N107" s="368">
        <f>100*H107/C107</f>
        <v>3.2085561497326203</v>
      </c>
      <c r="O107" s="381"/>
    </row>
    <row r="108" spans="1:300" s="56" customFormat="1" ht="12" customHeight="1" x14ac:dyDescent="0.2">
      <c r="A108" s="361"/>
      <c r="B108" s="350"/>
      <c r="C108" s="350"/>
      <c r="D108" s="350"/>
      <c r="E108" s="361"/>
      <c r="F108" s="350"/>
      <c r="G108" s="361"/>
      <c r="H108" s="350"/>
      <c r="I108" s="361"/>
      <c r="J108" s="350"/>
      <c r="K108" s="361"/>
      <c r="L108" s="362"/>
      <c r="M108" s="361"/>
      <c r="N108" s="362"/>
      <c r="O108" s="361"/>
      <c r="P108" s="350"/>
      <c r="Q108" s="350"/>
      <c r="R108" s="350"/>
      <c r="S108" s="350"/>
      <c r="T108" s="350"/>
      <c r="U108" s="350"/>
      <c r="V108" s="350"/>
      <c r="W108" s="350"/>
      <c r="X108" s="350"/>
      <c r="Y108" s="350"/>
      <c r="Z108" s="350"/>
      <c r="AA108" s="350"/>
      <c r="AB108" s="350"/>
      <c r="AC108" s="350"/>
      <c r="AD108" s="350"/>
      <c r="AE108" s="350"/>
      <c r="AF108" s="350"/>
      <c r="AG108" s="350"/>
      <c r="AH108" s="350"/>
      <c r="AI108" s="350"/>
      <c r="AJ108" s="350"/>
      <c r="AK108" s="350"/>
      <c r="AL108" s="350"/>
      <c r="AM108" s="350"/>
      <c r="AN108" s="350"/>
      <c r="AO108" s="350"/>
      <c r="AP108" s="350"/>
      <c r="AQ108" s="350"/>
      <c r="AR108" s="350"/>
      <c r="AS108" s="350"/>
      <c r="AT108" s="350"/>
      <c r="AU108" s="350"/>
      <c r="AV108" s="350"/>
      <c r="AW108" s="350"/>
      <c r="AX108" s="350"/>
      <c r="AY108" s="350"/>
      <c r="AZ108" s="350"/>
      <c r="BA108" s="350"/>
      <c r="BB108" s="350"/>
      <c r="BC108" s="350"/>
      <c r="BD108" s="350"/>
      <c r="BE108" s="350"/>
      <c r="BF108" s="350"/>
      <c r="BG108" s="350"/>
      <c r="BH108" s="350"/>
      <c r="BI108" s="350"/>
      <c r="BJ108" s="350"/>
      <c r="BK108" s="350"/>
      <c r="BL108" s="350"/>
      <c r="BM108" s="350"/>
      <c r="BN108" s="350"/>
      <c r="BO108" s="350"/>
      <c r="BP108" s="350"/>
      <c r="BQ108" s="350"/>
      <c r="BR108" s="350"/>
      <c r="BS108" s="350"/>
      <c r="BT108" s="350"/>
      <c r="BU108" s="350"/>
      <c r="BV108" s="350"/>
      <c r="BW108" s="350"/>
      <c r="BX108" s="350"/>
      <c r="BY108" s="350"/>
      <c r="BZ108" s="350"/>
      <c r="CA108" s="350"/>
      <c r="CB108" s="350"/>
      <c r="CC108" s="350"/>
      <c r="CD108" s="350"/>
      <c r="CE108" s="350"/>
      <c r="CF108" s="350"/>
      <c r="CG108" s="350"/>
      <c r="CH108" s="350"/>
      <c r="CI108" s="350"/>
      <c r="CJ108" s="350"/>
      <c r="CK108" s="350"/>
      <c r="CL108" s="350"/>
      <c r="CM108" s="350"/>
      <c r="CN108" s="350"/>
      <c r="CO108" s="350"/>
      <c r="CP108" s="350"/>
      <c r="CQ108" s="350"/>
      <c r="CR108" s="350"/>
      <c r="CS108" s="350"/>
      <c r="CT108" s="350"/>
      <c r="CU108" s="350"/>
      <c r="CV108" s="350"/>
      <c r="CW108" s="350"/>
      <c r="CX108" s="350"/>
      <c r="CY108" s="350"/>
      <c r="CZ108" s="350"/>
      <c r="DA108" s="350"/>
      <c r="DB108" s="350"/>
      <c r="DC108" s="350"/>
      <c r="DD108" s="350"/>
      <c r="DE108" s="350"/>
      <c r="DF108" s="350"/>
      <c r="DG108" s="350"/>
      <c r="DH108" s="350"/>
      <c r="DI108" s="350"/>
      <c r="DJ108" s="350"/>
      <c r="DK108" s="350"/>
      <c r="DL108" s="350"/>
      <c r="DM108" s="350"/>
      <c r="DN108" s="350"/>
      <c r="DO108" s="350"/>
      <c r="DP108" s="350"/>
      <c r="DQ108" s="350"/>
      <c r="DR108" s="350"/>
      <c r="DS108" s="350"/>
      <c r="DT108" s="350"/>
      <c r="DU108" s="350"/>
      <c r="DV108" s="350"/>
      <c r="DW108" s="350"/>
      <c r="DX108" s="350"/>
      <c r="DY108" s="350"/>
      <c r="DZ108" s="350"/>
      <c r="EA108" s="350"/>
      <c r="EB108" s="350"/>
      <c r="EC108" s="350"/>
      <c r="ED108" s="350"/>
      <c r="EE108" s="350"/>
      <c r="EF108" s="350"/>
      <c r="EG108" s="350"/>
      <c r="EH108" s="350"/>
      <c r="EI108" s="350"/>
      <c r="EJ108" s="350"/>
      <c r="EK108" s="350"/>
      <c r="EL108" s="350"/>
      <c r="EM108" s="350"/>
      <c r="EN108" s="350"/>
      <c r="EO108" s="350"/>
      <c r="EP108" s="350"/>
      <c r="EQ108" s="350"/>
      <c r="ER108" s="350"/>
      <c r="ES108" s="350"/>
      <c r="ET108" s="350"/>
      <c r="EU108" s="350"/>
      <c r="EV108" s="350"/>
      <c r="EW108" s="350"/>
      <c r="EX108" s="350"/>
      <c r="EY108" s="350"/>
      <c r="EZ108" s="350"/>
      <c r="FA108" s="350"/>
      <c r="FB108" s="350"/>
      <c r="FC108" s="350"/>
      <c r="FD108" s="350"/>
      <c r="FE108" s="350"/>
      <c r="FF108" s="350"/>
      <c r="FG108" s="350"/>
      <c r="FH108" s="350"/>
      <c r="FI108" s="350"/>
      <c r="FJ108" s="350"/>
      <c r="FK108" s="350"/>
      <c r="FL108" s="350"/>
      <c r="FM108" s="350"/>
      <c r="FN108" s="350"/>
      <c r="FO108" s="350"/>
      <c r="FP108" s="350"/>
      <c r="FQ108" s="350"/>
      <c r="FR108" s="350"/>
      <c r="FS108" s="350"/>
      <c r="FT108" s="350"/>
      <c r="FU108" s="350"/>
      <c r="FV108" s="350"/>
      <c r="FW108" s="350"/>
      <c r="FX108" s="350"/>
      <c r="FY108" s="350"/>
      <c r="FZ108" s="350"/>
      <c r="GA108" s="350"/>
      <c r="GB108" s="350"/>
      <c r="GC108" s="350"/>
      <c r="GD108" s="350"/>
      <c r="GE108" s="350"/>
      <c r="GF108" s="350"/>
      <c r="GG108" s="350"/>
      <c r="GH108" s="350"/>
      <c r="GI108" s="350"/>
      <c r="GJ108" s="350"/>
      <c r="GK108" s="350"/>
      <c r="GL108" s="350"/>
      <c r="GM108" s="350"/>
      <c r="GN108" s="350"/>
      <c r="GO108" s="350"/>
      <c r="GP108" s="350"/>
      <c r="GQ108" s="350"/>
      <c r="GR108" s="350"/>
      <c r="GS108" s="350"/>
      <c r="GT108" s="350"/>
      <c r="GU108" s="350"/>
      <c r="GV108" s="350"/>
      <c r="GW108" s="350"/>
      <c r="GX108" s="350"/>
      <c r="GY108" s="350"/>
      <c r="GZ108" s="350"/>
      <c r="HA108" s="350"/>
      <c r="HB108" s="350"/>
      <c r="HC108" s="350"/>
      <c r="HD108" s="350"/>
      <c r="HE108" s="350"/>
      <c r="HF108" s="350"/>
      <c r="HG108" s="350"/>
      <c r="HH108" s="350"/>
      <c r="HI108" s="350"/>
      <c r="HJ108" s="350"/>
      <c r="HK108" s="350"/>
      <c r="HL108" s="350"/>
      <c r="HM108" s="350"/>
      <c r="HN108" s="350"/>
      <c r="HO108" s="350"/>
      <c r="HP108" s="350"/>
      <c r="HQ108" s="350"/>
      <c r="HR108" s="350"/>
      <c r="HS108" s="350"/>
      <c r="HT108" s="350"/>
      <c r="HU108" s="350"/>
      <c r="HV108" s="350"/>
      <c r="HW108" s="350"/>
      <c r="HX108" s="350"/>
      <c r="HY108" s="350"/>
      <c r="HZ108" s="350"/>
      <c r="IA108" s="350"/>
      <c r="IB108" s="350"/>
      <c r="IC108" s="350"/>
      <c r="ID108" s="350"/>
      <c r="IE108" s="350"/>
      <c r="IF108" s="350"/>
      <c r="IG108" s="350"/>
      <c r="IH108" s="350"/>
      <c r="II108" s="350"/>
      <c r="IJ108" s="350"/>
      <c r="IK108" s="350"/>
      <c r="IL108" s="350"/>
      <c r="IM108" s="350"/>
      <c r="IN108" s="350"/>
      <c r="IO108" s="350"/>
      <c r="IP108" s="350"/>
      <c r="IQ108" s="350"/>
      <c r="IR108" s="350"/>
      <c r="IS108" s="350"/>
      <c r="IT108" s="350"/>
      <c r="IU108" s="350"/>
      <c r="IV108" s="350"/>
      <c r="IW108" s="350"/>
      <c r="IX108" s="350"/>
      <c r="IY108" s="350"/>
      <c r="IZ108" s="350"/>
      <c r="JA108" s="350"/>
      <c r="JB108" s="350"/>
      <c r="JC108" s="350"/>
      <c r="JD108" s="350"/>
      <c r="JE108" s="350"/>
      <c r="JF108" s="350"/>
      <c r="JG108" s="350"/>
      <c r="JH108" s="350"/>
      <c r="JI108" s="350"/>
      <c r="JJ108" s="350"/>
      <c r="JK108" s="350"/>
      <c r="JL108" s="350"/>
      <c r="JM108" s="350"/>
      <c r="JN108" s="350"/>
      <c r="JO108" s="350"/>
      <c r="JP108" s="350"/>
      <c r="JQ108" s="350"/>
      <c r="JR108" s="350"/>
      <c r="JS108" s="350"/>
      <c r="JT108" s="350"/>
      <c r="JU108" s="350"/>
      <c r="JV108" s="350"/>
      <c r="JW108" s="350"/>
      <c r="JX108" s="350"/>
      <c r="JY108" s="350"/>
      <c r="JZ108" s="350"/>
      <c r="KA108" s="350"/>
      <c r="KB108" s="350"/>
      <c r="KC108" s="350"/>
      <c r="KD108" s="350"/>
      <c r="KE108" s="350"/>
      <c r="KF108" s="350"/>
      <c r="KG108" s="350"/>
      <c r="KH108" s="350"/>
      <c r="KI108" s="350"/>
      <c r="KJ108" s="350"/>
      <c r="KK108" s="350"/>
      <c r="KL108" s="350"/>
      <c r="KM108" s="350"/>
      <c r="KN108" s="350"/>
    </row>
    <row r="109" spans="1:300" s="56" customFormat="1" ht="12" customHeight="1" x14ac:dyDescent="0.2">
      <c r="A109" s="363" t="s">
        <v>476</v>
      </c>
      <c r="B109" s="350"/>
      <c r="C109" s="217"/>
      <c r="D109" s="217"/>
      <c r="E109" s="361"/>
      <c r="F109" s="217"/>
      <c r="G109" s="361"/>
      <c r="H109" s="217"/>
      <c r="I109" s="361"/>
      <c r="J109" s="217"/>
      <c r="K109" s="361"/>
      <c r="L109" s="362"/>
      <c r="M109" s="361"/>
      <c r="N109" s="362"/>
      <c r="O109" s="361"/>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c r="AT109" s="350"/>
      <c r="AU109" s="350"/>
      <c r="AV109" s="350"/>
      <c r="AW109" s="350"/>
      <c r="AX109" s="350"/>
      <c r="AY109" s="350"/>
      <c r="AZ109" s="350"/>
      <c r="BA109" s="350"/>
      <c r="BB109" s="350"/>
      <c r="BC109" s="350"/>
      <c r="BD109" s="350"/>
      <c r="BE109" s="350"/>
      <c r="BF109" s="350"/>
      <c r="BG109" s="350"/>
      <c r="BH109" s="350"/>
      <c r="BI109" s="350"/>
      <c r="BJ109" s="350"/>
      <c r="BK109" s="350"/>
      <c r="BL109" s="350"/>
      <c r="BM109" s="350"/>
      <c r="BN109" s="350"/>
      <c r="BO109" s="350"/>
      <c r="BP109" s="350"/>
      <c r="BQ109" s="350"/>
      <c r="BR109" s="350"/>
      <c r="BS109" s="350"/>
      <c r="BT109" s="350"/>
      <c r="BU109" s="350"/>
      <c r="BV109" s="350"/>
      <c r="BW109" s="350"/>
      <c r="BX109" s="350"/>
      <c r="BY109" s="350"/>
      <c r="BZ109" s="350"/>
      <c r="CA109" s="350"/>
      <c r="CB109" s="350"/>
      <c r="CC109" s="350"/>
      <c r="CD109" s="350"/>
      <c r="CE109" s="350"/>
      <c r="CF109" s="350"/>
      <c r="CG109" s="350"/>
      <c r="CH109" s="350"/>
      <c r="CI109" s="350"/>
      <c r="CJ109" s="350"/>
      <c r="CK109" s="350"/>
      <c r="CL109" s="350"/>
      <c r="CM109" s="350"/>
      <c r="CN109" s="350"/>
      <c r="CO109" s="350"/>
      <c r="CP109" s="350"/>
      <c r="CQ109" s="350"/>
      <c r="CR109" s="350"/>
      <c r="CS109" s="350"/>
      <c r="CT109" s="350"/>
      <c r="CU109" s="350"/>
      <c r="CV109" s="350"/>
      <c r="CW109" s="350"/>
      <c r="CX109" s="350"/>
      <c r="CY109" s="350"/>
      <c r="CZ109" s="350"/>
      <c r="DA109" s="350"/>
      <c r="DB109" s="350"/>
      <c r="DC109" s="350"/>
      <c r="DD109" s="350"/>
      <c r="DE109" s="350"/>
      <c r="DF109" s="350"/>
      <c r="DG109" s="350"/>
      <c r="DH109" s="350"/>
      <c r="DI109" s="350"/>
      <c r="DJ109" s="350"/>
      <c r="DK109" s="350"/>
      <c r="DL109" s="350"/>
      <c r="DM109" s="350"/>
      <c r="DN109" s="350"/>
      <c r="DO109" s="350"/>
      <c r="DP109" s="350"/>
      <c r="DQ109" s="350"/>
      <c r="DR109" s="350"/>
      <c r="DS109" s="350"/>
      <c r="DT109" s="350"/>
      <c r="DU109" s="350"/>
      <c r="DV109" s="350"/>
      <c r="DW109" s="350"/>
      <c r="DX109" s="350"/>
      <c r="DY109" s="350"/>
      <c r="DZ109" s="350"/>
      <c r="EA109" s="350"/>
      <c r="EB109" s="350"/>
      <c r="EC109" s="350"/>
      <c r="ED109" s="350"/>
      <c r="EE109" s="350"/>
      <c r="EF109" s="350"/>
      <c r="EG109" s="350"/>
      <c r="EH109" s="350"/>
      <c r="EI109" s="350"/>
      <c r="EJ109" s="350"/>
      <c r="EK109" s="350"/>
      <c r="EL109" s="350"/>
      <c r="EM109" s="350"/>
      <c r="EN109" s="350"/>
      <c r="EO109" s="350"/>
      <c r="EP109" s="350"/>
      <c r="EQ109" s="350"/>
      <c r="ER109" s="350"/>
      <c r="ES109" s="350"/>
      <c r="ET109" s="350"/>
      <c r="EU109" s="350"/>
      <c r="EV109" s="350"/>
      <c r="EW109" s="350"/>
      <c r="EX109" s="350"/>
      <c r="EY109" s="350"/>
      <c r="EZ109" s="350"/>
      <c r="FA109" s="350"/>
      <c r="FB109" s="350"/>
      <c r="FC109" s="350"/>
      <c r="FD109" s="350"/>
      <c r="FE109" s="350"/>
      <c r="FF109" s="350"/>
      <c r="FG109" s="350"/>
      <c r="FH109" s="350"/>
      <c r="FI109" s="350"/>
      <c r="FJ109" s="350"/>
      <c r="FK109" s="350"/>
      <c r="FL109" s="350"/>
      <c r="FM109" s="350"/>
      <c r="FN109" s="350"/>
      <c r="FO109" s="350"/>
      <c r="FP109" s="350"/>
      <c r="FQ109" s="350"/>
      <c r="FR109" s="350"/>
      <c r="FS109" s="350"/>
      <c r="FT109" s="350"/>
      <c r="FU109" s="350"/>
      <c r="FV109" s="350"/>
      <c r="FW109" s="350"/>
      <c r="FX109" s="350"/>
      <c r="FY109" s="350"/>
      <c r="FZ109" s="350"/>
      <c r="GA109" s="350"/>
      <c r="GB109" s="350"/>
      <c r="GC109" s="350"/>
      <c r="GD109" s="350"/>
      <c r="GE109" s="350"/>
      <c r="GF109" s="350"/>
      <c r="GG109" s="350"/>
      <c r="GH109" s="350"/>
      <c r="GI109" s="350"/>
      <c r="GJ109" s="350"/>
      <c r="GK109" s="350"/>
      <c r="GL109" s="350"/>
      <c r="GM109" s="350"/>
      <c r="GN109" s="350"/>
      <c r="GO109" s="350"/>
      <c r="GP109" s="350"/>
      <c r="GQ109" s="350"/>
      <c r="GR109" s="350"/>
      <c r="GS109" s="350"/>
      <c r="GT109" s="350"/>
      <c r="GU109" s="350"/>
      <c r="GV109" s="350"/>
      <c r="GW109" s="350"/>
      <c r="GX109" s="350"/>
      <c r="GY109" s="350"/>
      <c r="GZ109" s="350"/>
      <c r="HA109" s="350"/>
      <c r="HB109" s="350"/>
      <c r="HC109" s="350"/>
      <c r="HD109" s="350"/>
      <c r="HE109" s="350"/>
      <c r="HF109" s="350"/>
      <c r="HG109" s="350"/>
      <c r="HH109" s="350"/>
      <c r="HI109" s="350"/>
      <c r="HJ109" s="350"/>
      <c r="HK109" s="350"/>
      <c r="HL109" s="350"/>
      <c r="HM109" s="350"/>
      <c r="HN109" s="350"/>
      <c r="HO109" s="350"/>
      <c r="HP109" s="350"/>
      <c r="HQ109" s="350"/>
      <c r="HR109" s="350"/>
      <c r="HS109" s="350"/>
      <c r="HT109" s="350"/>
      <c r="HU109" s="350"/>
      <c r="HV109" s="350"/>
      <c r="HW109" s="350"/>
      <c r="HX109" s="350"/>
      <c r="HY109" s="350"/>
      <c r="HZ109" s="350"/>
      <c r="IA109" s="350"/>
      <c r="IB109" s="350"/>
      <c r="IC109" s="350"/>
      <c r="ID109" s="350"/>
      <c r="IE109" s="350"/>
      <c r="IF109" s="350"/>
      <c r="IG109" s="350"/>
      <c r="IH109" s="350"/>
      <c r="II109" s="350"/>
      <c r="IJ109" s="350"/>
      <c r="IK109" s="350"/>
      <c r="IL109" s="350"/>
      <c r="IM109" s="350"/>
      <c r="IN109" s="350"/>
      <c r="IO109" s="350"/>
      <c r="IP109" s="350"/>
      <c r="IQ109" s="350"/>
      <c r="IR109" s="350"/>
      <c r="IS109" s="350"/>
      <c r="IT109" s="350"/>
      <c r="IU109" s="350"/>
      <c r="IV109" s="350"/>
      <c r="IW109" s="350"/>
      <c r="IX109" s="350"/>
      <c r="IY109" s="350"/>
      <c r="IZ109" s="350"/>
      <c r="JA109" s="350"/>
      <c r="JB109" s="350"/>
      <c r="JC109" s="350"/>
      <c r="JD109" s="350"/>
      <c r="JE109" s="350"/>
      <c r="JF109" s="350"/>
      <c r="JG109" s="350"/>
      <c r="JH109" s="350"/>
      <c r="JI109" s="350"/>
      <c r="JJ109" s="350"/>
      <c r="JK109" s="350"/>
      <c r="JL109" s="350"/>
      <c r="JM109" s="350"/>
      <c r="JN109" s="350"/>
      <c r="JO109" s="350"/>
      <c r="JP109" s="350"/>
      <c r="JQ109" s="350"/>
      <c r="JR109" s="350"/>
      <c r="JS109" s="350"/>
      <c r="JT109" s="350"/>
      <c r="JU109" s="350"/>
      <c r="JV109" s="350"/>
      <c r="JW109" s="350"/>
      <c r="JX109" s="350"/>
      <c r="JY109" s="350"/>
      <c r="JZ109" s="350"/>
      <c r="KA109" s="350"/>
      <c r="KB109" s="350"/>
      <c r="KC109" s="350"/>
      <c r="KD109" s="350"/>
      <c r="KE109" s="350"/>
      <c r="KF109" s="350"/>
      <c r="KG109" s="350"/>
      <c r="KH109" s="350"/>
      <c r="KI109" s="350"/>
      <c r="KJ109" s="350"/>
      <c r="KK109" s="350"/>
      <c r="KL109" s="350"/>
      <c r="KM109" s="350"/>
      <c r="KN109" s="350"/>
    </row>
    <row r="110" spans="1:300" s="56" customFormat="1" ht="12" customHeight="1" x14ac:dyDescent="0.2">
      <c r="A110" s="361">
        <v>2006</v>
      </c>
      <c r="B110" s="350"/>
      <c r="C110" s="217">
        <v>29</v>
      </c>
      <c r="D110" s="217">
        <v>19</v>
      </c>
      <c r="E110" s="361"/>
      <c r="F110" s="217" t="s">
        <v>142</v>
      </c>
      <c r="G110" s="361"/>
      <c r="H110" s="217">
        <v>2</v>
      </c>
      <c r="I110" s="361"/>
      <c r="J110" s="217">
        <v>8</v>
      </c>
      <c r="K110" s="361"/>
      <c r="L110" s="362">
        <f t="shared" ref="L110:L115" si="50">100*SUM(F110,H110)/C110</f>
        <v>6.8965517241379306</v>
      </c>
      <c r="M110" s="361"/>
      <c r="N110" s="362">
        <f>100*H110/C110</f>
        <v>6.8965517241379306</v>
      </c>
      <c r="O110" s="361"/>
      <c r="P110" s="350"/>
      <c r="Q110" s="350"/>
      <c r="R110" s="350"/>
      <c r="S110" s="350"/>
      <c r="T110" s="350"/>
      <c r="U110" s="350"/>
      <c r="V110" s="350"/>
      <c r="W110" s="350"/>
      <c r="X110" s="350"/>
      <c r="Y110" s="350"/>
      <c r="Z110" s="350"/>
      <c r="AA110" s="350"/>
      <c r="AB110" s="350"/>
      <c r="AC110" s="350"/>
      <c r="AD110" s="350"/>
      <c r="AE110" s="350"/>
      <c r="AF110" s="350"/>
      <c r="AG110" s="350"/>
      <c r="AH110" s="350"/>
      <c r="AI110" s="350"/>
      <c r="AJ110" s="350"/>
      <c r="AK110" s="350"/>
      <c r="AL110" s="350"/>
      <c r="AM110" s="350"/>
      <c r="AN110" s="350"/>
      <c r="AO110" s="350"/>
      <c r="AP110" s="350"/>
      <c r="AQ110" s="350"/>
      <c r="AR110" s="350"/>
      <c r="AS110" s="350"/>
      <c r="AT110" s="350"/>
      <c r="AU110" s="350"/>
      <c r="AV110" s="350"/>
      <c r="AW110" s="350"/>
      <c r="AX110" s="350"/>
      <c r="AY110" s="350"/>
      <c r="AZ110" s="350"/>
      <c r="BA110" s="350"/>
      <c r="BB110" s="350"/>
      <c r="BC110" s="350"/>
      <c r="BD110" s="350"/>
      <c r="BE110" s="350"/>
      <c r="BF110" s="350"/>
      <c r="BG110" s="350"/>
      <c r="BH110" s="350"/>
      <c r="BI110" s="350"/>
      <c r="BJ110" s="350"/>
      <c r="BK110" s="350"/>
      <c r="BL110" s="350"/>
      <c r="BM110" s="350"/>
      <c r="BN110" s="350"/>
      <c r="BO110" s="350"/>
      <c r="BP110" s="350"/>
      <c r="BQ110" s="350"/>
      <c r="BR110" s="350"/>
      <c r="BS110" s="350"/>
      <c r="BT110" s="350"/>
      <c r="BU110" s="350"/>
      <c r="BV110" s="350"/>
      <c r="BW110" s="350"/>
      <c r="BX110" s="350"/>
      <c r="BY110" s="350"/>
      <c r="BZ110" s="350"/>
      <c r="CA110" s="350"/>
      <c r="CB110" s="350"/>
      <c r="CC110" s="350"/>
      <c r="CD110" s="350"/>
      <c r="CE110" s="350"/>
      <c r="CF110" s="350"/>
      <c r="CG110" s="350"/>
      <c r="CH110" s="350"/>
      <c r="CI110" s="350"/>
      <c r="CJ110" s="350"/>
      <c r="CK110" s="350"/>
      <c r="CL110" s="350"/>
      <c r="CM110" s="350"/>
      <c r="CN110" s="350"/>
      <c r="CO110" s="350"/>
      <c r="CP110" s="350"/>
      <c r="CQ110" s="350"/>
      <c r="CR110" s="350"/>
      <c r="CS110" s="350"/>
      <c r="CT110" s="350"/>
      <c r="CU110" s="350"/>
      <c r="CV110" s="350"/>
      <c r="CW110" s="350"/>
      <c r="CX110" s="350"/>
      <c r="CY110" s="350"/>
      <c r="CZ110" s="350"/>
      <c r="DA110" s="350"/>
      <c r="DB110" s="350"/>
      <c r="DC110" s="350"/>
      <c r="DD110" s="350"/>
      <c r="DE110" s="350"/>
      <c r="DF110" s="350"/>
      <c r="DG110" s="350"/>
      <c r="DH110" s="350"/>
      <c r="DI110" s="350"/>
      <c r="DJ110" s="350"/>
      <c r="DK110" s="350"/>
      <c r="DL110" s="350"/>
      <c r="DM110" s="350"/>
      <c r="DN110" s="350"/>
      <c r="DO110" s="350"/>
      <c r="DP110" s="350"/>
      <c r="DQ110" s="350"/>
      <c r="DR110" s="350"/>
      <c r="DS110" s="350"/>
      <c r="DT110" s="350"/>
      <c r="DU110" s="350"/>
      <c r="DV110" s="350"/>
      <c r="DW110" s="350"/>
      <c r="DX110" s="350"/>
      <c r="DY110" s="350"/>
      <c r="DZ110" s="350"/>
      <c r="EA110" s="350"/>
      <c r="EB110" s="350"/>
      <c r="EC110" s="350"/>
      <c r="ED110" s="350"/>
      <c r="EE110" s="350"/>
      <c r="EF110" s="350"/>
      <c r="EG110" s="350"/>
      <c r="EH110" s="350"/>
      <c r="EI110" s="350"/>
      <c r="EJ110" s="350"/>
      <c r="EK110" s="350"/>
      <c r="EL110" s="350"/>
      <c r="EM110" s="350"/>
      <c r="EN110" s="350"/>
      <c r="EO110" s="350"/>
      <c r="EP110" s="350"/>
      <c r="EQ110" s="350"/>
      <c r="ER110" s="350"/>
      <c r="ES110" s="350"/>
      <c r="ET110" s="350"/>
      <c r="EU110" s="350"/>
      <c r="EV110" s="350"/>
      <c r="EW110" s="350"/>
      <c r="EX110" s="350"/>
      <c r="EY110" s="350"/>
      <c r="EZ110" s="350"/>
      <c r="FA110" s="350"/>
      <c r="FB110" s="350"/>
      <c r="FC110" s="350"/>
      <c r="FD110" s="350"/>
      <c r="FE110" s="350"/>
      <c r="FF110" s="350"/>
      <c r="FG110" s="350"/>
      <c r="FH110" s="350"/>
      <c r="FI110" s="350"/>
      <c r="FJ110" s="350"/>
      <c r="FK110" s="350"/>
      <c r="FL110" s="350"/>
      <c r="FM110" s="350"/>
      <c r="FN110" s="350"/>
      <c r="FO110" s="350"/>
      <c r="FP110" s="350"/>
      <c r="FQ110" s="350"/>
      <c r="FR110" s="350"/>
      <c r="FS110" s="350"/>
      <c r="FT110" s="350"/>
      <c r="FU110" s="350"/>
      <c r="FV110" s="350"/>
      <c r="FW110" s="350"/>
      <c r="FX110" s="350"/>
      <c r="FY110" s="350"/>
      <c r="FZ110" s="350"/>
      <c r="GA110" s="350"/>
      <c r="GB110" s="350"/>
      <c r="GC110" s="350"/>
      <c r="GD110" s="350"/>
      <c r="GE110" s="350"/>
      <c r="GF110" s="350"/>
      <c r="GG110" s="350"/>
      <c r="GH110" s="350"/>
      <c r="GI110" s="350"/>
      <c r="GJ110" s="350"/>
      <c r="GK110" s="350"/>
      <c r="GL110" s="350"/>
      <c r="GM110" s="350"/>
      <c r="GN110" s="350"/>
      <c r="GO110" s="350"/>
      <c r="GP110" s="350"/>
      <c r="GQ110" s="350"/>
      <c r="GR110" s="350"/>
      <c r="GS110" s="350"/>
      <c r="GT110" s="350"/>
      <c r="GU110" s="350"/>
      <c r="GV110" s="350"/>
      <c r="GW110" s="350"/>
      <c r="GX110" s="350"/>
      <c r="GY110" s="350"/>
      <c r="GZ110" s="350"/>
      <c r="HA110" s="350"/>
      <c r="HB110" s="350"/>
      <c r="HC110" s="350"/>
      <c r="HD110" s="350"/>
      <c r="HE110" s="350"/>
      <c r="HF110" s="350"/>
      <c r="HG110" s="350"/>
      <c r="HH110" s="350"/>
      <c r="HI110" s="350"/>
      <c r="HJ110" s="350"/>
      <c r="HK110" s="350"/>
      <c r="HL110" s="350"/>
      <c r="HM110" s="350"/>
      <c r="HN110" s="350"/>
      <c r="HO110" s="350"/>
      <c r="HP110" s="350"/>
      <c r="HQ110" s="350"/>
      <c r="HR110" s="350"/>
      <c r="HS110" s="350"/>
      <c r="HT110" s="350"/>
      <c r="HU110" s="350"/>
      <c r="HV110" s="350"/>
      <c r="HW110" s="350"/>
      <c r="HX110" s="350"/>
      <c r="HY110" s="350"/>
      <c r="HZ110" s="350"/>
      <c r="IA110" s="350"/>
      <c r="IB110" s="350"/>
      <c r="IC110" s="350"/>
      <c r="ID110" s="350"/>
      <c r="IE110" s="350"/>
      <c r="IF110" s="350"/>
      <c r="IG110" s="350"/>
      <c r="IH110" s="350"/>
      <c r="II110" s="350"/>
      <c r="IJ110" s="350"/>
      <c r="IK110" s="350"/>
      <c r="IL110" s="350"/>
      <c r="IM110" s="350"/>
      <c r="IN110" s="350"/>
      <c r="IO110" s="350"/>
      <c r="IP110" s="350"/>
      <c r="IQ110" s="350"/>
      <c r="IR110" s="350"/>
      <c r="IS110" s="350"/>
      <c r="IT110" s="350"/>
      <c r="IU110" s="350"/>
      <c r="IV110" s="350"/>
      <c r="IW110" s="350"/>
      <c r="IX110" s="350"/>
      <c r="IY110" s="350"/>
      <c r="IZ110" s="350"/>
      <c r="JA110" s="350"/>
      <c r="JB110" s="350"/>
      <c r="JC110" s="350"/>
      <c r="JD110" s="350"/>
      <c r="JE110" s="350"/>
      <c r="JF110" s="350"/>
      <c r="JG110" s="350"/>
      <c r="JH110" s="350"/>
      <c r="JI110" s="350"/>
      <c r="JJ110" s="350"/>
      <c r="JK110" s="350"/>
      <c r="JL110" s="350"/>
      <c r="JM110" s="350"/>
      <c r="JN110" s="350"/>
      <c r="JO110" s="350"/>
      <c r="JP110" s="350"/>
      <c r="JQ110" s="350"/>
      <c r="JR110" s="350"/>
      <c r="JS110" s="350"/>
      <c r="JT110" s="350"/>
      <c r="JU110" s="350"/>
      <c r="JV110" s="350"/>
      <c r="JW110" s="350"/>
      <c r="JX110" s="350"/>
      <c r="JY110" s="350"/>
      <c r="JZ110" s="350"/>
      <c r="KA110" s="350"/>
      <c r="KB110" s="350"/>
      <c r="KC110" s="350"/>
      <c r="KD110" s="350"/>
      <c r="KE110" s="350"/>
      <c r="KF110" s="350"/>
      <c r="KG110" s="350"/>
      <c r="KH110" s="350"/>
      <c r="KI110" s="350"/>
      <c r="KJ110" s="350"/>
      <c r="KK110" s="350"/>
      <c r="KL110" s="350"/>
      <c r="KM110" s="350"/>
      <c r="KN110" s="350"/>
    </row>
    <row r="111" spans="1:300" s="56" customFormat="1" ht="12" customHeight="1" x14ac:dyDescent="0.2">
      <c r="A111" s="361">
        <v>2007</v>
      </c>
      <c r="B111" s="350"/>
      <c r="C111" s="217">
        <v>32</v>
      </c>
      <c r="D111" s="217">
        <v>20</v>
      </c>
      <c r="E111" s="361"/>
      <c r="F111" s="217" t="s">
        <v>142</v>
      </c>
      <c r="G111" s="361"/>
      <c r="H111" s="217">
        <v>1</v>
      </c>
      <c r="I111" s="361"/>
      <c r="J111" s="217">
        <v>11</v>
      </c>
      <c r="K111" s="361"/>
      <c r="L111" s="362">
        <f t="shared" si="50"/>
        <v>3.125</v>
      </c>
      <c r="M111" s="361"/>
      <c r="N111" s="362">
        <f>100*H111/C111</f>
        <v>3.125</v>
      </c>
      <c r="O111" s="361"/>
      <c r="P111" s="350"/>
      <c r="Q111" s="350"/>
      <c r="R111" s="350"/>
      <c r="S111" s="350"/>
      <c r="T111" s="350"/>
      <c r="U111" s="350"/>
      <c r="V111" s="350"/>
      <c r="W111" s="350"/>
      <c r="X111" s="350"/>
      <c r="Y111" s="350"/>
      <c r="Z111" s="350"/>
      <c r="AA111" s="350"/>
      <c r="AB111" s="350"/>
      <c r="AC111" s="350"/>
      <c r="AD111" s="350"/>
      <c r="AE111" s="350"/>
      <c r="AF111" s="350"/>
      <c r="AG111" s="350"/>
      <c r="AH111" s="350"/>
      <c r="AI111" s="350"/>
      <c r="AJ111" s="350"/>
      <c r="AK111" s="350"/>
      <c r="AL111" s="350"/>
      <c r="AM111" s="350"/>
      <c r="AN111" s="350"/>
      <c r="AO111" s="350"/>
      <c r="AP111" s="350"/>
      <c r="AQ111" s="350"/>
      <c r="AR111" s="350"/>
      <c r="AS111" s="350"/>
      <c r="AT111" s="350"/>
      <c r="AU111" s="350"/>
      <c r="AV111" s="350"/>
      <c r="AW111" s="350"/>
      <c r="AX111" s="350"/>
      <c r="AY111" s="350"/>
      <c r="AZ111" s="350"/>
      <c r="BA111" s="350"/>
      <c r="BB111" s="350"/>
      <c r="BC111" s="350"/>
      <c r="BD111" s="350"/>
      <c r="BE111" s="350"/>
      <c r="BF111" s="350"/>
      <c r="BG111" s="350"/>
      <c r="BH111" s="350"/>
      <c r="BI111" s="350"/>
      <c r="BJ111" s="350"/>
      <c r="BK111" s="350"/>
      <c r="BL111" s="350"/>
      <c r="BM111" s="350"/>
      <c r="BN111" s="350"/>
      <c r="BO111" s="350"/>
      <c r="BP111" s="350"/>
      <c r="BQ111" s="350"/>
      <c r="BR111" s="350"/>
      <c r="BS111" s="350"/>
      <c r="BT111" s="350"/>
      <c r="BU111" s="350"/>
      <c r="BV111" s="350"/>
      <c r="BW111" s="350"/>
      <c r="BX111" s="350"/>
      <c r="BY111" s="350"/>
      <c r="BZ111" s="350"/>
      <c r="CA111" s="350"/>
      <c r="CB111" s="350"/>
      <c r="CC111" s="350"/>
      <c r="CD111" s="350"/>
      <c r="CE111" s="350"/>
      <c r="CF111" s="350"/>
      <c r="CG111" s="350"/>
      <c r="CH111" s="350"/>
      <c r="CI111" s="350"/>
      <c r="CJ111" s="350"/>
      <c r="CK111" s="350"/>
      <c r="CL111" s="350"/>
      <c r="CM111" s="350"/>
      <c r="CN111" s="350"/>
      <c r="CO111" s="350"/>
      <c r="CP111" s="350"/>
      <c r="CQ111" s="350"/>
      <c r="CR111" s="350"/>
      <c r="CS111" s="350"/>
      <c r="CT111" s="350"/>
      <c r="CU111" s="350"/>
      <c r="CV111" s="350"/>
      <c r="CW111" s="350"/>
      <c r="CX111" s="350"/>
      <c r="CY111" s="350"/>
      <c r="CZ111" s="350"/>
      <c r="DA111" s="350"/>
      <c r="DB111" s="350"/>
      <c r="DC111" s="350"/>
      <c r="DD111" s="350"/>
      <c r="DE111" s="350"/>
      <c r="DF111" s="350"/>
      <c r="DG111" s="350"/>
      <c r="DH111" s="350"/>
      <c r="DI111" s="350"/>
      <c r="DJ111" s="350"/>
      <c r="DK111" s="350"/>
      <c r="DL111" s="350"/>
      <c r="DM111" s="350"/>
      <c r="DN111" s="350"/>
      <c r="DO111" s="350"/>
      <c r="DP111" s="350"/>
      <c r="DQ111" s="350"/>
      <c r="DR111" s="350"/>
      <c r="DS111" s="350"/>
      <c r="DT111" s="350"/>
      <c r="DU111" s="350"/>
      <c r="DV111" s="350"/>
      <c r="DW111" s="350"/>
      <c r="DX111" s="350"/>
      <c r="DY111" s="350"/>
      <c r="DZ111" s="350"/>
      <c r="EA111" s="350"/>
      <c r="EB111" s="350"/>
      <c r="EC111" s="350"/>
      <c r="ED111" s="350"/>
      <c r="EE111" s="350"/>
      <c r="EF111" s="350"/>
      <c r="EG111" s="350"/>
      <c r="EH111" s="350"/>
      <c r="EI111" s="350"/>
      <c r="EJ111" s="350"/>
      <c r="EK111" s="350"/>
      <c r="EL111" s="350"/>
      <c r="EM111" s="350"/>
      <c r="EN111" s="350"/>
      <c r="EO111" s="350"/>
      <c r="EP111" s="350"/>
      <c r="EQ111" s="350"/>
      <c r="ER111" s="350"/>
      <c r="ES111" s="350"/>
      <c r="ET111" s="350"/>
      <c r="EU111" s="350"/>
      <c r="EV111" s="350"/>
      <c r="EW111" s="350"/>
      <c r="EX111" s="350"/>
      <c r="EY111" s="350"/>
      <c r="EZ111" s="350"/>
      <c r="FA111" s="350"/>
      <c r="FB111" s="350"/>
      <c r="FC111" s="350"/>
      <c r="FD111" s="350"/>
      <c r="FE111" s="350"/>
      <c r="FF111" s="350"/>
      <c r="FG111" s="350"/>
      <c r="FH111" s="350"/>
      <c r="FI111" s="350"/>
      <c r="FJ111" s="350"/>
      <c r="FK111" s="350"/>
      <c r="FL111" s="350"/>
      <c r="FM111" s="350"/>
      <c r="FN111" s="350"/>
      <c r="FO111" s="350"/>
      <c r="FP111" s="350"/>
      <c r="FQ111" s="350"/>
      <c r="FR111" s="350"/>
      <c r="FS111" s="350"/>
      <c r="FT111" s="350"/>
      <c r="FU111" s="350"/>
      <c r="FV111" s="350"/>
      <c r="FW111" s="350"/>
      <c r="FX111" s="350"/>
      <c r="FY111" s="350"/>
      <c r="FZ111" s="350"/>
      <c r="GA111" s="350"/>
      <c r="GB111" s="350"/>
      <c r="GC111" s="350"/>
      <c r="GD111" s="350"/>
      <c r="GE111" s="350"/>
      <c r="GF111" s="350"/>
      <c r="GG111" s="350"/>
      <c r="GH111" s="350"/>
      <c r="GI111" s="350"/>
      <c r="GJ111" s="350"/>
      <c r="GK111" s="350"/>
      <c r="GL111" s="350"/>
      <c r="GM111" s="350"/>
      <c r="GN111" s="350"/>
      <c r="GO111" s="350"/>
      <c r="GP111" s="350"/>
      <c r="GQ111" s="350"/>
      <c r="GR111" s="350"/>
      <c r="GS111" s="350"/>
      <c r="GT111" s="350"/>
      <c r="GU111" s="350"/>
      <c r="GV111" s="350"/>
      <c r="GW111" s="350"/>
      <c r="GX111" s="350"/>
      <c r="GY111" s="350"/>
      <c r="GZ111" s="350"/>
      <c r="HA111" s="350"/>
      <c r="HB111" s="350"/>
      <c r="HC111" s="350"/>
      <c r="HD111" s="350"/>
      <c r="HE111" s="350"/>
      <c r="HF111" s="350"/>
      <c r="HG111" s="350"/>
      <c r="HH111" s="350"/>
      <c r="HI111" s="350"/>
      <c r="HJ111" s="350"/>
      <c r="HK111" s="350"/>
      <c r="HL111" s="350"/>
      <c r="HM111" s="350"/>
      <c r="HN111" s="350"/>
      <c r="HO111" s="350"/>
      <c r="HP111" s="350"/>
      <c r="HQ111" s="350"/>
      <c r="HR111" s="350"/>
      <c r="HS111" s="350"/>
      <c r="HT111" s="350"/>
      <c r="HU111" s="350"/>
      <c r="HV111" s="350"/>
      <c r="HW111" s="350"/>
      <c r="HX111" s="350"/>
      <c r="HY111" s="350"/>
      <c r="HZ111" s="350"/>
      <c r="IA111" s="350"/>
      <c r="IB111" s="350"/>
      <c r="IC111" s="350"/>
      <c r="ID111" s="350"/>
      <c r="IE111" s="350"/>
      <c r="IF111" s="350"/>
      <c r="IG111" s="350"/>
      <c r="IH111" s="350"/>
      <c r="II111" s="350"/>
      <c r="IJ111" s="350"/>
      <c r="IK111" s="350"/>
      <c r="IL111" s="350"/>
      <c r="IM111" s="350"/>
      <c r="IN111" s="350"/>
      <c r="IO111" s="350"/>
      <c r="IP111" s="350"/>
      <c r="IQ111" s="350"/>
      <c r="IR111" s="350"/>
      <c r="IS111" s="350"/>
      <c r="IT111" s="350"/>
      <c r="IU111" s="350"/>
      <c r="IV111" s="350"/>
      <c r="IW111" s="350"/>
      <c r="IX111" s="350"/>
      <c r="IY111" s="350"/>
      <c r="IZ111" s="350"/>
      <c r="JA111" s="350"/>
      <c r="JB111" s="350"/>
      <c r="JC111" s="350"/>
      <c r="JD111" s="350"/>
      <c r="JE111" s="350"/>
      <c r="JF111" s="350"/>
      <c r="JG111" s="350"/>
      <c r="JH111" s="350"/>
      <c r="JI111" s="350"/>
      <c r="JJ111" s="350"/>
      <c r="JK111" s="350"/>
      <c r="JL111" s="350"/>
      <c r="JM111" s="350"/>
      <c r="JN111" s="350"/>
      <c r="JO111" s="350"/>
      <c r="JP111" s="350"/>
      <c r="JQ111" s="350"/>
      <c r="JR111" s="350"/>
      <c r="JS111" s="350"/>
      <c r="JT111" s="350"/>
      <c r="JU111" s="350"/>
      <c r="JV111" s="350"/>
      <c r="JW111" s="350"/>
      <c r="JX111" s="350"/>
      <c r="JY111" s="350"/>
      <c r="JZ111" s="350"/>
      <c r="KA111" s="350"/>
      <c r="KB111" s="350"/>
      <c r="KC111" s="350"/>
      <c r="KD111" s="350"/>
      <c r="KE111" s="350"/>
      <c r="KF111" s="350"/>
      <c r="KG111" s="350"/>
      <c r="KH111" s="350"/>
      <c r="KI111" s="350"/>
      <c r="KJ111" s="350"/>
      <c r="KK111" s="350"/>
      <c r="KL111" s="350"/>
      <c r="KM111" s="350"/>
      <c r="KN111" s="350"/>
    </row>
    <row r="112" spans="1:300" s="56" customFormat="1" ht="12" customHeight="1" x14ac:dyDescent="0.2">
      <c r="A112" s="361">
        <v>2008</v>
      </c>
      <c r="B112" s="350"/>
      <c r="C112" s="217">
        <v>26</v>
      </c>
      <c r="D112" s="217">
        <v>20</v>
      </c>
      <c r="E112" s="361"/>
      <c r="F112" s="217">
        <v>1</v>
      </c>
      <c r="G112" s="361"/>
      <c r="H112" s="217" t="s">
        <v>142</v>
      </c>
      <c r="I112" s="361"/>
      <c r="J112" s="217">
        <v>5</v>
      </c>
      <c r="K112" s="361"/>
      <c r="L112" s="362">
        <f t="shared" si="50"/>
        <v>3.8461538461538463</v>
      </c>
      <c r="M112" s="361"/>
      <c r="N112" s="217" t="s">
        <v>142</v>
      </c>
      <c r="O112" s="361"/>
      <c r="P112" s="350"/>
      <c r="Q112" s="350"/>
      <c r="R112" s="350"/>
      <c r="S112" s="350"/>
      <c r="T112" s="350"/>
      <c r="U112" s="350"/>
      <c r="V112" s="350"/>
      <c r="W112" s="350"/>
      <c r="X112" s="350"/>
      <c r="Y112" s="350"/>
      <c r="Z112" s="350"/>
      <c r="AA112" s="350"/>
      <c r="AB112" s="350"/>
      <c r="AC112" s="350"/>
      <c r="AD112" s="350"/>
      <c r="AE112" s="350"/>
      <c r="AF112" s="350"/>
      <c r="AG112" s="350"/>
      <c r="AH112" s="350"/>
      <c r="AI112" s="350"/>
      <c r="AJ112" s="350"/>
      <c r="AK112" s="350"/>
      <c r="AL112" s="350"/>
      <c r="AM112" s="350"/>
      <c r="AN112" s="350"/>
      <c r="AO112" s="350"/>
      <c r="AP112" s="350"/>
      <c r="AQ112" s="350"/>
      <c r="AR112" s="350"/>
      <c r="AS112" s="350"/>
      <c r="AT112" s="350"/>
      <c r="AU112" s="350"/>
      <c r="AV112" s="350"/>
      <c r="AW112" s="350"/>
      <c r="AX112" s="350"/>
      <c r="AY112" s="350"/>
      <c r="AZ112" s="350"/>
      <c r="BA112" s="350"/>
      <c r="BB112" s="350"/>
      <c r="BC112" s="350"/>
      <c r="BD112" s="350"/>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0"/>
      <c r="BZ112" s="350"/>
      <c r="CA112" s="350"/>
      <c r="CB112" s="350"/>
      <c r="CC112" s="350"/>
      <c r="CD112" s="350"/>
      <c r="CE112" s="350"/>
      <c r="CF112" s="350"/>
      <c r="CG112" s="350"/>
      <c r="CH112" s="350"/>
      <c r="CI112" s="350"/>
      <c r="CJ112" s="350"/>
      <c r="CK112" s="350"/>
      <c r="CL112" s="350"/>
      <c r="CM112" s="350"/>
      <c r="CN112" s="350"/>
      <c r="CO112" s="350"/>
      <c r="CP112" s="350"/>
      <c r="CQ112" s="350"/>
      <c r="CR112" s="350"/>
      <c r="CS112" s="350"/>
      <c r="CT112" s="350"/>
      <c r="CU112" s="350"/>
      <c r="CV112" s="350"/>
      <c r="CW112" s="350"/>
      <c r="CX112" s="350"/>
      <c r="CY112" s="350"/>
      <c r="CZ112" s="350"/>
      <c r="DA112" s="350"/>
      <c r="DB112" s="350"/>
      <c r="DC112" s="350"/>
      <c r="DD112" s="350"/>
      <c r="DE112" s="350"/>
      <c r="DF112" s="350"/>
      <c r="DG112" s="350"/>
      <c r="DH112" s="350"/>
      <c r="DI112" s="350"/>
      <c r="DJ112" s="350"/>
      <c r="DK112" s="350"/>
      <c r="DL112" s="350"/>
      <c r="DM112" s="350"/>
      <c r="DN112" s="350"/>
      <c r="DO112" s="350"/>
      <c r="DP112" s="350"/>
      <c r="DQ112" s="350"/>
      <c r="DR112" s="350"/>
      <c r="DS112" s="350"/>
      <c r="DT112" s="350"/>
      <c r="DU112" s="350"/>
      <c r="DV112" s="350"/>
      <c r="DW112" s="350"/>
      <c r="DX112" s="350"/>
      <c r="DY112" s="350"/>
      <c r="DZ112" s="350"/>
      <c r="EA112" s="350"/>
      <c r="EB112" s="350"/>
      <c r="EC112" s="350"/>
      <c r="ED112" s="350"/>
      <c r="EE112" s="350"/>
      <c r="EF112" s="350"/>
      <c r="EG112" s="350"/>
      <c r="EH112" s="350"/>
      <c r="EI112" s="350"/>
      <c r="EJ112" s="350"/>
      <c r="EK112" s="350"/>
      <c r="EL112" s="350"/>
      <c r="EM112" s="350"/>
      <c r="EN112" s="350"/>
      <c r="EO112" s="350"/>
      <c r="EP112" s="350"/>
      <c r="EQ112" s="350"/>
      <c r="ER112" s="350"/>
      <c r="ES112" s="350"/>
      <c r="ET112" s="350"/>
      <c r="EU112" s="350"/>
      <c r="EV112" s="350"/>
      <c r="EW112" s="350"/>
      <c r="EX112" s="350"/>
      <c r="EY112" s="350"/>
      <c r="EZ112" s="350"/>
      <c r="FA112" s="350"/>
      <c r="FB112" s="350"/>
      <c r="FC112" s="350"/>
      <c r="FD112" s="350"/>
      <c r="FE112" s="350"/>
      <c r="FF112" s="350"/>
      <c r="FG112" s="350"/>
      <c r="FH112" s="350"/>
      <c r="FI112" s="350"/>
      <c r="FJ112" s="350"/>
      <c r="FK112" s="350"/>
      <c r="FL112" s="350"/>
      <c r="FM112" s="350"/>
      <c r="FN112" s="350"/>
      <c r="FO112" s="350"/>
      <c r="FP112" s="350"/>
      <c r="FQ112" s="350"/>
      <c r="FR112" s="350"/>
      <c r="FS112" s="350"/>
      <c r="FT112" s="350"/>
      <c r="FU112" s="350"/>
      <c r="FV112" s="350"/>
      <c r="FW112" s="350"/>
      <c r="FX112" s="350"/>
      <c r="FY112" s="350"/>
      <c r="FZ112" s="350"/>
      <c r="GA112" s="350"/>
      <c r="GB112" s="350"/>
      <c r="GC112" s="350"/>
      <c r="GD112" s="350"/>
      <c r="GE112" s="350"/>
      <c r="GF112" s="350"/>
      <c r="GG112" s="350"/>
      <c r="GH112" s="350"/>
      <c r="GI112" s="350"/>
      <c r="GJ112" s="350"/>
      <c r="GK112" s="350"/>
      <c r="GL112" s="350"/>
      <c r="GM112" s="350"/>
      <c r="GN112" s="350"/>
      <c r="GO112" s="350"/>
      <c r="GP112" s="350"/>
      <c r="GQ112" s="350"/>
      <c r="GR112" s="350"/>
      <c r="GS112" s="350"/>
      <c r="GT112" s="350"/>
      <c r="GU112" s="350"/>
      <c r="GV112" s="350"/>
      <c r="GW112" s="350"/>
      <c r="GX112" s="350"/>
      <c r="GY112" s="350"/>
      <c r="GZ112" s="350"/>
      <c r="HA112" s="350"/>
      <c r="HB112" s="350"/>
      <c r="HC112" s="350"/>
      <c r="HD112" s="350"/>
      <c r="HE112" s="350"/>
      <c r="HF112" s="350"/>
      <c r="HG112" s="350"/>
      <c r="HH112" s="350"/>
      <c r="HI112" s="350"/>
      <c r="HJ112" s="350"/>
      <c r="HK112" s="350"/>
      <c r="HL112" s="350"/>
      <c r="HM112" s="350"/>
      <c r="HN112" s="350"/>
      <c r="HO112" s="350"/>
      <c r="HP112" s="350"/>
      <c r="HQ112" s="350"/>
      <c r="HR112" s="350"/>
      <c r="HS112" s="350"/>
      <c r="HT112" s="350"/>
      <c r="HU112" s="350"/>
      <c r="HV112" s="350"/>
      <c r="HW112" s="350"/>
      <c r="HX112" s="350"/>
      <c r="HY112" s="350"/>
      <c r="HZ112" s="350"/>
      <c r="IA112" s="350"/>
      <c r="IB112" s="350"/>
      <c r="IC112" s="350"/>
      <c r="ID112" s="350"/>
      <c r="IE112" s="350"/>
      <c r="IF112" s="350"/>
      <c r="IG112" s="350"/>
      <c r="IH112" s="350"/>
      <c r="II112" s="350"/>
      <c r="IJ112" s="350"/>
      <c r="IK112" s="350"/>
      <c r="IL112" s="350"/>
      <c r="IM112" s="350"/>
      <c r="IN112" s="350"/>
      <c r="IO112" s="350"/>
      <c r="IP112" s="350"/>
      <c r="IQ112" s="350"/>
      <c r="IR112" s="350"/>
      <c r="IS112" s="350"/>
      <c r="IT112" s="350"/>
      <c r="IU112" s="350"/>
      <c r="IV112" s="350"/>
      <c r="IW112" s="350"/>
      <c r="IX112" s="350"/>
      <c r="IY112" s="350"/>
      <c r="IZ112" s="350"/>
      <c r="JA112" s="350"/>
      <c r="JB112" s="350"/>
      <c r="JC112" s="350"/>
      <c r="JD112" s="350"/>
      <c r="JE112" s="350"/>
      <c r="JF112" s="350"/>
      <c r="JG112" s="350"/>
      <c r="JH112" s="350"/>
      <c r="JI112" s="350"/>
      <c r="JJ112" s="350"/>
      <c r="JK112" s="350"/>
      <c r="JL112" s="350"/>
      <c r="JM112" s="350"/>
      <c r="JN112" s="350"/>
      <c r="JO112" s="350"/>
      <c r="JP112" s="350"/>
      <c r="JQ112" s="350"/>
      <c r="JR112" s="350"/>
      <c r="JS112" s="350"/>
      <c r="JT112" s="350"/>
      <c r="JU112" s="350"/>
      <c r="JV112" s="350"/>
      <c r="JW112" s="350"/>
      <c r="JX112" s="350"/>
      <c r="JY112" s="350"/>
      <c r="JZ112" s="350"/>
      <c r="KA112" s="350"/>
      <c r="KB112" s="350"/>
      <c r="KC112" s="350"/>
      <c r="KD112" s="350"/>
      <c r="KE112" s="350"/>
      <c r="KF112" s="350"/>
      <c r="KG112" s="350"/>
      <c r="KH112" s="350"/>
      <c r="KI112" s="350"/>
      <c r="KJ112" s="350"/>
      <c r="KK112" s="350"/>
      <c r="KL112" s="350"/>
      <c r="KM112" s="350"/>
      <c r="KN112" s="350"/>
    </row>
    <row r="113" spans="1:303" s="56" customFormat="1" ht="12" customHeight="1" x14ac:dyDescent="0.2">
      <c r="A113" s="361">
        <v>2009</v>
      </c>
      <c r="B113" s="350"/>
      <c r="C113" s="217">
        <v>21</v>
      </c>
      <c r="D113" s="217">
        <v>11</v>
      </c>
      <c r="E113" s="361"/>
      <c r="F113" s="217" t="s">
        <v>142</v>
      </c>
      <c r="G113" s="361"/>
      <c r="H113" s="217" t="s">
        <v>142</v>
      </c>
      <c r="I113" s="361"/>
      <c r="J113" s="217">
        <v>10</v>
      </c>
      <c r="K113" s="361"/>
      <c r="L113" s="217" t="s">
        <v>142</v>
      </c>
      <c r="M113" s="361"/>
      <c r="N113" s="217" t="s">
        <v>142</v>
      </c>
      <c r="O113" s="361"/>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350"/>
      <c r="AY113" s="350"/>
      <c r="AZ113" s="350"/>
      <c r="BA113" s="350"/>
      <c r="BB113" s="350"/>
      <c r="BC113" s="350"/>
      <c r="BD113" s="350"/>
      <c r="BE113" s="350"/>
      <c r="BF113" s="350"/>
      <c r="BG113" s="350"/>
      <c r="BH113" s="350"/>
      <c r="BI113" s="350"/>
      <c r="BJ113" s="350"/>
      <c r="BK113" s="350"/>
      <c r="BL113" s="350"/>
      <c r="BM113" s="350"/>
      <c r="BN113" s="350"/>
      <c r="BO113" s="350"/>
      <c r="BP113" s="350"/>
      <c r="BQ113" s="350"/>
      <c r="BR113" s="350"/>
      <c r="BS113" s="350"/>
      <c r="BT113" s="350"/>
      <c r="BU113" s="350"/>
      <c r="BV113" s="350"/>
      <c r="BW113" s="350"/>
      <c r="BX113" s="350"/>
      <c r="BY113" s="350"/>
      <c r="BZ113" s="350"/>
      <c r="CA113" s="350"/>
      <c r="CB113" s="350"/>
      <c r="CC113" s="350"/>
      <c r="CD113" s="350"/>
      <c r="CE113" s="350"/>
      <c r="CF113" s="350"/>
      <c r="CG113" s="350"/>
      <c r="CH113" s="350"/>
      <c r="CI113" s="350"/>
      <c r="CJ113" s="350"/>
      <c r="CK113" s="350"/>
      <c r="CL113" s="350"/>
      <c r="CM113" s="350"/>
      <c r="CN113" s="350"/>
      <c r="CO113" s="350"/>
      <c r="CP113" s="350"/>
      <c r="CQ113" s="350"/>
      <c r="CR113" s="350"/>
      <c r="CS113" s="350"/>
      <c r="CT113" s="350"/>
      <c r="CU113" s="350"/>
      <c r="CV113" s="350"/>
      <c r="CW113" s="350"/>
      <c r="CX113" s="350"/>
      <c r="CY113" s="350"/>
      <c r="CZ113" s="350"/>
      <c r="DA113" s="350"/>
      <c r="DB113" s="350"/>
      <c r="DC113" s="350"/>
      <c r="DD113" s="350"/>
      <c r="DE113" s="350"/>
      <c r="DF113" s="350"/>
      <c r="DG113" s="350"/>
      <c r="DH113" s="350"/>
      <c r="DI113" s="350"/>
      <c r="DJ113" s="350"/>
      <c r="DK113" s="350"/>
      <c r="DL113" s="350"/>
      <c r="DM113" s="350"/>
      <c r="DN113" s="350"/>
      <c r="DO113" s="350"/>
      <c r="DP113" s="350"/>
      <c r="DQ113" s="350"/>
      <c r="DR113" s="350"/>
      <c r="DS113" s="350"/>
      <c r="DT113" s="350"/>
      <c r="DU113" s="350"/>
      <c r="DV113" s="350"/>
      <c r="DW113" s="350"/>
      <c r="DX113" s="350"/>
      <c r="DY113" s="350"/>
      <c r="DZ113" s="350"/>
      <c r="EA113" s="350"/>
      <c r="EB113" s="350"/>
      <c r="EC113" s="350"/>
      <c r="ED113" s="350"/>
      <c r="EE113" s="350"/>
      <c r="EF113" s="350"/>
      <c r="EG113" s="350"/>
      <c r="EH113" s="350"/>
      <c r="EI113" s="350"/>
      <c r="EJ113" s="350"/>
      <c r="EK113" s="350"/>
      <c r="EL113" s="350"/>
      <c r="EM113" s="350"/>
      <c r="EN113" s="350"/>
      <c r="EO113" s="350"/>
      <c r="EP113" s="350"/>
      <c r="EQ113" s="350"/>
      <c r="ER113" s="350"/>
      <c r="ES113" s="350"/>
      <c r="ET113" s="350"/>
      <c r="EU113" s="350"/>
      <c r="EV113" s="350"/>
      <c r="EW113" s="350"/>
      <c r="EX113" s="350"/>
      <c r="EY113" s="350"/>
      <c r="EZ113" s="350"/>
      <c r="FA113" s="350"/>
      <c r="FB113" s="350"/>
      <c r="FC113" s="350"/>
      <c r="FD113" s="350"/>
      <c r="FE113" s="350"/>
      <c r="FF113" s="350"/>
      <c r="FG113" s="350"/>
      <c r="FH113" s="350"/>
      <c r="FI113" s="350"/>
      <c r="FJ113" s="350"/>
      <c r="FK113" s="350"/>
      <c r="FL113" s="350"/>
      <c r="FM113" s="350"/>
      <c r="FN113" s="350"/>
      <c r="FO113" s="350"/>
      <c r="FP113" s="350"/>
      <c r="FQ113" s="350"/>
      <c r="FR113" s="350"/>
      <c r="FS113" s="350"/>
      <c r="FT113" s="350"/>
      <c r="FU113" s="350"/>
      <c r="FV113" s="350"/>
      <c r="FW113" s="350"/>
      <c r="FX113" s="350"/>
      <c r="FY113" s="350"/>
      <c r="FZ113" s="350"/>
      <c r="GA113" s="350"/>
      <c r="GB113" s="350"/>
      <c r="GC113" s="350"/>
      <c r="GD113" s="350"/>
      <c r="GE113" s="350"/>
      <c r="GF113" s="350"/>
      <c r="GG113" s="350"/>
      <c r="GH113" s="350"/>
      <c r="GI113" s="350"/>
      <c r="GJ113" s="350"/>
      <c r="GK113" s="350"/>
      <c r="GL113" s="350"/>
      <c r="GM113" s="350"/>
      <c r="GN113" s="350"/>
      <c r="GO113" s="350"/>
      <c r="GP113" s="350"/>
      <c r="GQ113" s="350"/>
      <c r="GR113" s="350"/>
      <c r="GS113" s="350"/>
      <c r="GT113" s="350"/>
      <c r="GU113" s="350"/>
      <c r="GV113" s="350"/>
      <c r="GW113" s="350"/>
      <c r="GX113" s="350"/>
      <c r="GY113" s="350"/>
      <c r="GZ113" s="350"/>
      <c r="HA113" s="350"/>
      <c r="HB113" s="350"/>
      <c r="HC113" s="350"/>
      <c r="HD113" s="350"/>
      <c r="HE113" s="350"/>
      <c r="HF113" s="350"/>
      <c r="HG113" s="350"/>
      <c r="HH113" s="350"/>
      <c r="HI113" s="350"/>
      <c r="HJ113" s="350"/>
      <c r="HK113" s="350"/>
      <c r="HL113" s="350"/>
      <c r="HM113" s="350"/>
      <c r="HN113" s="350"/>
      <c r="HO113" s="350"/>
      <c r="HP113" s="350"/>
      <c r="HQ113" s="350"/>
      <c r="HR113" s="350"/>
      <c r="HS113" s="350"/>
      <c r="HT113" s="350"/>
      <c r="HU113" s="350"/>
      <c r="HV113" s="350"/>
      <c r="HW113" s="350"/>
      <c r="HX113" s="350"/>
      <c r="HY113" s="350"/>
      <c r="HZ113" s="350"/>
      <c r="IA113" s="350"/>
      <c r="IB113" s="350"/>
      <c r="IC113" s="350"/>
      <c r="ID113" s="350"/>
      <c r="IE113" s="350"/>
      <c r="IF113" s="350"/>
      <c r="IG113" s="350"/>
      <c r="IH113" s="350"/>
      <c r="II113" s="350"/>
      <c r="IJ113" s="350"/>
      <c r="IK113" s="350"/>
      <c r="IL113" s="350"/>
      <c r="IM113" s="350"/>
      <c r="IN113" s="350"/>
      <c r="IO113" s="350"/>
      <c r="IP113" s="350"/>
      <c r="IQ113" s="350"/>
      <c r="IR113" s="350"/>
      <c r="IS113" s="350"/>
      <c r="IT113" s="350"/>
      <c r="IU113" s="350"/>
      <c r="IV113" s="350"/>
      <c r="IW113" s="350"/>
      <c r="IX113" s="350"/>
      <c r="IY113" s="350"/>
      <c r="IZ113" s="350"/>
      <c r="JA113" s="350"/>
      <c r="JB113" s="350"/>
      <c r="JC113" s="350"/>
      <c r="JD113" s="350"/>
      <c r="JE113" s="350"/>
      <c r="JF113" s="350"/>
      <c r="JG113" s="350"/>
      <c r="JH113" s="350"/>
      <c r="JI113" s="350"/>
      <c r="JJ113" s="350"/>
      <c r="JK113" s="350"/>
      <c r="JL113" s="350"/>
      <c r="JM113" s="350"/>
      <c r="JN113" s="350"/>
      <c r="JO113" s="350"/>
      <c r="JP113" s="350"/>
      <c r="JQ113" s="350"/>
      <c r="JR113" s="350"/>
      <c r="JS113" s="350"/>
      <c r="JT113" s="350"/>
      <c r="JU113" s="350"/>
      <c r="JV113" s="350"/>
      <c r="JW113" s="350"/>
      <c r="JX113" s="350"/>
      <c r="JY113" s="350"/>
      <c r="JZ113" s="350"/>
      <c r="KA113" s="350"/>
      <c r="KB113" s="350"/>
      <c r="KC113" s="350"/>
      <c r="KD113" s="350"/>
      <c r="KE113" s="350"/>
      <c r="KF113" s="350"/>
      <c r="KG113" s="350"/>
      <c r="KH113" s="350"/>
      <c r="KI113" s="350"/>
      <c r="KJ113" s="350"/>
      <c r="KK113" s="350"/>
      <c r="KL113" s="350"/>
      <c r="KM113" s="350"/>
      <c r="KN113" s="350"/>
    </row>
    <row r="114" spans="1:303" s="56" customFormat="1" ht="12" customHeight="1" x14ac:dyDescent="0.2">
      <c r="A114" s="361">
        <v>2010</v>
      </c>
      <c r="B114" s="350"/>
      <c r="C114" s="212">
        <v>12</v>
      </c>
      <c r="D114" s="217">
        <v>6</v>
      </c>
      <c r="E114" s="361"/>
      <c r="F114" s="217" t="s">
        <v>142</v>
      </c>
      <c r="G114" s="361"/>
      <c r="H114" s="217" t="s">
        <v>142</v>
      </c>
      <c r="I114" s="361"/>
      <c r="J114" s="164">
        <v>6</v>
      </c>
      <c r="K114" s="361"/>
      <c r="L114" s="217" t="s">
        <v>142</v>
      </c>
      <c r="M114" s="361"/>
      <c r="N114" s="217" t="s">
        <v>142</v>
      </c>
      <c r="O114" s="361"/>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350"/>
      <c r="AY114" s="350"/>
      <c r="AZ114" s="350"/>
      <c r="BA114" s="350"/>
      <c r="BB114" s="350"/>
      <c r="BC114" s="350"/>
      <c r="BD114" s="350"/>
      <c r="BE114" s="350"/>
      <c r="BF114" s="350"/>
      <c r="BG114" s="350"/>
      <c r="BH114" s="350"/>
      <c r="BI114" s="350"/>
      <c r="BJ114" s="350"/>
      <c r="BK114" s="350"/>
      <c r="BL114" s="350"/>
      <c r="BM114" s="350"/>
      <c r="BN114" s="350"/>
      <c r="BO114" s="350"/>
      <c r="BP114" s="350"/>
      <c r="BQ114" s="350"/>
      <c r="BR114" s="350"/>
      <c r="BS114" s="350"/>
      <c r="BT114" s="350"/>
      <c r="BU114" s="350"/>
      <c r="BV114" s="350"/>
      <c r="BW114" s="350"/>
      <c r="BX114" s="350"/>
      <c r="BY114" s="350"/>
      <c r="BZ114" s="350"/>
      <c r="CA114" s="350"/>
      <c r="CB114" s="350"/>
      <c r="CC114" s="350"/>
      <c r="CD114" s="350"/>
      <c r="CE114" s="350"/>
      <c r="CF114" s="350"/>
      <c r="CG114" s="350"/>
      <c r="CH114" s="350"/>
      <c r="CI114" s="350"/>
      <c r="CJ114" s="350"/>
      <c r="CK114" s="350"/>
      <c r="CL114" s="350"/>
      <c r="CM114" s="350"/>
      <c r="CN114" s="350"/>
      <c r="CO114" s="350"/>
      <c r="CP114" s="350"/>
      <c r="CQ114" s="350"/>
      <c r="CR114" s="350"/>
      <c r="CS114" s="350"/>
      <c r="CT114" s="350"/>
      <c r="CU114" s="350"/>
      <c r="CV114" s="350"/>
      <c r="CW114" s="350"/>
      <c r="CX114" s="350"/>
      <c r="CY114" s="350"/>
      <c r="CZ114" s="350"/>
      <c r="DA114" s="350"/>
      <c r="DB114" s="350"/>
      <c r="DC114" s="350"/>
      <c r="DD114" s="350"/>
      <c r="DE114" s="350"/>
      <c r="DF114" s="350"/>
      <c r="DG114" s="350"/>
      <c r="DH114" s="350"/>
      <c r="DI114" s="350"/>
      <c r="DJ114" s="350"/>
      <c r="DK114" s="350"/>
      <c r="DL114" s="350"/>
      <c r="DM114" s="350"/>
      <c r="DN114" s="350"/>
      <c r="DO114" s="350"/>
      <c r="DP114" s="350"/>
      <c r="DQ114" s="350"/>
      <c r="DR114" s="350"/>
      <c r="DS114" s="350"/>
      <c r="DT114" s="350"/>
      <c r="DU114" s="350"/>
      <c r="DV114" s="350"/>
      <c r="DW114" s="350"/>
      <c r="DX114" s="350"/>
      <c r="DY114" s="350"/>
      <c r="DZ114" s="350"/>
      <c r="EA114" s="350"/>
      <c r="EB114" s="350"/>
      <c r="EC114" s="350"/>
      <c r="ED114" s="350"/>
      <c r="EE114" s="350"/>
      <c r="EF114" s="350"/>
      <c r="EG114" s="350"/>
      <c r="EH114" s="350"/>
      <c r="EI114" s="350"/>
      <c r="EJ114" s="350"/>
      <c r="EK114" s="350"/>
      <c r="EL114" s="350"/>
      <c r="EM114" s="350"/>
      <c r="EN114" s="350"/>
      <c r="EO114" s="350"/>
      <c r="EP114" s="350"/>
      <c r="EQ114" s="350"/>
      <c r="ER114" s="350"/>
      <c r="ES114" s="350"/>
      <c r="ET114" s="350"/>
      <c r="EU114" s="350"/>
      <c r="EV114" s="350"/>
      <c r="EW114" s="350"/>
      <c r="EX114" s="350"/>
      <c r="EY114" s="350"/>
      <c r="EZ114" s="350"/>
      <c r="FA114" s="350"/>
      <c r="FB114" s="350"/>
      <c r="FC114" s="350"/>
      <c r="FD114" s="350"/>
      <c r="FE114" s="350"/>
      <c r="FF114" s="350"/>
      <c r="FG114" s="350"/>
      <c r="FH114" s="350"/>
      <c r="FI114" s="350"/>
      <c r="FJ114" s="350"/>
      <c r="FK114" s="350"/>
      <c r="FL114" s="350"/>
      <c r="FM114" s="350"/>
      <c r="FN114" s="350"/>
      <c r="FO114" s="350"/>
      <c r="FP114" s="350"/>
      <c r="FQ114" s="350"/>
      <c r="FR114" s="350"/>
      <c r="FS114" s="350"/>
      <c r="FT114" s="350"/>
      <c r="FU114" s="350"/>
      <c r="FV114" s="350"/>
      <c r="FW114" s="350"/>
      <c r="FX114" s="350"/>
      <c r="FY114" s="350"/>
      <c r="FZ114" s="350"/>
      <c r="GA114" s="350"/>
      <c r="GB114" s="350"/>
      <c r="GC114" s="350"/>
      <c r="GD114" s="350"/>
      <c r="GE114" s="350"/>
      <c r="GF114" s="350"/>
      <c r="GG114" s="350"/>
      <c r="GH114" s="350"/>
      <c r="GI114" s="350"/>
      <c r="GJ114" s="350"/>
      <c r="GK114" s="350"/>
      <c r="GL114" s="350"/>
      <c r="GM114" s="350"/>
      <c r="GN114" s="350"/>
      <c r="GO114" s="350"/>
      <c r="GP114" s="350"/>
      <c r="GQ114" s="350"/>
      <c r="GR114" s="350"/>
      <c r="GS114" s="350"/>
      <c r="GT114" s="350"/>
      <c r="GU114" s="350"/>
      <c r="GV114" s="350"/>
      <c r="GW114" s="350"/>
      <c r="GX114" s="350"/>
      <c r="GY114" s="350"/>
      <c r="GZ114" s="350"/>
      <c r="HA114" s="350"/>
      <c r="HB114" s="350"/>
      <c r="HC114" s="350"/>
      <c r="HD114" s="350"/>
      <c r="HE114" s="350"/>
      <c r="HF114" s="350"/>
      <c r="HG114" s="350"/>
      <c r="HH114" s="350"/>
      <c r="HI114" s="350"/>
      <c r="HJ114" s="350"/>
      <c r="HK114" s="350"/>
      <c r="HL114" s="350"/>
      <c r="HM114" s="350"/>
      <c r="HN114" s="350"/>
      <c r="HO114" s="350"/>
      <c r="HP114" s="350"/>
      <c r="HQ114" s="350"/>
      <c r="HR114" s="350"/>
      <c r="HS114" s="350"/>
      <c r="HT114" s="350"/>
      <c r="HU114" s="350"/>
      <c r="HV114" s="350"/>
      <c r="HW114" s="350"/>
      <c r="HX114" s="350"/>
      <c r="HY114" s="350"/>
      <c r="HZ114" s="350"/>
      <c r="IA114" s="350"/>
      <c r="IB114" s="350"/>
      <c r="IC114" s="350"/>
      <c r="ID114" s="350"/>
      <c r="IE114" s="350"/>
      <c r="IF114" s="350"/>
      <c r="IG114" s="350"/>
      <c r="IH114" s="350"/>
      <c r="II114" s="350"/>
      <c r="IJ114" s="350"/>
      <c r="IK114" s="350"/>
      <c r="IL114" s="350"/>
      <c r="IM114" s="350"/>
      <c r="IN114" s="350"/>
      <c r="IO114" s="350"/>
      <c r="IP114" s="350"/>
      <c r="IQ114" s="350"/>
      <c r="IR114" s="350"/>
      <c r="IS114" s="350"/>
      <c r="IT114" s="350"/>
      <c r="IU114" s="350"/>
      <c r="IV114" s="350"/>
      <c r="IW114" s="350"/>
      <c r="IX114" s="350"/>
      <c r="IY114" s="350"/>
      <c r="IZ114" s="350"/>
      <c r="JA114" s="350"/>
      <c r="JB114" s="350"/>
      <c r="JC114" s="350"/>
      <c r="JD114" s="350"/>
      <c r="JE114" s="350"/>
      <c r="JF114" s="350"/>
      <c r="JG114" s="350"/>
      <c r="JH114" s="350"/>
      <c r="JI114" s="350"/>
      <c r="JJ114" s="350"/>
      <c r="JK114" s="350"/>
      <c r="JL114" s="350"/>
      <c r="JM114" s="350"/>
      <c r="JN114" s="350"/>
      <c r="JO114" s="350"/>
      <c r="JP114" s="350"/>
      <c r="JQ114" s="350"/>
      <c r="JR114" s="350"/>
      <c r="JS114" s="350"/>
      <c r="JT114" s="350"/>
      <c r="JU114" s="350"/>
      <c r="JV114" s="350"/>
      <c r="JW114" s="350"/>
      <c r="JX114" s="350"/>
      <c r="JY114" s="350"/>
      <c r="JZ114" s="350"/>
      <c r="KA114" s="350"/>
      <c r="KB114" s="350"/>
      <c r="KC114" s="350"/>
      <c r="KD114" s="350"/>
      <c r="KE114" s="350"/>
      <c r="KF114" s="350"/>
      <c r="KG114" s="350"/>
      <c r="KH114" s="350"/>
      <c r="KI114" s="350"/>
      <c r="KJ114" s="350"/>
      <c r="KK114" s="350"/>
      <c r="KL114" s="350"/>
      <c r="KM114" s="350"/>
      <c r="KN114" s="350"/>
    </row>
    <row r="115" spans="1:303" s="345" customFormat="1" ht="11.25" x14ac:dyDescent="0.2">
      <c r="A115" s="361">
        <v>2011</v>
      </c>
      <c r="B115" s="350"/>
      <c r="C115" s="296">
        <v>21</v>
      </c>
      <c r="D115" s="364">
        <v>10</v>
      </c>
      <c r="E115" s="381" t="s">
        <v>623</v>
      </c>
      <c r="F115" s="364">
        <v>1</v>
      </c>
      <c r="G115" s="381" t="s">
        <v>623</v>
      </c>
      <c r="H115" s="296" t="s">
        <v>142</v>
      </c>
      <c r="I115" s="381" t="s">
        <v>623</v>
      </c>
      <c r="J115" s="296">
        <v>10</v>
      </c>
      <c r="K115" s="381" t="s">
        <v>623</v>
      </c>
      <c r="L115" s="362">
        <f t="shared" si="50"/>
        <v>4.7619047619047619</v>
      </c>
      <c r="M115" s="381" t="s">
        <v>623</v>
      </c>
      <c r="N115" s="217" t="s">
        <v>142</v>
      </c>
      <c r="O115" s="381" t="s">
        <v>623</v>
      </c>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0"/>
      <c r="AZ115" s="350"/>
      <c r="BA115" s="350"/>
      <c r="BB115" s="350"/>
      <c r="BC115" s="350"/>
      <c r="BD115" s="350"/>
      <c r="BE115" s="350"/>
      <c r="BF115" s="350"/>
      <c r="BG115" s="350"/>
      <c r="BH115" s="350"/>
      <c r="BI115" s="350"/>
      <c r="BJ115" s="350"/>
      <c r="BK115" s="350"/>
      <c r="BL115" s="350"/>
      <c r="BM115" s="350"/>
      <c r="BN115" s="350"/>
      <c r="BO115" s="350"/>
      <c r="BP115" s="350"/>
      <c r="BQ115" s="350"/>
      <c r="BR115" s="350"/>
      <c r="BS115" s="350"/>
      <c r="BT115" s="350"/>
      <c r="BU115" s="350"/>
      <c r="BV115" s="350"/>
      <c r="BW115" s="350"/>
      <c r="BX115" s="350"/>
      <c r="BY115" s="350"/>
      <c r="BZ115" s="350"/>
      <c r="CA115" s="350"/>
      <c r="CB115" s="350"/>
      <c r="CC115" s="350"/>
      <c r="CD115" s="350"/>
      <c r="CE115" s="350"/>
      <c r="CF115" s="350"/>
      <c r="CG115" s="350"/>
      <c r="CH115" s="350"/>
      <c r="CI115" s="350"/>
      <c r="CJ115" s="350"/>
      <c r="CK115" s="350"/>
      <c r="CL115" s="350"/>
      <c r="CM115" s="350"/>
      <c r="CN115" s="350"/>
      <c r="CO115" s="350"/>
      <c r="CP115" s="350"/>
      <c r="CQ115" s="350"/>
      <c r="CR115" s="350"/>
      <c r="CS115" s="350"/>
      <c r="CT115" s="350"/>
      <c r="CU115" s="350"/>
      <c r="CV115" s="350"/>
      <c r="CW115" s="350"/>
      <c r="CX115" s="350"/>
      <c r="CY115" s="350"/>
      <c r="CZ115" s="350"/>
      <c r="DA115" s="350"/>
      <c r="DB115" s="350"/>
      <c r="DC115" s="350"/>
      <c r="DD115" s="350"/>
      <c r="DE115" s="350"/>
      <c r="DF115" s="350"/>
      <c r="DG115" s="350"/>
      <c r="DH115" s="350"/>
      <c r="DI115" s="350"/>
      <c r="DJ115" s="350"/>
      <c r="DK115" s="350"/>
      <c r="DL115" s="350"/>
      <c r="DM115" s="350"/>
      <c r="DN115" s="350"/>
      <c r="DO115" s="350"/>
      <c r="DP115" s="350"/>
      <c r="DQ115" s="350"/>
      <c r="DR115" s="350"/>
      <c r="DS115" s="350"/>
      <c r="DT115" s="350"/>
      <c r="DU115" s="350"/>
      <c r="DV115" s="350"/>
      <c r="DW115" s="350"/>
      <c r="DX115" s="350"/>
      <c r="DY115" s="350"/>
      <c r="DZ115" s="350"/>
      <c r="EA115" s="350"/>
      <c r="EB115" s="350"/>
      <c r="EC115" s="350"/>
      <c r="ED115" s="350"/>
      <c r="EE115" s="350"/>
      <c r="EF115" s="350"/>
      <c r="EG115" s="350"/>
      <c r="EH115" s="350"/>
      <c r="EI115" s="350"/>
      <c r="EJ115" s="350"/>
      <c r="EK115" s="350"/>
      <c r="EL115" s="350"/>
      <c r="EM115" s="350"/>
      <c r="EN115" s="350"/>
      <c r="EO115" s="350"/>
      <c r="EP115" s="350"/>
      <c r="EQ115" s="350"/>
      <c r="ER115" s="350"/>
      <c r="ES115" s="350"/>
      <c r="ET115" s="350"/>
      <c r="EU115" s="350"/>
      <c r="EV115" s="350"/>
      <c r="EW115" s="350"/>
      <c r="EX115" s="350"/>
      <c r="EY115" s="350"/>
      <c r="EZ115" s="350"/>
      <c r="FA115" s="350"/>
      <c r="FB115" s="350"/>
      <c r="FC115" s="350"/>
      <c r="FD115" s="350"/>
      <c r="FE115" s="350"/>
      <c r="FF115" s="350"/>
      <c r="FG115" s="350"/>
      <c r="FH115" s="350"/>
      <c r="FI115" s="350"/>
      <c r="FJ115" s="350"/>
      <c r="FK115" s="350"/>
      <c r="FL115" s="350"/>
      <c r="FM115" s="350"/>
      <c r="FN115" s="350"/>
      <c r="FO115" s="350"/>
      <c r="FP115" s="350"/>
      <c r="FQ115" s="350"/>
      <c r="FR115" s="350"/>
      <c r="FS115" s="350"/>
      <c r="FT115" s="350"/>
      <c r="FU115" s="350"/>
      <c r="FV115" s="350"/>
      <c r="FW115" s="350"/>
      <c r="FX115" s="350"/>
      <c r="FY115" s="350"/>
      <c r="FZ115" s="350"/>
      <c r="GA115" s="350"/>
      <c r="GB115" s="350"/>
      <c r="GC115" s="350"/>
      <c r="GD115" s="350"/>
      <c r="GE115" s="350"/>
      <c r="GF115" s="350"/>
      <c r="GG115" s="350"/>
      <c r="GH115" s="350"/>
      <c r="GI115" s="350"/>
      <c r="GJ115" s="350"/>
      <c r="GK115" s="350"/>
      <c r="GL115" s="350"/>
      <c r="GM115" s="350"/>
      <c r="GN115" s="350"/>
      <c r="GO115" s="350"/>
      <c r="GP115" s="350"/>
      <c r="GQ115" s="350"/>
      <c r="GR115" s="350"/>
      <c r="GS115" s="350"/>
      <c r="GT115" s="350"/>
      <c r="GU115" s="350"/>
      <c r="GV115" s="350"/>
      <c r="GW115" s="350"/>
      <c r="GX115" s="350"/>
      <c r="GY115" s="350"/>
      <c r="GZ115" s="350"/>
      <c r="HA115" s="350"/>
      <c r="HB115" s="350"/>
      <c r="HC115" s="350"/>
      <c r="HD115" s="350"/>
      <c r="HE115" s="350"/>
      <c r="HF115" s="350"/>
      <c r="HG115" s="350"/>
      <c r="HH115" s="350"/>
      <c r="HI115" s="350"/>
      <c r="HJ115" s="350"/>
      <c r="HK115" s="350"/>
      <c r="HL115" s="350"/>
      <c r="HM115" s="350"/>
      <c r="HN115" s="350"/>
      <c r="HO115" s="350"/>
      <c r="HP115" s="350"/>
      <c r="HQ115" s="350"/>
      <c r="HR115" s="350"/>
      <c r="HS115" s="350"/>
      <c r="HT115" s="350"/>
      <c r="HU115" s="350"/>
      <c r="HV115" s="350"/>
      <c r="HW115" s="350"/>
      <c r="HX115" s="350"/>
      <c r="HY115" s="350"/>
      <c r="HZ115" s="350"/>
      <c r="IA115" s="350"/>
      <c r="IB115" s="350"/>
      <c r="IC115" s="350"/>
      <c r="ID115" s="350"/>
      <c r="IE115" s="350"/>
      <c r="IF115" s="350"/>
      <c r="IG115" s="350"/>
      <c r="IH115" s="350"/>
      <c r="II115" s="350"/>
      <c r="IJ115" s="350"/>
      <c r="IK115" s="350"/>
      <c r="IL115" s="350"/>
      <c r="IM115" s="350"/>
      <c r="IN115" s="350"/>
      <c r="IO115" s="350"/>
      <c r="IP115" s="350"/>
      <c r="IQ115" s="350"/>
      <c r="IR115" s="350"/>
      <c r="IS115" s="350"/>
      <c r="IT115" s="350"/>
      <c r="IU115" s="350"/>
      <c r="IV115" s="350"/>
      <c r="IW115" s="350"/>
      <c r="IX115" s="350"/>
      <c r="IY115" s="350"/>
      <c r="IZ115" s="350"/>
      <c r="JA115" s="350"/>
      <c r="JB115" s="350"/>
      <c r="JC115" s="350"/>
      <c r="JD115" s="350"/>
      <c r="JE115" s="350"/>
      <c r="JF115" s="350"/>
      <c r="JG115" s="350"/>
      <c r="JH115" s="350"/>
      <c r="JI115" s="350"/>
      <c r="JJ115" s="350"/>
      <c r="JK115" s="350"/>
      <c r="JL115" s="350"/>
      <c r="JM115" s="350"/>
      <c r="JN115" s="350"/>
      <c r="JO115" s="350"/>
      <c r="JP115" s="350"/>
      <c r="JQ115" s="350"/>
      <c r="JR115" s="350"/>
      <c r="JS115" s="350"/>
      <c r="JT115" s="350"/>
      <c r="JU115" s="350"/>
      <c r="JV115" s="350"/>
      <c r="JW115" s="350"/>
      <c r="JX115" s="350"/>
      <c r="JY115" s="350"/>
      <c r="JZ115" s="350"/>
      <c r="KA115" s="350"/>
      <c r="KB115" s="350"/>
      <c r="KC115" s="350"/>
      <c r="KD115" s="350"/>
      <c r="KE115" s="350"/>
      <c r="KF115" s="350"/>
      <c r="KG115" s="350"/>
      <c r="KH115" s="350"/>
      <c r="KI115" s="350"/>
      <c r="KJ115" s="350"/>
      <c r="KK115" s="350"/>
      <c r="KL115" s="350"/>
      <c r="KM115" s="350"/>
      <c r="KN115" s="350"/>
    </row>
    <row r="116" spans="1:303" s="345" customFormat="1" ht="11.25" x14ac:dyDescent="0.2">
      <c r="A116" s="361">
        <v>2012</v>
      </c>
      <c r="B116" s="350"/>
      <c r="C116" s="344">
        <v>13</v>
      </c>
      <c r="D116" s="364">
        <v>12</v>
      </c>
      <c r="E116" s="361"/>
      <c r="F116" s="364" t="s">
        <v>142</v>
      </c>
      <c r="G116" s="361"/>
      <c r="H116" s="296" t="s">
        <v>142</v>
      </c>
      <c r="I116" s="361"/>
      <c r="J116" s="296">
        <v>1</v>
      </c>
      <c r="K116" s="361"/>
      <c r="L116" s="217" t="s">
        <v>142</v>
      </c>
      <c r="M116" s="361"/>
      <c r="N116" s="217" t="s">
        <v>142</v>
      </c>
      <c r="O116" s="361"/>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350"/>
      <c r="BA116" s="350"/>
      <c r="BB116" s="350"/>
      <c r="BC116" s="350"/>
      <c r="BD116" s="350"/>
      <c r="BE116" s="350"/>
      <c r="BF116" s="350"/>
      <c r="BG116" s="350"/>
      <c r="BH116" s="350"/>
      <c r="BI116" s="350"/>
      <c r="BJ116" s="350"/>
      <c r="BK116" s="350"/>
      <c r="BL116" s="350"/>
      <c r="BM116" s="350"/>
      <c r="BN116" s="350"/>
      <c r="BO116" s="350"/>
      <c r="BP116" s="350"/>
      <c r="BQ116" s="350"/>
      <c r="BR116" s="350"/>
      <c r="BS116" s="350"/>
      <c r="BT116" s="350"/>
      <c r="BU116" s="350"/>
      <c r="BV116" s="350"/>
      <c r="BW116" s="350"/>
      <c r="BX116" s="350"/>
      <c r="BY116" s="350"/>
      <c r="BZ116" s="350"/>
      <c r="CA116" s="350"/>
      <c r="CB116" s="350"/>
      <c r="CC116" s="350"/>
      <c r="CD116" s="350"/>
      <c r="CE116" s="350"/>
      <c r="CF116" s="350"/>
      <c r="CG116" s="350"/>
      <c r="CH116" s="350"/>
      <c r="CI116" s="350"/>
      <c r="CJ116" s="350"/>
      <c r="CK116" s="350"/>
      <c r="CL116" s="350"/>
      <c r="CM116" s="350"/>
      <c r="CN116" s="350"/>
      <c r="CO116" s="350"/>
      <c r="CP116" s="350"/>
      <c r="CQ116" s="350"/>
      <c r="CR116" s="350"/>
      <c r="CS116" s="350"/>
      <c r="CT116" s="350"/>
      <c r="CU116" s="350"/>
      <c r="CV116" s="350"/>
      <c r="CW116" s="350"/>
      <c r="CX116" s="350"/>
      <c r="CY116" s="350"/>
      <c r="CZ116" s="350"/>
      <c r="DA116" s="350"/>
      <c r="DB116" s="350"/>
      <c r="DC116" s="350"/>
      <c r="DD116" s="350"/>
      <c r="DE116" s="350"/>
      <c r="DF116" s="350"/>
      <c r="DG116" s="350"/>
      <c r="DH116" s="350"/>
      <c r="DI116" s="350"/>
      <c r="DJ116" s="350"/>
      <c r="DK116" s="350"/>
      <c r="DL116" s="350"/>
      <c r="DM116" s="350"/>
      <c r="DN116" s="350"/>
      <c r="DO116" s="350"/>
      <c r="DP116" s="350"/>
      <c r="DQ116" s="350"/>
      <c r="DR116" s="350"/>
      <c r="DS116" s="350"/>
      <c r="DT116" s="350"/>
      <c r="DU116" s="350"/>
      <c r="DV116" s="350"/>
      <c r="DW116" s="350"/>
      <c r="DX116" s="350"/>
      <c r="DY116" s="350"/>
      <c r="DZ116" s="350"/>
      <c r="EA116" s="350"/>
      <c r="EB116" s="350"/>
      <c r="EC116" s="350"/>
      <c r="ED116" s="350"/>
      <c r="EE116" s="350"/>
      <c r="EF116" s="350"/>
      <c r="EG116" s="350"/>
      <c r="EH116" s="350"/>
      <c r="EI116" s="350"/>
      <c r="EJ116" s="350"/>
      <c r="EK116" s="350"/>
      <c r="EL116" s="350"/>
      <c r="EM116" s="350"/>
      <c r="EN116" s="350"/>
      <c r="EO116" s="350"/>
      <c r="EP116" s="350"/>
      <c r="EQ116" s="350"/>
      <c r="ER116" s="350"/>
      <c r="ES116" s="350"/>
      <c r="ET116" s="350"/>
      <c r="EU116" s="350"/>
      <c r="EV116" s="350"/>
      <c r="EW116" s="350"/>
      <c r="EX116" s="350"/>
      <c r="EY116" s="350"/>
      <c r="EZ116" s="350"/>
      <c r="FA116" s="350"/>
      <c r="FB116" s="350"/>
      <c r="FC116" s="350"/>
      <c r="FD116" s="350"/>
      <c r="FE116" s="350"/>
      <c r="FF116" s="350"/>
      <c r="FG116" s="350"/>
      <c r="FH116" s="350"/>
      <c r="FI116" s="350"/>
      <c r="FJ116" s="350"/>
      <c r="FK116" s="350"/>
      <c r="FL116" s="350"/>
      <c r="FM116" s="350"/>
      <c r="FN116" s="350"/>
      <c r="FO116" s="350"/>
      <c r="FP116" s="350"/>
      <c r="FQ116" s="350"/>
      <c r="FR116" s="350"/>
      <c r="FS116" s="350"/>
      <c r="FT116" s="350"/>
      <c r="FU116" s="350"/>
      <c r="FV116" s="350"/>
      <c r="FW116" s="350"/>
      <c r="FX116" s="350"/>
      <c r="FY116" s="350"/>
      <c r="FZ116" s="350"/>
      <c r="GA116" s="350"/>
      <c r="GB116" s="350"/>
      <c r="GC116" s="350"/>
      <c r="GD116" s="350"/>
      <c r="GE116" s="350"/>
      <c r="GF116" s="350"/>
      <c r="GG116" s="350"/>
      <c r="GH116" s="350"/>
      <c r="GI116" s="350"/>
      <c r="GJ116" s="350"/>
      <c r="GK116" s="350"/>
      <c r="GL116" s="350"/>
      <c r="GM116" s="350"/>
      <c r="GN116" s="350"/>
      <c r="GO116" s="350"/>
      <c r="GP116" s="350"/>
      <c r="GQ116" s="350"/>
      <c r="GR116" s="350"/>
      <c r="GS116" s="350"/>
      <c r="GT116" s="350"/>
      <c r="GU116" s="350"/>
      <c r="GV116" s="350"/>
      <c r="GW116" s="350"/>
      <c r="GX116" s="350"/>
      <c r="GY116" s="350"/>
      <c r="GZ116" s="350"/>
      <c r="HA116" s="350"/>
      <c r="HB116" s="350"/>
      <c r="HC116" s="350"/>
      <c r="HD116" s="350"/>
      <c r="HE116" s="350"/>
      <c r="HF116" s="350"/>
      <c r="HG116" s="350"/>
      <c r="HH116" s="350"/>
      <c r="HI116" s="350"/>
      <c r="HJ116" s="350"/>
      <c r="HK116" s="350"/>
      <c r="HL116" s="350"/>
      <c r="HM116" s="350"/>
      <c r="HN116" s="350"/>
      <c r="HO116" s="350"/>
      <c r="HP116" s="350"/>
      <c r="HQ116" s="350"/>
      <c r="HR116" s="350"/>
      <c r="HS116" s="350"/>
      <c r="HT116" s="350"/>
      <c r="HU116" s="350"/>
      <c r="HV116" s="350"/>
      <c r="HW116" s="350"/>
      <c r="HX116" s="350"/>
      <c r="HY116" s="350"/>
      <c r="HZ116" s="350"/>
      <c r="IA116" s="350"/>
      <c r="IB116" s="350"/>
      <c r="IC116" s="350"/>
      <c r="ID116" s="350"/>
      <c r="IE116" s="350"/>
      <c r="IF116" s="350"/>
      <c r="IG116" s="350"/>
      <c r="IH116" s="350"/>
      <c r="II116" s="350"/>
      <c r="IJ116" s="350"/>
      <c r="IK116" s="350"/>
      <c r="IL116" s="350"/>
      <c r="IM116" s="350"/>
      <c r="IN116" s="350"/>
      <c r="IO116" s="350"/>
      <c r="IP116" s="350"/>
      <c r="IQ116" s="350"/>
      <c r="IR116" s="350"/>
      <c r="IS116" s="350"/>
      <c r="IT116" s="350"/>
      <c r="IU116" s="350"/>
      <c r="IV116" s="350"/>
      <c r="IW116" s="350"/>
      <c r="IX116" s="350"/>
      <c r="IY116" s="350"/>
      <c r="IZ116" s="350"/>
      <c r="JA116" s="350"/>
      <c r="JB116" s="350"/>
      <c r="JC116" s="350"/>
      <c r="JD116" s="350"/>
      <c r="JE116" s="350"/>
      <c r="JF116" s="350"/>
      <c r="JG116" s="350"/>
      <c r="JH116" s="350"/>
      <c r="JI116" s="350"/>
      <c r="JJ116" s="350"/>
      <c r="JK116" s="350"/>
      <c r="JL116" s="350"/>
      <c r="JM116" s="350"/>
      <c r="JN116" s="350"/>
      <c r="JO116" s="350"/>
      <c r="JP116" s="350"/>
      <c r="JQ116" s="350"/>
      <c r="JR116" s="350"/>
      <c r="JS116" s="350"/>
      <c r="JT116" s="350"/>
      <c r="JU116" s="350"/>
      <c r="JV116" s="350"/>
      <c r="JW116" s="350"/>
      <c r="JX116" s="350"/>
      <c r="JY116" s="350"/>
      <c r="JZ116" s="350"/>
      <c r="KA116" s="350"/>
      <c r="KB116" s="350"/>
      <c r="KC116" s="350"/>
      <c r="KD116" s="350"/>
      <c r="KE116" s="350"/>
      <c r="KF116" s="350"/>
      <c r="KG116" s="350"/>
      <c r="KH116" s="350"/>
      <c r="KI116" s="350"/>
      <c r="KJ116" s="350"/>
      <c r="KK116" s="350"/>
      <c r="KL116" s="350"/>
      <c r="KM116" s="350"/>
      <c r="KN116" s="350"/>
    </row>
    <row r="117" spans="1:303" s="345" customFormat="1" ht="11.25" x14ac:dyDescent="0.2">
      <c r="A117" s="361">
        <v>2013</v>
      </c>
      <c r="B117" s="350"/>
      <c r="C117" s="344">
        <v>15</v>
      </c>
      <c r="D117" s="364">
        <v>7</v>
      </c>
      <c r="E117" s="361"/>
      <c r="F117" s="364" t="s">
        <v>142</v>
      </c>
      <c r="G117" s="361"/>
      <c r="H117" s="296" t="s">
        <v>142</v>
      </c>
      <c r="I117" s="361"/>
      <c r="J117" s="296">
        <v>8</v>
      </c>
      <c r="K117" s="361"/>
      <c r="L117" s="217" t="s">
        <v>142</v>
      </c>
      <c r="M117" s="361"/>
      <c r="N117" s="217" t="s">
        <v>142</v>
      </c>
      <c r="O117" s="361"/>
      <c r="P117" s="350"/>
      <c r="Q117" s="350"/>
      <c r="R117" s="350"/>
      <c r="S117" s="350"/>
      <c r="T117" s="350"/>
      <c r="U117" s="350"/>
      <c r="V117" s="350"/>
      <c r="W117" s="350"/>
      <c r="X117" s="350"/>
      <c r="Y117" s="350"/>
      <c r="Z117" s="350"/>
      <c r="AA117" s="350"/>
      <c r="AB117" s="350"/>
      <c r="AC117" s="350"/>
      <c r="AD117" s="350"/>
      <c r="AE117" s="350"/>
      <c r="AF117" s="350"/>
      <c r="AG117" s="350"/>
      <c r="AH117" s="350"/>
      <c r="AI117" s="350"/>
      <c r="AJ117" s="350"/>
      <c r="AK117" s="350"/>
      <c r="AL117" s="350"/>
      <c r="AM117" s="350"/>
      <c r="AN117" s="350"/>
      <c r="AO117" s="350"/>
      <c r="AP117" s="350"/>
      <c r="AQ117" s="350"/>
      <c r="AR117" s="350"/>
      <c r="AS117" s="350"/>
      <c r="AT117" s="350"/>
      <c r="AU117" s="350"/>
      <c r="AV117" s="350"/>
      <c r="AW117" s="350"/>
      <c r="AX117" s="350"/>
      <c r="AY117" s="350"/>
      <c r="AZ117" s="350"/>
      <c r="BA117" s="350"/>
      <c r="BB117" s="350"/>
      <c r="BC117" s="350"/>
      <c r="BD117" s="350"/>
      <c r="BE117" s="350"/>
      <c r="BF117" s="350"/>
      <c r="BG117" s="350"/>
      <c r="BH117" s="350"/>
      <c r="BI117" s="350"/>
      <c r="BJ117" s="350"/>
      <c r="BK117" s="350"/>
      <c r="BL117" s="350"/>
      <c r="BM117" s="350"/>
      <c r="BN117" s="350"/>
      <c r="BO117" s="350"/>
      <c r="BP117" s="350"/>
      <c r="BQ117" s="350"/>
      <c r="BR117" s="350"/>
      <c r="BS117" s="350"/>
      <c r="BT117" s="350"/>
      <c r="BU117" s="350"/>
      <c r="BV117" s="350"/>
      <c r="BW117" s="350"/>
      <c r="BX117" s="350"/>
      <c r="BY117" s="350"/>
      <c r="BZ117" s="350"/>
      <c r="CA117" s="350"/>
      <c r="CB117" s="350"/>
      <c r="CC117" s="350"/>
      <c r="CD117" s="350"/>
      <c r="CE117" s="350"/>
      <c r="CF117" s="350"/>
      <c r="CG117" s="350"/>
      <c r="CH117" s="350"/>
      <c r="CI117" s="350"/>
      <c r="CJ117" s="350"/>
      <c r="CK117" s="350"/>
      <c r="CL117" s="350"/>
      <c r="CM117" s="350"/>
      <c r="CN117" s="350"/>
      <c r="CO117" s="350"/>
      <c r="CP117" s="350"/>
      <c r="CQ117" s="350"/>
      <c r="CR117" s="350"/>
      <c r="CS117" s="350"/>
      <c r="CT117" s="350"/>
      <c r="CU117" s="350"/>
      <c r="CV117" s="350"/>
      <c r="CW117" s="350"/>
      <c r="CX117" s="350"/>
      <c r="CY117" s="350"/>
      <c r="CZ117" s="350"/>
      <c r="DA117" s="350"/>
      <c r="DB117" s="350"/>
      <c r="DC117" s="350"/>
      <c r="DD117" s="350"/>
      <c r="DE117" s="350"/>
      <c r="DF117" s="350"/>
      <c r="DG117" s="350"/>
      <c r="DH117" s="350"/>
      <c r="DI117" s="350"/>
      <c r="DJ117" s="350"/>
      <c r="DK117" s="350"/>
      <c r="DL117" s="350"/>
      <c r="DM117" s="350"/>
      <c r="DN117" s="350"/>
      <c r="DO117" s="350"/>
      <c r="DP117" s="350"/>
      <c r="DQ117" s="350"/>
      <c r="DR117" s="350"/>
      <c r="DS117" s="350"/>
      <c r="DT117" s="350"/>
      <c r="DU117" s="350"/>
      <c r="DV117" s="350"/>
      <c r="DW117" s="350"/>
      <c r="DX117" s="350"/>
      <c r="DY117" s="350"/>
      <c r="DZ117" s="350"/>
      <c r="EA117" s="350"/>
      <c r="EB117" s="350"/>
      <c r="EC117" s="350"/>
      <c r="ED117" s="350"/>
      <c r="EE117" s="350"/>
      <c r="EF117" s="350"/>
      <c r="EG117" s="350"/>
      <c r="EH117" s="350"/>
      <c r="EI117" s="350"/>
      <c r="EJ117" s="350"/>
      <c r="EK117" s="350"/>
      <c r="EL117" s="350"/>
      <c r="EM117" s="350"/>
      <c r="EN117" s="350"/>
      <c r="EO117" s="350"/>
      <c r="EP117" s="350"/>
      <c r="EQ117" s="350"/>
      <c r="ER117" s="350"/>
      <c r="ES117" s="350"/>
      <c r="ET117" s="350"/>
      <c r="EU117" s="350"/>
      <c r="EV117" s="350"/>
      <c r="EW117" s="350"/>
      <c r="EX117" s="350"/>
      <c r="EY117" s="350"/>
      <c r="EZ117" s="350"/>
      <c r="FA117" s="350"/>
      <c r="FB117" s="350"/>
      <c r="FC117" s="350"/>
      <c r="FD117" s="350"/>
      <c r="FE117" s="350"/>
      <c r="FF117" s="350"/>
      <c r="FG117" s="350"/>
      <c r="FH117" s="350"/>
      <c r="FI117" s="350"/>
      <c r="FJ117" s="350"/>
      <c r="FK117" s="350"/>
      <c r="FL117" s="350"/>
      <c r="FM117" s="350"/>
      <c r="FN117" s="350"/>
      <c r="FO117" s="350"/>
      <c r="FP117" s="350"/>
      <c r="FQ117" s="350"/>
      <c r="FR117" s="350"/>
      <c r="FS117" s="350"/>
      <c r="FT117" s="350"/>
      <c r="FU117" s="350"/>
      <c r="FV117" s="350"/>
      <c r="FW117" s="350"/>
      <c r="FX117" s="350"/>
      <c r="FY117" s="350"/>
      <c r="FZ117" s="350"/>
      <c r="GA117" s="350"/>
      <c r="GB117" s="350"/>
      <c r="GC117" s="350"/>
      <c r="GD117" s="350"/>
      <c r="GE117" s="350"/>
      <c r="GF117" s="350"/>
      <c r="GG117" s="350"/>
      <c r="GH117" s="350"/>
      <c r="GI117" s="350"/>
      <c r="GJ117" s="350"/>
      <c r="GK117" s="350"/>
      <c r="GL117" s="350"/>
      <c r="GM117" s="350"/>
      <c r="GN117" s="350"/>
      <c r="GO117" s="350"/>
      <c r="GP117" s="350"/>
      <c r="GQ117" s="350"/>
      <c r="GR117" s="350"/>
      <c r="GS117" s="350"/>
      <c r="GT117" s="350"/>
      <c r="GU117" s="350"/>
      <c r="GV117" s="350"/>
      <c r="GW117" s="350"/>
      <c r="GX117" s="350"/>
      <c r="GY117" s="350"/>
      <c r="GZ117" s="350"/>
      <c r="HA117" s="350"/>
      <c r="HB117" s="350"/>
      <c r="HC117" s="350"/>
      <c r="HD117" s="350"/>
      <c r="HE117" s="350"/>
      <c r="HF117" s="350"/>
      <c r="HG117" s="350"/>
      <c r="HH117" s="350"/>
      <c r="HI117" s="350"/>
      <c r="HJ117" s="350"/>
      <c r="HK117" s="350"/>
      <c r="HL117" s="350"/>
      <c r="HM117" s="350"/>
      <c r="HN117" s="350"/>
      <c r="HO117" s="350"/>
      <c r="HP117" s="350"/>
      <c r="HQ117" s="350"/>
      <c r="HR117" s="350"/>
      <c r="HS117" s="350"/>
      <c r="HT117" s="350"/>
      <c r="HU117" s="350"/>
      <c r="HV117" s="350"/>
      <c r="HW117" s="350"/>
      <c r="HX117" s="350"/>
      <c r="HY117" s="350"/>
      <c r="HZ117" s="350"/>
      <c r="IA117" s="350"/>
      <c r="IB117" s="350"/>
      <c r="IC117" s="350"/>
      <c r="ID117" s="350"/>
      <c r="IE117" s="350"/>
      <c r="IF117" s="350"/>
      <c r="IG117" s="350"/>
      <c r="IH117" s="350"/>
      <c r="II117" s="350"/>
      <c r="IJ117" s="350"/>
      <c r="IK117" s="350"/>
      <c r="IL117" s="350"/>
      <c r="IM117" s="350"/>
      <c r="IN117" s="350"/>
      <c r="IO117" s="350"/>
      <c r="IP117" s="350"/>
      <c r="IQ117" s="350"/>
      <c r="IR117" s="350"/>
      <c r="IS117" s="350"/>
      <c r="IT117" s="350"/>
      <c r="IU117" s="350"/>
      <c r="IV117" s="350"/>
      <c r="IW117" s="350"/>
      <c r="IX117" s="350"/>
      <c r="IY117" s="350"/>
      <c r="IZ117" s="350"/>
      <c r="JA117" s="350"/>
      <c r="JB117" s="350"/>
      <c r="JC117" s="350"/>
      <c r="JD117" s="350"/>
      <c r="JE117" s="350"/>
      <c r="JF117" s="350"/>
      <c r="JG117" s="350"/>
      <c r="JH117" s="350"/>
      <c r="JI117" s="350"/>
      <c r="JJ117" s="350"/>
      <c r="JK117" s="350"/>
      <c r="JL117" s="350"/>
      <c r="JM117" s="350"/>
      <c r="JN117" s="350"/>
      <c r="JO117" s="350"/>
      <c r="JP117" s="350"/>
      <c r="JQ117" s="350"/>
      <c r="JR117" s="350"/>
      <c r="JS117" s="350"/>
      <c r="JT117" s="350"/>
      <c r="JU117" s="350"/>
      <c r="JV117" s="350"/>
      <c r="JW117" s="350"/>
      <c r="JX117" s="350"/>
      <c r="JY117" s="350"/>
      <c r="JZ117" s="350"/>
      <c r="KA117" s="350"/>
      <c r="KB117" s="350"/>
      <c r="KC117" s="350"/>
      <c r="KD117" s="350"/>
      <c r="KE117" s="350"/>
      <c r="KF117" s="350"/>
      <c r="KG117" s="350"/>
      <c r="KH117" s="350"/>
      <c r="KI117" s="350"/>
      <c r="KJ117" s="350"/>
      <c r="KK117" s="350"/>
      <c r="KL117" s="350"/>
      <c r="KM117" s="350"/>
      <c r="KN117" s="350"/>
    </row>
    <row r="118" spans="1:303" s="345" customFormat="1" ht="11.25" x14ac:dyDescent="0.2">
      <c r="A118" s="361">
        <v>2014</v>
      </c>
      <c r="B118" s="350"/>
      <c r="C118" s="344">
        <v>22</v>
      </c>
      <c r="D118" s="364">
        <v>14</v>
      </c>
      <c r="E118" s="361"/>
      <c r="F118" s="364" t="s">
        <v>142</v>
      </c>
      <c r="G118" s="361"/>
      <c r="H118" s="296" t="s">
        <v>142</v>
      </c>
      <c r="I118" s="361"/>
      <c r="J118" s="296">
        <v>8</v>
      </c>
      <c r="K118" s="361"/>
      <c r="L118" s="217" t="s">
        <v>142</v>
      </c>
      <c r="M118" s="217" t="s">
        <v>142</v>
      </c>
      <c r="N118" s="217" t="s">
        <v>142</v>
      </c>
      <c r="O118" s="361"/>
      <c r="P118" s="350"/>
      <c r="Q118" s="350"/>
      <c r="R118" s="350"/>
      <c r="S118" s="350"/>
      <c r="T118" s="350"/>
      <c r="U118" s="350"/>
      <c r="V118" s="350"/>
      <c r="W118" s="350"/>
      <c r="X118" s="350"/>
      <c r="Y118" s="350"/>
      <c r="Z118" s="350"/>
      <c r="AA118" s="350"/>
      <c r="AB118" s="350"/>
      <c r="AC118" s="350"/>
      <c r="AD118" s="350"/>
      <c r="AE118" s="350"/>
      <c r="AF118" s="350"/>
      <c r="AG118" s="350"/>
      <c r="AH118" s="350"/>
      <c r="AI118" s="350"/>
      <c r="AJ118" s="350"/>
      <c r="AK118" s="350"/>
      <c r="AL118" s="350"/>
      <c r="AM118" s="350"/>
      <c r="AN118" s="350"/>
      <c r="AO118" s="350"/>
      <c r="AP118" s="350"/>
      <c r="AQ118" s="350"/>
      <c r="AR118" s="350"/>
      <c r="AS118" s="350"/>
      <c r="AT118" s="350"/>
      <c r="AU118" s="350"/>
      <c r="AV118" s="350"/>
      <c r="AW118" s="350"/>
      <c r="AX118" s="350"/>
      <c r="AY118" s="350"/>
      <c r="AZ118" s="350"/>
      <c r="BA118" s="350"/>
      <c r="BB118" s="350"/>
      <c r="BC118" s="350"/>
      <c r="BD118" s="350"/>
      <c r="BE118" s="350"/>
      <c r="BF118" s="350"/>
      <c r="BG118" s="350"/>
      <c r="BH118" s="350"/>
      <c r="BI118" s="350"/>
      <c r="BJ118" s="350"/>
      <c r="BK118" s="350"/>
      <c r="BL118" s="350"/>
      <c r="BM118" s="350"/>
      <c r="BN118" s="350"/>
      <c r="BO118" s="350"/>
      <c r="BP118" s="350"/>
      <c r="BQ118" s="350"/>
      <c r="BR118" s="350"/>
      <c r="BS118" s="350"/>
      <c r="BT118" s="350"/>
      <c r="BU118" s="350"/>
      <c r="BV118" s="350"/>
      <c r="BW118" s="350"/>
      <c r="BX118" s="350"/>
      <c r="BY118" s="350"/>
      <c r="BZ118" s="350"/>
      <c r="CA118" s="350"/>
      <c r="CB118" s="350"/>
      <c r="CC118" s="350"/>
      <c r="CD118" s="350"/>
      <c r="CE118" s="350"/>
      <c r="CF118" s="350"/>
      <c r="CG118" s="350"/>
      <c r="CH118" s="350"/>
      <c r="CI118" s="350"/>
      <c r="CJ118" s="350"/>
      <c r="CK118" s="350"/>
      <c r="CL118" s="350"/>
      <c r="CM118" s="350"/>
      <c r="CN118" s="350"/>
      <c r="CO118" s="350"/>
      <c r="CP118" s="350"/>
      <c r="CQ118" s="350"/>
      <c r="CR118" s="350"/>
      <c r="CS118" s="350"/>
      <c r="CT118" s="350"/>
      <c r="CU118" s="350"/>
      <c r="CV118" s="350"/>
      <c r="CW118" s="350"/>
      <c r="CX118" s="350"/>
      <c r="CY118" s="350"/>
      <c r="CZ118" s="350"/>
      <c r="DA118" s="350"/>
      <c r="DB118" s="350"/>
      <c r="DC118" s="350"/>
      <c r="DD118" s="350"/>
      <c r="DE118" s="350"/>
      <c r="DF118" s="350"/>
      <c r="DG118" s="350"/>
      <c r="DH118" s="350"/>
      <c r="DI118" s="350"/>
      <c r="DJ118" s="350"/>
      <c r="DK118" s="350"/>
      <c r="DL118" s="350"/>
      <c r="DM118" s="350"/>
      <c r="DN118" s="350"/>
      <c r="DO118" s="350"/>
      <c r="DP118" s="350"/>
      <c r="DQ118" s="350"/>
      <c r="DR118" s="350"/>
      <c r="DS118" s="350"/>
      <c r="DT118" s="350"/>
      <c r="DU118" s="350"/>
      <c r="DV118" s="350"/>
      <c r="DW118" s="350"/>
      <c r="DX118" s="350"/>
      <c r="DY118" s="350"/>
      <c r="DZ118" s="350"/>
      <c r="EA118" s="350"/>
      <c r="EB118" s="350"/>
      <c r="EC118" s="350"/>
      <c r="ED118" s="350"/>
      <c r="EE118" s="350"/>
      <c r="EF118" s="350"/>
      <c r="EG118" s="350"/>
      <c r="EH118" s="350"/>
      <c r="EI118" s="350"/>
      <c r="EJ118" s="350"/>
      <c r="EK118" s="350"/>
      <c r="EL118" s="350"/>
      <c r="EM118" s="350"/>
      <c r="EN118" s="350"/>
      <c r="EO118" s="350"/>
      <c r="EP118" s="350"/>
      <c r="EQ118" s="350"/>
      <c r="ER118" s="350"/>
      <c r="ES118" s="350"/>
      <c r="ET118" s="350"/>
      <c r="EU118" s="350"/>
      <c r="EV118" s="350"/>
      <c r="EW118" s="350"/>
      <c r="EX118" s="350"/>
      <c r="EY118" s="350"/>
      <c r="EZ118" s="350"/>
      <c r="FA118" s="350"/>
      <c r="FB118" s="350"/>
      <c r="FC118" s="350"/>
      <c r="FD118" s="350"/>
      <c r="FE118" s="350"/>
      <c r="FF118" s="350"/>
      <c r="FG118" s="350"/>
      <c r="FH118" s="350"/>
      <c r="FI118" s="350"/>
      <c r="FJ118" s="350"/>
      <c r="FK118" s="350"/>
      <c r="FL118" s="350"/>
      <c r="FM118" s="350"/>
      <c r="FN118" s="350"/>
      <c r="FO118" s="350"/>
      <c r="FP118" s="350"/>
      <c r="FQ118" s="350"/>
      <c r="FR118" s="350"/>
      <c r="FS118" s="350"/>
      <c r="FT118" s="350"/>
      <c r="FU118" s="350"/>
      <c r="FV118" s="350"/>
      <c r="FW118" s="350"/>
      <c r="FX118" s="350"/>
      <c r="FY118" s="350"/>
      <c r="FZ118" s="350"/>
      <c r="GA118" s="350"/>
      <c r="GB118" s="350"/>
      <c r="GC118" s="350"/>
      <c r="GD118" s="350"/>
      <c r="GE118" s="350"/>
      <c r="GF118" s="350"/>
      <c r="GG118" s="350"/>
      <c r="GH118" s="350"/>
      <c r="GI118" s="350"/>
      <c r="GJ118" s="350"/>
      <c r="GK118" s="350"/>
      <c r="GL118" s="350"/>
      <c r="GM118" s="350"/>
      <c r="GN118" s="350"/>
      <c r="GO118" s="350"/>
      <c r="GP118" s="350"/>
      <c r="GQ118" s="350"/>
      <c r="GR118" s="350"/>
      <c r="GS118" s="350"/>
      <c r="GT118" s="350"/>
      <c r="GU118" s="350"/>
      <c r="GV118" s="350"/>
      <c r="GW118" s="350"/>
      <c r="GX118" s="350"/>
      <c r="GY118" s="350"/>
      <c r="GZ118" s="350"/>
      <c r="HA118" s="350"/>
      <c r="HB118" s="350"/>
      <c r="HC118" s="350"/>
      <c r="HD118" s="350"/>
      <c r="HE118" s="350"/>
      <c r="HF118" s="350"/>
      <c r="HG118" s="350"/>
      <c r="HH118" s="350"/>
      <c r="HI118" s="350"/>
      <c r="HJ118" s="350"/>
      <c r="HK118" s="350"/>
      <c r="HL118" s="350"/>
      <c r="HM118" s="350"/>
      <c r="HN118" s="350"/>
      <c r="HO118" s="350"/>
      <c r="HP118" s="350"/>
      <c r="HQ118" s="350"/>
      <c r="HR118" s="350"/>
      <c r="HS118" s="350"/>
      <c r="HT118" s="350"/>
      <c r="HU118" s="350"/>
      <c r="HV118" s="350"/>
      <c r="HW118" s="350"/>
      <c r="HX118" s="350"/>
      <c r="HY118" s="350"/>
      <c r="HZ118" s="350"/>
      <c r="IA118" s="350"/>
      <c r="IB118" s="350"/>
      <c r="IC118" s="350"/>
      <c r="ID118" s="350"/>
      <c r="IE118" s="350"/>
      <c r="IF118" s="350"/>
      <c r="IG118" s="350"/>
      <c r="IH118" s="350"/>
      <c r="II118" s="350"/>
      <c r="IJ118" s="350"/>
      <c r="IK118" s="350"/>
      <c r="IL118" s="350"/>
      <c r="IM118" s="350"/>
      <c r="IN118" s="350"/>
      <c r="IO118" s="350"/>
      <c r="IP118" s="350"/>
      <c r="IQ118" s="350"/>
      <c r="IR118" s="350"/>
      <c r="IS118" s="350"/>
      <c r="IT118" s="350"/>
      <c r="IU118" s="350"/>
      <c r="IV118" s="350"/>
      <c r="IW118" s="350"/>
      <c r="IX118" s="350"/>
      <c r="IY118" s="350"/>
      <c r="IZ118" s="350"/>
      <c r="JA118" s="350"/>
      <c r="JB118" s="350"/>
      <c r="JC118" s="350"/>
      <c r="JD118" s="350"/>
      <c r="JE118" s="350"/>
      <c r="JF118" s="350"/>
      <c r="JG118" s="350"/>
      <c r="JH118" s="350"/>
      <c r="JI118" s="350"/>
      <c r="JJ118" s="350"/>
      <c r="JK118" s="350"/>
      <c r="JL118" s="350"/>
      <c r="JM118" s="350"/>
      <c r="JN118" s="350"/>
      <c r="JO118" s="350"/>
      <c r="JP118" s="350"/>
      <c r="JQ118" s="350"/>
      <c r="JR118" s="350"/>
      <c r="JS118" s="350"/>
      <c r="JT118" s="350"/>
      <c r="JU118" s="350"/>
      <c r="JV118" s="350"/>
      <c r="JW118" s="350"/>
      <c r="JX118" s="350"/>
      <c r="JY118" s="350"/>
      <c r="JZ118" s="350"/>
      <c r="KA118" s="350"/>
      <c r="KB118" s="350"/>
      <c r="KC118" s="350"/>
      <c r="KD118" s="350"/>
      <c r="KE118" s="350"/>
      <c r="KF118" s="350"/>
      <c r="KG118" s="350"/>
      <c r="KH118" s="350"/>
      <c r="KI118" s="350"/>
      <c r="KJ118" s="350"/>
      <c r="KK118" s="350"/>
      <c r="KL118" s="350"/>
      <c r="KM118" s="350"/>
      <c r="KN118" s="350"/>
    </row>
    <row r="119" spans="1:303" s="514" customFormat="1" ht="11.25" x14ac:dyDescent="0.2">
      <c r="A119" s="346" t="s">
        <v>663</v>
      </c>
      <c r="B119" s="346"/>
      <c r="C119" s="372">
        <f>SUM(C110:C118)</f>
        <v>191</v>
      </c>
      <c r="D119" s="372">
        <f t="shared" ref="D119" si="51">SUM(D110:D118)</f>
        <v>119</v>
      </c>
      <c r="E119" s="372">
        <f t="shared" ref="E119" si="52">SUM(E110:E118)</f>
        <v>0</v>
      </c>
      <c r="F119" s="372">
        <f t="shared" ref="F119" si="53">SUM(F110:F118)</f>
        <v>2</v>
      </c>
      <c r="G119" s="372">
        <f t="shared" ref="G119" si="54">SUM(G110:G118)</f>
        <v>0</v>
      </c>
      <c r="H119" s="372">
        <f t="shared" ref="H119" si="55">SUM(H110:H118)</f>
        <v>3</v>
      </c>
      <c r="I119" s="372">
        <f t="shared" ref="I119" si="56">SUM(I110:I118)</f>
        <v>0</v>
      </c>
      <c r="J119" s="372">
        <f t="shared" ref="J119" si="57">SUM(J110:J118)</f>
        <v>67</v>
      </c>
      <c r="K119" s="361"/>
      <c r="L119" s="368">
        <f>100*SUM(F119,H119)/C119</f>
        <v>2.6178010471204187</v>
      </c>
      <c r="M119" s="361"/>
      <c r="N119" s="368">
        <f>100*H119/C119</f>
        <v>1.5706806282722514</v>
      </c>
      <c r="O119" s="361"/>
    </row>
    <row r="120" spans="1:303" s="56" customFormat="1" ht="12" customHeight="1" x14ac:dyDescent="0.2">
      <c r="A120" s="361"/>
      <c r="B120" s="350"/>
      <c r="C120" s="217"/>
      <c r="D120" s="217"/>
      <c r="E120" s="361"/>
      <c r="F120" s="217"/>
      <c r="G120" s="361"/>
      <c r="H120" s="217"/>
      <c r="I120" s="361"/>
      <c r="J120" s="217"/>
      <c r="K120" s="361"/>
      <c r="L120" s="362"/>
      <c r="M120" s="361"/>
      <c r="N120" s="362"/>
      <c r="O120" s="361"/>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350"/>
      <c r="AY120" s="350"/>
      <c r="AZ120" s="350"/>
      <c r="BA120" s="350"/>
      <c r="BB120" s="350"/>
      <c r="BC120" s="350"/>
      <c r="BD120" s="350"/>
      <c r="BE120" s="350"/>
      <c r="BF120" s="350"/>
      <c r="BG120" s="350"/>
      <c r="BH120" s="350"/>
      <c r="BI120" s="350"/>
      <c r="BJ120" s="350"/>
      <c r="BK120" s="350"/>
      <c r="BL120" s="350"/>
      <c r="BM120" s="350"/>
      <c r="BN120" s="350"/>
      <c r="BO120" s="350"/>
      <c r="BP120" s="350"/>
      <c r="BQ120" s="350"/>
      <c r="BR120" s="350"/>
      <c r="BS120" s="350"/>
      <c r="BT120" s="350"/>
      <c r="BU120" s="350"/>
      <c r="BV120" s="350"/>
      <c r="BW120" s="350"/>
      <c r="BX120" s="350"/>
      <c r="BY120" s="350"/>
      <c r="BZ120" s="350"/>
      <c r="CA120" s="350"/>
      <c r="CB120" s="350"/>
      <c r="CC120" s="350"/>
      <c r="CD120" s="350"/>
      <c r="CE120" s="350"/>
      <c r="CF120" s="350"/>
      <c r="CG120" s="350"/>
      <c r="CH120" s="350"/>
      <c r="CI120" s="350"/>
      <c r="CJ120" s="350"/>
      <c r="CK120" s="350"/>
      <c r="CL120" s="350"/>
      <c r="CM120" s="350"/>
      <c r="CN120" s="350"/>
      <c r="CO120" s="350"/>
      <c r="CP120" s="350"/>
      <c r="CQ120" s="350"/>
      <c r="CR120" s="350"/>
      <c r="CS120" s="350"/>
      <c r="CT120" s="350"/>
      <c r="CU120" s="350"/>
      <c r="CV120" s="350"/>
      <c r="CW120" s="350"/>
      <c r="CX120" s="350"/>
      <c r="CY120" s="350"/>
      <c r="CZ120" s="350"/>
      <c r="DA120" s="350"/>
      <c r="DB120" s="350"/>
      <c r="DC120" s="350"/>
      <c r="DD120" s="350"/>
      <c r="DE120" s="350"/>
      <c r="DF120" s="350"/>
      <c r="DG120" s="350"/>
      <c r="DH120" s="350"/>
      <c r="DI120" s="350"/>
      <c r="DJ120" s="350"/>
      <c r="DK120" s="350"/>
      <c r="DL120" s="350"/>
      <c r="DM120" s="350"/>
      <c r="DN120" s="350"/>
      <c r="DO120" s="350"/>
      <c r="DP120" s="350"/>
      <c r="DQ120" s="350"/>
      <c r="DR120" s="350"/>
      <c r="DS120" s="350"/>
      <c r="DT120" s="350"/>
      <c r="DU120" s="350"/>
      <c r="DV120" s="350"/>
      <c r="DW120" s="350"/>
      <c r="DX120" s="350"/>
      <c r="DY120" s="350"/>
      <c r="DZ120" s="350"/>
      <c r="EA120" s="350"/>
      <c r="EB120" s="350"/>
      <c r="EC120" s="350"/>
      <c r="ED120" s="350"/>
      <c r="EE120" s="350"/>
      <c r="EF120" s="350"/>
      <c r="EG120" s="350"/>
      <c r="EH120" s="350"/>
      <c r="EI120" s="350"/>
      <c r="EJ120" s="350"/>
      <c r="EK120" s="350"/>
      <c r="EL120" s="350"/>
      <c r="EM120" s="350"/>
      <c r="EN120" s="350"/>
      <c r="EO120" s="350"/>
      <c r="EP120" s="350"/>
      <c r="EQ120" s="350"/>
      <c r="ER120" s="350"/>
      <c r="ES120" s="350"/>
      <c r="ET120" s="350"/>
      <c r="EU120" s="350"/>
      <c r="EV120" s="350"/>
      <c r="EW120" s="350"/>
      <c r="EX120" s="350"/>
      <c r="EY120" s="350"/>
      <c r="EZ120" s="350"/>
      <c r="FA120" s="350"/>
      <c r="FB120" s="350"/>
      <c r="FC120" s="350"/>
      <c r="FD120" s="350"/>
      <c r="FE120" s="350"/>
      <c r="FF120" s="350"/>
      <c r="FG120" s="350"/>
      <c r="FH120" s="350"/>
      <c r="FI120" s="350"/>
      <c r="FJ120" s="350"/>
      <c r="FK120" s="350"/>
      <c r="FL120" s="350"/>
      <c r="FM120" s="350"/>
      <c r="FN120" s="350"/>
      <c r="FO120" s="350"/>
      <c r="FP120" s="350"/>
      <c r="FQ120" s="350"/>
      <c r="FR120" s="350"/>
      <c r="FS120" s="350"/>
      <c r="FT120" s="350"/>
      <c r="FU120" s="350"/>
      <c r="FV120" s="350"/>
      <c r="FW120" s="350"/>
      <c r="FX120" s="350"/>
      <c r="FY120" s="350"/>
      <c r="FZ120" s="350"/>
      <c r="GA120" s="350"/>
      <c r="GB120" s="350"/>
      <c r="GC120" s="350"/>
      <c r="GD120" s="350"/>
      <c r="GE120" s="350"/>
      <c r="GF120" s="350"/>
      <c r="GG120" s="350"/>
      <c r="GH120" s="350"/>
      <c r="GI120" s="350"/>
      <c r="GJ120" s="350"/>
      <c r="GK120" s="350"/>
      <c r="GL120" s="350"/>
      <c r="GM120" s="350"/>
      <c r="GN120" s="350"/>
      <c r="GO120" s="350"/>
      <c r="GP120" s="350"/>
      <c r="GQ120" s="350"/>
      <c r="GR120" s="350"/>
      <c r="GS120" s="350"/>
      <c r="GT120" s="350"/>
      <c r="GU120" s="350"/>
      <c r="GV120" s="350"/>
      <c r="GW120" s="350"/>
      <c r="GX120" s="350"/>
      <c r="GY120" s="350"/>
      <c r="GZ120" s="350"/>
      <c r="HA120" s="350"/>
      <c r="HB120" s="350"/>
      <c r="HC120" s="350"/>
      <c r="HD120" s="350"/>
      <c r="HE120" s="350"/>
      <c r="HF120" s="350"/>
      <c r="HG120" s="350"/>
      <c r="HH120" s="350"/>
      <c r="HI120" s="350"/>
      <c r="HJ120" s="350"/>
      <c r="HK120" s="350"/>
      <c r="HL120" s="350"/>
      <c r="HM120" s="350"/>
      <c r="HN120" s="350"/>
      <c r="HO120" s="350"/>
      <c r="HP120" s="350"/>
      <c r="HQ120" s="350"/>
      <c r="HR120" s="350"/>
      <c r="HS120" s="350"/>
      <c r="HT120" s="350"/>
      <c r="HU120" s="350"/>
      <c r="HV120" s="350"/>
      <c r="HW120" s="350"/>
      <c r="HX120" s="350"/>
      <c r="HY120" s="350"/>
      <c r="HZ120" s="350"/>
      <c r="IA120" s="350"/>
      <c r="IB120" s="350"/>
      <c r="IC120" s="350"/>
      <c r="ID120" s="350"/>
      <c r="IE120" s="350"/>
      <c r="IF120" s="350"/>
      <c r="IG120" s="350"/>
      <c r="IH120" s="350"/>
      <c r="II120" s="350"/>
      <c r="IJ120" s="350"/>
      <c r="IK120" s="350"/>
      <c r="IL120" s="350"/>
      <c r="IM120" s="350"/>
      <c r="IN120" s="350"/>
      <c r="IO120" s="350"/>
      <c r="IP120" s="350"/>
      <c r="IQ120" s="350"/>
      <c r="IR120" s="350"/>
      <c r="IS120" s="350"/>
      <c r="IT120" s="350"/>
      <c r="IU120" s="350"/>
      <c r="IV120" s="350"/>
      <c r="IW120" s="350"/>
      <c r="IX120" s="350"/>
      <c r="IY120" s="350"/>
      <c r="IZ120" s="350"/>
      <c r="JA120" s="350"/>
      <c r="JB120" s="350"/>
      <c r="JC120" s="350"/>
      <c r="JD120" s="350"/>
      <c r="JE120" s="350"/>
      <c r="JF120" s="350"/>
      <c r="JG120" s="350"/>
      <c r="JH120" s="350"/>
      <c r="JI120" s="350"/>
      <c r="JJ120" s="350"/>
      <c r="JK120" s="350"/>
      <c r="JL120" s="350"/>
      <c r="JM120" s="350"/>
      <c r="JN120" s="350"/>
      <c r="JO120" s="350"/>
      <c r="JP120" s="350"/>
      <c r="JQ120" s="350"/>
      <c r="JR120" s="350"/>
      <c r="JS120" s="350"/>
      <c r="JT120" s="350"/>
      <c r="JU120" s="350"/>
      <c r="JV120" s="350"/>
      <c r="JW120" s="350"/>
      <c r="JX120" s="350"/>
      <c r="JY120" s="350"/>
      <c r="JZ120" s="350"/>
      <c r="KA120" s="350"/>
      <c r="KB120" s="350"/>
      <c r="KC120" s="350"/>
      <c r="KD120" s="350"/>
      <c r="KE120" s="350"/>
      <c r="KF120" s="350"/>
      <c r="KG120" s="350"/>
      <c r="KH120" s="350"/>
      <c r="KI120" s="350"/>
      <c r="KJ120" s="350"/>
      <c r="KK120" s="350"/>
      <c r="KL120" s="350"/>
      <c r="KM120" s="350"/>
      <c r="KN120" s="350"/>
    </row>
    <row r="121" spans="1:303" s="56" customFormat="1" ht="11.25" x14ac:dyDescent="0.2">
      <c r="A121" s="214" t="s">
        <v>156</v>
      </c>
      <c r="B121" s="349"/>
      <c r="C121" s="217"/>
      <c r="D121" s="217"/>
      <c r="E121" s="361"/>
      <c r="F121" s="217"/>
      <c r="G121" s="361"/>
      <c r="H121" s="217"/>
      <c r="I121" s="361"/>
      <c r="J121" s="217"/>
      <c r="K121" s="361"/>
      <c r="L121" s="362"/>
      <c r="M121" s="361"/>
      <c r="N121" s="362"/>
      <c r="O121" s="361"/>
      <c r="P121" s="350"/>
      <c r="Q121" s="350"/>
      <c r="R121" s="350"/>
      <c r="S121" s="350"/>
      <c r="T121" s="350"/>
      <c r="U121" s="350"/>
      <c r="V121" s="350"/>
      <c r="W121" s="350"/>
      <c r="X121" s="350"/>
      <c r="Y121" s="350"/>
      <c r="Z121" s="350"/>
      <c r="AA121" s="350"/>
      <c r="AB121" s="350"/>
      <c r="AC121" s="350"/>
      <c r="AD121" s="350"/>
      <c r="AE121" s="350"/>
      <c r="AF121" s="350"/>
      <c r="AG121" s="350"/>
      <c r="AH121" s="350"/>
      <c r="AI121" s="350"/>
      <c r="AJ121" s="350"/>
      <c r="AK121" s="350"/>
      <c r="AL121" s="350"/>
      <c r="AM121" s="350"/>
      <c r="AN121" s="350"/>
      <c r="AO121" s="350"/>
      <c r="AP121" s="350"/>
      <c r="AQ121" s="350"/>
      <c r="AR121" s="350"/>
      <c r="AS121" s="350"/>
      <c r="AT121" s="350"/>
      <c r="AU121" s="350"/>
      <c r="AV121" s="350"/>
      <c r="AW121" s="350"/>
      <c r="AX121" s="350"/>
      <c r="AY121" s="350"/>
      <c r="AZ121" s="350"/>
      <c r="BA121" s="350"/>
      <c r="BB121" s="350"/>
      <c r="BC121" s="350"/>
      <c r="BD121" s="350"/>
      <c r="BE121" s="350"/>
      <c r="BF121" s="350"/>
      <c r="BG121" s="350"/>
      <c r="BH121" s="350"/>
      <c r="BI121" s="350"/>
      <c r="BJ121" s="350"/>
      <c r="BK121" s="350"/>
      <c r="BL121" s="350"/>
      <c r="BM121" s="350"/>
      <c r="BN121" s="350"/>
      <c r="BO121" s="350"/>
      <c r="BP121" s="350"/>
      <c r="BQ121" s="350"/>
      <c r="BR121" s="350"/>
      <c r="BS121" s="350"/>
      <c r="BT121" s="350"/>
      <c r="BU121" s="350"/>
      <c r="BV121" s="350"/>
      <c r="BW121" s="350"/>
      <c r="BX121" s="350"/>
      <c r="BY121" s="350"/>
      <c r="BZ121" s="350"/>
      <c r="CA121" s="350"/>
      <c r="CB121" s="350"/>
      <c r="CC121" s="350"/>
      <c r="CD121" s="350"/>
      <c r="CE121" s="350"/>
      <c r="CF121" s="350"/>
      <c r="CG121" s="350"/>
      <c r="CH121" s="350"/>
      <c r="CI121" s="350"/>
      <c r="CJ121" s="350"/>
      <c r="CK121" s="350"/>
      <c r="CL121" s="350"/>
      <c r="CM121" s="350"/>
      <c r="CN121" s="350"/>
      <c r="CO121" s="350"/>
      <c r="CP121" s="350"/>
      <c r="CQ121" s="350"/>
      <c r="CR121" s="350"/>
      <c r="CS121" s="350"/>
      <c r="CT121" s="350"/>
      <c r="CU121" s="350"/>
      <c r="CV121" s="350"/>
      <c r="CW121" s="350"/>
      <c r="CX121" s="350"/>
      <c r="CY121" s="350"/>
      <c r="CZ121" s="350"/>
      <c r="DA121" s="350"/>
      <c r="DB121" s="350"/>
      <c r="DC121" s="350"/>
      <c r="DD121" s="350"/>
      <c r="DE121" s="350"/>
      <c r="DF121" s="350"/>
      <c r="DG121" s="350"/>
      <c r="DH121" s="350"/>
      <c r="DI121" s="350"/>
      <c r="DJ121" s="350"/>
      <c r="DK121" s="350"/>
      <c r="DL121" s="350"/>
      <c r="DM121" s="350"/>
      <c r="DN121" s="350"/>
      <c r="DO121" s="350"/>
      <c r="DP121" s="350"/>
      <c r="DQ121" s="350"/>
      <c r="DR121" s="350"/>
      <c r="DS121" s="350"/>
      <c r="DT121" s="350"/>
      <c r="DU121" s="350"/>
      <c r="DV121" s="350"/>
      <c r="DW121" s="350"/>
      <c r="DX121" s="350"/>
      <c r="DY121" s="350"/>
      <c r="DZ121" s="350"/>
      <c r="EA121" s="350"/>
      <c r="EB121" s="350"/>
      <c r="EC121" s="350"/>
      <c r="ED121" s="350"/>
      <c r="EE121" s="350"/>
      <c r="EF121" s="350"/>
      <c r="EG121" s="350"/>
      <c r="EH121" s="350"/>
      <c r="EI121" s="350"/>
      <c r="EJ121" s="350"/>
      <c r="EK121" s="350"/>
      <c r="EL121" s="350"/>
      <c r="EM121" s="350"/>
      <c r="EN121" s="350"/>
      <c r="EO121" s="350"/>
      <c r="EP121" s="350"/>
      <c r="EQ121" s="350"/>
      <c r="ER121" s="350"/>
      <c r="ES121" s="350"/>
      <c r="ET121" s="350"/>
      <c r="EU121" s="350"/>
      <c r="EV121" s="350"/>
      <c r="EW121" s="350"/>
      <c r="EX121" s="350"/>
      <c r="EY121" s="350"/>
      <c r="EZ121" s="350"/>
      <c r="FA121" s="350"/>
      <c r="FB121" s="350"/>
      <c r="FC121" s="350"/>
      <c r="FD121" s="350"/>
      <c r="FE121" s="350"/>
      <c r="FF121" s="350"/>
      <c r="FG121" s="350"/>
      <c r="FH121" s="350"/>
      <c r="FI121" s="350"/>
      <c r="FJ121" s="350"/>
      <c r="FK121" s="350"/>
      <c r="FL121" s="350"/>
      <c r="FM121" s="350"/>
      <c r="FN121" s="350"/>
      <c r="FO121" s="350"/>
      <c r="FP121" s="350"/>
      <c r="FQ121" s="350"/>
      <c r="FR121" s="350"/>
      <c r="FS121" s="350"/>
      <c r="FT121" s="350"/>
      <c r="FU121" s="350"/>
      <c r="FV121" s="350"/>
      <c r="FW121" s="350"/>
      <c r="FX121" s="350"/>
      <c r="FY121" s="350"/>
      <c r="FZ121" s="350"/>
      <c r="GA121" s="350"/>
      <c r="GB121" s="350"/>
      <c r="GC121" s="350"/>
      <c r="GD121" s="350"/>
      <c r="GE121" s="350"/>
      <c r="GF121" s="350"/>
      <c r="GG121" s="350"/>
      <c r="GH121" s="350"/>
      <c r="GI121" s="350"/>
      <c r="GJ121" s="350"/>
      <c r="GK121" s="350"/>
      <c r="GL121" s="350"/>
      <c r="GM121" s="350"/>
      <c r="GN121" s="350"/>
      <c r="GO121" s="350"/>
      <c r="GP121" s="350"/>
      <c r="GQ121" s="350"/>
      <c r="GR121" s="350"/>
      <c r="GS121" s="350"/>
      <c r="GT121" s="350"/>
      <c r="GU121" s="350"/>
      <c r="GV121" s="350"/>
      <c r="GW121" s="350"/>
      <c r="GX121" s="350"/>
      <c r="GY121" s="350"/>
      <c r="GZ121" s="350"/>
      <c r="HA121" s="350"/>
      <c r="HB121" s="350"/>
      <c r="HC121" s="350"/>
      <c r="HD121" s="350"/>
      <c r="HE121" s="350"/>
      <c r="HF121" s="350"/>
      <c r="HG121" s="350"/>
      <c r="HH121" s="350"/>
      <c r="HI121" s="350"/>
      <c r="HJ121" s="350"/>
      <c r="HK121" s="350"/>
      <c r="HL121" s="350"/>
      <c r="HM121" s="350"/>
      <c r="HN121" s="350"/>
      <c r="HO121" s="350"/>
      <c r="HP121" s="350"/>
      <c r="HQ121" s="350"/>
      <c r="HR121" s="350"/>
      <c r="HS121" s="350"/>
      <c r="HT121" s="350"/>
      <c r="HU121" s="350"/>
      <c r="HV121" s="350"/>
      <c r="HW121" s="350"/>
      <c r="HX121" s="350"/>
      <c r="HY121" s="350"/>
      <c r="HZ121" s="350"/>
      <c r="IA121" s="350"/>
      <c r="IB121" s="350"/>
      <c r="IC121" s="350"/>
      <c r="ID121" s="350"/>
      <c r="IE121" s="350"/>
      <c r="IF121" s="350"/>
      <c r="IG121" s="350"/>
      <c r="IH121" s="350"/>
      <c r="II121" s="350"/>
      <c r="IJ121" s="350"/>
      <c r="IK121" s="350"/>
      <c r="IL121" s="350"/>
      <c r="IM121" s="350"/>
      <c r="IN121" s="350"/>
      <c r="IO121" s="350"/>
      <c r="IP121" s="350"/>
      <c r="IQ121" s="350"/>
      <c r="IR121" s="350"/>
      <c r="IS121" s="350"/>
      <c r="IT121" s="350"/>
      <c r="IU121" s="350"/>
      <c r="IV121" s="350"/>
      <c r="IW121" s="350"/>
      <c r="IX121" s="350"/>
      <c r="IY121" s="350"/>
      <c r="IZ121" s="350"/>
      <c r="JA121" s="350"/>
      <c r="JB121" s="350"/>
      <c r="JC121" s="350"/>
      <c r="JD121" s="350"/>
      <c r="JE121" s="350"/>
      <c r="JF121" s="350"/>
      <c r="JG121" s="350"/>
      <c r="JH121" s="350"/>
      <c r="JI121" s="350"/>
      <c r="JJ121" s="350"/>
      <c r="JK121" s="350"/>
      <c r="JL121" s="350"/>
      <c r="JM121" s="350"/>
      <c r="JN121" s="350"/>
      <c r="JO121" s="350"/>
      <c r="JP121" s="350"/>
      <c r="JQ121" s="350"/>
      <c r="JR121" s="350"/>
      <c r="JS121" s="350"/>
      <c r="JT121" s="350"/>
      <c r="JU121" s="350"/>
      <c r="JV121" s="350"/>
      <c r="JW121" s="350"/>
      <c r="JX121" s="350"/>
      <c r="JY121" s="350"/>
      <c r="JZ121" s="350"/>
      <c r="KA121" s="350"/>
      <c r="KB121" s="350"/>
      <c r="KC121" s="350"/>
      <c r="KD121" s="350"/>
      <c r="KE121" s="350"/>
      <c r="KF121" s="350"/>
      <c r="KG121" s="350"/>
      <c r="KH121" s="350"/>
      <c r="KI121" s="350"/>
      <c r="KJ121" s="350"/>
      <c r="KK121" s="350"/>
      <c r="KL121" s="350"/>
      <c r="KM121" s="350"/>
      <c r="KN121" s="350"/>
    </row>
    <row r="122" spans="1:303" s="56" customFormat="1" ht="11.25" x14ac:dyDescent="0.2">
      <c r="A122" s="361">
        <v>2006</v>
      </c>
      <c r="B122" s="349"/>
      <c r="C122" s="217">
        <v>194</v>
      </c>
      <c r="D122" s="217">
        <v>143</v>
      </c>
      <c r="E122" s="361"/>
      <c r="F122" s="217">
        <v>5</v>
      </c>
      <c r="G122" s="361"/>
      <c r="H122" s="217">
        <v>30</v>
      </c>
      <c r="I122" s="361"/>
      <c r="J122" s="217">
        <v>16</v>
      </c>
      <c r="K122" s="361"/>
      <c r="L122" s="362">
        <f t="shared" ref="L122:L131" si="58">100*SUM(F122,H122)/C122</f>
        <v>18.041237113402062</v>
      </c>
      <c r="M122" s="361"/>
      <c r="N122" s="362">
        <f t="shared" ref="N122:N131" si="59">100*H122/C122</f>
        <v>15.463917525773196</v>
      </c>
      <c r="O122" s="361"/>
      <c r="P122" s="350"/>
      <c r="Q122" s="350"/>
      <c r="R122" s="350"/>
      <c r="S122" s="350"/>
      <c r="T122" s="350"/>
      <c r="U122" s="350"/>
      <c r="V122" s="350"/>
      <c r="W122" s="350"/>
      <c r="X122" s="350"/>
      <c r="Y122" s="350"/>
      <c r="Z122" s="350"/>
      <c r="AA122" s="350"/>
      <c r="AB122" s="350"/>
      <c r="AC122" s="350"/>
      <c r="AD122" s="350"/>
      <c r="AE122" s="350"/>
      <c r="AF122" s="350"/>
      <c r="AG122" s="350"/>
      <c r="AH122" s="350"/>
      <c r="AI122" s="350"/>
      <c r="AJ122" s="350"/>
      <c r="AK122" s="350"/>
      <c r="AL122" s="350"/>
      <c r="AM122" s="350"/>
      <c r="AN122" s="350"/>
      <c r="AO122" s="350"/>
      <c r="AP122" s="350"/>
      <c r="AQ122" s="350"/>
      <c r="AR122" s="350"/>
      <c r="AS122" s="350"/>
      <c r="AT122" s="350"/>
      <c r="AU122" s="350"/>
      <c r="AV122" s="350"/>
      <c r="AW122" s="350"/>
      <c r="AX122" s="350"/>
      <c r="AY122" s="350"/>
      <c r="AZ122" s="350"/>
      <c r="BA122" s="350"/>
      <c r="BB122" s="350"/>
      <c r="BC122" s="350"/>
      <c r="BD122" s="350"/>
      <c r="BE122" s="350"/>
      <c r="BF122" s="350"/>
      <c r="BG122" s="350"/>
      <c r="BH122" s="350"/>
      <c r="BI122" s="350"/>
      <c r="BJ122" s="350"/>
      <c r="BK122" s="350"/>
      <c r="BL122" s="350"/>
      <c r="BM122" s="350"/>
      <c r="BN122" s="350"/>
      <c r="BO122" s="350"/>
      <c r="BP122" s="350"/>
      <c r="BQ122" s="350"/>
      <c r="BR122" s="350"/>
      <c r="BS122" s="350"/>
      <c r="BT122" s="350"/>
      <c r="BU122" s="350"/>
      <c r="BV122" s="350"/>
      <c r="BW122" s="350"/>
      <c r="BX122" s="350"/>
      <c r="BY122" s="350"/>
      <c r="BZ122" s="350"/>
      <c r="CA122" s="350"/>
      <c r="CB122" s="350"/>
      <c r="CC122" s="350"/>
      <c r="CD122" s="350"/>
      <c r="CE122" s="350"/>
      <c r="CF122" s="350"/>
      <c r="CG122" s="350"/>
      <c r="CH122" s="350"/>
      <c r="CI122" s="350"/>
      <c r="CJ122" s="350"/>
      <c r="CK122" s="350"/>
      <c r="CL122" s="350"/>
      <c r="CM122" s="350"/>
      <c r="CN122" s="350"/>
      <c r="CO122" s="350"/>
      <c r="CP122" s="350"/>
      <c r="CQ122" s="350"/>
      <c r="CR122" s="350"/>
      <c r="CS122" s="350"/>
      <c r="CT122" s="350"/>
      <c r="CU122" s="350"/>
      <c r="CV122" s="350"/>
      <c r="CW122" s="350"/>
      <c r="CX122" s="350"/>
      <c r="CY122" s="350"/>
      <c r="CZ122" s="350"/>
      <c r="DA122" s="350"/>
      <c r="DB122" s="350"/>
      <c r="DC122" s="350"/>
      <c r="DD122" s="350"/>
      <c r="DE122" s="350"/>
      <c r="DF122" s="350"/>
      <c r="DG122" s="350"/>
      <c r="DH122" s="350"/>
      <c r="DI122" s="350"/>
      <c r="DJ122" s="350"/>
      <c r="DK122" s="350"/>
      <c r="DL122" s="350"/>
      <c r="DM122" s="350"/>
      <c r="DN122" s="350"/>
      <c r="DO122" s="350"/>
      <c r="DP122" s="350"/>
      <c r="DQ122" s="350"/>
      <c r="DR122" s="350"/>
      <c r="DS122" s="350"/>
      <c r="DT122" s="350"/>
      <c r="DU122" s="350"/>
      <c r="DV122" s="350"/>
      <c r="DW122" s="350"/>
      <c r="DX122" s="350"/>
      <c r="DY122" s="350"/>
      <c r="DZ122" s="350"/>
      <c r="EA122" s="350"/>
      <c r="EB122" s="350"/>
      <c r="EC122" s="350"/>
      <c r="ED122" s="350"/>
      <c r="EE122" s="350"/>
      <c r="EF122" s="350"/>
      <c r="EG122" s="350"/>
      <c r="EH122" s="350"/>
      <c r="EI122" s="350"/>
      <c r="EJ122" s="350"/>
      <c r="EK122" s="350"/>
      <c r="EL122" s="350"/>
      <c r="EM122" s="350"/>
      <c r="EN122" s="350"/>
      <c r="EO122" s="350"/>
      <c r="EP122" s="350"/>
      <c r="EQ122" s="350"/>
      <c r="ER122" s="350"/>
      <c r="ES122" s="350"/>
      <c r="ET122" s="350"/>
      <c r="EU122" s="350"/>
      <c r="EV122" s="350"/>
      <c r="EW122" s="350"/>
      <c r="EX122" s="350"/>
      <c r="EY122" s="350"/>
      <c r="EZ122" s="350"/>
      <c r="FA122" s="350"/>
      <c r="FB122" s="350"/>
      <c r="FC122" s="350"/>
      <c r="FD122" s="350"/>
      <c r="FE122" s="350"/>
      <c r="FF122" s="350"/>
      <c r="FG122" s="350"/>
      <c r="FH122" s="350"/>
      <c r="FI122" s="350"/>
      <c r="FJ122" s="350"/>
      <c r="FK122" s="350"/>
      <c r="FL122" s="350"/>
      <c r="FM122" s="350"/>
      <c r="FN122" s="350"/>
      <c r="FO122" s="350"/>
      <c r="FP122" s="350"/>
      <c r="FQ122" s="350"/>
      <c r="FR122" s="350"/>
      <c r="FS122" s="350"/>
      <c r="FT122" s="350"/>
      <c r="FU122" s="350"/>
      <c r="FV122" s="350"/>
      <c r="FW122" s="350"/>
      <c r="FX122" s="350"/>
      <c r="FY122" s="350"/>
      <c r="FZ122" s="350"/>
      <c r="GA122" s="350"/>
      <c r="GB122" s="350"/>
      <c r="GC122" s="350"/>
      <c r="GD122" s="350"/>
      <c r="GE122" s="350"/>
      <c r="GF122" s="350"/>
      <c r="GG122" s="350"/>
      <c r="GH122" s="350"/>
      <c r="GI122" s="350"/>
      <c r="GJ122" s="350"/>
      <c r="GK122" s="350"/>
      <c r="GL122" s="350"/>
      <c r="GM122" s="350"/>
      <c r="GN122" s="350"/>
      <c r="GO122" s="350"/>
      <c r="GP122" s="350"/>
      <c r="GQ122" s="350"/>
      <c r="GR122" s="350"/>
      <c r="GS122" s="350"/>
      <c r="GT122" s="350"/>
      <c r="GU122" s="350"/>
      <c r="GV122" s="350"/>
      <c r="GW122" s="350"/>
      <c r="GX122" s="350"/>
      <c r="GY122" s="350"/>
      <c r="GZ122" s="350"/>
      <c r="HA122" s="350"/>
      <c r="HB122" s="350"/>
      <c r="HC122" s="350"/>
      <c r="HD122" s="350"/>
      <c r="HE122" s="350"/>
      <c r="HF122" s="350"/>
      <c r="HG122" s="350"/>
      <c r="HH122" s="350"/>
      <c r="HI122" s="350"/>
      <c r="HJ122" s="350"/>
      <c r="HK122" s="350"/>
      <c r="HL122" s="350"/>
      <c r="HM122" s="350"/>
      <c r="HN122" s="350"/>
      <c r="HO122" s="350"/>
      <c r="HP122" s="350"/>
      <c r="HQ122" s="350"/>
      <c r="HR122" s="350"/>
      <c r="HS122" s="350"/>
      <c r="HT122" s="350"/>
      <c r="HU122" s="350"/>
      <c r="HV122" s="350"/>
      <c r="HW122" s="350"/>
      <c r="HX122" s="350"/>
      <c r="HY122" s="350"/>
      <c r="HZ122" s="350"/>
      <c r="IA122" s="350"/>
      <c r="IB122" s="350"/>
      <c r="IC122" s="350"/>
      <c r="ID122" s="350"/>
      <c r="IE122" s="350"/>
      <c r="IF122" s="350"/>
      <c r="IG122" s="350"/>
      <c r="IH122" s="350"/>
      <c r="II122" s="350"/>
      <c r="IJ122" s="350"/>
      <c r="IK122" s="350"/>
      <c r="IL122" s="350"/>
      <c r="IM122" s="350"/>
      <c r="IN122" s="350"/>
      <c r="IO122" s="350"/>
      <c r="IP122" s="350"/>
      <c r="IQ122" s="350"/>
      <c r="IR122" s="350"/>
      <c r="IS122" s="350"/>
      <c r="IT122" s="350"/>
      <c r="IU122" s="350"/>
      <c r="IV122" s="350"/>
      <c r="IW122" s="350"/>
      <c r="IX122" s="350"/>
      <c r="IY122" s="350"/>
      <c r="IZ122" s="350"/>
      <c r="JA122" s="350"/>
      <c r="JB122" s="350"/>
      <c r="JC122" s="350"/>
      <c r="JD122" s="350"/>
      <c r="JE122" s="350"/>
      <c r="JF122" s="350"/>
      <c r="JG122" s="350"/>
      <c r="JH122" s="350"/>
      <c r="JI122" s="350"/>
      <c r="JJ122" s="350"/>
      <c r="JK122" s="350"/>
      <c r="JL122" s="350"/>
      <c r="JM122" s="350"/>
      <c r="JN122" s="350"/>
      <c r="JO122" s="350"/>
      <c r="JP122" s="350"/>
      <c r="JQ122" s="350"/>
      <c r="JR122" s="350"/>
      <c r="JS122" s="350"/>
      <c r="JT122" s="350"/>
      <c r="JU122" s="350"/>
      <c r="JV122" s="350"/>
      <c r="JW122" s="350"/>
      <c r="JX122" s="350"/>
      <c r="JY122" s="350"/>
      <c r="JZ122" s="350"/>
      <c r="KA122" s="350"/>
      <c r="KB122" s="350"/>
      <c r="KC122" s="350"/>
      <c r="KD122" s="350"/>
      <c r="KE122" s="350"/>
      <c r="KF122" s="350"/>
      <c r="KG122" s="350"/>
      <c r="KH122" s="350"/>
      <c r="KI122" s="350"/>
      <c r="KJ122" s="350"/>
      <c r="KK122" s="350"/>
      <c r="KL122" s="350"/>
      <c r="KM122" s="350"/>
      <c r="KN122" s="350"/>
    </row>
    <row r="123" spans="1:303" s="56" customFormat="1" ht="11.25" x14ac:dyDescent="0.2">
      <c r="A123" s="361">
        <v>2007</v>
      </c>
      <c r="B123" s="349"/>
      <c r="C123" s="217">
        <v>247</v>
      </c>
      <c r="D123" s="217">
        <v>150</v>
      </c>
      <c r="E123" s="361"/>
      <c r="F123" s="217">
        <v>16</v>
      </c>
      <c r="G123" s="361"/>
      <c r="H123" s="217">
        <v>37</v>
      </c>
      <c r="I123" s="361"/>
      <c r="J123" s="217">
        <v>44</v>
      </c>
      <c r="K123" s="361"/>
      <c r="L123" s="362">
        <f t="shared" si="58"/>
        <v>21.457489878542511</v>
      </c>
      <c r="M123" s="361"/>
      <c r="N123" s="362">
        <f t="shared" si="59"/>
        <v>14.979757085020243</v>
      </c>
      <c r="O123" s="361"/>
      <c r="Q123" s="350"/>
      <c r="R123" s="350"/>
      <c r="S123" s="350"/>
      <c r="T123" s="350"/>
      <c r="U123" s="350"/>
      <c r="V123" s="350"/>
      <c r="W123" s="350"/>
      <c r="X123" s="350"/>
      <c r="Y123" s="350"/>
      <c r="Z123" s="350"/>
      <c r="AA123" s="350"/>
      <c r="AB123" s="350"/>
      <c r="AC123" s="350"/>
      <c r="AD123" s="350"/>
      <c r="AE123" s="350"/>
      <c r="AF123" s="350"/>
      <c r="AG123" s="350"/>
      <c r="AH123" s="350"/>
      <c r="AI123" s="350"/>
      <c r="AJ123" s="350"/>
      <c r="AK123" s="350"/>
      <c r="AL123" s="350"/>
      <c r="AM123" s="350"/>
      <c r="AN123" s="350"/>
      <c r="AO123" s="350"/>
      <c r="AP123" s="350"/>
      <c r="AQ123" s="350"/>
      <c r="AR123" s="350"/>
      <c r="AS123" s="350"/>
      <c r="AT123" s="350"/>
      <c r="AU123" s="350"/>
      <c r="AV123" s="350"/>
      <c r="AW123" s="350"/>
      <c r="AX123" s="350"/>
      <c r="AY123" s="350"/>
      <c r="AZ123" s="350"/>
      <c r="BA123" s="350"/>
      <c r="BB123" s="350"/>
      <c r="BC123" s="350"/>
      <c r="BD123" s="350"/>
      <c r="BE123" s="350"/>
      <c r="BF123" s="350"/>
      <c r="BG123" s="350"/>
      <c r="BH123" s="350"/>
      <c r="BI123" s="350"/>
      <c r="BJ123" s="350"/>
      <c r="BK123" s="350"/>
      <c r="BL123" s="350"/>
      <c r="BM123" s="350"/>
      <c r="BN123" s="350"/>
      <c r="BO123" s="350"/>
      <c r="BP123" s="350"/>
      <c r="BQ123" s="350"/>
      <c r="BR123" s="350"/>
      <c r="BS123" s="350"/>
      <c r="BT123" s="350"/>
      <c r="BU123" s="350"/>
      <c r="BV123" s="350"/>
      <c r="BW123" s="350"/>
      <c r="BX123" s="350"/>
      <c r="BY123" s="350"/>
      <c r="BZ123" s="350"/>
      <c r="CA123" s="350"/>
      <c r="CB123" s="350"/>
      <c r="CC123" s="350"/>
      <c r="CD123" s="350"/>
      <c r="CE123" s="350"/>
      <c r="CF123" s="350"/>
      <c r="CG123" s="350"/>
      <c r="CH123" s="350"/>
      <c r="CI123" s="350"/>
      <c r="CJ123" s="350"/>
      <c r="CK123" s="350"/>
      <c r="CL123" s="350"/>
      <c r="CM123" s="350"/>
      <c r="CN123" s="350"/>
      <c r="CO123" s="350"/>
      <c r="CP123" s="350"/>
      <c r="CQ123" s="350"/>
      <c r="CR123" s="350"/>
      <c r="CS123" s="350"/>
      <c r="CT123" s="350"/>
      <c r="CU123" s="350"/>
      <c r="CV123" s="350"/>
      <c r="CW123" s="350"/>
      <c r="CX123" s="350"/>
      <c r="CY123" s="350"/>
      <c r="CZ123" s="350"/>
      <c r="DA123" s="350"/>
      <c r="DB123" s="350"/>
      <c r="DC123" s="350"/>
      <c r="DD123" s="350"/>
      <c r="DE123" s="350"/>
      <c r="DF123" s="350"/>
      <c r="DG123" s="350"/>
      <c r="DH123" s="350"/>
      <c r="DI123" s="350"/>
      <c r="DJ123" s="350"/>
      <c r="DK123" s="350"/>
      <c r="DL123" s="350"/>
      <c r="DM123" s="350"/>
      <c r="DN123" s="350"/>
      <c r="DO123" s="350"/>
      <c r="DP123" s="350"/>
      <c r="DQ123" s="350"/>
      <c r="DR123" s="350"/>
      <c r="DS123" s="350"/>
      <c r="DT123" s="350"/>
      <c r="DU123" s="350"/>
      <c r="DV123" s="350"/>
      <c r="DW123" s="350"/>
      <c r="DX123" s="350"/>
      <c r="DY123" s="350"/>
      <c r="DZ123" s="350"/>
      <c r="EA123" s="350"/>
      <c r="EB123" s="350"/>
      <c r="EC123" s="350"/>
      <c r="ED123" s="350"/>
      <c r="EE123" s="350"/>
      <c r="EF123" s="350"/>
      <c r="EG123" s="350"/>
      <c r="EH123" s="350"/>
      <c r="EI123" s="350"/>
      <c r="EJ123" s="350"/>
      <c r="EK123" s="350"/>
      <c r="EL123" s="350"/>
      <c r="EM123" s="350"/>
      <c r="EN123" s="350"/>
      <c r="EO123" s="350"/>
      <c r="EP123" s="350"/>
      <c r="EQ123" s="350"/>
      <c r="ER123" s="350"/>
      <c r="ES123" s="350"/>
      <c r="ET123" s="350"/>
      <c r="EU123" s="350"/>
      <c r="EV123" s="350"/>
      <c r="EW123" s="350"/>
      <c r="EX123" s="350"/>
      <c r="EY123" s="350"/>
      <c r="EZ123" s="350"/>
      <c r="FA123" s="350"/>
      <c r="FB123" s="350"/>
      <c r="FC123" s="350"/>
      <c r="FD123" s="350"/>
      <c r="FE123" s="350"/>
      <c r="FF123" s="350"/>
      <c r="FG123" s="350"/>
      <c r="FH123" s="350"/>
      <c r="FI123" s="350"/>
      <c r="FJ123" s="350"/>
      <c r="FK123" s="350"/>
      <c r="FL123" s="350"/>
      <c r="FM123" s="350"/>
      <c r="FN123" s="350"/>
      <c r="FO123" s="350"/>
      <c r="FP123" s="350"/>
      <c r="FQ123" s="350"/>
      <c r="FR123" s="350"/>
      <c r="FS123" s="350"/>
      <c r="FT123" s="350"/>
      <c r="FU123" s="350"/>
      <c r="FV123" s="350"/>
      <c r="FW123" s="350"/>
      <c r="FX123" s="350"/>
      <c r="FY123" s="350"/>
      <c r="FZ123" s="350"/>
      <c r="GA123" s="350"/>
      <c r="GB123" s="350"/>
      <c r="GC123" s="350"/>
      <c r="GD123" s="350"/>
      <c r="GE123" s="350"/>
      <c r="GF123" s="350"/>
      <c r="GG123" s="350"/>
      <c r="GH123" s="350"/>
      <c r="GI123" s="350"/>
      <c r="GJ123" s="350"/>
      <c r="GK123" s="350"/>
      <c r="GL123" s="350"/>
      <c r="GM123" s="350"/>
      <c r="GN123" s="350"/>
      <c r="GO123" s="350"/>
      <c r="GP123" s="350"/>
      <c r="GQ123" s="350"/>
      <c r="GR123" s="350"/>
      <c r="GS123" s="350"/>
      <c r="GT123" s="350"/>
      <c r="GU123" s="350"/>
      <c r="GV123" s="350"/>
      <c r="GW123" s="350"/>
      <c r="GX123" s="350"/>
      <c r="GY123" s="350"/>
      <c r="GZ123" s="350"/>
      <c r="HA123" s="350"/>
      <c r="HB123" s="350"/>
      <c r="HC123" s="350"/>
      <c r="HD123" s="350"/>
      <c r="HE123" s="350"/>
      <c r="HF123" s="350"/>
      <c r="HG123" s="350"/>
      <c r="HH123" s="350"/>
      <c r="HI123" s="350"/>
      <c r="HJ123" s="350"/>
      <c r="HK123" s="350"/>
      <c r="HL123" s="350"/>
      <c r="HM123" s="350"/>
      <c r="HN123" s="350"/>
      <c r="HO123" s="350"/>
      <c r="HP123" s="350"/>
      <c r="HQ123" s="350"/>
      <c r="HR123" s="350"/>
      <c r="HS123" s="350"/>
      <c r="HT123" s="350"/>
      <c r="HU123" s="350"/>
      <c r="HV123" s="350"/>
      <c r="HW123" s="350"/>
      <c r="HX123" s="350"/>
      <c r="HY123" s="350"/>
      <c r="HZ123" s="350"/>
      <c r="IA123" s="350"/>
      <c r="IB123" s="350"/>
      <c r="IC123" s="350"/>
      <c r="ID123" s="350"/>
      <c r="IE123" s="350"/>
      <c r="IF123" s="350"/>
      <c r="IG123" s="350"/>
      <c r="IH123" s="350"/>
      <c r="II123" s="350"/>
      <c r="IJ123" s="350"/>
      <c r="IK123" s="350"/>
      <c r="IL123" s="350"/>
      <c r="IM123" s="350"/>
      <c r="IN123" s="350"/>
      <c r="IO123" s="350"/>
      <c r="IP123" s="350"/>
      <c r="IQ123" s="350"/>
      <c r="IR123" s="350"/>
      <c r="IS123" s="350"/>
      <c r="IT123" s="350"/>
      <c r="IU123" s="350"/>
      <c r="IV123" s="350"/>
      <c r="IW123" s="350"/>
      <c r="IX123" s="350"/>
      <c r="IY123" s="350"/>
      <c r="IZ123" s="350"/>
      <c r="JA123" s="350"/>
      <c r="JB123" s="350"/>
      <c r="JC123" s="350"/>
      <c r="JD123" s="350"/>
      <c r="JE123" s="350"/>
      <c r="JF123" s="350"/>
      <c r="JG123" s="350"/>
      <c r="JH123" s="350"/>
      <c r="JI123" s="350"/>
      <c r="JJ123" s="350"/>
      <c r="JK123" s="350"/>
      <c r="JL123" s="350"/>
      <c r="JM123" s="350"/>
      <c r="JN123" s="350"/>
      <c r="JO123" s="350"/>
      <c r="JP123" s="350"/>
      <c r="JQ123" s="350"/>
      <c r="JR123" s="350"/>
      <c r="JS123" s="350"/>
      <c r="JT123" s="350"/>
      <c r="JU123" s="350"/>
      <c r="JV123" s="350"/>
      <c r="JW123" s="350"/>
      <c r="JX123" s="350"/>
      <c r="JY123" s="350"/>
      <c r="JZ123" s="350"/>
      <c r="KA123" s="350"/>
      <c r="KB123" s="350"/>
      <c r="KC123" s="350"/>
      <c r="KD123" s="350"/>
      <c r="KE123" s="350"/>
      <c r="KF123" s="350"/>
      <c r="KG123" s="350"/>
      <c r="KH123" s="350"/>
      <c r="KI123" s="350"/>
      <c r="KJ123" s="350"/>
      <c r="KK123" s="350"/>
      <c r="KL123" s="350"/>
      <c r="KM123" s="350"/>
      <c r="KN123" s="350"/>
    </row>
    <row r="124" spans="1:303" s="56" customFormat="1" ht="11.25" x14ac:dyDescent="0.2">
      <c r="A124" s="361">
        <v>2008</v>
      </c>
      <c r="B124" s="349"/>
      <c r="C124" s="217">
        <v>167</v>
      </c>
      <c r="D124" s="217">
        <v>124</v>
      </c>
      <c r="E124" s="361"/>
      <c r="F124" s="217">
        <v>8</v>
      </c>
      <c r="G124" s="361"/>
      <c r="H124" s="217">
        <v>18</v>
      </c>
      <c r="I124" s="361"/>
      <c r="J124" s="217">
        <v>17</v>
      </c>
      <c r="K124" s="361"/>
      <c r="L124" s="362">
        <f t="shared" si="58"/>
        <v>15.568862275449101</v>
      </c>
      <c r="M124" s="361"/>
      <c r="N124" s="362">
        <f t="shared" si="59"/>
        <v>10.778443113772456</v>
      </c>
      <c r="O124" s="361"/>
      <c r="Q124" s="350"/>
      <c r="R124" s="350"/>
      <c r="S124" s="350"/>
      <c r="T124" s="350"/>
      <c r="U124" s="350"/>
      <c r="V124" s="350"/>
      <c r="W124" s="350"/>
      <c r="X124" s="350"/>
      <c r="Y124" s="350"/>
      <c r="Z124" s="350"/>
      <c r="AA124" s="350"/>
      <c r="AB124" s="350"/>
      <c r="AC124" s="350"/>
      <c r="AD124" s="350"/>
      <c r="AE124" s="350"/>
      <c r="AF124" s="350"/>
      <c r="AG124" s="350"/>
      <c r="AH124" s="350"/>
      <c r="AI124" s="350"/>
      <c r="AJ124" s="350"/>
      <c r="AK124" s="350"/>
      <c r="AL124" s="350"/>
      <c r="AM124" s="350"/>
      <c r="AN124" s="350"/>
      <c r="AO124" s="350"/>
      <c r="AP124" s="350"/>
      <c r="AQ124" s="350"/>
      <c r="AR124" s="350"/>
      <c r="AS124" s="350"/>
      <c r="AT124" s="350"/>
      <c r="AU124" s="350"/>
      <c r="AV124" s="350"/>
      <c r="AW124" s="350"/>
      <c r="AX124" s="350"/>
      <c r="AY124" s="350"/>
      <c r="AZ124" s="350"/>
      <c r="BA124" s="350"/>
      <c r="BB124" s="350"/>
      <c r="BC124" s="350"/>
      <c r="BD124" s="350"/>
      <c r="BE124" s="350"/>
      <c r="BF124" s="350"/>
      <c r="BG124" s="350"/>
      <c r="BH124" s="350"/>
      <c r="BI124" s="350"/>
      <c r="BJ124" s="350"/>
      <c r="BK124" s="350"/>
      <c r="BL124" s="350"/>
      <c r="BM124" s="350"/>
      <c r="BN124" s="350"/>
      <c r="BO124" s="350"/>
      <c r="BP124" s="350"/>
      <c r="BQ124" s="350"/>
      <c r="BR124" s="350"/>
      <c r="BS124" s="350"/>
      <c r="BT124" s="350"/>
      <c r="BU124" s="350"/>
      <c r="BV124" s="350"/>
      <c r="BW124" s="350"/>
      <c r="BX124" s="350"/>
      <c r="BY124" s="350"/>
      <c r="BZ124" s="350"/>
      <c r="CA124" s="350"/>
      <c r="CB124" s="350"/>
      <c r="CC124" s="350"/>
      <c r="CD124" s="350"/>
      <c r="CE124" s="350"/>
      <c r="CF124" s="350"/>
      <c r="CG124" s="350"/>
      <c r="CH124" s="350"/>
      <c r="CI124" s="350"/>
      <c r="CJ124" s="350"/>
      <c r="CK124" s="350"/>
      <c r="CL124" s="350"/>
      <c r="CM124" s="350"/>
      <c r="CN124" s="350"/>
      <c r="CO124" s="350"/>
      <c r="CP124" s="350"/>
      <c r="CQ124" s="350"/>
      <c r="CR124" s="350"/>
      <c r="CS124" s="350"/>
      <c r="CT124" s="350"/>
      <c r="CU124" s="350"/>
      <c r="CV124" s="350"/>
      <c r="CW124" s="350"/>
      <c r="CX124" s="350"/>
      <c r="CY124" s="350"/>
      <c r="CZ124" s="350"/>
      <c r="DA124" s="350"/>
      <c r="DB124" s="350"/>
      <c r="DC124" s="350"/>
      <c r="DD124" s="350"/>
      <c r="DE124" s="350"/>
      <c r="DF124" s="350"/>
      <c r="DG124" s="350"/>
      <c r="DH124" s="350"/>
      <c r="DI124" s="350"/>
      <c r="DJ124" s="350"/>
      <c r="DK124" s="350"/>
      <c r="DL124" s="350"/>
      <c r="DM124" s="350"/>
      <c r="DN124" s="350"/>
      <c r="DO124" s="350"/>
      <c r="DP124" s="350"/>
      <c r="DQ124" s="350"/>
      <c r="DR124" s="350"/>
      <c r="DS124" s="350"/>
      <c r="DT124" s="350"/>
      <c r="DU124" s="350"/>
      <c r="DV124" s="350"/>
      <c r="DW124" s="350"/>
      <c r="DX124" s="350"/>
      <c r="DY124" s="350"/>
      <c r="DZ124" s="350"/>
      <c r="EA124" s="350"/>
      <c r="EB124" s="350"/>
      <c r="EC124" s="350"/>
      <c r="ED124" s="350"/>
      <c r="EE124" s="350"/>
      <c r="EF124" s="350"/>
      <c r="EG124" s="350"/>
      <c r="EH124" s="350"/>
      <c r="EI124" s="350"/>
      <c r="EJ124" s="350"/>
      <c r="EK124" s="350"/>
      <c r="EL124" s="350"/>
      <c r="EM124" s="350"/>
      <c r="EN124" s="350"/>
      <c r="EO124" s="350"/>
      <c r="EP124" s="350"/>
      <c r="EQ124" s="350"/>
      <c r="ER124" s="350"/>
      <c r="ES124" s="350"/>
      <c r="ET124" s="350"/>
      <c r="EU124" s="350"/>
      <c r="EV124" s="350"/>
      <c r="EW124" s="350"/>
      <c r="EX124" s="350"/>
      <c r="EY124" s="350"/>
      <c r="EZ124" s="350"/>
      <c r="FA124" s="350"/>
      <c r="FB124" s="350"/>
      <c r="FC124" s="350"/>
      <c r="FD124" s="350"/>
      <c r="FE124" s="350"/>
      <c r="FF124" s="350"/>
      <c r="FG124" s="350"/>
      <c r="FH124" s="350"/>
      <c r="FI124" s="350"/>
      <c r="FJ124" s="350"/>
      <c r="FK124" s="350"/>
      <c r="FL124" s="350"/>
      <c r="FM124" s="350"/>
      <c r="FN124" s="350"/>
      <c r="FO124" s="350"/>
      <c r="FP124" s="350"/>
      <c r="FQ124" s="350"/>
      <c r="FR124" s="350"/>
      <c r="FS124" s="350"/>
      <c r="FT124" s="350"/>
      <c r="FU124" s="350"/>
      <c r="FV124" s="350"/>
      <c r="FW124" s="350"/>
      <c r="FX124" s="350"/>
      <c r="FY124" s="350"/>
      <c r="FZ124" s="350"/>
      <c r="GA124" s="350"/>
      <c r="GB124" s="350"/>
      <c r="GC124" s="350"/>
      <c r="GD124" s="350"/>
      <c r="GE124" s="350"/>
      <c r="GF124" s="350"/>
      <c r="GG124" s="350"/>
      <c r="GH124" s="350"/>
      <c r="GI124" s="350"/>
      <c r="GJ124" s="350"/>
      <c r="GK124" s="350"/>
      <c r="GL124" s="350"/>
      <c r="GM124" s="350"/>
      <c r="GN124" s="350"/>
      <c r="GO124" s="350"/>
      <c r="GP124" s="350"/>
      <c r="GQ124" s="350"/>
      <c r="GR124" s="350"/>
      <c r="GS124" s="350"/>
      <c r="GT124" s="350"/>
      <c r="GU124" s="350"/>
      <c r="GV124" s="350"/>
      <c r="GW124" s="350"/>
      <c r="GX124" s="350"/>
      <c r="GY124" s="350"/>
      <c r="GZ124" s="350"/>
      <c r="HA124" s="350"/>
      <c r="HB124" s="350"/>
      <c r="HC124" s="350"/>
      <c r="HD124" s="350"/>
      <c r="HE124" s="350"/>
      <c r="HF124" s="350"/>
      <c r="HG124" s="350"/>
      <c r="HH124" s="350"/>
      <c r="HI124" s="350"/>
      <c r="HJ124" s="350"/>
      <c r="HK124" s="350"/>
      <c r="HL124" s="350"/>
      <c r="HM124" s="350"/>
      <c r="HN124" s="350"/>
      <c r="HO124" s="350"/>
      <c r="HP124" s="350"/>
      <c r="HQ124" s="350"/>
      <c r="HR124" s="350"/>
      <c r="HS124" s="350"/>
      <c r="HT124" s="350"/>
      <c r="HU124" s="350"/>
      <c r="HV124" s="350"/>
      <c r="HW124" s="350"/>
      <c r="HX124" s="350"/>
      <c r="HY124" s="350"/>
      <c r="HZ124" s="350"/>
      <c r="IA124" s="350"/>
      <c r="IB124" s="350"/>
      <c r="IC124" s="350"/>
      <c r="ID124" s="350"/>
      <c r="IE124" s="350"/>
      <c r="IF124" s="350"/>
      <c r="IG124" s="350"/>
      <c r="IH124" s="350"/>
      <c r="II124" s="350"/>
      <c r="IJ124" s="350"/>
      <c r="IK124" s="350"/>
      <c r="IL124" s="350"/>
      <c r="IM124" s="350"/>
      <c r="IN124" s="350"/>
      <c r="IO124" s="350"/>
      <c r="IP124" s="350"/>
      <c r="IQ124" s="350"/>
      <c r="IR124" s="350"/>
      <c r="IS124" s="350"/>
      <c r="IT124" s="350"/>
      <c r="IU124" s="350"/>
      <c r="IV124" s="350"/>
      <c r="IW124" s="350"/>
      <c r="IX124" s="350"/>
      <c r="IY124" s="350"/>
      <c r="IZ124" s="350"/>
      <c r="JA124" s="350"/>
      <c r="JB124" s="350"/>
      <c r="JC124" s="350"/>
      <c r="JD124" s="350"/>
      <c r="JE124" s="350"/>
      <c r="JF124" s="350"/>
      <c r="JG124" s="350"/>
      <c r="JH124" s="350"/>
      <c r="JI124" s="350"/>
      <c r="JJ124" s="350"/>
      <c r="JK124" s="350"/>
      <c r="JL124" s="350"/>
      <c r="JM124" s="350"/>
      <c r="JN124" s="350"/>
      <c r="JO124" s="350"/>
      <c r="JP124" s="350"/>
      <c r="JQ124" s="350"/>
      <c r="JR124" s="350"/>
      <c r="JS124" s="350"/>
      <c r="JT124" s="350"/>
      <c r="JU124" s="350"/>
      <c r="JV124" s="350"/>
      <c r="JW124" s="350"/>
      <c r="JX124" s="350"/>
      <c r="JY124" s="350"/>
      <c r="JZ124" s="350"/>
      <c r="KA124" s="350"/>
      <c r="KB124" s="350"/>
      <c r="KC124" s="350"/>
      <c r="KD124" s="350"/>
      <c r="KE124" s="350"/>
      <c r="KF124" s="350"/>
      <c r="KG124" s="350"/>
      <c r="KH124" s="350"/>
      <c r="KI124" s="350"/>
      <c r="KJ124" s="350"/>
      <c r="KK124" s="350"/>
      <c r="KL124" s="350"/>
      <c r="KM124" s="350"/>
      <c r="KN124" s="350"/>
    </row>
    <row r="125" spans="1:303" s="56" customFormat="1" ht="11.25" x14ac:dyDescent="0.2">
      <c r="A125" s="361">
        <v>2009</v>
      </c>
      <c r="B125" s="349"/>
      <c r="C125" s="217">
        <v>163</v>
      </c>
      <c r="D125" s="217">
        <v>95</v>
      </c>
      <c r="E125" s="381"/>
      <c r="F125" s="217">
        <v>7</v>
      </c>
      <c r="G125" s="381"/>
      <c r="H125" s="217">
        <v>31</v>
      </c>
      <c r="I125" s="381"/>
      <c r="J125" s="217">
        <v>30</v>
      </c>
      <c r="K125" s="381"/>
      <c r="L125" s="362">
        <f t="shared" si="58"/>
        <v>23.312883435582823</v>
      </c>
      <c r="M125" s="381"/>
      <c r="N125" s="362">
        <f t="shared" si="59"/>
        <v>19.018404907975459</v>
      </c>
      <c r="O125" s="381"/>
      <c r="Q125" s="350"/>
      <c r="R125" s="350"/>
      <c r="S125" s="350"/>
      <c r="T125" s="350"/>
      <c r="U125" s="350"/>
      <c r="V125" s="350"/>
      <c r="W125" s="350"/>
      <c r="X125" s="350"/>
      <c r="Y125" s="350"/>
      <c r="Z125" s="350"/>
      <c r="AA125" s="350"/>
      <c r="AB125" s="350"/>
      <c r="AC125" s="350"/>
      <c r="AD125" s="350"/>
      <c r="AE125" s="350"/>
      <c r="AF125" s="350"/>
      <c r="AG125" s="350"/>
      <c r="AH125" s="350"/>
      <c r="AI125" s="350"/>
      <c r="AJ125" s="350"/>
      <c r="AK125" s="350"/>
      <c r="AL125" s="350"/>
      <c r="AM125" s="350"/>
      <c r="AN125" s="350"/>
      <c r="AO125" s="350"/>
      <c r="AP125" s="350"/>
      <c r="AQ125" s="350"/>
      <c r="AR125" s="350"/>
      <c r="AS125" s="350"/>
      <c r="AT125" s="350"/>
      <c r="AU125" s="350"/>
      <c r="AV125" s="350"/>
      <c r="AW125" s="350"/>
      <c r="AX125" s="350"/>
      <c r="AY125" s="350"/>
      <c r="AZ125" s="350"/>
      <c r="BA125" s="350"/>
      <c r="BB125" s="350"/>
      <c r="BC125" s="350"/>
      <c r="BD125" s="350"/>
      <c r="BE125" s="350"/>
      <c r="BF125" s="350"/>
      <c r="BG125" s="350"/>
      <c r="BH125" s="350"/>
      <c r="BI125" s="350"/>
      <c r="BJ125" s="350"/>
      <c r="BK125" s="350"/>
      <c r="BL125" s="350"/>
      <c r="BM125" s="350"/>
      <c r="BN125" s="350"/>
      <c r="BO125" s="350"/>
      <c r="BP125" s="350"/>
      <c r="BQ125" s="350"/>
      <c r="BR125" s="350"/>
      <c r="BS125" s="350"/>
      <c r="BT125" s="350"/>
      <c r="BU125" s="350"/>
      <c r="BV125" s="350"/>
      <c r="BW125" s="350"/>
      <c r="BX125" s="350"/>
      <c r="BY125" s="350"/>
      <c r="BZ125" s="350"/>
      <c r="CA125" s="350"/>
      <c r="CB125" s="350"/>
      <c r="CC125" s="350"/>
      <c r="CD125" s="350"/>
      <c r="CE125" s="350"/>
      <c r="CF125" s="350"/>
      <c r="CG125" s="350"/>
      <c r="CH125" s="350"/>
      <c r="CI125" s="350"/>
      <c r="CJ125" s="350"/>
      <c r="CK125" s="350"/>
      <c r="CL125" s="350"/>
      <c r="CM125" s="350"/>
      <c r="CN125" s="350"/>
      <c r="CO125" s="350"/>
      <c r="CP125" s="350"/>
      <c r="CQ125" s="350"/>
      <c r="CR125" s="350"/>
      <c r="CS125" s="350"/>
      <c r="CT125" s="350"/>
      <c r="CU125" s="350"/>
      <c r="CV125" s="350"/>
      <c r="CW125" s="350"/>
      <c r="CX125" s="350"/>
      <c r="CY125" s="350"/>
      <c r="CZ125" s="350"/>
      <c r="DA125" s="350"/>
      <c r="DB125" s="350"/>
      <c r="DC125" s="350"/>
      <c r="DD125" s="350"/>
      <c r="DE125" s="350"/>
      <c r="DF125" s="350"/>
      <c r="DG125" s="350"/>
      <c r="DH125" s="350"/>
      <c r="DI125" s="350"/>
      <c r="DJ125" s="350"/>
      <c r="DK125" s="350"/>
      <c r="DL125" s="350"/>
      <c r="DM125" s="350"/>
      <c r="DN125" s="350"/>
      <c r="DO125" s="350"/>
      <c r="DP125" s="350"/>
      <c r="DQ125" s="350"/>
      <c r="DR125" s="350"/>
      <c r="DS125" s="350"/>
      <c r="DT125" s="350"/>
      <c r="DU125" s="350"/>
      <c r="DV125" s="350"/>
      <c r="DW125" s="350"/>
      <c r="DX125" s="350"/>
      <c r="DY125" s="350"/>
      <c r="DZ125" s="350"/>
      <c r="EA125" s="350"/>
      <c r="EB125" s="350"/>
      <c r="EC125" s="350"/>
      <c r="ED125" s="350"/>
      <c r="EE125" s="350"/>
      <c r="EF125" s="350"/>
      <c r="EG125" s="350"/>
      <c r="EH125" s="350"/>
      <c r="EI125" s="350"/>
      <c r="EJ125" s="350"/>
      <c r="EK125" s="350"/>
      <c r="EL125" s="350"/>
      <c r="EM125" s="350"/>
      <c r="EN125" s="350"/>
      <c r="EO125" s="350"/>
      <c r="EP125" s="350"/>
      <c r="EQ125" s="350"/>
      <c r="ER125" s="350"/>
      <c r="ES125" s="350"/>
      <c r="ET125" s="350"/>
      <c r="EU125" s="350"/>
      <c r="EV125" s="350"/>
      <c r="EW125" s="350"/>
      <c r="EX125" s="350"/>
      <c r="EY125" s="350"/>
      <c r="EZ125" s="350"/>
      <c r="FA125" s="350"/>
      <c r="FB125" s="350"/>
      <c r="FC125" s="350"/>
      <c r="FD125" s="350"/>
      <c r="FE125" s="350"/>
      <c r="FF125" s="350"/>
      <c r="FG125" s="350"/>
      <c r="FH125" s="350"/>
      <c r="FI125" s="350"/>
      <c r="FJ125" s="350"/>
      <c r="FK125" s="350"/>
      <c r="FL125" s="350"/>
      <c r="FM125" s="350"/>
      <c r="FN125" s="350"/>
      <c r="FO125" s="350"/>
      <c r="FP125" s="350"/>
      <c r="FQ125" s="350"/>
      <c r="FR125" s="350"/>
      <c r="FS125" s="350"/>
      <c r="FT125" s="350"/>
      <c r="FU125" s="350"/>
      <c r="FV125" s="350"/>
      <c r="FW125" s="350"/>
      <c r="FX125" s="350"/>
      <c r="FY125" s="350"/>
      <c r="FZ125" s="350"/>
      <c r="GA125" s="350"/>
      <c r="GB125" s="350"/>
      <c r="GC125" s="350"/>
      <c r="GD125" s="350"/>
      <c r="GE125" s="350"/>
      <c r="GF125" s="350"/>
      <c r="GG125" s="350"/>
      <c r="GH125" s="350"/>
      <c r="GI125" s="350"/>
      <c r="GJ125" s="350"/>
      <c r="GK125" s="350"/>
      <c r="GL125" s="350"/>
      <c r="GM125" s="350"/>
      <c r="GN125" s="350"/>
      <c r="GO125" s="350"/>
      <c r="GP125" s="350"/>
      <c r="GQ125" s="350"/>
      <c r="GR125" s="350"/>
      <c r="GS125" s="350"/>
      <c r="GT125" s="350"/>
      <c r="GU125" s="350"/>
      <c r="GV125" s="350"/>
      <c r="GW125" s="350"/>
      <c r="GX125" s="350"/>
      <c r="GY125" s="350"/>
      <c r="GZ125" s="350"/>
      <c r="HA125" s="350"/>
      <c r="HB125" s="350"/>
      <c r="HC125" s="350"/>
      <c r="HD125" s="350"/>
      <c r="HE125" s="350"/>
      <c r="HF125" s="350"/>
      <c r="HG125" s="350"/>
      <c r="HH125" s="350"/>
      <c r="HI125" s="350"/>
      <c r="HJ125" s="350"/>
      <c r="HK125" s="350"/>
      <c r="HL125" s="350"/>
      <c r="HM125" s="350"/>
      <c r="HN125" s="350"/>
      <c r="HO125" s="350"/>
      <c r="HP125" s="350"/>
      <c r="HQ125" s="350"/>
      <c r="HR125" s="350"/>
      <c r="HS125" s="350"/>
      <c r="HT125" s="350"/>
      <c r="HU125" s="350"/>
      <c r="HV125" s="350"/>
      <c r="HW125" s="350"/>
      <c r="HX125" s="350"/>
      <c r="HY125" s="350"/>
      <c r="HZ125" s="350"/>
      <c r="IA125" s="350"/>
      <c r="IB125" s="350"/>
      <c r="IC125" s="350"/>
      <c r="ID125" s="350"/>
      <c r="IE125" s="350"/>
      <c r="IF125" s="350"/>
      <c r="IG125" s="350"/>
      <c r="IH125" s="350"/>
      <c r="II125" s="350"/>
      <c r="IJ125" s="350"/>
      <c r="IK125" s="350"/>
      <c r="IL125" s="350"/>
      <c r="IM125" s="350"/>
      <c r="IN125" s="350"/>
      <c r="IO125" s="350"/>
      <c r="IP125" s="350"/>
      <c r="IQ125" s="350"/>
      <c r="IR125" s="350"/>
      <c r="IS125" s="350"/>
      <c r="IT125" s="350"/>
      <c r="IU125" s="350"/>
      <c r="IV125" s="350"/>
      <c r="IW125" s="350"/>
      <c r="IX125" s="350"/>
      <c r="IY125" s="350"/>
      <c r="IZ125" s="350"/>
      <c r="JA125" s="350"/>
      <c r="JB125" s="350"/>
      <c r="JC125" s="350"/>
      <c r="JD125" s="350"/>
      <c r="JE125" s="350"/>
      <c r="JF125" s="350"/>
      <c r="JG125" s="350"/>
      <c r="JH125" s="350"/>
      <c r="JI125" s="350"/>
      <c r="JJ125" s="350"/>
      <c r="JK125" s="350"/>
      <c r="JL125" s="350"/>
      <c r="JM125" s="350"/>
      <c r="JN125" s="350"/>
      <c r="JO125" s="350"/>
      <c r="JP125" s="350"/>
      <c r="JQ125" s="350"/>
      <c r="JR125" s="350"/>
      <c r="JS125" s="350"/>
      <c r="JT125" s="350"/>
      <c r="JU125" s="350"/>
      <c r="JV125" s="350"/>
      <c r="JW125" s="350"/>
      <c r="JX125" s="350"/>
      <c r="JY125" s="350"/>
      <c r="JZ125" s="350"/>
      <c r="KA125" s="350"/>
      <c r="KB125" s="350"/>
      <c r="KC125" s="350"/>
      <c r="KD125" s="350"/>
      <c r="KE125" s="350"/>
      <c r="KF125" s="350"/>
      <c r="KG125" s="350"/>
      <c r="KH125" s="350"/>
      <c r="KI125" s="350"/>
      <c r="KJ125" s="350"/>
      <c r="KK125" s="350"/>
      <c r="KL125" s="350"/>
      <c r="KM125" s="350"/>
      <c r="KN125" s="350"/>
    </row>
    <row r="126" spans="1:303" s="56" customFormat="1" ht="11.25" x14ac:dyDescent="0.2">
      <c r="A126" s="361">
        <v>2010</v>
      </c>
      <c r="B126" s="349"/>
      <c r="C126" s="212">
        <v>109</v>
      </c>
      <c r="D126" s="217">
        <v>82</v>
      </c>
      <c r="E126" s="361"/>
      <c r="F126" s="217" t="s">
        <v>142</v>
      </c>
      <c r="G126" s="361"/>
      <c r="H126" s="217">
        <v>11</v>
      </c>
      <c r="I126" s="361"/>
      <c r="J126" s="164">
        <v>16</v>
      </c>
      <c r="K126" s="361"/>
      <c r="L126" s="362">
        <f t="shared" si="58"/>
        <v>10.091743119266056</v>
      </c>
      <c r="M126" s="361"/>
      <c r="N126" s="362">
        <f t="shared" si="59"/>
        <v>10.091743119266056</v>
      </c>
      <c r="O126" s="361"/>
      <c r="Q126" s="350"/>
      <c r="R126" s="350"/>
      <c r="S126" s="350"/>
      <c r="T126" s="350"/>
      <c r="U126" s="350"/>
      <c r="V126" s="350"/>
      <c r="W126" s="350"/>
      <c r="X126" s="350"/>
      <c r="Y126" s="350"/>
      <c r="Z126" s="350"/>
      <c r="AA126" s="350"/>
      <c r="AB126" s="350"/>
      <c r="AC126" s="350"/>
      <c r="AD126" s="350"/>
      <c r="AE126" s="350"/>
      <c r="AF126" s="350"/>
      <c r="AG126" s="350"/>
      <c r="AH126" s="350"/>
      <c r="AI126" s="350"/>
      <c r="AJ126" s="350"/>
      <c r="AK126" s="350"/>
      <c r="AL126" s="350"/>
      <c r="AM126" s="350"/>
      <c r="AN126" s="350"/>
      <c r="AO126" s="350"/>
      <c r="AP126" s="350"/>
      <c r="AQ126" s="350"/>
      <c r="AR126" s="350"/>
      <c r="AS126" s="350"/>
      <c r="AT126" s="350"/>
      <c r="AU126" s="350"/>
      <c r="AV126" s="350"/>
      <c r="AW126" s="350"/>
      <c r="AX126" s="350"/>
      <c r="AY126" s="350"/>
      <c r="AZ126" s="350"/>
      <c r="BA126" s="350"/>
      <c r="BB126" s="350"/>
      <c r="BC126" s="350"/>
      <c r="BD126" s="350"/>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0"/>
      <c r="BZ126" s="350"/>
      <c r="CA126" s="350"/>
      <c r="CB126" s="350"/>
      <c r="CC126" s="350"/>
      <c r="CD126" s="350"/>
      <c r="CE126" s="350"/>
      <c r="CF126" s="350"/>
      <c r="CG126" s="350"/>
      <c r="CH126" s="350"/>
      <c r="CI126" s="350"/>
      <c r="CJ126" s="350"/>
      <c r="CK126" s="350"/>
      <c r="CL126" s="350"/>
      <c r="CM126" s="350"/>
      <c r="CN126" s="350"/>
      <c r="CO126" s="350"/>
      <c r="CP126" s="350"/>
      <c r="CQ126" s="350"/>
      <c r="CR126" s="350"/>
      <c r="CS126" s="350"/>
      <c r="CT126" s="350"/>
      <c r="CU126" s="350"/>
      <c r="CV126" s="350"/>
      <c r="CW126" s="350"/>
      <c r="CX126" s="350"/>
      <c r="CY126" s="350"/>
      <c r="CZ126" s="350"/>
      <c r="DA126" s="350"/>
      <c r="DB126" s="350"/>
      <c r="DC126" s="350"/>
      <c r="DD126" s="350"/>
      <c r="DE126" s="350"/>
      <c r="DF126" s="350"/>
      <c r="DG126" s="350"/>
      <c r="DH126" s="350"/>
      <c r="DI126" s="350"/>
      <c r="DJ126" s="350"/>
      <c r="DK126" s="350"/>
      <c r="DL126" s="350"/>
      <c r="DM126" s="350"/>
      <c r="DN126" s="350"/>
      <c r="DO126" s="350"/>
      <c r="DP126" s="350"/>
      <c r="DQ126" s="350"/>
      <c r="DR126" s="350"/>
      <c r="DS126" s="350"/>
      <c r="DT126" s="350"/>
      <c r="DU126" s="350"/>
      <c r="DV126" s="350"/>
      <c r="DW126" s="350"/>
      <c r="DX126" s="350"/>
      <c r="DY126" s="350"/>
      <c r="DZ126" s="350"/>
      <c r="EA126" s="350"/>
      <c r="EB126" s="350"/>
      <c r="EC126" s="350"/>
      <c r="ED126" s="350"/>
      <c r="EE126" s="350"/>
      <c r="EF126" s="350"/>
      <c r="EG126" s="350"/>
      <c r="EH126" s="350"/>
      <c r="EI126" s="350"/>
      <c r="EJ126" s="350"/>
      <c r="EK126" s="350"/>
      <c r="EL126" s="350"/>
      <c r="EM126" s="350"/>
      <c r="EN126" s="350"/>
      <c r="EO126" s="350"/>
      <c r="EP126" s="350"/>
      <c r="EQ126" s="350"/>
      <c r="ER126" s="350"/>
      <c r="ES126" s="350"/>
      <c r="ET126" s="350"/>
      <c r="EU126" s="350"/>
      <c r="EV126" s="350"/>
      <c r="EW126" s="350"/>
      <c r="EX126" s="350"/>
      <c r="EY126" s="350"/>
      <c r="EZ126" s="350"/>
      <c r="FA126" s="350"/>
      <c r="FB126" s="350"/>
      <c r="FC126" s="350"/>
      <c r="FD126" s="350"/>
      <c r="FE126" s="350"/>
      <c r="FF126" s="350"/>
      <c r="FG126" s="350"/>
      <c r="FH126" s="350"/>
      <c r="FI126" s="350"/>
      <c r="FJ126" s="350"/>
      <c r="FK126" s="350"/>
      <c r="FL126" s="350"/>
      <c r="FM126" s="350"/>
      <c r="FN126" s="350"/>
      <c r="FO126" s="350"/>
      <c r="FP126" s="350"/>
      <c r="FQ126" s="350"/>
      <c r="FR126" s="350"/>
      <c r="FS126" s="350"/>
      <c r="FT126" s="350"/>
      <c r="FU126" s="350"/>
      <c r="FV126" s="350"/>
      <c r="FW126" s="350"/>
      <c r="FX126" s="350"/>
      <c r="FY126" s="350"/>
      <c r="FZ126" s="350"/>
      <c r="GA126" s="350"/>
      <c r="GB126" s="350"/>
      <c r="GC126" s="350"/>
      <c r="GD126" s="350"/>
      <c r="GE126" s="350"/>
      <c r="GF126" s="350"/>
      <c r="GG126" s="350"/>
      <c r="GH126" s="350"/>
      <c r="GI126" s="350"/>
      <c r="GJ126" s="350"/>
      <c r="GK126" s="350"/>
      <c r="GL126" s="350"/>
      <c r="GM126" s="350"/>
      <c r="GN126" s="350"/>
      <c r="GO126" s="350"/>
      <c r="GP126" s="350"/>
      <c r="GQ126" s="350"/>
      <c r="GR126" s="350"/>
      <c r="GS126" s="350"/>
      <c r="GT126" s="350"/>
      <c r="GU126" s="350"/>
      <c r="GV126" s="350"/>
      <c r="GW126" s="350"/>
      <c r="GX126" s="350"/>
      <c r="GY126" s="350"/>
      <c r="GZ126" s="350"/>
      <c r="HA126" s="350"/>
      <c r="HB126" s="350"/>
      <c r="HC126" s="350"/>
      <c r="HD126" s="350"/>
      <c r="HE126" s="350"/>
      <c r="HF126" s="350"/>
      <c r="HG126" s="350"/>
      <c r="HH126" s="350"/>
      <c r="HI126" s="350"/>
      <c r="HJ126" s="350"/>
      <c r="HK126" s="350"/>
      <c r="HL126" s="350"/>
      <c r="HM126" s="350"/>
      <c r="HN126" s="350"/>
      <c r="HO126" s="350"/>
      <c r="HP126" s="350"/>
      <c r="HQ126" s="350"/>
      <c r="HR126" s="350"/>
      <c r="HS126" s="350"/>
      <c r="HT126" s="350"/>
      <c r="HU126" s="350"/>
      <c r="HV126" s="350"/>
      <c r="HW126" s="350"/>
      <c r="HX126" s="350"/>
      <c r="HY126" s="350"/>
      <c r="HZ126" s="350"/>
      <c r="IA126" s="350"/>
      <c r="IB126" s="350"/>
      <c r="IC126" s="350"/>
      <c r="ID126" s="350"/>
      <c r="IE126" s="350"/>
      <c r="IF126" s="350"/>
      <c r="IG126" s="350"/>
      <c r="IH126" s="350"/>
      <c r="II126" s="350"/>
      <c r="IJ126" s="350"/>
      <c r="IK126" s="350"/>
      <c r="IL126" s="350"/>
      <c r="IM126" s="350"/>
      <c r="IN126" s="350"/>
      <c r="IO126" s="350"/>
      <c r="IP126" s="350"/>
      <c r="IQ126" s="350"/>
      <c r="IR126" s="350"/>
      <c r="IS126" s="350"/>
      <c r="IT126" s="350"/>
      <c r="IU126" s="350"/>
      <c r="IV126" s="350"/>
      <c r="IW126" s="350"/>
      <c r="IX126" s="350"/>
      <c r="IY126" s="350"/>
      <c r="IZ126" s="350"/>
      <c r="JA126" s="350"/>
      <c r="JB126" s="350"/>
      <c r="JC126" s="350"/>
      <c r="JD126" s="350"/>
      <c r="JE126" s="350"/>
      <c r="JF126" s="350"/>
      <c r="JG126" s="350"/>
      <c r="JH126" s="350"/>
      <c r="JI126" s="350"/>
      <c r="JJ126" s="350"/>
      <c r="JK126" s="350"/>
      <c r="JL126" s="350"/>
      <c r="JM126" s="350"/>
      <c r="JN126" s="350"/>
      <c r="JO126" s="350"/>
      <c r="JP126" s="350"/>
      <c r="JQ126" s="350"/>
      <c r="JR126" s="350"/>
      <c r="JS126" s="350"/>
      <c r="JT126" s="350"/>
      <c r="JU126" s="350"/>
      <c r="JV126" s="350"/>
      <c r="JW126" s="350"/>
      <c r="JX126" s="350"/>
      <c r="JY126" s="350"/>
      <c r="JZ126" s="350"/>
      <c r="KA126" s="350"/>
      <c r="KB126" s="350"/>
      <c r="KC126" s="350"/>
      <c r="KD126" s="350"/>
      <c r="KE126" s="350"/>
      <c r="KF126" s="350"/>
      <c r="KG126" s="350"/>
      <c r="KH126" s="350"/>
      <c r="KI126" s="350"/>
      <c r="KJ126" s="350"/>
      <c r="KK126" s="350"/>
      <c r="KL126" s="350"/>
      <c r="KM126" s="350"/>
      <c r="KN126" s="350"/>
    </row>
    <row r="127" spans="1:303" s="345" customFormat="1" ht="11.25" x14ac:dyDescent="0.2">
      <c r="A127" s="361">
        <v>2011</v>
      </c>
      <c r="B127" s="350"/>
      <c r="C127" s="212">
        <v>103</v>
      </c>
      <c r="D127" s="217">
        <v>64</v>
      </c>
      <c r="E127" s="381" t="s">
        <v>623</v>
      </c>
      <c r="F127" s="217">
        <v>3</v>
      </c>
      <c r="G127" s="381" t="s">
        <v>623</v>
      </c>
      <c r="H127" s="217">
        <v>13</v>
      </c>
      <c r="I127" s="381" t="s">
        <v>623</v>
      </c>
      <c r="J127" s="164">
        <v>23</v>
      </c>
      <c r="K127" s="381" t="s">
        <v>623</v>
      </c>
      <c r="L127" s="362">
        <f t="shared" si="58"/>
        <v>15.533980582524272</v>
      </c>
      <c r="M127" s="381" t="s">
        <v>623</v>
      </c>
      <c r="N127" s="362">
        <f t="shared" si="59"/>
        <v>12.621359223300971</v>
      </c>
      <c r="O127" s="381" t="s">
        <v>623</v>
      </c>
      <c r="P127" s="350"/>
      <c r="Q127" s="350"/>
      <c r="R127" s="350"/>
      <c r="S127" s="350"/>
      <c r="T127" s="350"/>
      <c r="U127" s="350"/>
      <c r="V127" s="350"/>
      <c r="W127" s="350"/>
      <c r="X127" s="350"/>
      <c r="Y127" s="350"/>
      <c r="Z127" s="350"/>
      <c r="AA127" s="350"/>
      <c r="AB127" s="350"/>
      <c r="AC127" s="350"/>
      <c r="AD127" s="350"/>
      <c r="AE127" s="350"/>
      <c r="AF127" s="350"/>
      <c r="AG127" s="350"/>
      <c r="AH127" s="350"/>
      <c r="AI127" s="350"/>
      <c r="AJ127" s="350"/>
      <c r="AK127" s="350"/>
      <c r="AL127" s="350"/>
      <c r="AM127" s="350"/>
      <c r="AN127" s="350"/>
      <c r="AO127" s="350"/>
      <c r="AP127" s="350"/>
      <c r="AQ127" s="350"/>
      <c r="AR127" s="350"/>
      <c r="AS127" s="350"/>
      <c r="AT127" s="350"/>
      <c r="AU127" s="350"/>
      <c r="AV127" s="350"/>
      <c r="AW127" s="350"/>
      <c r="AX127" s="350"/>
      <c r="AY127" s="350"/>
      <c r="AZ127" s="350"/>
      <c r="BA127" s="350"/>
      <c r="BB127" s="350"/>
      <c r="BC127" s="350"/>
      <c r="BD127" s="350"/>
      <c r="BE127" s="350"/>
      <c r="BF127" s="350"/>
      <c r="BG127" s="350"/>
      <c r="BH127" s="350"/>
      <c r="BI127" s="350"/>
      <c r="BJ127" s="350"/>
      <c r="BK127" s="350"/>
      <c r="BL127" s="350"/>
      <c r="BM127" s="350"/>
      <c r="BN127" s="350"/>
      <c r="BO127" s="350"/>
      <c r="BP127" s="350"/>
      <c r="BQ127" s="350"/>
      <c r="BR127" s="350"/>
      <c r="BS127" s="350"/>
      <c r="BT127" s="350"/>
      <c r="BU127" s="350"/>
      <c r="BV127" s="350"/>
      <c r="BW127" s="350"/>
      <c r="BX127" s="350"/>
      <c r="BY127" s="350"/>
      <c r="BZ127" s="350"/>
      <c r="CA127" s="350"/>
      <c r="CB127" s="350"/>
      <c r="CC127" s="350"/>
      <c r="CD127" s="350"/>
      <c r="CE127" s="350"/>
      <c r="CF127" s="350"/>
      <c r="CG127" s="350"/>
      <c r="CH127" s="350"/>
      <c r="CI127" s="350"/>
      <c r="CJ127" s="350"/>
      <c r="CK127" s="350"/>
      <c r="CL127" s="350"/>
      <c r="CM127" s="350"/>
      <c r="CN127" s="350"/>
      <c r="CO127" s="350"/>
      <c r="CP127" s="350"/>
      <c r="CQ127" s="350"/>
      <c r="CR127" s="350"/>
      <c r="CS127" s="350"/>
      <c r="CT127" s="350"/>
      <c r="CU127" s="350"/>
      <c r="CV127" s="350"/>
      <c r="CW127" s="350"/>
      <c r="CX127" s="350"/>
      <c r="CY127" s="350"/>
      <c r="CZ127" s="350"/>
      <c r="DA127" s="350"/>
      <c r="DB127" s="350"/>
      <c r="DC127" s="350"/>
      <c r="DD127" s="350"/>
      <c r="DE127" s="350"/>
      <c r="DF127" s="350"/>
      <c r="DG127" s="350"/>
      <c r="DH127" s="350"/>
      <c r="DI127" s="350"/>
      <c r="DJ127" s="350"/>
      <c r="DK127" s="350"/>
      <c r="DL127" s="350"/>
      <c r="DM127" s="350"/>
      <c r="DN127" s="350"/>
      <c r="DO127" s="350"/>
      <c r="DP127" s="350"/>
      <c r="DQ127" s="350"/>
      <c r="DR127" s="350"/>
      <c r="DS127" s="350"/>
      <c r="DT127" s="350"/>
      <c r="DU127" s="350"/>
      <c r="DV127" s="350"/>
      <c r="DW127" s="350"/>
      <c r="DX127" s="350"/>
      <c r="DY127" s="350"/>
      <c r="DZ127" s="350"/>
      <c r="EA127" s="350"/>
      <c r="EB127" s="350"/>
      <c r="EC127" s="350"/>
      <c r="ED127" s="350"/>
      <c r="EE127" s="350"/>
      <c r="EF127" s="350"/>
      <c r="EG127" s="350"/>
      <c r="EH127" s="350"/>
      <c r="EI127" s="350"/>
      <c r="EJ127" s="350"/>
      <c r="EK127" s="350"/>
      <c r="EL127" s="350"/>
      <c r="EM127" s="350"/>
      <c r="EN127" s="350"/>
      <c r="EO127" s="350"/>
      <c r="EP127" s="350"/>
      <c r="EQ127" s="350"/>
      <c r="ER127" s="350"/>
      <c r="ES127" s="350"/>
      <c r="ET127" s="350"/>
      <c r="EU127" s="350"/>
      <c r="EV127" s="350"/>
      <c r="EW127" s="350"/>
      <c r="EX127" s="350"/>
      <c r="EY127" s="350"/>
      <c r="EZ127" s="350"/>
      <c r="FA127" s="350"/>
      <c r="FB127" s="350"/>
      <c r="FC127" s="350"/>
      <c r="FD127" s="350"/>
      <c r="FE127" s="350"/>
      <c r="FF127" s="350"/>
      <c r="FG127" s="350"/>
      <c r="FH127" s="350"/>
      <c r="FI127" s="350"/>
      <c r="FJ127" s="350"/>
      <c r="FK127" s="350"/>
      <c r="FL127" s="350"/>
      <c r="FM127" s="350"/>
      <c r="FN127" s="350"/>
      <c r="FO127" s="350"/>
      <c r="FP127" s="350"/>
      <c r="FQ127" s="350"/>
      <c r="FR127" s="350"/>
      <c r="FS127" s="350"/>
      <c r="FT127" s="350"/>
      <c r="FU127" s="350"/>
      <c r="FV127" s="350"/>
      <c r="FW127" s="350"/>
      <c r="FX127" s="350"/>
      <c r="FY127" s="350"/>
      <c r="FZ127" s="350"/>
      <c r="GA127" s="350"/>
      <c r="GB127" s="350"/>
      <c r="GC127" s="350"/>
      <c r="GD127" s="350"/>
      <c r="GE127" s="350"/>
      <c r="GF127" s="350"/>
      <c r="GG127" s="350"/>
      <c r="GH127" s="350"/>
      <c r="GI127" s="350"/>
      <c r="GJ127" s="350"/>
      <c r="GK127" s="350"/>
      <c r="GL127" s="350"/>
      <c r="GM127" s="350"/>
      <c r="GN127" s="350"/>
      <c r="GO127" s="350"/>
      <c r="GP127" s="350"/>
      <c r="GQ127" s="350"/>
      <c r="GR127" s="350"/>
      <c r="GS127" s="350"/>
      <c r="GT127" s="350"/>
      <c r="GU127" s="350"/>
      <c r="GV127" s="350"/>
      <c r="GW127" s="350"/>
      <c r="GX127" s="350"/>
      <c r="GY127" s="350"/>
      <c r="GZ127" s="350"/>
      <c r="HA127" s="350"/>
      <c r="HB127" s="350"/>
      <c r="HC127" s="350"/>
      <c r="HD127" s="350"/>
      <c r="HE127" s="350"/>
      <c r="HF127" s="350"/>
      <c r="HG127" s="350"/>
      <c r="HH127" s="350"/>
      <c r="HI127" s="350"/>
      <c r="HJ127" s="350"/>
      <c r="HK127" s="350"/>
      <c r="HL127" s="350"/>
      <c r="HM127" s="350"/>
      <c r="HN127" s="350"/>
      <c r="HO127" s="350"/>
      <c r="HP127" s="350"/>
      <c r="HQ127" s="350"/>
      <c r="HR127" s="350"/>
      <c r="HS127" s="350"/>
      <c r="HT127" s="350"/>
      <c r="HU127" s="350"/>
      <c r="HV127" s="350"/>
      <c r="HW127" s="350"/>
      <c r="HX127" s="350"/>
      <c r="HY127" s="350"/>
      <c r="HZ127" s="350"/>
      <c r="IA127" s="350"/>
      <c r="IB127" s="350"/>
      <c r="IC127" s="350"/>
      <c r="ID127" s="350"/>
      <c r="IE127" s="350"/>
      <c r="IF127" s="350"/>
      <c r="IG127" s="350"/>
      <c r="IH127" s="350"/>
      <c r="II127" s="350"/>
      <c r="IJ127" s="350"/>
      <c r="IK127" s="350"/>
      <c r="IL127" s="350"/>
      <c r="IM127" s="350"/>
      <c r="IN127" s="350"/>
      <c r="IO127" s="350"/>
      <c r="IP127" s="350"/>
      <c r="IQ127" s="350"/>
      <c r="IR127" s="350"/>
      <c r="IS127" s="350"/>
      <c r="IT127" s="350"/>
      <c r="IU127" s="350"/>
      <c r="IV127" s="350"/>
      <c r="IW127" s="350"/>
      <c r="IX127" s="350"/>
      <c r="IY127" s="350"/>
      <c r="IZ127" s="350"/>
      <c r="JA127" s="350"/>
      <c r="JB127" s="350"/>
      <c r="JC127" s="350"/>
      <c r="JD127" s="350"/>
      <c r="JE127" s="350"/>
      <c r="JF127" s="350"/>
      <c r="JG127" s="350"/>
      <c r="JH127" s="350"/>
      <c r="JI127" s="350"/>
      <c r="JJ127" s="350"/>
      <c r="JK127" s="350"/>
      <c r="JL127" s="350"/>
      <c r="JM127" s="350"/>
      <c r="JN127" s="350"/>
      <c r="JO127" s="350"/>
      <c r="JP127" s="350"/>
      <c r="JQ127" s="350"/>
      <c r="JR127" s="350"/>
      <c r="JS127" s="350"/>
      <c r="JT127" s="350"/>
      <c r="JU127" s="350"/>
      <c r="JV127" s="350"/>
      <c r="JW127" s="350"/>
      <c r="JX127" s="350"/>
      <c r="JY127" s="350"/>
      <c r="JZ127" s="350"/>
      <c r="KA127" s="350"/>
      <c r="KB127" s="350"/>
      <c r="KC127" s="350"/>
      <c r="KD127" s="350"/>
      <c r="KE127" s="350"/>
      <c r="KF127" s="350"/>
      <c r="KG127" s="350"/>
      <c r="KH127" s="350"/>
      <c r="KI127" s="350"/>
      <c r="KJ127" s="350"/>
      <c r="KK127" s="350"/>
      <c r="KL127" s="350"/>
      <c r="KM127" s="350"/>
      <c r="KN127" s="350"/>
    </row>
    <row r="128" spans="1:303" s="345" customFormat="1" ht="11.25" x14ac:dyDescent="0.2">
      <c r="A128" s="361">
        <v>2012</v>
      </c>
      <c r="B128" s="350"/>
      <c r="C128" s="212">
        <v>95</v>
      </c>
      <c r="D128" s="217">
        <v>71</v>
      </c>
      <c r="E128" s="217"/>
      <c r="F128" s="217">
        <v>2</v>
      </c>
      <c r="G128" s="217"/>
      <c r="H128" s="217">
        <v>16</v>
      </c>
      <c r="I128" s="217"/>
      <c r="J128" s="164">
        <v>6</v>
      </c>
      <c r="K128" s="381" t="s">
        <v>623</v>
      </c>
      <c r="L128" s="362">
        <f t="shared" si="58"/>
        <v>18.94736842105263</v>
      </c>
      <c r="M128" s="381" t="s">
        <v>623</v>
      </c>
      <c r="N128" s="362">
        <f t="shared" si="59"/>
        <v>16.842105263157894</v>
      </c>
      <c r="O128" s="381" t="s">
        <v>623</v>
      </c>
      <c r="P128" s="350"/>
      <c r="Q128" s="350"/>
      <c r="R128" s="350"/>
      <c r="S128" s="350"/>
      <c r="T128" s="350"/>
      <c r="U128" s="350"/>
      <c r="V128" s="350"/>
      <c r="W128" s="350"/>
      <c r="X128" s="350"/>
      <c r="Y128" s="350"/>
      <c r="Z128" s="350"/>
      <c r="AA128" s="350"/>
      <c r="AB128" s="350"/>
      <c r="AC128" s="350"/>
      <c r="AD128" s="350"/>
      <c r="AE128" s="350"/>
      <c r="AF128" s="350"/>
      <c r="AG128" s="350"/>
      <c r="AH128" s="350"/>
      <c r="AI128" s="350"/>
      <c r="AJ128" s="350"/>
      <c r="AK128" s="350"/>
      <c r="AL128" s="350"/>
      <c r="AM128" s="350"/>
      <c r="AN128" s="350"/>
      <c r="AO128" s="350"/>
      <c r="AP128" s="350"/>
      <c r="AQ128" s="350"/>
      <c r="AR128" s="350"/>
      <c r="AS128" s="350"/>
      <c r="AT128" s="350"/>
      <c r="AU128" s="350"/>
      <c r="AV128" s="350"/>
      <c r="AW128" s="350"/>
      <c r="AX128" s="350"/>
      <c r="AY128" s="350"/>
      <c r="AZ128" s="350"/>
      <c r="BA128" s="350"/>
      <c r="BB128" s="350"/>
      <c r="BC128" s="350"/>
      <c r="BD128" s="350"/>
      <c r="BE128" s="350"/>
      <c r="BF128" s="350"/>
      <c r="BG128" s="350"/>
      <c r="BH128" s="350"/>
      <c r="BI128" s="350"/>
      <c r="BJ128" s="350"/>
      <c r="BK128" s="350"/>
      <c r="BL128" s="350"/>
      <c r="BM128" s="350"/>
      <c r="BN128" s="350"/>
      <c r="BO128" s="350"/>
      <c r="BP128" s="350"/>
      <c r="BQ128" s="350"/>
      <c r="BR128" s="350"/>
      <c r="BS128" s="350"/>
      <c r="BT128" s="350"/>
      <c r="BU128" s="350"/>
      <c r="BV128" s="350"/>
      <c r="BW128" s="350"/>
      <c r="BX128" s="350"/>
      <c r="BY128" s="350"/>
      <c r="BZ128" s="350"/>
      <c r="CA128" s="350"/>
      <c r="CB128" s="350"/>
      <c r="CC128" s="350"/>
      <c r="CD128" s="350"/>
      <c r="CE128" s="350"/>
      <c r="CF128" s="350"/>
      <c r="CG128" s="350"/>
      <c r="CH128" s="350"/>
      <c r="CI128" s="350"/>
      <c r="CJ128" s="350"/>
      <c r="CK128" s="350"/>
      <c r="CL128" s="350"/>
      <c r="CM128" s="350"/>
      <c r="CN128" s="350"/>
      <c r="CO128" s="350"/>
      <c r="CP128" s="350"/>
      <c r="CQ128" s="350"/>
      <c r="CR128" s="350"/>
      <c r="CS128" s="350"/>
      <c r="CT128" s="350"/>
      <c r="CU128" s="350"/>
      <c r="CV128" s="350"/>
      <c r="CW128" s="350"/>
      <c r="CX128" s="350"/>
      <c r="CY128" s="350"/>
      <c r="CZ128" s="350"/>
      <c r="DA128" s="350"/>
      <c r="DB128" s="350"/>
      <c r="DC128" s="350"/>
      <c r="DD128" s="350"/>
      <c r="DE128" s="350"/>
      <c r="DF128" s="350"/>
      <c r="DG128" s="350"/>
      <c r="DH128" s="350"/>
      <c r="DI128" s="350"/>
      <c r="DJ128" s="350"/>
      <c r="DK128" s="350"/>
      <c r="DL128" s="350"/>
      <c r="DM128" s="350"/>
      <c r="DN128" s="350"/>
      <c r="DO128" s="350"/>
      <c r="DP128" s="350"/>
      <c r="DQ128" s="350"/>
      <c r="DR128" s="350"/>
      <c r="DS128" s="350"/>
      <c r="DT128" s="350"/>
      <c r="DU128" s="350"/>
      <c r="DV128" s="350"/>
      <c r="DW128" s="350"/>
      <c r="DX128" s="350"/>
      <c r="DY128" s="350"/>
      <c r="DZ128" s="350"/>
      <c r="EA128" s="350"/>
      <c r="EB128" s="350"/>
      <c r="EC128" s="350"/>
      <c r="ED128" s="350"/>
      <c r="EE128" s="350"/>
      <c r="EF128" s="350"/>
      <c r="EG128" s="350"/>
      <c r="EH128" s="350"/>
      <c r="EI128" s="350"/>
      <c r="EJ128" s="350"/>
      <c r="EK128" s="350"/>
      <c r="EL128" s="350"/>
      <c r="EM128" s="350"/>
      <c r="EN128" s="350"/>
      <c r="EO128" s="350"/>
      <c r="EP128" s="350"/>
      <c r="EQ128" s="350"/>
      <c r="ER128" s="350"/>
      <c r="ES128" s="350"/>
      <c r="ET128" s="350"/>
      <c r="EU128" s="350"/>
      <c r="EV128" s="350"/>
      <c r="EW128" s="350"/>
      <c r="EX128" s="350"/>
      <c r="EY128" s="350"/>
      <c r="EZ128" s="350"/>
      <c r="FA128" s="350"/>
      <c r="FB128" s="350"/>
      <c r="FC128" s="350"/>
      <c r="FD128" s="350"/>
      <c r="FE128" s="350"/>
      <c r="FF128" s="350"/>
      <c r="FG128" s="350"/>
      <c r="FH128" s="350"/>
      <c r="FI128" s="350"/>
      <c r="FJ128" s="350"/>
      <c r="FK128" s="350"/>
      <c r="FL128" s="350"/>
      <c r="FM128" s="350"/>
      <c r="FN128" s="350"/>
      <c r="FO128" s="350"/>
      <c r="FP128" s="350"/>
      <c r="FQ128" s="350"/>
      <c r="FR128" s="350"/>
      <c r="FS128" s="350"/>
      <c r="FT128" s="350"/>
      <c r="FU128" s="350"/>
      <c r="FV128" s="350"/>
      <c r="FW128" s="350"/>
      <c r="FX128" s="350"/>
      <c r="FY128" s="350"/>
      <c r="FZ128" s="350"/>
      <c r="GA128" s="350"/>
      <c r="GB128" s="350"/>
      <c r="GC128" s="350"/>
      <c r="GD128" s="350"/>
      <c r="GE128" s="350"/>
      <c r="GF128" s="350"/>
      <c r="GG128" s="350"/>
      <c r="GH128" s="350"/>
      <c r="GI128" s="350"/>
      <c r="GJ128" s="350"/>
      <c r="GK128" s="350"/>
      <c r="GL128" s="350"/>
      <c r="GM128" s="350"/>
      <c r="GN128" s="350"/>
      <c r="GO128" s="350"/>
      <c r="GP128" s="350"/>
      <c r="GQ128" s="350"/>
      <c r="GR128" s="350"/>
      <c r="GS128" s="350"/>
      <c r="GT128" s="350"/>
      <c r="GU128" s="350"/>
      <c r="GV128" s="350"/>
      <c r="GW128" s="350"/>
      <c r="GX128" s="350"/>
      <c r="GY128" s="350"/>
      <c r="GZ128" s="350"/>
      <c r="HA128" s="350"/>
      <c r="HB128" s="350"/>
      <c r="HC128" s="350"/>
      <c r="HD128" s="350"/>
      <c r="HE128" s="350"/>
      <c r="HF128" s="350"/>
      <c r="HG128" s="350"/>
      <c r="HH128" s="350"/>
      <c r="HI128" s="350"/>
      <c r="HJ128" s="350"/>
      <c r="HK128" s="350"/>
      <c r="HL128" s="350"/>
      <c r="HM128" s="350"/>
      <c r="HN128" s="350"/>
      <c r="HO128" s="350"/>
      <c r="HP128" s="350"/>
      <c r="HQ128" s="350"/>
      <c r="HR128" s="350"/>
      <c r="HS128" s="350"/>
      <c r="HT128" s="350"/>
      <c r="HU128" s="350"/>
      <c r="HV128" s="350"/>
      <c r="HW128" s="350"/>
      <c r="HX128" s="350"/>
      <c r="HY128" s="350"/>
      <c r="HZ128" s="350"/>
      <c r="IA128" s="350"/>
      <c r="IB128" s="350"/>
      <c r="IC128" s="350"/>
      <c r="ID128" s="350"/>
      <c r="IE128" s="350"/>
      <c r="IF128" s="350"/>
      <c r="IG128" s="350"/>
      <c r="IH128" s="350"/>
      <c r="II128" s="350"/>
      <c r="IJ128" s="350"/>
      <c r="IK128" s="350"/>
      <c r="IL128" s="350"/>
      <c r="IM128" s="350"/>
      <c r="IN128" s="350"/>
      <c r="IO128" s="350"/>
      <c r="IP128" s="350"/>
      <c r="IQ128" s="350"/>
      <c r="IR128" s="350"/>
      <c r="IS128" s="350"/>
      <c r="IT128" s="350"/>
      <c r="IU128" s="350"/>
      <c r="IV128" s="350"/>
      <c r="IW128" s="350"/>
      <c r="IX128" s="350"/>
      <c r="IY128" s="350"/>
      <c r="IZ128" s="350"/>
      <c r="JA128" s="350"/>
      <c r="JB128" s="350"/>
      <c r="JC128" s="350"/>
      <c r="JD128" s="350"/>
      <c r="JE128" s="350"/>
      <c r="JF128" s="350"/>
      <c r="JG128" s="350"/>
      <c r="JH128" s="350"/>
      <c r="JI128" s="350"/>
      <c r="JJ128" s="350"/>
      <c r="JK128" s="350"/>
      <c r="JL128" s="350"/>
      <c r="JM128" s="350"/>
      <c r="JN128" s="350"/>
      <c r="JO128" s="350"/>
      <c r="JP128" s="350"/>
      <c r="JQ128" s="350"/>
      <c r="JR128" s="350"/>
      <c r="JS128" s="350"/>
      <c r="JT128" s="350"/>
      <c r="JU128" s="350"/>
      <c r="JV128" s="350"/>
      <c r="JW128" s="350"/>
      <c r="JX128" s="350"/>
      <c r="JY128" s="350"/>
      <c r="JZ128" s="350"/>
      <c r="KA128" s="350"/>
      <c r="KB128" s="350"/>
      <c r="KC128" s="350"/>
      <c r="KD128" s="350"/>
      <c r="KE128" s="350"/>
      <c r="KF128" s="350"/>
      <c r="KG128" s="350"/>
      <c r="KH128" s="350"/>
      <c r="KI128" s="350"/>
      <c r="KJ128" s="350"/>
      <c r="KK128" s="350"/>
      <c r="KL128" s="350"/>
      <c r="KM128" s="350"/>
      <c r="KN128" s="350"/>
      <c r="KO128" s="350"/>
      <c r="KP128" s="350"/>
      <c r="KQ128" s="350"/>
    </row>
    <row r="129" spans="1:303" s="345" customFormat="1" ht="11.25" x14ac:dyDescent="0.2">
      <c r="A129" s="361">
        <v>2013</v>
      </c>
      <c r="B129" s="350"/>
      <c r="C129" s="212">
        <v>102</v>
      </c>
      <c r="D129" s="217">
        <v>69</v>
      </c>
      <c r="E129" s="217"/>
      <c r="F129" s="217">
        <v>8</v>
      </c>
      <c r="G129" s="217"/>
      <c r="H129" s="217">
        <v>12</v>
      </c>
      <c r="I129" s="217"/>
      <c r="J129" s="164">
        <v>13</v>
      </c>
      <c r="K129" s="381"/>
      <c r="L129" s="362">
        <f t="shared" si="58"/>
        <v>19.607843137254903</v>
      </c>
      <c r="M129" s="381"/>
      <c r="N129" s="362">
        <f t="shared" si="59"/>
        <v>11.764705882352942</v>
      </c>
      <c r="O129" s="381"/>
      <c r="P129" s="350"/>
      <c r="Q129" s="350"/>
      <c r="R129" s="350"/>
      <c r="S129" s="350"/>
      <c r="T129" s="350"/>
      <c r="U129" s="350"/>
      <c r="V129" s="350"/>
      <c r="W129" s="350"/>
      <c r="X129" s="350"/>
      <c r="Y129" s="350"/>
      <c r="Z129" s="350"/>
      <c r="AA129" s="350"/>
      <c r="AB129" s="350"/>
      <c r="AC129" s="350"/>
      <c r="AD129" s="350"/>
      <c r="AE129" s="350"/>
      <c r="AF129" s="350"/>
      <c r="AG129" s="350"/>
      <c r="AH129" s="350"/>
      <c r="AI129" s="350"/>
      <c r="AJ129" s="350"/>
      <c r="AK129" s="350"/>
      <c r="AL129" s="350"/>
      <c r="AM129" s="350"/>
      <c r="AN129" s="350"/>
      <c r="AO129" s="350"/>
      <c r="AP129" s="350"/>
      <c r="AQ129" s="350"/>
      <c r="AR129" s="350"/>
      <c r="AS129" s="350"/>
      <c r="AT129" s="350"/>
      <c r="AU129" s="350"/>
      <c r="AV129" s="350"/>
      <c r="AW129" s="350"/>
      <c r="AX129" s="350"/>
      <c r="AY129" s="350"/>
      <c r="AZ129" s="350"/>
      <c r="BA129" s="350"/>
      <c r="BB129" s="350"/>
      <c r="BC129" s="350"/>
      <c r="BD129" s="350"/>
      <c r="BE129" s="350"/>
      <c r="BF129" s="350"/>
      <c r="BG129" s="350"/>
      <c r="BH129" s="350"/>
      <c r="BI129" s="350"/>
      <c r="BJ129" s="350"/>
      <c r="BK129" s="350"/>
      <c r="BL129" s="350"/>
      <c r="BM129" s="350"/>
      <c r="BN129" s="350"/>
      <c r="BO129" s="350"/>
      <c r="BP129" s="350"/>
      <c r="BQ129" s="350"/>
      <c r="BR129" s="350"/>
      <c r="BS129" s="350"/>
      <c r="BT129" s="350"/>
      <c r="BU129" s="350"/>
      <c r="BV129" s="350"/>
      <c r="BW129" s="350"/>
      <c r="BX129" s="350"/>
      <c r="BY129" s="350"/>
      <c r="BZ129" s="350"/>
      <c r="CA129" s="350"/>
      <c r="CB129" s="350"/>
      <c r="CC129" s="350"/>
      <c r="CD129" s="350"/>
      <c r="CE129" s="350"/>
      <c r="CF129" s="350"/>
      <c r="CG129" s="350"/>
      <c r="CH129" s="350"/>
      <c r="CI129" s="350"/>
      <c r="CJ129" s="350"/>
      <c r="CK129" s="350"/>
      <c r="CL129" s="350"/>
      <c r="CM129" s="350"/>
      <c r="CN129" s="350"/>
      <c r="CO129" s="350"/>
      <c r="CP129" s="350"/>
      <c r="CQ129" s="350"/>
      <c r="CR129" s="350"/>
      <c r="CS129" s="350"/>
      <c r="CT129" s="350"/>
      <c r="CU129" s="350"/>
      <c r="CV129" s="350"/>
      <c r="CW129" s="350"/>
      <c r="CX129" s="350"/>
      <c r="CY129" s="350"/>
      <c r="CZ129" s="350"/>
      <c r="DA129" s="350"/>
      <c r="DB129" s="350"/>
      <c r="DC129" s="350"/>
      <c r="DD129" s="350"/>
      <c r="DE129" s="350"/>
      <c r="DF129" s="350"/>
      <c r="DG129" s="350"/>
      <c r="DH129" s="350"/>
      <c r="DI129" s="350"/>
      <c r="DJ129" s="350"/>
      <c r="DK129" s="350"/>
      <c r="DL129" s="350"/>
      <c r="DM129" s="350"/>
      <c r="DN129" s="350"/>
      <c r="DO129" s="350"/>
      <c r="DP129" s="350"/>
      <c r="DQ129" s="350"/>
      <c r="DR129" s="350"/>
      <c r="DS129" s="350"/>
      <c r="DT129" s="350"/>
      <c r="DU129" s="350"/>
      <c r="DV129" s="350"/>
      <c r="DW129" s="350"/>
      <c r="DX129" s="350"/>
      <c r="DY129" s="350"/>
      <c r="DZ129" s="350"/>
      <c r="EA129" s="350"/>
      <c r="EB129" s="350"/>
      <c r="EC129" s="350"/>
      <c r="ED129" s="350"/>
      <c r="EE129" s="350"/>
      <c r="EF129" s="350"/>
      <c r="EG129" s="350"/>
      <c r="EH129" s="350"/>
      <c r="EI129" s="350"/>
      <c r="EJ129" s="350"/>
      <c r="EK129" s="350"/>
      <c r="EL129" s="350"/>
      <c r="EM129" s="350"/>
      <c r="EN129" s="350"/>
      <c r="EO129" s="350"/>
      <c r="EP129" s="350"/>
      <c r="EQ129" s="350"/>
      <c r="ER129" s="350"/>
      <c r="ES129" s="350"/>
      <c r="ET129" s="350"/>
      <c r="EU129" s="350"/>
      <c r="EV129" s="350"/>
      <c r="EW129" s="350"/>
      <c r="EX129" s="350"/>
      <c r="EY129" s="350"/>
      <c r="EZ129" s="350"/>
      <c r="FA129" s="350"/>
      <c r="FB129" s="350"/>
      <c r="FC129" s="350"/>
      <c r="FD129" s="350"/>
      <c r="FE129" s="350"/>
      <c r="FF129" s="350"/>
      <c r="FG129" s="350"/>
      <c r="FH129" s="350"/>
      <c r="FI129" s="350"/>
      <c r="FJ129" s="350"/>
      <c r="FK129" s="350"/>
      <c r="FL129" s="350"/>
      <c r="FM129" s="350"/>
      <c r="FN129" s="350"/>
      <c r="FO129" s="350"/>
      <c r="FP129" s="350"/>
      <c r="FQ129" s="350"/>
      <c r="FR129" s="350"/>
      <c r="FS129" s="350"/>
      <c r="FT129" s="350"/>
      <c r="FU129" s="350"/>
      <c r="FV129" s="350"/>
      <c r="FW129" s="350"/>
      <c r="FX129" s="350"/>
      <c r="FY129" s="350"/>
      <c r="FZ129" s="350"/>
      <c r="GA129" s="350"/>
      <c r="GB129" s="350"/>
      <c r="GC129" s="350"/>
      <c r="GD129" s="350"/>
      <c r="GE129" s="350"/>
      <c r="GF129" s="350"/>
      <c r="GG129" s="350"/>
      <c r="GH129" s="350"/>
      <c r="GI129" s="350"/>
      <c r="GJ129" s="350"/>
      <c r="GK129" s="350"/>
      <c r="GL129" s="350"/>
      <c r="GM129" s="350"/>
      <c r="GN129" s="350"/>
      <c r="GO129" s="350"/>
      <c r="GP129" s="350"/>
      <c r="GQ129" s="350"/>
      <c r="GR129" s="350"/>
      <c r="GS129" s="350"/>
      <c r="GT129" s="350"/>
      <c r="GU129" s="350"/>
      <c r="GV129" s="350"/>
      <c r="GW129" s="350"/>
      <c r="GX129" s="350"/>
      <c r="GY129" s="350"/>
      <c r="GZ129" s="350"/>
      <c r="HA129" s="350"/>
      <c r="HB129" s="350"/>
      <c r="HC129" s="350"/>
      <c r="HD129" s="350"/>
      <c r="HE129" s="350"/>
      <c r="HF129" s="350"/>
      <c r="HG129" s="350"/>
      <c r="HH129" s="350"/>
      <c r="HI129" s="350"/>
      <c r="HJ129" s="350"/>
      <c r="HK129" s="350"/>
      <c r="HL129" s="350"/>
      <c r="HM129" s="350"/>
      <c r="HN129" s="350"/>
      <c r="HO129" s="350"/>
      <c r="HP129" s="350"/>
      <c r="HQ129" s="350"/>
      <c r="HR129" s="350"/>
      <c r="HS129" s="350"/>
      <c r="HT129" s="350"/>
      <c r="HU129" s="350"/>
      <c r="HV129" s="350"/>
      <c r="HW129" s="350"/>
      <c r="HX129" s="350"/>
      <c r="HY129" s="350"/>
      <c r="HZ129" s="350"/>
      <c r="IA129" s="350"/>
      <c r="IB129" s="350"/>
      <c r="IC129" s="350"/>
      <c r="ID129" s="350"/>
      <c r="IE129" s="350"/>
      <c r="IF129" s="350"/>
      <c r="IG129" s="350"/>
      <c r="IH129" s="350"/>
      <c r="II129" s="350"/>
      <c r="IJ129" s="350"/>
      <c r="IK129" s="350"/>
      <c r="IL129" s="350"/>
      <c r="IM129" s="350"/>
      <c r="IN129" s="350"/>
      <c r="IO129" s="350"/>
      <c r="IP129" s="350"/>
      <c r="IQ129" s="350"/>
      <c r="IR129" s="350"/>
      <c r="IS129" s="350"/>
      <c r="IT129" s="350"/>
      <c r="IU129" s="350"/>
      <c r="IV129" s="350"/>
      <c r="IW129" s="350"/>
      <c r="IX129" s="350"/>
      <c r="IY129" s="350"/>
      <c r="IZ129" s="350"/>
      <c r="JA129" s="350"/>
      <c r="JB129" s="350"/>
      <c r="JC129" s="350"/>
      <c r="JD129" s="350"/>
      <c r="JE129" s="350"/>
      <c r="JF129" s="350"/>
      <c r="JG129" s="350"/>
      <c r="JH129" s="350"/>
      <c r="JI129" s="350"/>
      <c r="JJ129" s="350"/>
      <c r="JK129" s="350"/>
      <c r="JL129" s="350"/>
      <c r="JM129" s="350"/>
      <c r="JN129" s="350"/>
      <c r="JO129" s="350"/>
      <c r="JP129" s="350"/>
      <c r="JQ129" s="350"/>
      <c r="JR129" s="350"/>
      <c r="JS129" s="350"/>
      <c r="JT129" s="350"/>
      <c r="JU129" s="350"/>
      <c r="JV129" s="350"/>
      <c r="JW129" s="350"/>
      <c r="JX129" s="350"/>
      <c r="JY129" s="350"/>
      <c r="JZ129" s="350"/>
      <c r="KA129" s="350"/>
      <c r="KB129" s="350"/>
      <c r="KC129" s="350"/>
      <c r="KD129" s="350"/>
      <c r="KE129" s="350"/>
      <c r="KF129" s="350"/>
      <c r="KG129" s="350"/>
      <c r="KH129" s="350"/>
      <c r="KI129" s="350"/>
      <c r="KJ129" s="350"/>
      <c r="KK129" s="350"/>
      <c r="KL129" s="350"/>
      <c r="KM129" s="350"/>
      <c r="KN129" s="350"/>
      <c r="KO129" s="350"/>
      <c r="KP129" s="350"/>
      <c r="KQ129" s="350"/>
    </row>
    <row r="130" spans="1:303" s="345" customFormat="1" ht="11.25" x14ac:dyDescent="0.2">
      <c r="A130" s="361">
        <v>2014</v>
      </c>
      <c r="B130" s="350"/>
      <c r="C130" s="212">
        <v>86</v>
      </c>
      <c r="D130" s="217">
        <v>60</v>
      </c>
      <c r="E130" s="217"/>
      <c r="F130" s="217">
        <v>3</v>
      </c>
      <c r="G130" s="217"/>
      <c r="H130" s="217">
        <v>12</v>
      </c>
      <c r="I130" s="217"/>
      <c r="J130" s="164">
        <v>11</v>
      </c>
      <c r="K130" s="381"/>
      <c r="L130" s="362">
        <f t="shared" si="58"/>
        <v>17.441860465116278</v>
      </c>
      <c r="M130" s="381"/>
      <c r="N130" s="362">
        <f t="shared" si="59"/>
        <v>13.953488372093023</v>
      </c>
      <c r="O130" s="381"/>
      <c r="P130" s="350"/>
      <c r="Q130" s="350"/>
      <c r="R130" s="350"/>
      <c r="S130" s="350"/>
      <c r="T130" s="350"/>
      <c r="U130" s="350"/>
      <c r="V130" s="350"/>
      <c r="W130" s="350"/>
      <c r="X130" s="350"/>
      <c r="Y130" s="350"/>
      <c r="Z130" s="350"/>
      <c r="AA130" s="350"/>
      <c r="AB130" s="350"/>
      <c r="AC130" s="350"/>
      <c r="AD130" s="350"/>
      <c r="AE130" s="350"/>
      <c r="AF130" s="350"/>
      <c r="AG130" s="350"/>
      <c r="AH130" s="350"/>
      <c r="AI130" s="350"/>
      <c r="AJ130" s="350"/>
      <c r="AK130" s="350"/>
      <c r="AL130" s="350"/>
      <c r="AM130" s="350"/>
      <c r="AN130" s="350"/>
      <c r="AO130" s="350"/>
      <c r="AP130" s="350"/>
      <c r="AQ130" s="350"/>
      <c r="AR130" s="350"/>
      <c r="AS130" s="350"/>
      <c r="AT130" s="350"/>
      <c r="AU130" s="350"/>
      <c r="AV130" s="350"/>
      <c r="AW130" s="350"/>
      <c r="AX130" s="350"/>
      <c r="AY130" s="350"/>
      <c r="AZ130" s="350"/>
      <c r="BA130" s="350"/>
      <c r="BB130" s="350"/>
      <c r="BC130" s="350"/>
      <c r="BD130" s="350"/>
      <c r="BE130" s="350"/>
      <c r="BF130" s="350"/>
      <c r="BG130" s="350"/>
      <c r="BH130" s="350"/>
      <c r="BI130" s="350"/>
      <c r="BJ130" s="350"/>
      <c r="BK130" s="350"/>
      <c r="BL130" s="350"/>
      <c r="BM130" s="350"/>
      <c r="BN130" s="350"/>
      <c r="BO130" s="350"/>
      <c r="BP130" s="350"/>
      <c r="BQ130" s="350"/>
      <c r="BR130" s="350"/>
      <c r="BS130" s="350"/>
      <c r="BT130" s="350"/>
      <c r="BU130" s="350"/>
      <c r="BV130" s="350"/>
      <c r="BW130" s="350"/>
      <c r="BX130" s="350"/>
      <c r="BY130" s="350"/>
      <c r="BZ130" s="350"/>
      <c r="CA130" s="350"/>
      <c r="CB130" s="350"/>
      <c r="CC130" s="350"/>
      <c r="CD130" s="350"/>
      <c r="CE130" s="350"/>
      <c r="CF130" s="350"/>
      <c r="CG130" s="350"/>
      <c r="CH130" s="350"/>
      <c r="CI130" s="350"/>
      <c r="CJ130" s="350"/>
      <c r="CK130" s="350"/>
      <c r="CL130" s="350"/>
      <c r="CM130" s="350"/>
      <c r="CN130" s="350"/>
      <c r="CO130" s="350"/>
      <c r="CP130" s="350"/>
      <c r="CQ130" s="350"/>
      <c r="CR130" s="350"/>
      <c r="CS130" s="350"/>
      <c r="CT130" s="350"/>
      <c r="CU130" s="350"/>
      <c r="CV130" s="350"/>
      <c r="CW130" s="350"/>
      <c r="CX130" s="350"/>
      <c r="CY130" s="350"/>
      <c r="CZ130" s="350"/>
      <c r="DA130" s="350"/>
      <c r="DB130" s="350"/>
      <c r="DC130" s="350"/>
      <c r="DD130" s="350"/>
      <c r="DE130" s="350"/>
      <c r="DF130" s="350"/>
      <c r="DG130" s="350"/>
      <c r="DH130" s="350"/>
      <c r="DI130" s="350"/>
      <c r="DJ130" s="350"/>
      <c r="DK130" s="350"/>
      <c r="DL130" s="350"/>
      <c r="DM130" s="350"/>
      <c r="DN130" s="350"/>
      <c r="DO130" s="350"/>
      <c r="DP130" s="350"/>
      <c r="DQ130" s="350"/>
      <c r="DR130" s="350"/>
      <c r="DS130" s="350"/>
      <c r="DT130" s="350"/>
      <c r="DU130" s="350"/>
      <c r="DV130" s="350"/>
      <c r="DW130" s="350"/>
      <c r="DX130" s="350"/>
      <c r="DY130" s="350"/>
      <c r="DZ130" s="350"/>
      <c r="EA130" s="350"/>
      <c r="EB130" s="350"/>
      <c r="EC130" s="350"/>
      <c r="ED130" s="350"/>
      <c r="EE130" s="350"/>
      <c r="EF130" s="350"/>
      <c r="EG130" s="350"/>
      <c r="EH130" s="350"/>
      <c r="EI130" s="350"/>
      <c r="EJ130" s="350"/>
      <c r="EK130" s="350"/>
      <c r="EL130" s="350"/>
      <c r="EM130" s="350"/>
      <c r="EN130" s="350"/>
      <c r="EO130" s="350"/>
      <c r="EP130" s="350"/>
      <c r="EQ130" s="350"/>
      <c r="ER130" s="350"/>
      <c r="ES130" s="350"/>
      <c r="ET130" s="350"/>
      <c r="EU130" s="350"/>
      <c r="EV130" s="350"/>
      <c r="EW130" s="350"/>
      <c r="EX130" s="350"/>
      <c r="EY130" s="350"/>
      <c r="EZ130" s="350"/>
      <c r="FA130" s="350"/>
      <c r="FB130" s="350"/>
      <c r="FC130" s="350"/>
      <c r="FD130" s="350"/>
      <c r="FE130" s="350"/>
      <c r="FF130" s="350"/>
      <c r="FG130" s="350"/>
      <c r="FH130" s="350"/>
      <c r="FI130" s="350"/>
      <c r="FJ130" s="350"/>
      <c r="FK130" s="350"/>
      <c r="FL130" s="350"/>
      <c r="FM130" s="350"/>
      <c r="FN130" s="350"/>
      <c r="FO130" s="350"/>
      <c r="FP130" s="350"/>
      <c r="FQ130" s="350"/>
      <c r="FR130" s="350"/>
      <c r="FS130" s="350"/>
      <c r="FT130" s="350"/>
      <c r="FU130" s="350"/>
      <c r="FV130" s="350"/>
      <c r="FW130" s="350"/>
      <c r="FX130" s="350"/>
      <c r="FY130" s="350"/>
      <c r="FZ130" s="350"/>
      <c r="GA130" s="350"/>
      <c r="GB130" s="350"/>
      <c r="GC130" s="350"/>
      <c r="GD130" s="350"/>
      <c r="GE130" s="350"/>
      <c r="GF130" s="350"/>
      <c r="GG130" s="350"/>
      <c r="GH130" s="350"/>
      <c r="GI130" s="350"/>
      <c r="GJ130" s="350"/>
      <c r="GK130" s="350"/>
      <c r="GL130" s="350"/>
      <c r="GM130" s="350"/>
      <c r="GN130" s="350"/>
      <c r="GO130" s="350"/>
      <c r="GP130" s="350"/>
      <c r="GQ130" s="350"/>
      <c r="GR130" s="350"/>
      <c r="GS130" s="350"/>
      <c r="GT130" s="350"/>
      <c r="GU130" s="350"/>
      <c r="GV130" s="350"/>
      <c r="GW130" s="350"/>
      <c r="GX130" s="350"/>
      <c r="GY130" s="350"/>
      <c r="GZ130" s="350"/>
      <c r="HA130" s="350"/>
      <c r="HB130" s="350"/>
      <c r="HC130" s="350"/>
      <c r="HD130" s="350"/>
      <c r="HE130" s="350"/>
      <c r="HF130" s="350"/>
      <c r="HG130" s="350"/>
      <c r="HH130" s="350"/>
      <c r="HI130" s="350"/>
      <c r="HJ130" s="350"/>
      <c r="HK130" s="350"/>
      <c r="HL130" s="350"/>
      <c r="HM130" s="350"/>
      <c r="HN130" s="350"/>
      <c r="HO130" s="350"/>
      <c r="HP130" s="350"/>
      <c r="HQ130" s="350"/>
      <c r="HR130" s="350"/>
      <c r="HS130" s="350"/>
      <c r="HT130" s="350"/>
      <c r="HU130" s="350"/>
      <c r="HV130" s="350"/>
      <c r="HW130" s="350"/>
      <c r="HX130" s="350"/>
      <c r="HY130" s="350"/>
      <c r="HZ130" s="350"/>
      <c r="IA130" s="350"/>
      <c r="IB130" s="350"/>
      <c r="IC130" s="350"/>
      <c r="ID130" s="350"/>
      <c r="IE130" s="350"/>
      <c r="IF130" s="350"/>
      <c r="IG130" s="350"/>
      <c r="IH130" s="350"/>
      <c r="II130" s="350"/>
      <c r="IJ130" s="350"/>
      <c r="IK130" s="350"/>
      <c r="IL130" s="350"/>
      <c r="IM130" s="350"/>
      <c r="IN130" s="350"/>
      <c r="IO130" s="350"/>
      <c r="IP130" s="350"/>
      <c r="IQ130" s="350"/>
      <c r="IR130" s="350"/>
      <c r="IS130" s="350"/>
      <c r="IT130" s="350"/>
      <c r="IU130" s="350"/>
      <c r="IV130" s="350"/>
      <c r="IW130" s="350"/>
      <c r="IX130" s="350"/>
      <c r="IY130" s="350"/>
      <c r="IZ130" s="350"/>
      <c r="JA130" s="350"/>
      <c r="JB130" s="350"/>
      <c r="JC130" s="350"/>
      <c r="JD130" s="350"/>
      <c r="JE130" s="350"/>
      <c r="JF130" s="350"/>
      <c r="JG130" s="350"/>
      <c r="JH130" s="350"/>
      <c r="JI130" s="350"/>
      <c r="JJ130" s="350"/>
      <c r="JK130" s="350"/>
      <c r="JL130" s="350"/>
      <c r="JM130" s="350"/>
      <c r="JN130" s="350"/>
      <c r="JO130" s="350"/>
      <c r="JP130" s="350"/>
      <c r="JQ130" s="350"/>
      <c r="JR130" s="350"/>
      <c r="JS130" s="350"/>
      <c r="JT130" s="350"/>
      <c r="JU130" s="350"/>
      <c r="JV130" s="350"/>
      <c r="JW130" s="350"/>
      <c r="JX130" s="350"/>
      <c r="JY130" s="350"/>
      <c r="JZ130" s="350"/>
      <c r="KA130" s="350"/>
      <c r="KB130" s="350"/>
      <c r="KC130" s="350"/>
      <c r="KD130" s="350"/>
      <c r="KE130" s="350"/>
      <c r="KF130" s="350"/>
      <c r="KG130" s="350"/>
      <c r="KH130" s="350"/>
      <c r="KI130" s="350"/>
      <c r="KJ130" s="350"/>
      <c r="KK130" s="350"/>
      <c r="KL130" s="350"/>
      <c r="KM130" s="350"/>
      <c r="KN130" s="350"/>
      <c r="KO130" s="350"/>
      <c r="KP130" s="350"/>
      <c r="KQ130" s="350"/>
    </row>
    <row r="131" spans="1:303" s="514" customFormat="1" ht="11.25" x14ac:dyDescent="0.2">
      <c r="A131" s="346" t="s">
        <v>663</v>
      </c>
      <c r="B131" s="346"/>
      <c r="C131" s="372">
        <f>SUM(C122:C130)</f>
        <v>1266</v>
      </c>
      <c r="D131" s="372">
        <f t="shared" ref="D131" si="60">SUM(D122:D130)</f>
        <v>858</v>
      </c>
      <c r="E131" s="372">
        <f t="shared" ref="E131" si="61">SUM(E122:E130)</f>
        <v>0</v>
      </c>
      <c r="F131" s="372">
        <f t="shared" ref="F131" si="62">SUM(F122:F130)</f>
        <v>52</v>
      </c>
      <c r="G131" s="372">
        <f t="shared" ref="G131" si="63">SUM(G122:G130)</f>
        <v>0</v>
      </c>
      <c r="H131" s="372">
        <f t="shared" ref="H131" si="64">SUM(H122:H130)</f>
        <v>180</v>
      </c>
      <c r="I131" s="372">
        <f t="shared" ref="I131" si="65">SUM(I122:I130)</f>
        <v>0</v>
      </c>
      <c r="J131" s="372">
        <f t="shared" ref="J131" si="66">SUM(J122:J130)</f>
        <v>176</v>
      </c>
      <c r="K131" s="361"/>
      <c r="L131" s="368">
        <f t="shared" si="58"/>
        <v>18.325434439178515</v>
      </c>
      <c r="M131" s="361"/>
      <c r="N131" s="368">
        <f t="shared" si="59"/>
        <v>14.218009478672986</v>
      </c>
      <c r="O131" s="361"/>
    </row>
    <row r="132" spans="1:303" s="59" customFormat="1" ht="11.25" x14ac:dyDescent="0.2">
      <c r="A132" s="346"/>
      <c r="B132" s="346"/>
      <c r="C132" s="372"/>
      <c r="D132" s="372"/>
      <c r="E132" s="361"/>
      <c r="F132" s="372"/>
      <c r="G132" s="361"/>
      <c r="H132" s="372"/>
      <c r="I132" s="361"/>
      <c r="J132" s="372"/>
      <c r="K132" s="361"/>
      <c r="L132" s="368"/>
      <c r="M132" s="361"/>
      <c r="N132" s="368"/>
      <c r="O132" s="361"/>
      <c r="P132" s="346"/>
      <c r="Q132" s="346"/>
      <c r="R132" s="346"/>
      <c r="S132" s="346"/>
      <c r="T132" s="346"/>
      <c r="U132" s="346"/>
      <c r="V132" s="346"/>
      <c r="W132" s="346"/>
      <c r="X132" s="346"/>
      <c r="Y132" s="346"/>
      <c r="Z132" s="346"/>
      <c r="AA132" s="346"/>
      <c r="AB132" s="346"/>
      <c r="AC132" s="346"/>
      <c r="AD132" s="346"/>
      <c r="AE132" s="346"/>
      <c r="AF132" s="346"/>
      <c r="AG132" s="346"/>
      <c r="AH132" s="346"/>
      <c r="AI132" s="346"/>
      <c r="AJ132" s="346"/>
      <c r="AK132" s="346"/>
      <c r="AL132" s="346"/>
      <c r="AM132" s="346"/>
      <c r="AN132" s="346"/>
      <c r="AO132" s="346"/>
      <c r="AP132" s="346"/>
      <c r="AQ132" s="346"/>
      <c r="AR132" s="346"/>
      <c r="AS132" s="346"/>
      <c r="AT132" s="346"/>
      <c r="AU132" s="346"/>
      <c r="AV132" s="346"/>
      <c r="AW132" s="346"/>
      <c r="AX132" s="346"/>
      <c r="AY132" s="346"/>
      <c r="AZ132" s="346"/>
      <c r="BA132" s="346"/>
      <c r="BB132" s="346"/>
      <c r="BC132" s="346"/>
      <c r="BD132" s="346"/>
      <c r="BE132" s="346"/>
      <c r="BF132" s="346"/>
      <c r="BG132" s="346"/>
      <c r="BH132" s="346"/>
      <c r="BI132" s="346"/>
      <c r="BJ132" s="346"/>
      <c r="BK132" s="346"/>
      <c r="BL132" s="346"/>
      <c r="BM132" s="346"/>
      <c r="BN132" s="346"/>
      <c r="BO132" s="346"/>
      <c r="BP132" s="346"/>
      <c r="BQ132" s="346"/>
      <c r="BR132" s="346"/>
      <c r="BS132" s="346"/>
      <c r="BT132" s="346"/>
      <c r="BU132" s="346"/>
      <c r="BV132" s="346"/>
      <c r="BW132" s="346"/>
      <c r="BX132" s="346"/>
      <c r="BY132" s="346"/>
      <c r="BZ132" s="346"/>
      <c r="CA132" s="346"/>
      <c r="CB132" s="346"/>
      <c r="CC132" s="346"/>
      <c r="CD132" s="346"/>
      <c r="CE132" s="346"/>
      <c r="CF132" s="346"/>
      <c r="CG132" s="346"/>
      <c r="CH132" s="346"/>
      <c r="CI132" s="346"/>
      <c r="CJ132" s="346"/>
      <c r="CK132" s="346"/>
      <c r="CL132" s="346"/>
      <c r="CM132" s="346"/>
      <c r="CN132" s="346"/>
      <c r="CO132" s="346"/>
      <c r="CP132" s="346"/>
      <c r="CQ132" s="346"/>
      <c r="CR132" s="346"/>
      <c r="CS132" s="346"/>
      <c r="CT132" s="346"/>
      <c r="CU132" s="346"/>
      <c r="CV132" s="346"/>
      <c r="CW132" s="346"/>
      <c r="CX132" s="346"/>
      <c r="CY132" s="346"/>
      <c r="CZ132" s="346"/>
      <c r="DA132" s="346"/>
      <c r="DB132" s="346"/>
      <c r="DC132" s="346"/>
      <c r="DD132" s="346"/>
      <c r="DE132" s="346"/>
      <c r="DF132" s="346"/>
      <c r="DG132" s="346"/>
      <c r="DH132" s="346"/>
      <c r="DI132" s="346"/>
      <c r="DJ132" s="346"/>
      <c r="DK132" s="346"/>
      <c r="DL132" s="346"/>
      <c r="DM132" s="346"/>
      <c r="DN132" s="346"/>
      <c r="DO132" s="346"/>
      <c r="DP132" s="346"/>
      <c r="DQ132" s="346"/>
      <c r="DR132" s="346"/>
      <c r="DS132" s="346"/>
      <c r="DT132" s="346"/>
      <c r="DU132" s="346"/>
      <c r="DV132" s="346"/>
      <c r="DW132" s="346"/>
      <c r="DX132" s="346"/>
      <c r="DY132" s="346"/>
      <c r="DZ132" s="346"/>
      <c r="EA132" s="346"/>
      <c r="EB132" s="346"/>
      <c r="EC132" s="346"/>
      <c r="ED132" s="346"/>
      <c r="EE132" s="346"/>
      <c r="EF132" s="346"/>
      <c r="EG132" s="346"/>
      <c r="EH132" s="346"/>
      <c r="EI132" s="346"/>
      <c r="EJ132" s="346"/>
      <c r="EK132" s="346"/>
      <c r="EL132" s="346"/>
      <c r="EM132" s="346"/>
      <c r="EN132" s="346"/>
      <c r="EO132" s="346"/>
      <c r="EP132" s="346"/>
      <c r="EQ132" s="346"/>
      <c r="ER132" s="346"/>
      <c r="ES132" s="346"/>
      <c r="ET132" s="346"/>
      <c r="EU132" s="346"/>
      <c r="EV132" s="346"/>
      <c r="EW132" s="346"/>
      <c r="EX132" s="346"/>
      <c r="EY132" s="346"/>
      <c r="EZ132" s="346"/>
      <c r="FA132" s="346"/>
      <c r="FB132" s="346"/>
      <c r="FC132" s="346"/>
      <c r="FD132" s="346"/>
      <c r="FE132" s="346"/>
      <c r="FF132" s="346"/>
      <c r="FG132" s="346"/>
      <c r="FH132" s="346"/>
      <c r="FI132" s="346"/>
      <c r="FJ132" s="346"/>
      <c r="FK132" s="346"/>
      <c r="FL132" s="346"/>
      <c r="FM132" s="346"/>
      <c r="FN132" s="346"/>
      <c r="FO132" s="346"/>
      <c r="FP132" s="346"/>
      <c r="FQ132" s="346"/>
      <c r="FR132" s="346"/>
      <c r="FS132" s="346"/>
      <c r="FT132" s="346"/>
      <c r="FU132" s="346"/>
      <c r="FV132" s="346"/>
      <c r="FW132" s="346"/>
      <c r="FX132" s="346"/>
      <c r="FY132" s="346"/>
      <c r="FZ132" s="346"/>
      <c r="GA132" s="346"/>
      <c r="GB132" s="346"/>
      <c r="GC132" s="346"/>
      <c r="GD132" s="346"/>
      <c r="GE132" s="346"/>
      <c r="GF132" s="346"/>
      <c r="GG132" s="346"/>
      <c r="GH132" s="346"/>
      <c r="GI132" s="346"/>
      <c r="GJ132" s="346"/>
      <c r="GK132" s="346"/>
      <c r="GL132" s="346"/>
      <c r="GM132" s="346"/>
      <c r="GN132" s="346"/>
      <c r="GO132" s="346"/>
      <c r="GP132" s="346"/>
      <c r="GQ132" s="346"/>
      <c r="GR132" s="346"/>
      <c r="GS132" s="346"/>
      <c r="GT132" s="346"/>
      <c r="GU132" s="346"/>
      <c r="GV132" s="346"/>
      <c r="GW132" s="346"/>
      <c r="GX132" s="346"/>
      <c r="GY132" s="346"/>
      <c r="GZ132" s="346"/>
      <c r="HA132" s="346"/>
      <c r="HB132" s="346"/>
      <c r="HC132" s="346"/>
      <c r="HD132" s="346"/>
      <c r="HE132" s="346"/>
      <c r="HF132" s="346"/>
      <c r="HG132" s="346"/>
      <c r="HH132" s="346"/>
      <c r="HI132" s="346"/>
      <c r="HJ132" s="346"/>
      <c r="HK132" s="346"/>
      <c r="HL132" s="346"/>
      <c r="HM132" s="346"/>
      <c r="HN132" s="346"/>
      <c r="HO132" s="346"/>
      <c r="HP132" s="346"/>
      <c r="HQ132" s="346"/>
      <c r="HR132" s="346"/>
      <c r="HS132" s="346"/>
      <c r="HT132" s="346"/>
      <c r="HU132" s="346"/>
      <c r="HV132" s="346"/>
      <c r="HW132" s="346"/>
      <c r="HX132" s="346"/>
      <c r="HY132" s="346"/>
      <c r="HZ132" s="346"/>
      <c r="IA132" s="346"/>
      <c r="IB132" s="346"/>
      <c r="IC132" s="346"/>
      <c r="ID132" s="346"/>
      <c r="IE132" s="346"/>
      <c r="IF132" s="346"/>
      <c r="IG132" s="346"/>
      <c r="IH132" s="346"/>
      <c r="II132" s="346"/>
      <c r="IJ132" s="346"/>
      <c r="IK132" s="346"/>
      <c r="IL132" s="346"/>
      <c r="IM132" s="346"/>
      <c r="IN132" s="346"/>
      <c r="IO132" s="346"/>
      <c r="IP132" s="346"/>
      <c r="IQ132" s="346"/>
      <c r="IR132" s="346"/>
      <c r="IS132" s="346"/>
      <c r="IT132" s="346"/>
      <c r="IU132" s="346"/>
      <c r="IV132" s="346"/>
      <c r="IW132" s="346"/>
      <c r="IX132" s="346"/>
      <c r="IY132" s="346"/>
      <c r="IZ132" s="346"/>
      <c r="JA132" s="346"/>
      <c r="JB132" s="346"/>
      <c r="JC132" s="346"/>
      <c r="JD132" s="346"/>
      <c r="JE132" s="346"/>
      <c r="JF132" s="346"/>
      <c r="JG132" s="346"/>
      <c r="JH132" s="346"/>
      <c r="JI132" s="346"/>
      <c r="JJ132" s="346"/>
      <c r="JK132" s="346"/>
      <c r="JL132" s="346"/>
      <c r="JM132" s="346"/>
      <c r="JN132" s="346"/>
      <c r="JO132" s="346"/>
      <c r="JP132" s="346"/>
      <c r="JQ132" s="346"/>
      <c r="JR132" s="346"/>
      <c r="JS132" s="346"/>
      <c r="JT132" s="346"/>
      <c r="JU132" s="346"/>
      <c r="JV132" s="346"/>
      <c r="JW132" s="346"/>
      <c r="JX132" s="346"/>
      <c r="JY132" s="346"/>
      <c r="JZ132" s="346"/>
      <c r="KA132" s="346"/>
      <c r="KB132" s="346"/>
      <c r="KC132" s="346"/>
      <c r="KD132" s="346"/>
      <c r="KE132" s="346"/>
      <c r="KF132" s="346"/>
      <c r="KG132" s="346"/>
      <c r="KH132" s="346"/>
      <c r="KI132" s="346"/>
      <c r="KJ132" s="346"/>
      <c r="KK132" s="346"/>
      <c r="KL132" s="346"/>
      <c r="KM132" s="346"/>
      <c r="KN132" s="346"/>
    </row>
    <row r="133" spans="1:303" s="56" customFormat="1" ht="11.25" x14ac:dyDescent="0.2">
      <c r="A133" s="214" t="s">
        <v>158</v>
      </c>
      <c r="B133" s="349"/>
      <c r="C133" s="217"/>
      <c r="D133" s="217"/>
      <c r="E133" s="361"/>
      <c r="F133" s="217"/>
      <c r="G133" s="361"/>
      <c r="H133" s="217"/>
      <c r="I133" s="361"/>
      <c r="J133" s="217"/>
      <c r="K133" s="361"/>
      <c r="L133" s="362"/>
      <c r="M133" s="361"/>
      <c r="N133" s="362"/>
      <c r="O133" s="361"/>
      <c r="P133" s="350"/>
      <c r="Q133" s="350"/>
      <c r="R133" s="350"/>
      <c r="S133" s="350"/>
      <c r="T133" s="350"/>
      <c r="U133" s="350"/>
      <c r="V133" s="350"/>
      <c r="W133" s="350"/>
      <c r="X133" s="350"/>
      <c r="Y133" s="350"/>
      <c r="Z133" s="350"/>
      <c r="AA133" s="350"/>
      <c r="AB133" s="350"/>
      <c r="AC133" s="350"/>
      <c r="AD133" s="350"/>
      <c r="AE133" s="350"/>
      <c r="AF133" s="350"/>
      <c r="AG133" s="350"/>
      <c r="AH133" s="350"/>
      <c r="AI133" s="350"/>
      <c r="AJ133" s="350"/>
      <c r="AK133" s="350"/>
      <c r="AL133" s="350"/>
      <c r="AM133" s="350"/>
      <c r="AN133" s="350"/>
      <c r="AO133" s="350"/>
      <c r="AP133" s="350"/>
      <c r="AQ133" s="350"/>
      <c r="AR133" s="350"/>
      <c r="AS133" s="350"/>
      <c r="AT133" s="350"/>
      <c r="AU133" s="350"/>
      <c r="AV133" s="350"/>
      <c r="AW133" s="350"/>
      <c r="AX133" s="350"/>
      <c r="AY133" s="350"/>
      <c r="AZ133" s="350"/>
      <c r="BA133" s="350"/>
      <c r="BB133" s="350"/>
      <c r="BC133" s="350"/>
      <c r="BD133" s="350"/>
      <c r="BE133" s="350"/>
      <c r="BF133" s="350"/>
      <c r="BG133" s="350"/>
      <c r="BH133" s="350"/>
      <c r="BI133" s="350"/>
      <c r="BJ133" s="350"/>
      <c r="BK133" s="350"/>
      <c r="BL133" s="350"/>
      <c r="BM133" s="350"/>
      <c r="BN133" s="350"/>
      <c r="BO133" s="350"/>
      <c r="BP133" s="350"/>
      <c r="BQ133" s="350"/>
      <c r="BR133" s="350"/>
      <c r="BS133" s="350"/>
      <c r="BT133" s="350"/>
      <c r="BU133" s="350"/>
      <c r="BV133" s="350"/>
      <c r="BW133" s="350"/>
      <c r="BX133" s="350"/>
      <c r="BY133" s="350"/>
      <c r="BZ133" s="350"/>
      <c r="CA133" s="350"/>
      <c r="CB133" s="350"/>
      <c r="CC133" s="350"/>
      <c r="CD133" s="350"/>
      <c r="CE133" s="350"/>
      <c r="CF133" s="350"/>
      <c r="CG133" s="350"/>
      <c r="CH133" s="350"/>
      <c r="CI133" s="350"/>
      <c r="CJ133" s="350"/>
      <c r="CK133" s="350"/>
      <c r="CL133" s="350"/>
      <c r="CM133" s="350"/>
      <c r="CN133" s="350"/>
      <c r="CO133" s="350"/>
      <c r="CP133" s="350"/>
      <c r="CQ133" s="350"/>
      <c r="CR133" s="350"/>
      <c r="CS133" s="350"/>
      <c r="CT133" s="350"/>
      <c r="CU133" s="350"/>
      <c r="CV133" s="350"/>
      <c r="CW133" s="350"/>
      <c r="CX133" s="350"/>
      <c r="CY133" s="350"/>
      <c r="CZ133" s="350"/>
      <c r="DA133" s="350"/>
      <c r="DB133" s="350"/>
      <c r="DC133" s="350"/>
      <c r="DD133" s="350"/>
      <c r="DE133" s="350"/>
      <c r="DF133" s="350"/>
      <c r="DG133" s="350"/>
      <c r="DH133" s="350"/>
      <c r="DI133" s="350"/>
      <c r="DJ133" s="350"/>
      <c r="DK133" s="350"/>
      <c r="DL133" s="350"/>
      <c r="DM133" s="350"/>
      <c r="DN133" s="350"/>
      <c r="DO133" s="350"/>
      <c r="DP133" s="350"/>
      <c r="DQ133" s="350"/>
      <c r="DR133" s="350"/>
      <c r="DS133" s="350"/>
      <c r="DT133" s="350"/>
      <c r="DU133" s="350"/>
      <c r="DV133" s="350"/>
      <c r="DW133" s="350"/>
      <c r="DX133" s="350"/>
      <c r="DY133" s="350"/>
      <c r="DZ133" s="350"/>
      <c r="EA133" s="350"/>
      <c r="EB133" s="350"/>
      <c r="EC133" s="350"/>
      <c r="ED133" s="350"/>
      <c r="EE133" s="350"/>
      <c r="EF133" s="350"/>
      <c r="EG133" s="350"/>
      <c r="EH133" s="350"/>
      <c r="EI133" s="350"/>
      <c r="EJ133" s="350"/>
      <c r="EK133" s="350"/>
      <c r="EL133" s="350"/>
      <c r="EM133" s="350"/>
      <c r="EN133" s="350"/>
      <c r="EO133" s="350"/>
      <c r="EP133" s="350"/>
      <c r="EQ133" s="350"/>
      <c r="ER133" s="350"/>
      <c r="ES133" s="350"/>
      <c r="ET133" s="350"/>
      <c r="EU133" s="350"/>
      <c r="EV133" s="350"/>
      <c r="EW133" s="350"/>
      <c r="EX133" s="350"/>
      <c r="EY133" s="350"/>
      <c r="EZ133" s="350"/>
      <c r="FA133" s="350"/>
      <c r="FB133" s="350"/>
      <c r="FC133" s="350"/>
      <c r="FD133" s="350"/>
      <c r="FE133" s="350"/>
      <c r="FF133" s="350"/>
      <c r="FG133" s="350"/>
      <c r="FH133" s="350"/>
      <c r="FI133" s="350"/>
      <c r="FJ133" s="350"/>
      <c r="FK133" s="350"/>
      <c r="FL133" s="350"/>
      <c r="FM133" s="350"/>
      <c r="FN133" s="350"/>
      <c r="FO133" s="350"/>
      <c r="FP133" s="350"/>
      <c r="FQ133" s="350"/>
      <c r="FR133" s="350"/>
      <c r="FS133" s="350"/>
      <c r="FT133" s="350"/>
      <c r="FU133" s="350"/>
      <c r="FV133" s="350"/>
      <c r="FW133" s="350"/>
      <c r="FX133" s="350"/>
      <c r="FY133" s="350"/>
      <c r="FZ133" s="350"/>
      <c r="GA133" s="350"/>
      <c r="GB133" s="350"/>
      <c r="GC133" s="350"/>
      <c r="GD133" s="350"/>
      <c r="GE133" s="350"/>
      <c r="GF133" s="350"/>
      <c r="GG133" s="350"/>
      <c r="GH133" s="350"/>
      <c r="GI133" s="350"/>
      <c r="GJ133" s="350"/>
      <c r="GK133" s="350"/>
      <c r="GL133" s="350"/>
      <c r="GM133" s="350"/>
      <c r="GN133" s="350"/>
      <c r="GO133" s="350"/>
      <c r="GP133" s="350"/>
      <c r="GQ133" s="350"/>
      <c r="GR133" s="350"/>
      <c r="GS133" s="350"/>
      <c r="GT133" s="350"/>
      <c r="GU133" s="350"/>
      <c r="GV133" s="350"/>
      <c r="GW133" s="350"/>
      <c r="GX133" s="350"/>
      <c r="GY133" s="350"/>
      <c r="GZ133" s="350"/>
      <c r="HA133" s="350"/>
      <c r="HB133" s="350"/>
      <c r="HC133" s="350"/>
      <c r="HD133" s="350"/>
      <c r="HE133" s="350"/>
      <c r="HF133" s="350"/>
      <c r="HG133" s="350"/>
      <c r="HH133" s="350"/>
      <c r="HI133" s="350"/>
      <c r="HJ133" s="350"/>
      <c r="HK133" s="350"/>
      <c r="HL133" s="350"/>
      <c r="HM133" s="350"/>
      <c r="HN133" s="350"/>
      <c r="HO133" s="350"/>
      <c r="HP133" s="350"/>
      <c r="HQ133" s="350"/>
      <c r="HR133" s="350"/>
      <c r="HS133" s="350"/>
      <c r="HT133" s="350"/>
      <c r="HU133" s="350"/>
      <c r="HV133" s="350"/>
      <c r="HW133" s="350"/>
      <c r="HX133" s="350"/>
      <c r="HY133" s="350"/>
      <c r="HZ133" s="350"/>
      <c r="IA133" s="350"/>
      <c r="IB133" s="350"/>
      <c r="IC133" s="350"/>
      <c r="ID133" s="350"/>
      <c r="IE133" s="350"/>
      <c r="IF133" s="350"/>
      <c r="IG133" s="350"/>
      <c r="IH133" s="350"/>
      <c r="II133" s="350"/>
      <c r="IJ133" s="350"/>
      <c r="IK133" s="350"/>
      <c r="IL133" s="350"/>
      <c r="IM133" s="350"/>
      <c r="IN133" s="350"/>
      <c r="IO133" s="350"/>
      <c r="IP133" s="350"/>
      <c r="IQ133" s="350"/>
      <c r="IR133" s="350"/>
      <c r="IS133" s="350"/>
      <c r="IT133" s="350"/>
      <c r="IU133" s="350"/>
      <c r="IV133" s="350"/>
      <c r="IW133" s="350"/>
      <c r="IX133" s="350"/>
      <c r="IY133" s="350"/>
      <c r="IZ133" s="350"/>
      <c r="JA133" s="350"/>
      <c r="JB133" s="350"/>
      <c r="JC133" s="350"/>
      <c r="JD133" s="350"/>
      <c r="JE133" s="350"/>
      <c r="JF133" s="350"/>
      <c r="JG133" s="350"/>
      <c r="JH133" s="350"/>
      <c r="JI133" s="350"/>
      <c r="JJ133" s="350"/>
      <c r="JK133" s="350"/>
      <c r="JL133" s="350"/>
      <c r="JM133" s="350"/>
      <c r="JN133" s="350"/>
      <c r="JO133" s="350"/>
      <c r="JP133" s="350"/>
      <c r="JQ133" s="350"/>
      <c r="JR133" s="350"/>
      <c r="JS133" s="350"/>
      <c r="JT133" s="350"/>
      <c r="JU133" s="350"/>
      <c r="JV133" s="350"/>
      <c r="JW133" s="350"/>
      <c r="JX133" s="350"/>
      <c r="JY133" s="350"/>
      <c r="JZ133" s="350"/>
      <c r="KA133" s="350"/>
      <c r="KB133" s="350"/>
      <c r="KC133" s="350"/>
      <c r="KD133" s="350"/>
      <c r="KE133" s="350"/>
      <c r="KF133" s="350"/>
      <c r="KG133" s="350"/>
      <c r="KH133" s="350"/>
      <c r="KI133" s="350"/>
      <c r="KJ133" s="350"/>
      <c r="KK133" s="350"/>
      <c r="KL133" s="350"/>
      <c r="KM133" s="350"/>
      <c r="KN133" s="350"/>
    </row>
    <row r="134" spans="1:303" s="56" customFormat="1" ht="11.25" x14ac:dyDescent="0.2">
      <c r="A134" s="361">
        <v>2006</v>
      </c>
      <c r="B134" s="349"/>
      <c r="C134" s="217">
        <v>18</v>
      </c>
      <c r="D134" s="217">
        <v>15</v>
      </c>
      <c r="E134" s="361"/>
      <c r="F134" s="217" t="s">
        <v>142</v>
      </c>
      <c r="G134" s="361"/>
      <c r="H134" s="217">
        <v>1</v>
      </c>
      <c r="I134" s="361"/>
      <c r="J134" s="217">
        <v>2</v>
      </c>
      <c r="K134" s="361"/>
      <c r="L134" s="362">
        <f t="shared" ref="L134:L139" si="67">100*SUM(F134,H134)/C134</f>
        <v>5.5555555555555554</v>
      </c>
      <c r="M134" s="361"/>
      <c r="N134" s="362">
        <f t="shared" ref="N134:N139" si="68">100*H134/C134</f>
        <v>5.5555555555555554</v>
      </c>
      <c r="O134" s="361"/>
      <c r="P134" s="350"/>
      <c r="Q134" s="350"/>
      <c r="R134" s="350"/>
      <c r="S134" s="350"/>
      <c r="T134" s="350"/>
      <c r="U134" s="350"/>
      <c r="V134" s="350"/>
      <c r="W134" s="350"/>
      <c r="X134" s="350"/>
      <c r="Y134" s="350"/>
      <c r="Z134" s="350"/>
      <c r="AA134" s="350"/>
      <c r="AB134" s="350"/>
      <c r="AC134" s="350"/>
      <c r="AD134" s="350"/>
      <c r="AE134" s="350"/>
      <c r="AF134" s="350"/>
      <c r="AG134" s="350"/>
      <c r="AH134" s="350"/>
      <c r="AI134" s="350"/>
      <c r="AJ134" s="350"/>
      <c r="AK134" s="350"/>
      <c r="AL134" s="350"/>
      <c r="AM134" s="350"/>
      <c r="AN134" s="350"/>
      <c r="AO134" s="350"/>
      <c r="AP134" s="350"/>
      <c r="AQ134" s="350"/>
      <c r="AR134" s="350"/>
      <c r="AS134" s="350"/>
      <c r="AT134" s="350"/>
      <c r="AU134" s="350"/>
      <c r="AV134" s="350"/>
      <c r="AW134" s="350"/>
      <c r="AX134" s="350"/>
      <c r="AY134" s="350"/>
      <c r="AZ134" s="350"/>
      <c r="BA134" s="350"/>
      <c r="BB134" s="350"/>
      <c r="BC134" s="350"/>
      <c r="BD134" s="350"/>
      <c r="BE134" s="350"/>
      <c r="BF134" s="350"/>
      <c r="BG134" s="350"/>
      <c r="BH134" s="350"/>
      <c r="BI134" s="350"/>
      <c r="BJ134" s="350"/>
      <c r="BK134" s="350"/>
      <c r="BL134" s="350"/>
      <c r="BM134" s="350"/>
      <c r="BN134" s="350"/>
      <c r="BO134" s="350"/>
      <c r="BP134" s="350"/>
      <c r="BQ134" s="350"/>
      <c r="BR134" s="350"/>
      <c r="BS134" s="350"/>
      <c r="BT134" s="350"/>
      <c r="BU134" s="350"/>
      <c r="BV134" s="350"/>
      <c r="BW134" s="350"/>
      <c r="BX134" s="350"/>
      <c r="BY134" s="350"/>
      <c r="BZ134" s="350"/>
      <c r="CA134" s="350"/>
      <c r="CB134" s="350"/>
      <c r="CC134" s="350"/>
      <c r="CD134" s="350"/>
      <c r="CE134" s="350"/>
      <c r="CF134" s="350"/>
      <c r="CG134" s="350"/>
      <c r="CH134" s="350"/>
      <c r="CI134" s="350"/>
      <c r="CJ134" s="350"/>
      <c r="CK134" s="350"/>
      <c r="CL134" s="350"/>
      <c r="CM134" s="350"/>
      <c r="CN134" s="350"/>
      <c r="CO134" s="350"/>
      <c r="CP134" s="350"/>
      <c r="CQ134" s="350"/>
      <c r="CR134" s="350"/>
      <c r="CS134" s="350"/>
      <c r="CT134" s="350"/>
      <c r="CU134" s="350"/>
      <c r="CV134" s="350"/>
      <c r="CW134" s="350"/>
      <c r="CX134" s="350"/>
      <c r="CY134" s="350"/>
      <c r="CZ134" s="350"/>
      <c r="DA134" s="350"/>
      <c r="DB134" s="350"/>
      <c r="DC134" s="350"/>
      <c r="DD134" s="350"/>
      <c r="DE134" s="350"/>
      <c r="DF134" s="350"/>
      <c r="DG134" s="350"/>
      <c r="DH134" s="350"/>
      <c r="DI134" s="350"/>
      <c r="DJ134" s="350"/>
      <c r="DK134" s="350"/>
      <c r="DL134" s="350"/>
      <c r="DM134" s="350"/>
      <c r="DN134" s="350"/>
      <c r="DO134" s="350"/>
      <c r="DP134" s="350"/>
      <c r="DQ134" s="350"/>
      <c r="DR134" s="350"/>
      <c r="DS134" s="350"/>
      <c r="DT134" s="350"/>
      <c r="DU134" s="350"/>
      <c r="DV134" s="350"/>
      <c r="DW134" s="350"/>
      <c r="DX134" s="350"/>
      <c r="DY134" s="350"/>
      <c r="DZ134" s="350"/>
      <c r="EA134" s="350"/>
      <c r="EB134" s="350"/>
      <c r="EC134" s="350"/>
      <c r="ED134" s="350"/>
      <c r="EE134" s="350"/>
      <c r="EF134" s="350"/>
      <c r="EG134" s="350"/>
      <c r="EH134" s="350"/>
      <c r="EI134" s="350"/>
      <c r="EJ134" s="350"/>
      <c r="EK134" s="350"/>
      <c r="EL134" s="350"/>
      <c r="EM134" s="350"/>
      <c r="EN134" s="350"/>
      <c r="EO134" s="350"/>
      <c r="EP134" s="350"/>
      <c r="EQ134" s="350"/>
      <c r="ER134" s="350"/>
      <c r="ES134" s="350"/>
      <c r="ET134" s="350"/>
      <c r="EU134" s="350"/>
      <c r="EV134" s="350"/>
      <c r="EW134" s="350"/>
      <c r="EX134" s="350"/>
      <c r="EY134" s="350"/>
      <c r="EZ134" s="350"/>
      <c r="FA134" s="350"/>
      <c r="FB134" s="350"/>
      <c r="FC134" s="350"/>
      <c r="FD134" s="350"/>
      <c r="FE134" s="350"/>
      <c r="FF134" s="350"/>
      <c r="FG134" s="350"/>
      <c r="FH134" s="350"/>
      <c r="FI134" s="350"/>
      <c r="FJ134" s="350"/>
      <c r="FK134" s="350"/>
      <c r="FL134" s="350"/>
      <c r="FM134" s="350"/>
      <c r="FN134" s="350"/>
      <c r="FO134" s="350"/>
      <c r="FP134" s="350"/>
      <c r="FQ134" s="350"/>
      <c r="FR134" s="350"/>
      <c r="FS134" s="350"/>
      <c r="FT134" s="350"/>
      <c r="FU134" s="350"/>
      <c r="FV134" s="350"/>
      <c r="FW134" s="350"/>
      <c r="FX134" s="350"/>
      <c r="FY134" s="350"/>
      <c r="FZ134" s="350"/>
      <c r="GA134" s="350"/>
      <c r="GB134" s="350"/>
      <c r="GC134" s="350"/>
      <c r="GD134" s="350"/>
      <c r="GE134" s="350"/>
      <c r="GF134" s="350"/>
      <c r="GG134" s="350"/>
      <c r="GH134" s="350"/>
      <c r="GI134" s="350"/>
      <c r="GJ134" s="350"/>
      <c r="GK134" s="350"/>
      <c r="GL134" s="350"/>
      <c r="GM134" s="350"/>
      <c r="GN134" s="350"/>
      <c r="GO134" s="350"/>
      <c r="GP134" s="350"/>
      <c r="GQ134" s="350"/>
      <c r="GR134" s="350"/>
      <c r="GS134" s="350"/>
      <c r="GT134" s="350"/>
      <c r="GU134" s="350"/>
      <c r="GV134" s="350"/>
      <c r="GW134" s="350"/>
      <c r="GX134" s="350"/>
      <c r="GY134" s="350"/>
      <c r="GZ134" s="350"/>
      <c r="HA134" s="350"/>
      <c r="HB134" s="350"/>
      <c r="HC134" s="350"/>
      <c r="HD134" s="350"/>
      <c r="HE134" s="350"/>
      <c r="HF134" s="350"/>
      <c r="HG134" s="350"/>
      <c r="HH134" s="350"/>
      <c r="HI134" s="350"/>
      <c r="HJ134" s="350"/>
      <c r="HK134" s="350"/>
      <c r="HL134" s="350"/>
      <c r="HM134" s="350"/>
      <c r="HN134" s="350"/>
      <c r="HO134" s="350"/>
      <c r="HP134" s="350"/>
      <c r="HQ134" s="350"/>
      <c r="HR134" s="350"/>
      <c r="HS134" s="350"/>
      <c r="HT134" s="350"/>
      <c r="HU134" s="350"/>
      <c r="HV134" s="350"/>
      <c r="HW134" s="350"/>
      <c r="HX134" s="350"/>
      <c r="HY134" s="350"/>
      <c r="HZ134" s="350"/>
      <c r="IA134" s="350"/>
      <c r="IB134" s="350"/>
      <c r="IC134" s="350"/>
      <c r="ID134" s="350"/>
      <c r="IE134" s="350"/>
      <c r="IF134" s="350"/>
      <c r="IG134" s="350"/>
      <c r="IH134" s="350"/>
      <c r="II134" s="350"/>
      <c r="IJ134" s="350"/>
      <c r="IK134" s="350"/>
      <c r="IL134" s="350"/>
      <c r="IM134" s="350"/>
      <c r="IN134" s="350"/>
      <c r="IO134" s="350"/>
      <c r="IP134" s="350"/>
      <c r="IQ134" s="350"/>
      <c r="IR134" s="350"/>
      <c r="IS134" s="350"/>
      <c r="IT134" s="350"/>
      <c r="IU134" s="350"/>
      <c r="IV134" s="350"/>
      <c r="IW134" s="350"/>
      <c r="IX134" s="350"/>
      <c r="IY134" s="350"/>
      <c r="IZ134" s="350"/>
      <c r="JA134" s="350"/>
      <c r="JB134" s="350"/>
      <c r="JC134" s="350"/>
      <c r="JD134" s="350"/>
      <c r="JE134" s="350"/>
      <c r="JF134" s="350"/>
      <c r="JG134" s="350"/>
      <c r="JH134" s="350"/>
      <c r="JI134" s="350"/>
      <c r="JJ134" s="350"/>
      <c r="JK134" s="350"/>
      <c r="JL134" s="350"/>
      <c r="JM134" s="350"/>
      <c r="JN134" s="350"/>
      <c r="JO134" s="350"/>
      <c r="JP134" s="350"/>
      <c r="JQ134" s="350"/>
      <c r="JR134" s="350"/>
      <c r="JS134" s="350"/>
      <c r="JT134" s="350"/>
      <c r="JU134" s="350"/>
      <c r="JV134" s="350"/>
      <c r="JW134" s="350"/>
      <c r="JX134" s="350"/>
      <c r="JY134" s="350"/>
      <c r="JZ134" s="350"/>
      <c r="KA134" s="350"/>
      <c r="KB134" s="350"/>
      <c r="KC134" s="350"/>
      <c r="KD134" s="350"/>
      <c r="KE134" s="350"/>
      <c r="KF134" s="350"/>
      <c r="KG134" s="350"/>
      <c r="KH134" s="350"/>
      <c r="KI134" s="350"/>
      <c r="KJ134" s="350"/>
      <c r="KK134" s="350"/>
      <c r="KL134" s="350"/>
      <c r="KM134" s="350"/>
      <c r="KN134" s="350"/>
    </row>
    <row r="135" spans="1:303" s="56" customFormat="1" ht="11.25" x14ac:dyDescent="0.2">
      <c r="A135" s="361">
        <v>2007</v>
      </c>
      <c r="B135" s="349"/>
      <c r="C135" s="217">
        <v>20</v>
      </c>
      <c r="D135" s="217">
        <v>10</v>
      </c>
      <c r="E135" s="361"/>
      <c r="F135" s="217">
        <v>1</v>
      </c>
      <c r="G135" s="361"/>
      <c r="H135" s="217">
        <v>3</v>
      </c>
      <c r="I135" s="361"/>
      <c r="J135" s="217">
        <v>6</v>
      </c>
      <c r="K135" s="361"/>
      <c r="L135" s="362">
        <f t="shared" si="67"/>
        <v>20</v>
      </c>
      <c r="M135" s="361"/>
      <c r="N135" s="362">
        <f t="shared" si="68"/>
        <v>15</v>
      </c>
      <c r="O135" s="361"/>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0"/>
      <c r="AY135" s="350"/>
      <c r="AZ135" s="350"/>
      <c r="BA135" s="350"/>
      <c r="BB135" s="350"/>
      <c r="BC135" s="350"/>
      <c r="BD135" s="350"/>
      <c r="BE135" s="350"/>
      <c r="BF135" s="350"/>
      <c r="BG135" s="350"/>
      <c r="BH135" s="350"/>
      <c r="BI135" s="350"/>
      <c r="BJ135" s="350"/>
      <c r="BK135" s="350"/>
      <c r="BL135" s="350"/>
      <c r="BM135" s="350"/>
      <c r="BN135" s="350"/>
      <c r="BO135" s="350"/>
      <c r="BP135" s="350"/>
      <c r="BQ135" s="350"/>
      <c r="BR135" s="350"/>
      <c r="BS135" s="350"/>
      <c r="BT135" s="350"/>
      <c r="BU135" s="350"/>
      <c r="BV135" s="350"/>
      <c r="BW135" s="350"/>
      <c r="BX135" s="350"/>
      <c r="BY135" s="350"/>
      <c r="BZ135" s="350"/>
      <c r="CA135" s="350"/>
      <c r="CB135" s="350"/>
      <c r="CC135" s="350"/>
      <c r="CD135" s="350"/>
      <c r="CE135" s="350"/>
      <c r="CF135" s="350"/>
      <c r="CG135" s="350"/>
      <c r="CH135" s="350"/>
      <c r="CI135" s="350"/>
      <c r="CJ135" s="350"/>
      <c r="CK135" s="350"/>
      <c r="CL135" s="350"/>
      <c r="CM135" s="350"/>
      <c r="CN135" s="350"/>
      <c r="CO135" s="350"/>
      <c r="CP135" s="350"/>
      <c r="CQ135" s="350"/>
      <c r="CR135" s="350"/>
      <c r="CS135" s="350"/>
      <c r="CT135" s="350"/>
      <c r="CU135" s="350"/>
      <c r="CV135" s="350"/>
      <c r="CW135" s="350"/>
      <c r="CX135" s="350"/>
      <c r="CY135" s="350"/>
      <c r="CZ135" s="350"/>
      <c r="DA135" s="350"/>
      <c r="DB135" s="350"/>
      <c r="DC135" s="350"/>
      <c r="DD135" s="350"/>
      <c r="DE135" s="350"/>
      <c r="DF135" s="350"/>
      <c r="DG135" s="350"/>
      <c r="DH135" s="350"/>
      <c r="DI135" s="350"/>
      <c r="DJ135" s="350"/>
      <c r="DK135" s="350"/>
      <c r="DL135" s="350"/>
      <c r="DM135" s="350"/>
      <c r="DN135" s="350"/>
      <c r="DO135" s="350"/>
      <c r="DP135" s="350"/>
      <c r="DQ135" s="350"/>
      <c r="DR135" s="350"/>
      <c r="DS135" s="350"/>
      <c r="DT135" s="350"/>
      <c r="DU135" s="350"/>
      <c r="DV135" s="350"/>
      <c r="DW135" s="350"/>
      <c r="DX135" s="350"/>
      <c r="DY135" s="350"/>
      <c r="DZ135" s="350"/>
      <c r="EA135" s="350"/>
      <c r="EB135" s="350"/>
      <c r="EC135" s="350"/>
      <c r="ED135" s="350"/>
      <c r="EE135" s="350"/>
      <c r="EF135" s="350"/>
      <c r="EG135" s="350"/>
      <c r="EH135" s="350"/>
      <c r="EI135" s="350"/>
      <c r="EJ135" s="350"/>
      <c r="EK135" s="350"/>
      <c r="EL135" s="350"/>
      <c r="EM135" s="350"/>
      <c r="EN135" s="350"/>
      <c r="EO135" s="350"/>
      <c r="EP135" s="350"/>
      <c r="EQ135" s="350"/>
      <c r="ER135" s="350"/>
      <c r="ES135" s="350"/>
      <c r="ET135" s="350"/>
      <c r="EU135" s="350"/>
      <c r="EV135" s="350"/>
      <c r="EW135" s="350"/>
      <c r="EX135" s="350"/>
      <c r="EY135" s="350"/>
      <c r="EZ135" s="350"/>
      <c r="FA135" s="350"/>
      <c r="FB135" s="350"/>
      <c r="FC135" s="350"/>
      <c r="FD135" s="350"/>
      <c r="FE135" s="350"/>
      <c r="FF135" s="350"/>
      <c r="FG135" s="350"/>
      <c r="FH135" s="350"/>
      <c r="FI135" s="350"/>
      <c r="FJ135" s="350"/>
      <c r="FK135" s="350"/>
      <c r="FL135" s="350"/>
      <c r="FM135" s="350"/>
      <c r="FN135" s="350"/>
      <c r="FO135" s="350"/>
      <c r="FP135" s="350"/>
      <c r="FQ135" s="350"/>
      <c r="FR135" s="350"/>
      <c r="FS135" s="350"/>
      <c r="FT135" s="350"/>
      <c r="FU135" s="350"/>
      <c r="FV135" s="350"/>
      <c r="FW135" s="350"/>
      <c r="FX135" s="350"/>
      <c r="FY135" s="350"/>
      <c r="FZ135" s="350"/>
      <c r="GA135" s="350"/>
      <c r="GB135" s="350"/>
      <c r="GC135" s="350"/>
      <c r="GD135" s="350"/>
      <c r="GE135" s="350"/>
      <c r="GF135" s="350"/>
      <c r="GG135" s="350"/>
      <c r="GH135" s="350"/>
      <c r="GI135" s="350"/>
      <c r="GJ135" s="350"/>
      <c r="GK135" s="350"/>
      <c r="GL135" s="350"/>
      <c r="GM135" s="350"/>
      <c r="GN135" s="350"/>
      <c r="GO135" s="350"/>
      <c r="GP135" s="350"/>
      <c r="GQ135" s="350"/>
      <c r="GR135" s="350"/>
      <c r="GS135" s="350"/>
      <c r="GT135" s="350"/>
      <c r="GU135" s="350"/>
      <c r="GV135" s="350"/>
      <c r="GW135" s="350"/>
      <c r="GX135" s="350"/>
      <c r="GY135" s="350"/>
      <c r="GZ135" s="350"/>
      <c r="HA135" s="350"/>
      <c r="HB135" s="350"/>
      <c r="HC135" s="350"/>
      <c r="HD135" s="350"/>
      <c r="HE135" s="350"/>
      <c r="HF135" s="350"/>
      <c r="HG135" s="350"/>
      <c r="HH135" s="350"/>
      <c r="HI135" s="350"/>
      <c r="HJ135" s="350"/>
      <c r="HK135" s="350"/>
      <c r="HL135" s="350"/>
      <c r="HM135" s="350"/>
      <c r="HN135" s="350"/>
      <c r="HO135" s="350"/>
      <c r="HP135" s="350"/>
      <c r="HQ135" s="350"/>
      <c r="HR135" s="350"/>
      <c r="HS135" s="350"/>
      <c r="HT135" s="350"/>
      <c r="HU135" s="350"/>
      <c r="HV135" s="350"/>
      <c r="HW135" s="350"/>
      <c r="HX135" s="350"/>
      <c r="HY135" s="350"/>
      <c r="HZ135" s="350"/>
      <c r="IA135" s="350"/>
      <c r="IB135" s="350"/>
      <c r="IC135" s="350"/>
      <c r="ID135" s="350"/>
      <c r="IE135" s="350"/>
      <c r="IF135" s="350"/>
      <c r="IG135" s="350"/>
      <c r="IH135" s="350"/>
      <c r="II135" s="350"/>
      <c r="IJ135" s="350"/>
      <c r="IK135" s="350"/>
      <c r="IL135" s="350"/>
      <c r="IM135" s="350"/>
      <c r="IN135" s="350"/>
      <c r="IO135" s="350"/>
      <c r="IP135" s="350"/>
      <c r="IQ135" s="350"/>
      <c r="IR135" s="350"/>
      <c r="IS135" s="350"/>
      <c r="IT135" s="350"/>
      <c r="IU135" s="350"/>
      <c r="IV135" s="350"/>
      <c r="IW135" s="350"/>
      <c r="IX135" s="350"/>
      <c r="IY135" s="350"/>
      <c r="IZ135" s="350"/>
      <c r="JA135" s="350"/>
      <c r="JB135" s="350"/>
      <c r="JC135" s="350"/>
      <c r="JD135" s="350"/>
      <c r="JE135" s="350"/>
      <c r="JF135" s="350"/>
      <c r="JG135" s="350"/>
      <c r="JH135" s="350"/>
      <c r="JI135" s="350"/>
      <c r="JJ135" s="350"/>
      <c r="JK135" s="350"/>
      <c r="JL135" s="350"/>
      <c r="JM135" s="350"/>
      <c r="JN135" s="350"/>
      <c r="JO135" s="350"/>
      <c r="JP135" s="350"/>
      <c r="JQ135" s="350"/>
      <c r="JR135" s="350"/>
      <c r="JS135" s="350"/>
      <c r="JT135" s="350"/>
      <c r="JU135" s="350"/>
      <c r="JV135" s="350"/>
      <c r="JW135" s="350"/>
      <c r="JX135" s="350"/>
      <c r="JY135" s="350"/>
      <c r="JZ135" s="350"/>
      <c r="KA135" s="350"/>
      <c r="KB135" s="350"/>
      <c r="KC135" s="350"/>
      <c r="KD135" s="350"/>
      <c r="KE135" s="350"/>
      <c r="KF135" s="350"/>
      <c r="KG135" s="350"/>
      <c r="KH135" s="350"/>
      <c r="KI135" s="350"/>
      <c r="KJ135" s="350"/>
      <c r="KK135" s="350"/>
      <c r="KL135" s="350"/>
      <c r="KM135" s="350"/>
      <c r="KN135" s="350"/>
    </row>
    <row r="136" spans="1:303" s="56" customFormat="1" ht="11.25" x14ac:dyDescent="0.2">
      <c r="A136" s="361">
        <v>2008</v>
      </c>
      <c r="B136" s="350"/>
      <c r="C136" s="217">
        <v>25</v>
      </c>
      <c r="D136" s="217">
        <v>17</v>
      </c>
      <c r="E136" s="361"/>
      <c r="F136" s="217" t="s">
        <v>142</v>
      </c>
      <c r="G136" s="361"/>
      <c r="H136" s="217">
        <v>6</v>
      </c>
      <c r="I136" s="361"/>
      <c r="J136" s="217">
        <v>2</v>
      </c>
      <c r="K136" s="361"/>
      <c r="L136" s="362">
        <f t="shared" si="67"/>
        <v>24</v>
      </c>
      <c r="M136" s="361"/>
      <c r="N136" s="362">
        <f t="shared" si="68"/>
        <v>24</v>
      </c>
      <c r="O136" s="361"/>
      <c r="P136" s="350"/>
      <c r="Q136" s="350"/>
      <c r="R136" s="350"/>
      <c r="S136" s="350"/>
      <c r="T136" s="350"/>
      <c r="U136" s="350"/>
      <c r="V136" s="350"/>
      <c r="W136" s="350"/>
      <c r="X136" s="350"/>
      <c r="Y136" s="350"/>
      <c r="Z136" s="350"/>
      <c r="AA136" s="350"/>
      <c r="AB136" s="350"/>
      <c r="AC136" s="350"/>
      <c r="AD136" s="350"/>
      <c r="AE136" s="350"/>
      <c r="AF136" s="350"/>
      <c r="AG136" s="350"/>
      <c r="AH136" s="350"/>
      <c r="AI136" s="350"/>
      <c r="AJ136" s="350"/>
      <c r="AK136" s="350"/>
      <c r="AL136" s="350"/>
      <c r="AM136" s="350"/>
      <c r="AN136" s="350"/>
      <c r="AO136" s="350"/>
      <c r="AP136" s="350"/>
      <c r="AQ136" s="350"/>
      <c r="AR136" s="350"/>
      <c r="AS136" s="350"/>
      <c r="AT136" s="350"/>
      <c r="AU136" s="350"/>
      <c r="AV136" s="350"/>
      <c r="AW136" s="350"/>
      <c r="AX136" s="350"/>
      <c r="AY136" s="350"/>
      <c r="AZ136" s="350"/>
      <c r="BA136" s="350"/>
      <c r="BB136" s="350"/>
      <c r="BC136" s="350"/>
      <c r="BD136" s="350"/>
      <c r="BE136" s="350"/>
      <c r="BF136" s="350"/>
      <c r="BG136" s="350"/>
      <c r="BH136" s="350"/>
      <c r="BI136" s="350"/>
      <c r="BJ136" s="350"/>
      <c r="BK136" s="350"/>
      <c r="BL136" s="350"/>
      <c r="BM136" s="350"/>
      <c r="BN136" s="350"/>
      <c r="BO136" s="350"/>
      <c r="BP136" s="350"/>
      <c r="BQ136" s="350"/>
      <c r="BR136" s="350"/>
      <c r="BS136" s="350"/>
      <c r="BT136" s="350"/>
      <c r="BU136" s="350"/>
      <c r="BV136" s="350"/>
      <c r="BW136" s="350"/>
      <c r="BX136" s="350"/>
      <c r="BY136" s="350"/>
      <c r="BZ136" s="350"/>
      <c r="CA136" s="350"/>
      <c r="CB136" s="350"/>
      <c r="CC136" s="350"/>
      <c r="CD136" s="350"/>
      <c r="CE136" s="350"/>
      <c r="CF136" s="350"/>
      <c r="CG136" s="350"/>
      <c r="CH136" s="350"/>
      <c r="CI136" s="350"/>
      <c r="CJ136" s="350"/>
      <c r="CK136" s="350"/>
      <c r="CL136" s="350"/>
      <c r="CM136" s="350"/>
      <c r="CN136" s="350"/>
      <c r="CO136" s="350"/>
      <c r="CP136" s="350"/>
      <c r="CQ136" s="350"/>
      <c r="CR136" s="350"/>
      <c r="CS136" s="350"/>
      <c r="CT136" s="350"/>
      <c r="CU136" s="350"/>
      <c r="CV136" s="350"/>
      <c r="CW136" s="350"/>
      <c r="CX136" s="350"/>
      <c r="CY136" s="350"/>
      <c r="CZ136" s="350"/>
      <c r="DA136" s="350"/>
      <c r="DB136" s="350"/>
      <c r="DC136" s="350"/>
      <c r="DD136" s="350"/>
      <c r="DE136" s="350"/>
      <c r="DF136" s="350"/>
      <c r="DG136" s="350"/>
      <c r="DH136" s="350"/>
      <c r="DI136" s="350"/>
      <c r="DJ136" s="350"/>
      <c r="DK136" s="350"/>
      <c r="DL136" s="350"/>
      <c r="DM136" s="350"/>
      <c r="DN136" s="350"/>
      <c r="DO136" s="350"/>
      <c r="DP136" s="350"/>
      <c r="DQ136" s="350"/>
      <c r="DR136" s="350"/>
      <c r="DS136" s="350"/>
      <c r="DT136" s="350"/>
      <c r="DU136" s="350"/>
      <c r="DV136" s="350"/>
      <c r="DW136" s="350"/>
      <c r="DX136" s="350"/>
      <c r="DY136" s="350"/>
      <c r="DZ136" s="350"/>
      <c r="EA136" s="350"/>
      <c r="EB136" s="350"/>
      <c r="EC136" s="350"/>
      <c r="ED136" s="350"/>
      <c r="EE136" s="350"/>
      <c r="EF136" s="350"/>
      <c r="EG136" s="350"/>
      <c r="EH136" s="350"/>
      <c r="EI136" s="350"/>
      <c r="EJ136" s="350"/>
      <c r="EK136" s="350"/>
      <c r="EL136" s="350"/>
      <c r="EM136" s="350"/>
      <c r="EN136" s="350"/>
      <c r="EO136" s="350"/>
      <c r="EP136" s="350"/>
      <c r="EQ136" s="350"/>
      <c r="ER136" s="350"/>
      <c r="ES136" s="350"/>
      <c r="ET136" s="350"/>
      <c r="EU136" s="350"/>
      <c r="EV136" s="350"/>
      <c r="EW136" s="350"/>
      <c r="EX136" s="350"/>
      <c r="EY136" s="350"/>
      <c r="EZ136" s="350"/>
      <c r="FA136" s="350"/>
      <c r="FB136" s="350"/>
      <c r="FC136" s="350"/>
      <c r="FD136" s="350"/>
      <c r="FE136" s="350"/>
      <c r="FF136" s="350"/>
      <c r="FG136" s="350"/>
      <c r="FH136" s="350"/>
      <c r="FI136" s="350"/>
      <c r="FJ136" s="350"/>
      <c r="FK136" s="350"/>
      <c r="FL136" s="350"/>
      <c r="FM136" s="350"/>
      <c r="FN136" s="350"/>
      <c r="FO136" s="350"/>
      <c r="FP136" s="350"/>
      <c r="FQ136" s="350"/>
      <c r="FR136" s="350"/>
      <c r="FS136" s="350"/>
      <c r="FT136" s="350"/>
      <c r="FU136" s="350"/>
      <c r="FV136" s="350"/>
      <c r="FW136" s="350"/>
      <c r="FX136" s="350"/>
      <c r="FY136" s="350"/>
      <c r="FZ136" s="350"/>
      <c r="GA136" s="350"/>
      <c r="GB136" s="350"/>
      <c r="GC136" s="350"/>
      <c r="GD136" s="350"/>
      <c r="GE136" s="350"/>
      <c r="GF136" s="350"/>
      <c r="GG136" s="350"/>
      <c r="GH136" s="350"/>
      <c r="GI136" s="350"/>
      <c r="GJ136" s="350"/>
      <c r="GK136" s="350"/>
      <c r="GL136" s="350"/>
      <c r="GM136" s="350"/>
      <c r="GN136" s="350"/>
      <c r="GO136" s="350"/>
      <c r="GP136" s="350"/>
      <c r="GQ136" s="350"/>
      <c r="GR136" s="350"/>
      <c r="GS136" s="350"/>
      <c r="GT136" s="350"/>
      <c r="GU136" s="350"/>
      <c r="GV136" s="350"/>
      <c r="GW136" s="350"/>
      <c r="GX136" s="350"/>
      <c r="GY136" s="350"/>
      <c r="GZ136" s="350"/>
      <c r="HA136" s="350"/>
      <c r="HB136" s="350"/>
      <c r="HC136" s="350"/>
      <c r="HD136" s="350"/>
      <c r="HE136" s="350"/>
      <c r="HF136" s="350"/>
      <c r="HG136" s="350"/>
      <c r="HH136" s="350"/>
      <c r="HI136" s="350"/>
      <c r="HJ136" s="350"/>
      <c r="HK136" s="350"/>
      <c r="HL136" s="350"/>
      <c r="HM136" s="350"/>
      <c r="HN136" s="350"/>
      <c r="HO136" s="350"/>
      <c r="HP136" s="350"/>
      <c r="HQ136" s="350"/>
      <c r="HR136" s="350"/>
      <c r="HS136" s="350"/>
      <c r="HT136" s="350"/>
      <c r="HU136" s="350"/>
      <c r="HV136" s="350"/>
      <c r="HW136" s="350"/>
      <c r="HX136" s="350"/>
      <c r="HY136" s="350"/>
      <c r="HZ136" s="350"/>
      <c r="IA136" s="350"/>
      <c r="IB136" s="350"/>
      <c r="IC136" s="350"/>
      <c r="ID136" s="350"/>
      <c r="IE136" s="350"/>
      <c r="IF136" s="350"/>
      <c r="IG136" s="350"/>
      <c r="IH136" s="350"/>
      <c r="II136" s="350"/>
      <c r="IJ136" s="350"/>
      <c r="IK136" s="350"/>
      <c r="IL136" s="350"/>
      <c r="IM136" s="350"/>
      <c r="IN136" s="350"/>
      <c r="IO136" s="350"/>
      <c r="IP136" s="350"/>
      <c r="IQ136" s="350"/>
      <c r="IR136" s="350"/>
      <c r="IS136" s="350"/>
      <c r="IT136" s="350"/>
      <c r="IU136" s="350"/>
      <c r="IV136" s="350"/>
      <c r="IW136" s="350"/>
      <c r="IX136" s="350"/>
      <c r="IY136" s="350"/>
      <c r="IZ136" s="350"/>
      <c r="JA136" s="350"/>
      <c r="JB136" s="350"/>
      <c r="JC136" s="350"/>
      <c r="JD136" s="350"/>
      <c r="JE136" s="350"/>
      <c r="JF136" s="350"/>
      <c r="JG136" s="350"/>
      <c r="JH136" s="350"/>
      <c r="JI136" s="350"/>
      <c r="JJ136" s="350"/>
      <c r="JK136" s="350"/>
      <c r="JL136" s="350"/>
      <c r="JM136" s="350"/>
      <c r="JN136" s="350"/>
      <c r="JO136" s="350"/>
      <c r="JP136" s="350"/>
      <c r="JQ136" s="350"/>
      <c r="JR136" s="350"/>
      <c r="JS136" s="350"/>
      <c r="JT136" s="350"/>
      <c r="JU136" s="350"/>
      <c r="JV136" s="350"/>
      <c r="JW136" s="350"/>
      <c r="JX136" s="350"/>
      <c r="JY136" s="350"/>
      <c r="JZ136" s="350"/>
      <c r="KA136" s="350"/>
      <c r="KB136" s="350"/>
      <c r="KC136" s="350"/>
      <c r="KD136" s="350"/>
      <c r="KE136" s="350"/>
      <c r="KF136" s="350"/>
      <c r="KG136" s="350"/>
      <c r="KH136" s="350"/>
      <c r="KI136" s="350"/>
      <c r="KJ136" s="350"/>
      <c r="KK136" s="350"/>
      <c r="KL136" s="350"/>
      <c r="KM136" s="350"/>
      <c r="KN136" s="350"/>
    </row>
    <row r="137" spans="1:303" s="56" customFormat="1" ht="11.25" x14ac:dyDescent="0.2">
      <c r="A137" s="361">
        <v>2009</v>
      </c>
      <c r="B137" s="350"/>
      <c r="C137" s="217">
        <v>9</v>
      </c>
      <c r="D137" s="217">
        <v>5</v>
      </c>
      <c r="E137" s="361"/>
      <c r="F137" s="217" t="s">
        <v>142</v>
      </c>
      <c r="G137" s="361"/>
      <c r="H137" s="217">
        <v>2</v>
      </c>
      <c r="I137" s="361"/>
      <c r="J137" s="217">
        <v>2</v>
      </c>
      <c r="K137" s="361"/>
      <c r="L137" s="362">
        <f t="shared" si="67"/>
        <v>22.222222222222221</v>
      </c>
      <c r="M137" s="361"/>
      <c r="N137" s="362">
        <f t="shared" si="68"/>
        <v>22.222222222222221</v>
      </c>
      <c r="O137" s="361"/>
      <c r="P137" s="350"/>
      <c r="Q137" s="350"/>
      <c r="R137" s="350"/>
      <c r="S137" s="350"/>
      <c r="T137" s="350"/>
      <c r="U137" s="350"/>
      <c r="V137" s="350"/>
      <c r="W137" s="350"/>
      <c r="X137" s="350"/>
      <c r="Y137" s="350"/>
      <c r="Z137" s="350"/>
      <c r="AA137" s="350"/>
      <c r="AB137" s="350"/>
      <c r="AC137" s="350"/>
      <c r="AD137" s="350"/>
      <c r="AE137" s="350"/>
      <c r="AF137" s="350"/>
      <c r="AG137" s="350"/>
      <c r="AH137" s="350"/>
      <c r="AI137" s="350"/>
      <c r="AJ137" s="350"/>
      <c r="AK137" s="350"/>
      <c r="AL137" s="350"/>
      <c r="AM137" s="350"/>
      <c r="AN137" s="350"/>
      <c r="AO137" s="350"/>
      <c r="AP137" s="350"/>
      <c r="AQ137" s="350"/>
      <c r="AR137" s="350"/>
      <c r="AS137" s="350"/>
      <c r="AT137" s="350"/>
      <c r="AU137" s="350"/>
      <c r="AV137" s="350"/>
      <c r="AW137" s="350"/>
      <c r="AX137" s="350"/>
      <c r="AY137" s="350"/>
      <c r="AZ137" s="350"/>
      <c r="BA137" s="350"/>
      <c r="BB137" s="350"/>
      <c r="BC137" s="350"/>
      <c r="BD137" s="350"/>
      <c r="BE137" s="350"/>
      <c r="BF137" s="350"/>
      <c r="BG137" s="350"/>
      <c r="BH137" s="350"/>
      <c r="BI137" s="350"/>
      <c r="BJ137" s="350"/>
      <c r="BK137" s="350"/>
      <c r="BL137" s="350"/>
      <c r="BM137" s="350"/>
      <c r="BN137" s="350"/>
      <c r="BO137" s="350"/>
      <c r="BP137" s="350"/>
      <c r="BQ137" s="350"/>
      <c r="BR137" s="350"/>
      <c r="BS137" s="350"/>
      <c r="BT137" s="350"/>
      <c r="BU137" s="350"/>
      <c r="BV137" s="350"/>
      <c r="BW137" s="350"/>
      <c r="BX137" s="350"/>
      <c r="BY137" s="350"/>
      <c r="BZ137" s="350"/>
      <c r="CA137" s="350"/>
      <c r="CB137" s="350"/>
      <c r="CC137" s="350"/>
      <c r="CD137" s="350"/>
      <c r="CE137" s="350"/>
      <c r="CF137" s="350"/>
      <c r="CG137" s="350"/>
      <c r="CH137" s="350"/>
      <c r="CI137" s="350"/>
      <c r="CJ137" s="350"/>
      <c r="CK137" s="350"/>
      <c r="CL137" s="350"/>
      <c r="CM137" s="350"/>
      <c r="CN137" s="350"/>
      <c r="CO137" s="350"/>
      <c r="CP137" s="350"/>
      <c r="CQ137" s="350"/>
      <c r="CR137" s="350"/>
      <c r="CS137" s="350"/>
      <c r="CT137" s="350"/>
      <c r="CU137" s="350"/>
      <c r="CV137" s="350"/>
      <c r="CW137" s="350"/>
      <c r="CX137" s="350"/>
      <c r="CY137" s="350"/>
      <c r="CZ137" s="350"/>
      <c r="DA137" s="350"/>
      <c r="DB137" s="350"/>
      <c r="DC137" s="350"/>
      <c r="DD137" s="350"/>
      <c r="DE137" s="350"/>
      <c r="DF137" s="350"/>
      <c r="DG137" s="350"/>
      <c r="DH137" s="350"/>
      <c r="DI137" s="350"/>
      <c r="DJ137" s="350"/>
      <c r="DK137" s="350"/>
      <c r="DL137" s="350"/>
      <c r="DM137" s="350"/>
      <c r="DN137" s="350"/>
      <c r="DO137" s="350"/>
      <c r="DP137" s="350"/>
      <c r="DQ137" s="350"/>
      <c r="DR137" s="350"/>
      <c r="DS137" s="350"/>
      <c r="DT137" s="350"/>
      <c r="DU137" s="350"/>
      <c r="DV137" s="350"/>
      <c r="DW137" s="350"/>
      <c r="DX137" s="350"/>
      <c r="DY137" s="350"/>
      <c r="DZ137" s="350"/>
      <c r="EA137" s="350"/>
      <c r="EB137" s="350"/>
      <c r="EC137" s="350"/>
      <c r="ED137" s="350"/>
      <c r="EE137" s="350"/>
      <c r="EF137" s="350"/>
      <c r="EG137" s="350"/>
      <c r="EH137" s="350"/>
      <c r="EI137" s="350"/>
      <c r="EJ137" s="350"/>
      <c r="EK137" s="350"/>
      <c r="EL137" s="350"/>
      <c r="EM137" s="350"/>
      <c r="EN137" s="350"/>
      <c r="EO137" s="350"/>
      <c r="EP137" s="350"/>
      <c r="EQ137" s="350"/>
      <c r="ER137" s="350"/>
      <c r="ES137" s="350"/>
      <c r="ET137" s="350"/>
      <c r="EU137" s="350"/>
      <c r="EV137" s="350"/>
      <c r="EW137" s="350"/>
      <c r="EX137" s="350"/>
      <c r="EY137" s="350"/>
      <c r="EZ137" s="350"/>
      <c r="FA137" s="350"/>
      <c r="FB137" s="350"/>
      <c r="FC137" s="350"/>
      <c r="FD137" s="350"/>
      <c r="FE137" s="350"/>
      <c r="FF137" s="350"/>
      <c r="FG137" s="350"/>
      <c r="FH137" s="350"/>
      <c r="FI137" s="350"/>
      <c r="FJ137" s="350"/>
      <c r="FK137" s="350"/>
      <c r="FL137" s="350"/>
      <c r="FM137" s="350"/>
      <c r="FN137" s="350"/>
      <c r="FO137" s="350"/>
      <c r="FP137" s="350"/>
      <c r="FQ137" s="350"/>
      <c r="FR137" s="350"/>
      <c r="FS137" s="350"/>
      <c r="FT137" s="350"/>
      <c r="FU137" s="350"/>
      <c r="FV137" s="350"/>
      <c r="FW137" s="350"/>
      <c r="FX137" s="350"/>
      <c r="FY137" s="350"/>
      <c r="FZ137" s="350"/>
      <c r="GA137" s="350"/>
      <c r="GB137" s="350"/>
      <c r="GC137" s="350"/>
      <c r="GD137" s="350"/>
      <c r="GE137" s="350"/>
      <c r="GF137" s="350"/>
      <c r="GG137" s="350"/>
      <c r="GH137" s="350"/>
      <c r="GI137" s="350"/>
      <c r="GJ137" s="350"/>
      <c r="GK137" s="350"/>
      <c r="GL137" s="350"/>
      <c r="GM137" s="350"/>
      <c r="GN137" s="350"/>
      <c r="GO137" s="350"/>
      <c r="GP137" s="350"/>
      <c r="GQ137" s="350"/>
      <c r="GR137" s="350"/>
      <c r="GS137" s="350"/>
      <c r="GT137" s="350"/>
      <c r="GU137" s="350"/>
      <c r="GV137" s="350"/>
      <c r="GW137" s="350"/>
      <c r="GX137" s="350"/>
      <c r="GY137" s="350"/>
      <c r="GZ137" s="350"/>
      <c r="HA137" s="350"/>
      <c r="HB137" s="350"/>
      <c r="HC137" s="350"/>
      <c r="HD137" s="350"/>
      <c r="HE137" s="350"/>
      <c r="HF137" s="350"/>
      <c r="HG137" s="350"/>
      <c r="HH137" s="350"/>
      <c r="HI137" s="350"/>
      <c r="HJ137" s="350"/>
      <c r="HK137" s="350"/>
      <c r="HL137" s="350"/>
      <c r="HM137" s="350"/>
      <c r="HN137" s="350"/>
      <c r="HO137" s="350"/>
      <c r="HP137" s="350"/>
      <c r="HQ137" s="350"/>
      <c r="HR137" s="350"/>
      <c r="HS137" s="350"/>
      <c r="HT137" s="350"/>
      <c r="HU137" s="350"/>
      <c r="HV137" s="350"/>
      <c r="HW137" s="350"/>
      <c r="HX137" s="350"/>
      <c r="HY137" s="350"/>
      <c r="HZ137" s="350"/>
      <c r="IA137" s="350"/>
      <c r="IB137" s="350"/>
      <c r="IC137" s="350"/>
      <c r="ID137" s="350"/>
      <c r="IE137" s="350"/>
      <c r="IF137" s="350"/>
      <c r="IG137" s="350"/>
      <c r="IH137" s="350"/>
      <c r="II137" s="350"/>
      <c r="IJ137" s="350"/>
      <c r="IK137" s="350"/>
      <c r="IL137" s="350"/>
      <c r="IM137" s="350"/>
      <c r="IN137" s="350"/>
      <c r="IO137" s="350"/>
      <c r="IP137" s="350"/>
      <c r="IQ137" s="350"/>
      <c r="IR137" s="350"/>
      <c r="IS137" s="350"/>
      <c r="IT137" s="350"/>
      <c r="IU137" s="350"/>
      <c r="IV137" s="350"/>
      <c r="IW137" s="350"/>
      <c r="IX137" s="350"/>
      <c r="IY137" s="350"/>
      <c r="IZ137" s="350"/>
      <c r="JA137" s="350"/>
      <c r="JB137" s="350"/>
      <c r="JC137" s="350"/>
      <c r="JD137" s="350"/>
      <c r="JE137" s="350"/>
      <c r="JF137" s="350"/>
      <c r="JG137" s="350"/>
      <c r="JH137" s="350"/>
      <c r="JI137" s="350"/>
      <c r="JJ137" s="350"/>
      <c r="JK137" s="350"/>
      <c r="JL137" s="350"/>
      <c r="JM137" s="350"/>
      <c r="JN137" s="350"/>
      <c r="JO137" s="350"/>
      <c r="JP137" s="350"/>
      <c r="JQ137" s="350"/>
      <c r="JR137" s="350"/>
      <c r="JS137" s="350"/>
      <c r="JT137" s="350"/>
      <c r="JU137" s="350"/>
      <c r="JV137" s="350"/>
      <c r="JW137" s="350"/>
      <c r="JX137" s="350"/>
      <c r="JY137" s="350"/>
      <c r="JZ137" s="350"/>
      <c r="KA137" s="350"/>
      <c r="KB137" s="350"/>
      <c r="KC137" s="350"/>
      <c r="KD137" s="350"/>
      <c r="KE137" s="350"/>
      <c r="KF137" s="350"/>
      <c r="KG137" s="350"/>
      <c r="KH137" s="350"/>
      <c r="KI137" s="350"/>
      <c r="KJ137" s="350"/>
      <c r="KK137" s="350"/>
      <c r="KL137" s="350"/>
      <c r="KM137" s="350"/>
      <c r="KN137" s="350"/>
    </row>
    <row r="138" spans="1:303" s="56" customFormat="1" ht="11.25" x14ac:dyDescent="0.2">
      <c r="A138" s="361">
        <v>2010</v>
      </c>
      <c r="B138" s="350"/>
      <c r="C138" s="212">
        <v>13</v>
      </c>
      <c r="D138" s="217">
        <v>10</v>
      </c>
      <c r="E138" s="361"/>
      <c r="F138" s="217" t="s">
        <v>142</v>
      </c>
      <c r="G138" s="361"/>
      <c r="H138" s="217">
        <v>2</v>
      </c>
      <c r="I138" s="361"/>
      <c r="J138" s="164">
        <v>1</v>
      </c>
      <c r="K138" s="361"/>
      <c r="L138" s="362">
        <f t="shared" si="67"/>
        <v>15.384615384615385</v>
      </c>
      <c r="M138" s="361"/>
      <c r="N138" s="362">
        <f t="shared" si="68"/>
        <v>15.384615384615385</v>
      </c>
      <c r="O138" s="361"/>
      <c r="P138" s="350"/>
      <c r="Q138" s="350"/>
      <c r="R138" s="350"/>
      <c r="S138" s="350"/>
      <c r="T138" s="350"/>
      <c r="U138" s="350"/>
      <c r="V138" s="350"/>
      <c r="W138" s="350"/>
      <c r="X138" s="350"/>
      <c r="Y138" s="350"/>
      <c r="Z138" s="350"/>
      <c r="AA138" s="350"/>
      <c r="AB138" s="350"/>
      <c r="AC138" s="350"/>
      <c r="AD138" s="350"/>
      <c r="AE138" s="350"/>
      <c r="AF138" s="350"/>
      <c r="AG138" s="350"/>
      <c r="AH138" s="350"/>
      <c r="AI138" s="350"/>
      <c r="AJ138" s="350"/>
      <c r="AK138" s="350"/>
      <c r="AL138" s="350"/>
      <c r="AM138" s="350"/>
      <c r="AN138" s="350"/>
      <c r="AO138" s="350"/>
      <c r="AP138" s="350"/>
      <c r="AQ138" s="350"/>
      <c r="AR138" s="350"/>
      <c r="AS138" s="350"/>
      <c r="AT138" s="350"/>
      <c r="AU138" s="350"/>
      <c r="AV138" s="350"/>
      <c r="AW138" s="350"/>
      <c r="AX138" s="350"/>
      <c r="AY138" s="350"/>
      <c r="AZ138" s="350"/>
      <c r="BA138" s="350"/>
      <c r="BB138" s="350"/>
      <c r="BC138" s="350"/>
      <c r="BD138" s="350"/>
      <c r="BE138" s="350"/>
      <c r="BF138" s="350"/>
      <c r="BG138" s="350"/>
      <c r="BH138" s="350"/>
      <c r="BI138" s="350"/>
      <c r="BJ138" s="350"/>
      <c r="BK138" s="350"/>
      <c r="BL138" s="350"/>
      <c r="BM138" s="350"/>
      <c r="BN138" s="350"/>
      <c r="BO138" s="350"/>
      <c r="BP138" s="350"/>
      <c r="BQ138" s="350"/>
      <c r="BR138" s="350"/>
      <c r="BS138" s="350"/>
      <c r="BT138" s="350"/>
      <c r="BU138" s="350"/>
      <c r="BV138" s="350"/>
      <c r="BW138" s="350"/>
      <c r="BX138" s="350"/>
      <c r="BY138" s="350"/>
      <c r="BZ138" s="350"/>
      <c r="CA138" s="350"/>
      <c r="CB138" s="350"/>
      <c r="CC138" s="350"/>
      <c r="CD138" s="350"/>
      <c r="CE138" s="350"/>
      <c r="CF138" s="350"/>
      <c r="CG138" s="350"/>
      <c r="CH138" s="350"/>
      <c r="CI138" s="350"/>
      <c r="CJ138" s="350"/>
      <c r="CK138" s="350"/>
      <c r="CL138" s="350"/>
      <c r="CM138" s="350"/>
      <c r="CN138" s="350"/>
      <c r="CO138" s="350"/>
      <c r="CP138" s="350"/>
      <c r="CQ138" s="350"/>
      <c r="CR138" s="350"/>
      <c r="CS138" s="350"/>
      <c r="CT138" s="350"/>
      <c r="CU138" s="350"/>
      <c r="CV138" s="350"/>
      <c r="CW138" s="350"/>
      <c r="CX138" s="350"/>
      <c r="CY138" s="350"/>
      <c r="CZ138" s="350"/>
      <c r="DA138" s="350"/>
      <c r="DB138" s="350"/>
      <c r="DC138" s="350"/>
      <c r="DD138" s="350"/>
      <c r="DE138" s="350"/>
      <c r="DF138" s="350"/>
      <c r="DG138" s="350"/>
      <c r="DH138" s="350"/>
      <c r="DI138" s="350"/>
      <c r="DJ138" s="350"/>
      <c r="DK138" s="350"/>
      <c r="DL138" s="350"/>
      <c r="DM138" s="350"/>
      <c r="DN138" s="350"/>
      <c r="DO138" s="350"/>
      <c r="DP138" s="350"/>
      <c r="DQ138" s="350"/>
      <c r="DR138" s="350"/>
      <c r="DS138" s="350"/>
      <c r="DT138" s="350"/>
      <c r="DU138" s="350"/>
      <c r="DV138" s="350"/>
      <c r="DW138" s="350"/>
      <c r="DX138" s="350"/>
      <c r="DY138" s="350"/>
      <c r="DZ138" s="350"/>
      <c r="EA138" s="350"/>
      <c r="EB138" s="350"/>
      <c r="EC138" s="350"/>
      <c r="ED138" s="350"/>
      <c r="EE138" s="350"/>
      <c r="EF138" s="350"/>
      <c r="EG138" s="350"/>
      <c r="EH138" s="350"/>
      <c r="EI138" s="350"/>
      <c r="EJ138" s="350"/>
      <c r="EK138" s="350"/>
      <c r="EL138" s="350"/>
      <c r="EM138" s="350"/>
      <c r="EN138" s="350"/>
      <c r="EO138" s="350"/>
      <c r="EP138" s="350"/>
      <c r="EQ138" s="350"/>
      <c r="ER138" s="350"/>
      <c r="ES138" s="350"/>
      <c r="ET138" s="350"/>
      <c r="EU138" s="350"/>
      <c r="EV138" s="350"/>
      <c r="EW138" s="350"/>
      <c r="EX138" s="350"/>
      <c r="EY138" s="350"/>
      <c r="EZ138" s="350"/>
      <c r="FA138" s="350"/>
      <c r="FB138" s="350"/>
      <c r="FC138" s="350"/>
      <c r="FD138" s="350"/>
      <c r="FE138" s="350"/>
      <c r="FF138" s="350"/>
      <c r="FG138" s="350"/>
      <c r="FH138" s="350"/>
      <c r="FI138" s="350"/>
      <c r="FJ138" s="350"/>
      <c r="FK138" s="350"/>
      <c r="FL138" s="350"/>
      <c r="FM138" s="350"/>
      <c r="FN138" s="350"/>
      <c r="FO138" s="350"/>
      <c r="FP138" s="350"/>
      <c r="FQ138" s="350"/>
      <c r="FR138" s="350"/>
      <c r="FS138" s="350"/>
      <c r="FT138" s="350"/>
      <c r="FU138" s="350"/>
      <c r="FV138" s="350"/>
      <c r="FW138" s="350"/>
      <c r="FX138" s="350"/>
      <c r="FY138" s="350"/>
      <c r="FZ138" s="350"/>
      <c r="GA138" s="350"/>
      <c r="GB138" s="350"/>
      <c r="GC138" s="350"/>
      <c r="GD138" s="350"/>
      <c r="GE138" s="350"/>
      <c r="GF138" s="350"/>
      <c r="GG138" s="350"/>
      <c r="GH138" s="350"/>
      <c r="GI138" s="350"/>
      <c r="GJ138" s="350"/>
      <c r="GK138" s="350"/>
      <c r="GL138" s="350"/>
      <c r="GM138" s="350"/>
      <c r="GN138" s="350"/>
      <c r="GO138" s="350"/>
      <c r="GP138" s="350"/>
      <c r="GQ138" s="350"/>
      <c r="GR138" s="350"/>
      <c r="GS138" s="350"/>
      <c r="GT138" s="350"/>
      <c r="GU138" s="350"/>
      <c r="GV138" s="350"/>
      <c r="GW138" s="350"/>
      <c r="GX138" s="350"/>
      <c r="GY138" s="350"/>
      <c r="GZ138" s="350"/>
      <c r="HA138" s="350"/>
      <c r="HB138" s="350"/>
      <c r="HC138" s="350"/>
      <c r="HD138" s="350"/>
      <c r="HE138" s="350"/>
      <c r="HF138" s="350"/>
      <c r="HG138" s="350"/>
      <c r="HH138" s="350"/>
      <c r="HI138" s="350"/>
      <c r="HJ138" s="350"/>
      <c r="HK138" s="350"/>
      <c r="HL138" s="350"/>
      <c r="HM138" s="350"/>
      <c r="HN138" s="350"/>
      <c r="HO138" s="350"/>
      <c r="HP138" s="350"/>
      <c r="HQ138" s="350"/>
      <c r="HR138" s="350"/>
      <c r="HS138" s="350"/>
      <c r="HT138" s="350"/>
      <c r="HU138" s="350"/>
      <c r="HV138" s="350"/>
      <c r="HW138" s="350"/>
      <c r="HX138" s="350"/>
      <c r="HY138" s="350"/>
      <c r="HZ138" s="350"/>
      <c r="IA138" s="350"/>
      <c r="IB138" s="350"/>
      <c r="IC138" s="350"/>
      <c r="ID138" s="350"/>
      <c r="IE138" s="350"/>
      <c r="IF138" s="350"/>
      <c r="IG138" s="350"/>
      <c r="IH138" s="350"/>
      <c r="II138" s="350"/>
      <c r="IJ138" s="350"/>
      <c r="IK138" s="350"/>
      <c r="IL138" s="350"/>
      <c r="IM138" s="350"/>
      <c r="IN138" s="350"/>
      <c r="IO138" s="350"/>
      <c r="IP138" s="350"/>
      <c r="IQ138" s="350"/>
      <c r="IR138" s="350"/>
      <c r="IS138" s="350"/>
      <c r="IT138" s="350"/>
      <c r="IU138" s="350"/>
      <c r="IV138" s="350"/>
      <c r="IW138" s="350"/>
      <c r="IX138" s="350"/>
      <c r="IY138" s="350"/>
      <c r="IZ138" s="350"/>
      <c r="JA138" s="350"/>
      <c r="JB138" s="350"/>
      <c r="JC138" s="350"/>
      <c r="JD138" s="350"/>
      <c r="JE138" s="350"/>
      <c r="JF138" s="350"/>
      <c r="JG138" s="350"/>
      <c r="JH138" s="350"/>
      <c r="JI138" s="350"/>
      <c r="JJ138" s="350"/>
      <c r="JK138" s="350"/>
      <c r="JL138" s="350"/>
      <c r="JM138" s="350"/>
      <c r="JN138" s="350"/>
      <c r="JO138" s="350"/>
      <c r="JP138" s="350"/>
      <c r="JQ138" s="350"/>
      <c r="JR138" s="350"/>
      <c r="JS138" s="350"/>
      <c r="JT138" s="350"/>
      <c r="JU138" s="350"/>
      <c r="JV138" s="350"/>
      <c r="JW138" s="350"/>
      <c r="JX138" s="350"/>
      <c r="JY138" s="350"/>
      <c r="JZ138" s="350"/>
      <c r="KA138" s="350"/>
      <c r="KB138" s="350"/>
      <c r="KC138" s="350"/>
      <c r="KD138" s="350"/>
      <c r="KE138" s="350"/>
      <c r="KF138" s="350"/>
      <c r="KG138" s="350"/>
      <c r="KH138" s="350"/>
      <c r="KI138" s="350"/>
      <c r="KJ138" s="350"/>
      <c r="KK138" s="350"/>
      <c r="KL138" s="350"/>
      <c r="KM138" s="350"/>
      <c r="KN138" s="350"/>
    </row>
    <row r="139" spans="1:303" s="345" customFormat="1" ht="11.25" x14ac:dyDescent="0.2">
      <c r="A139" s="361">
        <v>2011</v>
      </c>
      <c r="B139" s="350"/>
      <c r="C139" s="212">
        <v>13</v>
      </c>
      <c r="D139" s="217">
        <v>7</v>
      </c>
      <c r="E139" s="382" t="s">
        <v>623</v>
      </c>
      <c r="F139" s="217">
        <v>1</v>
      </c>
      <c r="G139" s="382" t="s">
        <v>623</v>
      </c>
      <c r="H139" s="217">
        <v>1</v>
      </c>
      <c r="I139" s="382" t="s">
        <v>623</v>
      </c>
      <c r="J139" s="164">
        <v>4</v>
      </c>
      <c r="K139" s="382" t="s">
        <v>623</v>
      </c>
      <c r="L139" s="362">
        <f t="shared" si="67"/>
        <v>15.384615384615385</v>
      </c>
      <c r="M139" s="382" t="s">
        <v>623</v>
      </c>
      <c r="N139" s="362">
        <f t="shared" si="68"/>
        <v>7.6923076923076925</v>
      </c>
      <c r="O139" s="382" t="s">
        <v>623</v>
      </c>
      <c r="P139" s="350"/>
      <c r="Q139" s="350"/>
      <c r="R139" s="350"/>
      <c r="S139" s="350"/>
      <c r="T139" s="350"/>
      <c r="U139" s="350"/>
      <c r="V139" s="350"/>
      <c r="W139" s="350"/>
      <c r="X139" s="350"/>
      <c r="Y139" s="350"/>
      <c r="Z139" s="350"/>
      <c r="AA139" s="350"/>
      <c r="AB139" s="350"/>
      <c r="AC139" s="350"/>
      <c r="AD139" s="350"/>
      <c r="AE139" s="350"/>
      <c r="AF139" s="350"/>
      <c r="AG139" s="350"/>
      <c r="AH139" s="350"/>
      <c r="AI139" s="350"/>
      <c r="AJ139" s="350"/>
      <c r="AK139" s="350"/>
      <c r="AL139" s="350"/>
      <c r="AM139" s="350"/>
      <c r="AN139" s="350"/>
      <c r="AO139" s="350"/>
      <c r="AP139" s="350"/>
      <c r="AQ139" s="350"/>
      <c r="AR139" s="350"/>
      <c r="AS139" s="350"/>
      <c r="AT139" s="350"/>
      <c r="AU139" s="350"/>
      <c r="AV139" s="350"/>
      <c r="AW139" s="350"/>
      <c r="AX139" s="350"/>
      <c r="AY139" s="350"/>
      <c r="AZ139" s="350"/>
      <c r="BA139" s="350"/>
      <c r="BB139" s="350"/>
      <c r="BC139" s="350"/>
      <c r="BD139" s="350"/>
      <c r="BE139" s="350"/>
      <c r="BF139" s="350"/>
      <c r="BG139" s="350"/>
      <c r="BH139" s="350"/>
      <c r="BI139" s="350"/>
      <c r="BJ139" s="350"/>
      <c r="BK139" s="350"/>
      <c r="BL139" s="350"/>
      <c r="BM139" s="350"/>
      <c r="BN139" s="350"/>
      <c r="BO139" s="350"/>
      <c r="BP139" s="350"/>
      <c r="BQ139" s="350"/>
      <c r="BR139" s="350"/>
      <c r="BS139" s="350"/>
      <c r="BT139" s="350"/>
      <c r="BU139" s="350"/>
      <c r="BV139" s="350"/>
      <c r="BW139" s="350"/>
      <c r="BX139" s="350"/>
      <c r="BY139" s="350"/>
      <c r="BZ139" s="350"/>
      <c r="CA139" s="350"/>
      <c r="CB139" s="350"/>
      <c r="CC139" s="350"/>
      <c r="CD139" s="350"/>
      <c r="CE139" s="350"/>
      <c r="CF139" s="350"/>
      <c r="CG139" s="350"/>
      <c r="CH139" s="350"/>
      <c r="CI139" s="350"/>
      <c r="CJ139" s="350"/>
      <c r="CK139" s="350"/>
      <c r="CL139" s="350"/>
      <c r="CM139" s="350"/>
      <c r="CN139" s="350"/>
      <c r="CO139" s="350"/>
      <c r="CP139" s="350"/>
      <c r="CQ139" s="350"/>
      <c r="CR139" s="350"/>
      <c r="CS139" s="350"/>
      <c r="CT139" s="350"/>
      <c r="CU139" s="350"/>
      <c r="CV139" s="350"/>
      <c r="CW139" s="350"/>
      <c r="CX139" s="350"/>
      <c r="CY139" s="350"/>
      <c r="CZ139" s="350"/>
      <c r="DA139" s="350"/>
      <c r="DB139" s="350"/>
      <c r="DC139" s="350"/>
      <c r="DD139" s="350"/>
      <c r="DE139" s="350"/>
      <c r="DF139" s="350"/>
      <c r="DG139" s="350"/>
      <c r="DH139" s="350"/>
      <c r="DI139" s="350"/>
      <c r="DJ139" s="350"/>
      <c r="DK139" s="350"/>
      <c r="DL139" s="350"/>
      <c r="DM139" s="350"/>
      <c r="DN139" s="350"/>
      <c r="DO139" s="350"/>
      <c r="DP139" s="350"/>
      <c r="DQ139" s="350"/>
      <c r="DR139" s="350"/>
      <c r="DS139" s="350"/>
      <c r="DT139" s="350"/>
      <c r="DU139" s="350"/>
      <c r="DV139" s="350"/>
      <c r="DW139" s="350"/>
      <c r="DX139" s="350"/>
      <c r="DY139" s="350"/>
      <c r="DZ139" s="350"/>
      <c r="EA139" s="350"/>
      <c r="EB139" s="350"/>
      <c r="EC139" s="350"/>
      <c r="ED139" s="350"/>
      <c r="EE139" s="350"/>
      <c r="EF139" s="350"/>
      <c r="EG139" s="350"/>
      <c r="EH139" s="350"/>
      <c r="EI139" s="350"/>
      <c r="EJ139" s="350"/>
      <c r="EK139" s="350"/>
      <c r="EL139" s="350"/>
      <c r="EM139" s="350"/>
      <c r="EN139" s="350"/>
      <c r="EO139" s="350"/>
      <c r="EP139" s="350"/>
      <c r="EQ139" s="350"/>
      <c r="ER139" s="350"/>
      <c r="ES139" s="350"/>
      <c r="ET139" s="350"/>
      <c r="EU139" s="350"/>
      <c r="EV139" s="350"/>
      <c r="EW139" s="350"/>
      <c r="EX139" s="350"/>
      <c r="EY139" s="350"/>
      <c r="EZ139" s="350"/>
      <c r="FA139" s="350"/>
      <c r="FB139" s="350"/>
      <c r="FC139" s="350"/>
      <c r="FD139" s="350"/>
      <c r="FE139" s="350"/>
      <c r="FF139" s="350"/>
      <c r="FG139" s="350"/>
      <c r="FH139" s="350"/>
      <c r="FI139" s="350"/>
      <c r="FJ139" s="350"/>
      <c r="FK139" s="350"/>
      <c r="FL139" s="350"/>
      <c r="FM139" s="350"/>
      <c r="FN139" s="350"/>
      <c r="FO139" s="350"/>
      <c r="FP139" s="350"/>
      <c r="FQ139" s="350"/>
      <c r="FR139" s="350"/>
      <c r="FS139" s="350"/>
      <c r="FT139" s="350"/>
      <c r="FU139" s="350"/>
      <c r="FV139" s="350"/>
      <c r="FW139" s="350"/>
      <c r="FX139" s="350"/>
      <c r="FY139" s="350"/>
      <c r="FZ139" s="350"/>
      <c r="GA139" s="350"/>
      <c r="GB139" s="350"/>
      <c r="GC139" s="350"/>
      <c r="GD139" s="350"/>
      <c r="GE139" s="350"/>
      <c r="GF139" s="350"/>
      <c r="GG139" s="350"/>
      <c r="GH139" s="350"/>
      <c r="GI139" s="350"/>
      <c r="GJ139" s="350"/>
      <c r="GK139" s="350"/>
      <c r="GL139" s="350"/>
      <c r="GM139" s="350"/>
      <c r="GN139" s="350"/>
      <c r="GO139" s="350"/>
      <c r="GP139" s="350"/>
      <c r="GQ139" s="350"/>
      <c r="GR139" s="350"/>
      <c r="GS139" s="350"/>
      <c r="GT139" s="350"/>
      <c r="GU139" s="350"/>
      <c r="GV139" s="350"/>
      <c r="GW139" s="350"/>
      <c r="GX139" s="350"/>
      <c r="GY139" s="350"/>
      <c r="GZ139" s="350"/>
      <c r="HA139" s="350"/>
      <c r="HB139" s="350"/>
      <c r="HC139" s="350"/>
      <c r="HD139" s="350"/>
      <c r="HE139" s="350"/>
      <c r="HF139" s="350"/>
      <c r="HG139" s="350"/>
      <c r="HH139" s="350"/>
      <c r="HI139" s="350"/>
      <c r="HJ139" s="350"/>
      <c r="HK139" s="350"/>
      <c r="HL139" s="350"/>
      <c r="HM139" s="350"/>
      <c r="HN139" s="350"/>
      <c r="HO139" s="350"/>
      <c r="HP139" s="350"/>
      <c r="HQ139" s="350"/>
      <c r="HR139" s="350"/>
      <c r="HS139" s="350"/>
      <c r="HT139" s="350"/>
      <c r="HU139" s="350"/>
      <c r="HV139" s="350"/>
      <c r="HW139" s="350"/>
      <c r="HX139" s="350"/>
      <c r="HY139" s="350"/>
      <c r="HZ139" s="350"/>
      <c r="IA139" s="350"/>
      <c r="IB139" s="350"/>
      <c r="IC139" s="350"/>
      <c r="ID139" s="350"/>
      <c r="IE139" s="350"/>
      <c r="IF139" s="350"/>
      <c r="IG139" s="350"/>
      <c r="IH139" s="350"/>
      <c r="II139" s="350"/>
      <c r="IJ139" s="350"/>
      <c r="IK139" s="350"/>
      <c r="IL139" s="350"/>
      <c r="IM139" s="350"/>
      <c r="IN139" s="350"/>
      <c r="IO139" s="350"/>
      <c r="IP139" s="350"/>
      <c r="IQ139" s="350"/>
      <c r="IR139" s="350"/>
      <c r="IS139" s="350"/>
      <c r="IT139" s="350"/>
      <c r="IU139" s="350"/>
      <c r="IV139" s="350"/>
      <c r="IW139" s="350"/>
      <c r="IX139" s="350"/>
      <c r="IY139" s="350"/>
      <c r="IZ139" s="350"/>
      <c r="JA139" s="350"/>
      <c r="JB139" s="350"/>
      <c r="JC139" s="350"/>
      <c r="JD139" s="350"/>
      <c r="JE139" s="350"/>
      <c r="JF139" s="350"/>
      <c r="JG139" s="350"/>
      <c r="JH139" s="350"/>
      <c r="JI139" s="350"/>
      <c r="JJ139" s="350"/>
      <c r="JK139" s="350"/>
      <c r="JL139" s="350"/>
      <c r="JM139" s="350"/>
      <c r="JN139" s="350"/>
      <c r="JO139" s="350"/>
      <c r="JP139" s="350"/>
      <c r="JQ139" s="350"/>
      <c r="JR139" s="350"/>
      <c r="JS139" s="350"/>
      <c r="JT139" s="350"/>
      <c r="JU139" s="350"/>
      <c r="JV139" s="350"/>
      <c r="JW139" s="350"/>
      <c r="JX139" s="350"/>
      <c r="JY139" s="350"/>
      <c r="JZ139" s="350"/>
      <c r="KA139" s="350"/>
      <c r="KB139" s="350"/>
      <c r="KC139" s="350"/>
      <c r="KD139" s="350"/>
      <c r="KE139" s="350"/>
      <c r="KF139" s="350"/>
      <c r="KG139" s="350"/>
      <c r="KH139" s="350"/>
      <c r="KI139" s="350"/>
      <c r="KJ139" s="350"/>
      <c r="KK139" s="350"/>
      <c r="KL139" s="350"/>
      <c r="KM139" s="350"/>
      <c r="KN139" s="350"/>
    </row>
    <row r="140" spans="1:303" s="345" customFormat="1" ht="11.25" x14ac:dyDescent="0.2">
      <c r="A140" s="361">
        <v>2012</v>
      </c>
      <c r="B140" s="350"/>
      <c r="C140" s="212">
        <v>11</v>
      </c>
      <c r="D140" s="217">
        <v>11</v>
      </c>
      <c r="E140" s="361"/>
      <c r="F140" s="217" t="s">
        <v>142</v>
      </c>
      <c r="G140" s="361"/>
      <c r="H140" s="217" t="s">
        <v>142</v>
      </c>
      <c r="I140" s="361"/>
      <c r="J140" s="296" t="s">
        <v>142</v>
      </c>
      <c r="K140" s="361"/>
      <c r="L140" s="217" t="s">
        <v>142</v>
      </c>
      <c r="M140" s="361"/>
      <c r="N140" s="217" t="s">
        <v>142</v>
      </c>
      <c r="O140" s="361"/>
      <c r="P140" s="350"/>
      <c r="Q140" s="350"/>
      <c r="R140" s="350"/>
      <c r="S140" s="350"/>
      <c r="T140" s="350"/>
      <c r="U140" s="350"/>
      <c r="V140" s="350"/>
      <c r="W140" s="350"/>
      <c r="X140" s="350"/>
      <c r="Y140" s="350"/>
      <c r="Z140" s="350"/>
      <c r="AA140" s="350"/>
      <c r="AB140" s="350"/>
      <c r="AC140" s="350"/>
      <c r="AD140" s="350"/>
      <c r="AE140" s="350"/>
      <c r="AF140" s="350"/>
      <c r="AG140" s="350"/>
      <c r="AH140" s="350"/>
      <c r="AI140" s="350"/>
      <c r="AJ140" s="350"/>
      <c r="AK140" s="350"/>
      <c r="AL140" s="350"/>
      <c r="AM140" s="350"/>
      <c r="AN140" s="350"/>
      <c r="AO140" s="350"/>
      <c r="AP140" s="350"/>
      <c r="AQ140" s="350"/>
      <c r="AR140" s="350"/>
      <c r="AS140" s="350"/>
      <c r="AT140" s="350"/>
      <c r="AU140" s="350"/>
      <c r="AV140" s="350"/>
      <c r="AW140" s="350"/>
      <c r="AX140" s="350"/>
      <c r="AY140" s="350"/>
      <c r="AZ140" s="350"/>
      <c r="BA140" s="350"/>
      <c r="BB140" s="350"/>
      <c r="BC140" s="350"/>
      <c r="BD140" s="350"/>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0"/>
      <c r="BZ140" s="350"/>
      <c r="CA140" s="350"/>
      <c r="CB140" s="350"/>
      <c r="CC140" s="350"/>
      <c r="CD140" s="350"/>
      <c r="CE140" s="350"/>
      <c r="CF140" s="350"/>
      <c r="CG140" s="350"/>
      <c r="CH140" s="350"/>
      <c r="CI140" s="350"/>
      <c r="CJ140" s="350"/>
      <c r="CK140" s="350"/>
      <c r="CL140" s="350"/>
      <c r="CM140" s="350"/>
      <c r="CN140" s="350"/>
      <c r="CO140" s="350"/>
      <c r="CP140" s="350"/>
      <c r="CQ140" s="350"/>
      <c r="CR140" s="350"/>
      <c r="CS140" s="350"/>
      <c r="CT140" s="350"/>
      <c r="CU140" s="350"/>
      <c r="CV140" s="350"/>
      <c r="CW140" s="350"/>
      <c r="CX140" s="350"/>
      <c r="CY140" s="350"/>
      <c r="CZ140" s="350"/>
      <c r="DA140" s="350"/>
      <c r="DB140" s="350"/>
      <c r="DC140" s="350"/>
      <c r="DD140" s="350"/>
      <c r="DE140" s="350"/>
      <c r="DF140" s="350"/>
      <c r="DG140" s="350"/>
      <c r="DH140" s="350"/>
      <c r="DI140" s="350"/>
      <c r="DJ140" s="350"/>
      <c r="DK140" s="350"/>
      <c r="DL140" s="350"/>
      <c r="DM140" s="350"/>
      <c r="DN140" s="350"/>
      <c r="DO140" s="350"/>
      <c r="DP140" s="350"/>
      <c r="DQ140" s="350"/>
      <c r="DR140" s="350"/>
      <c r="DS140" s="350"/>
      <c r="DT140" s="350"/>
      <c r="DU140" s="350"/>
      <c r="DV140" s="350"/>
      <c r="DW140" s="350"/>
      <c r="DX140" s="350"/>
      <c r="DY140" s="350"/>
      <c r="DZ140" s="350"/>
      <c r="EA140" s="350"/>
      <c r="EB140" s="350"/>
      <c r="EC140" s="350"/>
      <c r="ED140" s="350"/>
      <c r="EE140" s="350"/>
      <c r="EF140" s="350"/>
      <c r="EG140" s="350"/>
      <c r="EH140" s="350"/>
      <c r="EI140" s="350"/>
      <c r="EJ140" s="350"/>
      <c r="EK140" s="350"/>
      <c r="EL140" s="350"/>
      <c r="EM140" s="350"/>
      <c r="EN140" s="350"/>
      <c r="EO140" s="350"/>
      <c r="EP140" s="350"/>
      <c r="EQ140" s="350"/>
      <c r="ER140" s="350"/>
      <c r="ES140" s="350"/>
      <c r="ET140" s="350"/>
      <c r="EU140" s="350"/>
      <c r="EV140" s="350"/>
      <c r="EW140" s="350"/>
      <c r="EX140" s="350"/>
      <c r="EY140" s="350"/>
      <c r="EZ140" s="350"/>
      <c r="FA140" s="350"/>
      <c r="FB140" s="350"/>
      <c r="FC140" s="350"/>
      <c r="FD140" s="350"/>
      <c r="FE140" s="350"/>
      <c r="FF140" s="350"/>
      <c r="FG140" s="350"/>
      <c r="FH140" s="350"/>
      <c r="FI140" s="350"/>
      <c r="FJ140" s="350"/>
      <c r="FK140" s="350"/>
      <c r="FL140" s="350"/>
      <c r="FM140" s="350"/>
      <c r="FN140" s="350"/>
      <c r="FO140" s="350"/>
      <c r="FP140" s="350"/>
      <c r="FQ140" s="350"/>
      <c r="FR140" s="350"/>
      <c r="FS140" s="350"/>
      <c r="FT140" s="350"/>
      <c r="FU140" s="350"/>
      <c r="FV140" s="350"/>
      <c r="FW140" s="350"/>
      <c r="FX140" s="350"/>
      <c r="FY140" s="350"/>
      <c r="FZ140" s="350"/>
      <c r="GA140" s="350"/>
      <c r="GB140" s="350"/>
      <c r="GC140" s="350"/>
      <c r="GD140" s="350"/>
      <c r="GE140" s="350"/>
      <c r="GF140" s="350"/>
      <c r="GG140" s="350"/>
      <c r="GH140" s="350"/>
      <c r="GI140" s="350"/>
      <c r="GJ140" s="350"/>
      <c r="GK140" s="350"/>
      <c r="GL140" s="350"/>
      <c r="GM140" s="350"/>
      <c r="GN140" s="350"/>
      <c r="GO140" s="350"/>
      <c r="GP140" s="350"/>
      <c r="GQ140" s="350"/>
      <c r="GR140" s="350"/>
      <c r="GS140" s="350"/>
      <c r="GT140" s="350"/>
      <c r="GU140" s="350"/>
      <c r="GV140" s="350"/>
      <c r="GW140" s="350"/>
      <c r="GX140" s="350"/>
      <c r="GY140" s="350"/>
      <c r="GZ140" s="350"/>
      <c r="HA140" s="350"/>
      <c r="HB140" s="350"/>
      <c r="HC140" s="350"/>
      <c r="HD140" s="350"/>
      <c r="HE140" s="350"/>
      <c r="HF140" s="350"/>
      <c r="HG140" s="350"/>
      <c r="HH140" s="350"/>
      <c r="HI140" s="350"/>
      <c r="HJ140" s="350"/>
      <c r="HK140" s="350"/>
      <c r="HL140" s="350"/>
      <c r="HM140" s="350"/>
      <c r="HN140" s="350"/>
      <c r="HO140" s="350"/>
      <c r="HP140" s="350"/>
      <c r="HQ140" s="350"/>
      <c r="HR140" s="350"/>
      <c r="HS140" s="350"/>
      <c r="HT140" s="350"/>
      <c r="HU140" s="350"/>
      <c r="HV140" s="350"/>
      <c r="HW140" s="350"/>
      <c r="HX140" s="350"/>
      <c r="HY140" s="350"/>
      <c r="HZ140" s="350"/>
      <c r="IA140" s="350"/>
      <c r="IB140" s="350"/>
      <c r="IC140" s="350"/>
      <c r="ID140" s="350"/>
      <c r="IE140" s="350"/>
      <c r="IF140" s="350"/>
      <c r="IG140" s="350"/>
      <c r="IH140" s="350"/>
      <c r="II140" s="350"/>
      <c r="IJ140" s="350"/>
      <c r="IK140" s="350"/>
      <c r="IL140" s="350"/>
      <c r="IM140" s="350"/>
      <c r="IN140" s="350"/>
      <c r="IO140" s="350"/>
      <c r="IP140" s="350"/>
      <c r="IQ140" s="350"/>
      <c r="IR140" s="350"/>
      <c r="IS140" s="350"/>
      <c r="IT140" s="350"/>
      <c r="IU140" s="350"/>
      <c r="IV140" s="350"/>
      <c r="IW140" s="350"/>
      <c r="IX140" s="350"/>
      <c r="IY140" s="350"/>
      <c r="IZ140" s="350"/>
      <c r="JA140" s="350"/>
      <c r="JB140" s="350"/>
      <c r="JC140" s="350"/>
      <c r="JD140" s="350"/>
      <c r="JE140" s="350"/>
      <c r="JF140" s="350"/>
      <c r="JG140" s="350"/>
      <c r="JH140" s="350"/>
      <c r="JI140" s="350"/>
      <c r="JJ140" s="350"/>
      <c r="JK140" s="350"/>
      <c r="JL140" s="350"/>
      <c r="JM140" s="350"/>
      <c r="JN140" s="350"/>
      <c r="JO140" s="350"/>
      <c r="JP140" s="350"/>
      <c r="JQ140" s="350"/>
      <c r="JR140" s="350"/>
      <c r="JS140" s="350"/>
      <c r="JT140" s="350"/>
      <c r="JU140" s="350"/>
      <c r="JV140" s="350"/>
      <c r="JW140" s="350"/>
      <c r="JX140" s="350"/>
      <c r="JY140" s="350"/>
      <c r="JZ140" s="350"/>
      <c r="KA140" s="350"/>
      <c r="KB140" s="350"/>
      <c r="KC140" s="350"/>
      <c r="KD140" s="350"/>
      <c r="KE140" s="350"/>
      <c r="KF140" s="350"/>
      <c r="KG140" s="350"/>
      <c r="KH140" s="350"/>
      <c r="KI140" s="350"/>
      <c r="KJ140" s="350"/>
      <c r="KK140" s="350"/>
      <c r="KL140" s="350"/>
      <c r="KM140" s="350"/>
      <c r="KN140" s="350"/>
    </row>
    <row r="141" spans="1:303" s="345" customFormat="1" ht="11.25" x14ac:dyDescent="0.2">
      <c r="A141" s="361">
        <v>2013</v>
      </c>
      <c r="B141" s="350"/>
      <c r="C141" s="212">
        <v>8</v>
      </c>
      <c r="D141" s="217">
        <v>6</v>
      </c>
      <c r="E141" s="361"/>
      <c r="F141" s="217" t="s">
        <v>142</v>
      </c>
      <c r="G141" s="361"/>
      <c r="H141" s="217">
        <v>1</v>
      </c>
      <c r="I141" s="361"/>
      <c r="J141" s="296">
        <v>1</v>
      </c>
      <c r="K141" s="361"/>
      <c r="L141" s="362">
        <f t="shared" ref="L141" si="69">100*SUM(F141,H141)/C141</f>
        <v>12.5</v>
      </c>
      <c r="M141" s="361"/>
      <c r="N141" s="362">
        <f t="shared" ref="N141" si="70">100*H141/C141</f>
        <v>12.5</v>
      </c>
      <c r="O141" s="361"/>
      <c r="P141" s="350"/>
      <c r="Q141" s="350"/>
      <c r="R141" s="350"/>
      <c r="S141" s="350"/>
      <c r="T141" s="350"/>
      <c r="U141" s="350"/>
      <c r="V141" s="350"/>
      <c r="W141" s="350"/>
      <c r="X141" s="350"/>
      <c r="Y141" s="350"/>
      <c r="Z141" s="350"/>
      <c r="AA141" s="350"/>
      <c r="AB141" s="350"/>
      <c r="AC141" s="350"/>
      <c r="AD141" s="350"/>
      <c r="AE141" s="350"/>
      <c r="AF141" s="350"/>
      <c r="AG141" s="350"/>
      <c r="AH141" s="350"/>
      <c r="AI141" s="350"/>
      <c r="AJ141" s="350"/>
      <c r="AK141" s="350"/>
      <c r="AL141" s="350"/>
      <c r="AM141" s="350"/>
      <c r="AN141" s="350"/>
      <c r="AO141" s="350"/>
      <c r="AP141" s="350"/>
      <c r="AQ141" s="350"/>
      <c r="AR141" s="350"/>
      <c r="AS141" s="350"/>
      <c r="AT141" s="350"/>
      <c r="AU141" s="350"/>
      <c r="AV141" s="350"/>
      <c r="AW141" s="350"/>
      <c r="AX141" s="350"/>
      <c r="AY141" s="350"/>
      <c r="AZ141" s="350"/>
      <c r="BA141" s="350"/>
      <c r="BB141" s="350"/>
      <c r="BC141" s="350"/>
      <c r="BD141" s="350"/>
      <c r="BE141" s="350"/>
      <c r="BF141" s="350"/>
      <c r="BG141" s="350"/>
      <c r="BH141" s="350"/>
      <c r="BI141" s="350"/>
      <c r="BJ141" s="350"/>
      <c r="BK141" s="350"/>
      <c r="BL141" s="350"/>
      <c r="BM141" s="350"/>
      <c r="BN141" s="350"/>
      <c r="BO141" s="350"/>
      <c r="BP141" s="350"/>
      <c r="BQ141" s="350"/>
      <c r="BR141" s="350"/>
      <c r="BS141" s="350"/>
      <c r="BT141" s="350"/>
      <c r="BU141" s="350"/>
      <c r="BV141" s="350"/>
      <c r="BW141" s="350"/>
      <c r="BX141" s="350"/>
      <c r="BY141" s="350"/>
      <c r="BZ141" s="350"/>
      <c r="CA141" s="350"/>
      <c r="CB141" s="350"/>
      <c r="CC141" s="350"/>
      <c r="CD141" s="350"/>
      <c r="CE141" s="350"/>
      <c r="CF141" s="350"/>
      <c r="CG141" s="350"/>
      <c r="CH141" s="350"/>
      <c r="CI141" s="350"/>
      <c r="CJ141" s="350"/>
      <c r="CK141" s="350"/>
      <c r="CL141" s="350"/>
      <c r="CM141" s="350"/>
      <c r="CN141" s="350"/>
      <c r="CO141" s="350"/>
      <c r="CP141" s="350"/>
      <c r="CQ141" s="350"/>
      <c r="CR141" s="350"/>
      <c r="CS141" s="350"/>
      <c r="CT141" s="350"/>
      <c r="CU141" s="350"/>
      <c r="CV141" s="350"/>
      <c r="CW141" s="350"/>
      <c r="CX141" s="350"/>
      <c r="CY141" s="350"/>
      <c r="CZ141" s="350"/>
      <c r="DA141" s="350"/>
      <c r="DB141" s="350"/>
      <c r="DC141" s="350"/>
      <c r="DD141" s="350"/>
      <c r="DE141" s="350"/>
      <c r="DF141" s="350"/>
      <c r="DG141" s="350"/>
      <c r="DH141" s="350"/>
      <c r="DI141" s="350"/>
      <c r="DJ141" s="350"/>
      <c r="DK141" s="350"/>
      <c r="DL141" s="350"/>
      <c r="DM141" s="350"/>
      <c r="DN141" s="350"/>
      <c r="DO141" s="350"/>
      <c r="DP141" s="350"/>
      <c r="DQ141" s="350"/>
      <c r="DR141" s="350"/>
      <c r="DS141" s="350"/>
      <c r="DT141" s="350"/>
      <c r="DU141" s="350"/>
      <c r="DV141" s="350"/>
      <c r="DW141" s="350"/>
      <c r="DX141" s="350"/>
      <c r="DY141" s="350"/>
      <c r="DZ141" s="350"/>
      <c r="EA141" s="350"/>
      <c r="EB141" s="350"/>
      <c r="EC141" s="350"/>
      <c r="ED141" s="350"/>
      <c r="EE141" s="350"/>
      <c r="EF141" s="350"/>
      <c r="EG141" s="350"/>
      <c r="EH141" s="350"/>
      <c r="EI141" s="350"/>
      <c r="EJ141" s="350"/>
      <c r="EK141" s="350"/>
      <c r="EL141" s="350"/>
      <c r="EM141" s="350"/>
      <c r="EN141" s="350"/>
      <c r="EO141" s="350"/>
      <c r="EP141" s="350"/>
      <c r="EQ141" s="350"/>
      <c r="ER141" s="350"/>
      <c r="ES141" s="350"/>
      <c r="ET141" s="350"/>
      <c r="EU141" s="350"/>
      <c r="EV141" s="350"/>
      <c r="EW141" s="350"/>
      <c r="EX141" s="350"/>
      <c r="EY141" s="350"/>
      <c r="EZ141" s="350"/>
      <c r="FA141" s="350"/>
      <c r="FB141" s="350"/>
      <c r="FC141" s="350"/>
      <c r="FD141" s="350"/>
      <c r="FE141" s="350"/>
      <c r="FF141" s="350"/>
      <c r="FG141" s="350"/>
      <c r="FH141" s="350"/>
      <c r="FI141" s="350"/>
      <c r="FJ141" s="350"/>
      <c r="FK141" s="350"/>
      <c r="FL141" s="350"/>
      <c r="FM141" s="350"/>
      <c r="FN141" s="350"/>
      <c r="FO141" s="350"/>
      <c r="FP141" s="350"/>
      <c r="FQ141" s="350"/>
      <c r="FR141" s="350"/>
      <c r="FS141" s="350"/>
      <c r="FT141" s="350"/>
      <c r="FU141" s="350"/>
      <c r="FV141" s="350"/>
      <c r="FW141" s="350"/>
      <c r="FX141" s="350"/>
      <c r="FY141" s="350"/>
      <c r="FZ141" s="350"/>
      <c r="GA141" s="350"/>
      <c r="GB141" s="350"/>
      <c r="GC141" s="350"/>
      <c r="GD141" s="350"/>
      <c r="GE141" s="350"/>
      <c r="GF141" s="350"/>
      <c r="GG141" s="350"/>
      <c r="GH141" s="350"/>
      <c r="GI141" s="350"/>
      <c r="GJ141" s="350"/>
      <c r="GK141" s="350"/>
      <c r="GL141" s="350"/>
      <c r="GM141" s="350"/>
      <c r="GN141" s="350"/>
      <c r="GO141" s="350"/>
      <c r="GP141" s="350"/>
      <c r="GQ141" s="350"/>
      <c r="GR141" s="350"/>
      <c r="GS141" s="350"/>
      <c r="GT141" s="350"/>
      <c r="GU141" s="350"/>
      <c r="GV141" s="350"/>
      <c r="GW141" s="350"/>
      <c r="GX141" s="350"/>
      <c r="GY141" s="350"/>
      <c r="GZ141" s="350"/>
      <c r="HA141" s="350"/>
      <c r="HB141" s="350"/>
      <c r="HC141" s="350"/>
      <c r="HD141" s="350"/>
      <c r="HE141" s="350"/>
      <c r="HF141" s="350"/>
      <c r="HG141" s="350"/>
      <c r="HH141" s="350"/>
      <c r="HI141" s="350"/>
      <c r="HJ141" s="350"/>
      <c r="HK141" s="350"/>
      <c r="HL141" s="350"/>
      <c r="HM141" s="350"/>
      <c r="HN141" s="350"/>
      <c r="HO141" s="350"/>
      <c r="HP141" s="350"/>
      <c r="HQ141" s="350"/>
      <c r="HR141" s="350"/>
      <c r="HS141" s="350"/>
      <c r="HT141" s="350"/>
      <c r="HU141" s="350"/>
      <c r="HV141" s="350"/>
      <c r="HW141" s="350"/>
      <c r="HX141" s="350"/>
      <c r="HY141" s="350"/>
      <c r="HZ141" s="350"/>
      <c r="IA141" s="350"/>
      <c r="IB141" s="350"/>
      <c r="IC141" s="350"/>
      <c r="ID141" s="350"/>
      <c r="IE141" s="350"/>
      <c r="IF141" s="350"/>
      <c r="IG141" s="350"/>
      <c r="IH141" s="350"/>
      <c r="II141" s="350"/>
      <c r="IJ141" s="350"/>
      <c r="IK141" s="350"/>
      <c r="IL141" s="350"/>
      <c r="IM141" s="350"/>
      <c r="IN141" s="350"/>
      <c r="IO141" s="350"/>
      <c r="IP141" s="350"/>
      <c r="IQ141" s="350"/>
      <c r="IR141" s="350"/>
      <c r="IS141" s="350"/>
      <c r="IT141" s="350"/>
      <c r="IU141" s="350"/>
      <c r="IV141" s="350"/>
      <c r="IW141" s="350"/>
      <c r="IX141" s="350"/>
      <c r="IY141" s="350"/>
      <c r="IZ141" s="350"/>
      <c r="JA141" s="350"/>
      <c r="JB141" s="350"/>
      <c r="JC141" s="350"/>
      <c r="JD141" s="350"/>
      <c r="JE141" s="350"/>
      <c r="JF141" s="350"/>
      <c r="JG141" s="350"/>
      <c r="JH141" s="350"/>
      <c r="JI141" s="350"/>
      <c r="JJ141" s="350"/>
      <c r="JK141" s="350"/>
      <c r="JL141" s="350"/>
      <c r="JM141" s="350"/>
      <c r="JN141" s="350"/>
      <c r="JO141" s="350"/>
      <c r="JP141" s="350"/>
      <c r="JQ141" s="350"/>
      <c r="JR141" s="350"/>
      <c r="JS141" s="350"/>
      <c r="JT141" s="350"/>
      <c r="JU141" s="350"/>
      <c r="JV141" s="350"/>
      <c r="JW141" s="350"/>
      <c r="JX141" s="350"/>
      <c r="JY141" s="350"/>
      <c r="JZ141" s="350"/>
      <c r="KA141" s="350"/>
      <c r="KB141" s="350"/>
      <c r="KC141" s="350"/>
      <c r="KD141" s="350"/>
      <c r="KE141" s="350"/>
      <c r="KF141" s="350"/>
      <c r="KG141" s="350"/>
      <c r="KH141" s="350"/>
      <c r="KI141" s="350"/>
      <c r="KJ141" s="350"/>
      <c r="KK141" s="350"/>
      <c r="KL141" s="350"/>
      <c r="KM141" s="350"/>
      <c r="KN141" s="350"/>
    </row>
    <row r="142" spans="1:303" s="345" customFormat="1" ht="11.25" x14ac:dyDescent="0.2">
      <c r="A142" s="361">
        <v>2014</v>
      </c>
      <c r="B142" s="350"/>
      <c r="C142" s="212">
        <v>14</v>
      </c>
      <c r="D142" s="217">
        <v>13</v>
      </c>
      <c r="E142" s="361"/>
      <c r="F142" s="217" t="s">
        <v>142</v>
      </c>
      <c r="G142" s="361"/>
      <c r="H142" s="217" t="s">
        <v>142</v>
      </c>
      <c r="I142" s="361"/>
      <c r="J142" s="296">
        <v>1</v>
      </c>
      <c r="K142" s="361"/>
      <c r="L142" s="217" t="s">
        <v>142</v>
      </c>
      <c r="M142" s="217"/>
      <c r="N142" s="217" t="s">
        <v>142</v>
      </c>
      <c r="O142" s="361"/>
      <c r="P142" s="350"/>
      <c r="Q142" s="350"/>
      <c r="R142" s="350"/>
      <c r="S142" s="350"/>
      <c r="T142" s="350"/>
      <c r="U142" s="350"/>
      <c r="V142" s="350"/>
      <c r="W142" s="350"/>
      <c r="X142" s="350"/>
      <c r="Y142" s="350"/>
      <c r="Z142" s="350"/>
      <c r="AA142" s="350"/>
      <c r="AB142" s="350"/>
      <c r="AC142" s="350"/>
      <c r="AD142" s="350"/>
      <c r="AE142" s="350"/>
      <c r="AF142" s="350"/>
      <c r="AG142" s="350"/>
      <c r="AH142" s="350"/>
      <c r="AI142" s="350"/>
      <c r="AJ142" s="350"/>
      <c r="AK142" s="350"/>
      <c r="AL142" s="350"/>
      <c r="AM142" s="350"/>
      <c r="AN142" s="350"/>
      <c r="AO142" s="350"/>
      <c r="AP142" s="350"/>
      <c r="AQ142" s="350"/>
      <c r="AR142" s="350"/>
      <c r="AS142" s="350"/>
      <c r="AT142" s="350"/>
      <c r="AU142" s="350"/>
      <c r="AV142" s="350"/>
      <c r="AW142" s="350"/>
      <c r="AX142" s="350"/>
      <c r="AY142" s="350"/>
      <c r="AZ142" s="350"/>
      <c r="BA142" s="350"/>
      <c r="BB142" s="350"/>
      <c r="BC142" s="350"/>
      <c r="BD142" s="350"/>
      <c r="BE142" s="350"/>
      <c r="BF142" s="350"/>
      <c r="BG142" s="350"/>
      <c r="BH142" s="350"/>
      <c r="BI142" s="350"/>
      <c r="BJ142" s="350"/>
      <c r="BK142" s="350"/>
      <c r="BL142" s="350"/>
      <c r="BM142" s="350"/>
      <c r="BN142" s="350"/>
      <c r="BO142" s="350"/>
      <c r="BP142" s="350"/>
      <c r="BQ142" s="350"/>
      <c r="BR142" s="350"/>
      <c r="BS142" s="350"/>
      <c r="BT142" s="350"/>
      <c r="BU142" s="350"/>
      <c r="BV142" s="350"/>
      <c r="BW142" s="350"/>
      <c r="BX142" s="350"/>
      <c r="BY142" s="350"/>
      <c r="BZ142" s="350"/>
      <c r="CA142" s="350"/>
      <c r="CB142" s="350"/>
      <c r="CC142" s="350"/>
      <c r="CD142" s="350"/>
      <c r="CE142" s="350"/>
      <c r="CF142" s="350"/>
      <c r="CG142" s="350"/>
      <c r="CH142" s="350"/>
      <c r="CI142" s="350"/>
      <c r="CJ142" s="350"/>
      <c r="CK142" s="350"/>
      <c r="CL142" s="350"/>
      <c r="CM142" s="350"/>
      <c r="CN142" s="350"/>
      <c r="CO142" s="350"/>
      <c r="CP142" s="350"/>
      <c r="CQ142" s="350"/>
      <c r="CR142" s="350"/>
      <c r="CS142" s="350"/>
      <c r="CT142" s="350"/>
      <c r="CU142" s="350"/>
      <c r="CV142" s="350"/>
      <c r="CW142" s="350"/>
      <c r="CX142" s="350"/>
      <c r="CY142" s="350"/>
      <c r="CZ142" s="350"/>
      <c r="DA142" s="350"/>
      <c r="DB142" s="350"/>
      <c r="DC142" s="350"/>
      <c r="DD142" s="350"/>
      <c r="DE142" s="350"/>
      <c r="DF142" s="350"/>
      <c r="DG142" s="350"/>
      <c r="DH142" s="350"/>
      <c r="DI142" s="350"/>
      <c r="DJ142" s="350"/>
      <c r="DK142" s="350"/>
      <c r="DL142" s="350"/>
      <c r="DM142" s="350"/>
      <c r="DN142" s="350"/>
      <c r="DO142" s="350"/>
      <c r="DP142" s="350"/>
      <c r="DQ142" s="350"/>
      <c r="DR142" s="350"/>
      <c r="DS142" s="350"/>
      <c r="DT142" s="350"/>
      <c r="DU142" s="350"/>
      <c r="DV142" s="350"/>
      <c r="DW142" s="350"/>
      <c r="DX142" s="350"/>
      <c r="DY142" s="350"/>
      <c r="DZ142" s="350"/>
      <c r="EA142" s="350"/>
      <c r="EB142" s="350"/>
      <c r="EC142" s="350"/>
      <c r="ED142" s="350"/>
      <c r="EE142" s="350"/>
      <c r="EF142" s="350"/>
      <c r="EG142" s="350"/>
      <c r="EH142" s="350"/>
      <c r="EI142" s="350"/>
      <c r="EJ142" s="350"/>
      <c r="EK142" s="350"/>
      <c r="EL142" s="350"/>
      <c r="EM142" s="350"/>
      <c r="EN142" s="350"/>
      <c r="EO142" s="350"/>
      <c r="EP142" s="350"/>
      <c r="EQ142" s="350"/>
      <c r="ER142" s="350"/>
      <c r="ES142" s="350"/>
      <c r="ET142" s="350"/>
      <c r="EU142" s="350"/>
      <c r="EV142" s="350"/>
      <c r="EW142" s="350"/>
      <c r="EX142" s="350"/>
      <c r="EY142" s="350"/>
      <c r="EZ142" s="350"/>
      <c r="FA142" s="350"/>
      <c r="FB142" s="350"/>
      <c r="FC142" s="350"/>
      <c r="FD142" s="350"/>
      <c r="FE142" s="350"/>
      <c r="FF142" s="350"/>
      <c r="FG142" s="350"/>
      <c r="FH142" s="350"/>
      <c r="FI142" s="350"/>
      <c r="FJ142" s="350"/>
      <c r="FK142" s="350"/>
      <c r="FL142" s="350"/>
      <c r="FM142" s="350"/>
      <c r="FN142" s="350"/>
      <c r="FO142" s="350"/>
      <c r="FP142" s="350"/>
      <c r="FQ142" s="350"/>
      <c r="FR142" s="350"/>
      <c r="FS142" s="350"/>
      <c r="FT142" s="350"/>
      <c r="FU142" s="350"/>
      <c r="FV142" s="350"/>
      <c r="FW142" s="350"/>
      <c r="FX142" s="350"/>
      <c r="FY142" s="350"/>
      <c r="FZ142" s="350"/>
      <c r="GA142" s="350"/>
      <c r="GB142" s="350"/>
      <c r="GC142" s="350"/>
      <c r="GD142" s="350"/>
      <c r="GE142" s="350"/>
      <c r="GF142" s="350"/>
      <c r="GG142" s="350"/>
      <c r="GH142" s="350"/>
      <c r="GI142" s="350"/>
      <c r="GJ142" s="350"/>
      <c r="GK142" s="350"/>
      <c r="GL142" s="350"/>
      <c r="GM142" s="350"/>
      <c r="GN142" s="350"/>
      <c r="GO142" s="350"/>
      <c r="GP142" s="350"/>
      <c r="GQ142" s="350"/>
      <c r="GR142" s="350"/>
      <c r="GS142" s="350"/>
      <c r="GT142" s="350"/>
      <c r="GU142" s="350"/>
      <c r="GV142" s="350"/>
      <c r="GW142" s="350"/>
      <c r="GX142" s="350"/>
      <c r="GY142" s="350"/>
      <c r="GZ142" s="350"/>
      <c r="HA142" s="350"/>
      <c r="HB142" s="350"/>
      <c r="HC142" s="350"/>
      <c r="HD142" s="350"/>
      <c r="HE142" s="350"/>
      <c r="HF142" s="350"/>
      <c r="HG142" s="350"/>
      <c r="HH142" s="350"/>
      <c r="HI142" s="350"/>
      <c r="HJ142" s="350"/>
      <c r="HK142" s="350"/>
      <c r="HL142" s="350"/>
      <c r="HM142" s="350"/>
      <c r="HN142" s="350"/>
      <c r="HO142" s="350"/>
      <c r="HP142" s="350"/>
      <c r="HQ142" s="350"/>
      <c r="HR142" s="350"/>
      <c r="HS142" s="350"/>
      <c r="HT142" s="350"/>
      <c r="HU142" s="350"/>
      <c r="HV142" s="350"/>
      <c r="HW142" s="350"/>
      <c r="HX142" s="350"/>
      <c r="HY142" s="350"/>
      <c r="HZ142" s="350"/>
      <c r="IA142" s="350"/>
      <c r="IB142" s="350"/>
      <c r="IC142" s="350"/>
      <c r="ID142" s="350"/>
      <c r="IE142" s="350"/>
      <c r="IF142" s="350"/>
      <c r="IG142" s="350"/>
      <c r="IH142" s="350"/>
      <c r="II142" s="350"/>
      <c r="IJ142" s="350"/>
      <c r="IK142" s="350"/>
      <c r="IL142" s="350"/>
      <c r="IM142" s="350"/>
      <c r="IN142" s="350"/>
      <c r="IO142" s="350"/>
      <c r="IP142" s="350"/>
      <c r="IQ142" s="350"/>
      <c r="IR142" s="350"/>
      <c r="IS142" s="350"/>
      <c r="IT142" s="350"/>
      <c r="IU142" s="350"/>
      <c r="IV142" s="350"/>
      <c r="IW142" s="350"/>
      <c r="IX142" s="350"/>
      <c r="IY142" s="350"/>
      <c r="IZ142" s="350"/>
      <c r="JA142" s="350"/>
      <c r="JB142" s="350"/>
      <c r="JC142" s="350"/>
      <c r="JD142" s="350"/>
      <c r="JE142" s="350"/>
      <c r="JF142" s="350"/>
      <c r="JG142" s="350"/>
      <c r="JH142" s="350"/>
      <c r="JI142" s="350"/>
      <c r="JJ142" s="350"/>
      <c r="JK142" s="350"/>
      <c r="JL142" s="350"/>
      <c r="JM142" s="350"/>
      <c r="JN142" s="350"/>
      <c r="JO142" s="350"/>
      <c r="JP142" s="350"/>
      <c r="JQ142" s="350"/>
      <c r="JR142" s="350"/>
      <c r="JS142" s="350"/>
      <c r="JT142" s="350"/>
      <c r="JU142" s="350"/>
      <c r="JV142" s="350"/>
      <c r="JW142" s="350"/>
      <c r="JX142" s="350"/>
      <c r="JY142" s="350"/>
      <c r="JZ142" s="350"/>
      <c r="KA142" s="350"/>
      <c r="KB142" s="350"/>
      <c r="KC142" s="350"/>
      <c r="KD142" s="350"/>
      <c r="KE142" s="350"/>
      <c r="KF142" s="350"/>
      <c r="KG142" s="350"/>
      <c r="KH142" s="350"/>
      <c r="KI142" s="350"/>
      <c r="KJ142" s="350"/>
      <c r="KK142" s="350"/>
      <c r="KL142" s="350"/>
      <c r="KM142" s="350"/>
      <c r="KN142" s="350"/>
    </row>
    <row r="143" spans="1:303" s="514" customFormat="1" ht="11.25" x14ac:dyDescent="0.2">
      <c r="A143" s="346" t="s">
        <v>663</v>
      </c>
      <c r="B143" s="346"/>
      <c r="C143" s="372">
        <f>SUM(C134:C142)</f>
        <v>131</v>
      </c>
      <c r="D143" s="372">
        <f t="shared" ref="D143" si="71">SUM(D134:D142)</f>
        <v>94</v>
      </c>
      <c r="E143" s="372">
        <f t="shared" ref="E143" si="72">SUM(E134:E142)</f>
        <v>0</v>
      </c>
      <c r="F143" s="372">
        <f t="shared" ref="F143" si="73">SUM(F134:F142)</f>
        <v>2</v>
      </c>
      <c r="G143" s="372">
        <f t="shared" ref="G143" si="74">SUM(G134:G142)</f>
        <v>0</v>
      </c>
      <c r="H143" s="372">
        <f t="shared" ref="H143" si="75">SUM(H134:H142)</f>
        <v>16</v>
      </c>
      <c r="I143" s="372">
        <f t="shared" ref="I143" si="76">SUM(I134:I142)</f>
        <v>0</v>
      </c>
      <c r="J143" s="372">
        <f t="shared" ref="J143" si="77">SUM(J134:J142)</f>
        <v>19</v>
      </c>
      <c r="K143" s="361"/>
      <c r="L143" s="368">
        <f>100*SUM(F143,H143)/C143</f>
        <v>13.740458015267176</v>
      </c>
      <c r="M143" s="361"/>
      <c r="N143" s="368">
        <f>100*H143/C143</f>
        <v>12.213740458015268</v>
      </c>
      <c r="O143" s="361"/>
    </row>
    <row r="144" spans="1:303" s="56" customFormat="1" ht="11.25" x14ac:dyDescent="0.2">
      <c r="A144" s="361"/>
      <c r="B144" s="350"/>
      <c r="C144" s="217"/>
      <c r="D144" s="217"/>
      <c r="E144" s="361"/>
      <c r="F144" s="217"/>
      <c r="G144" s="361"/>
      <c r="H144" s="365"/>
      <c r="I144" s="361"/>
      <c r="J144" s="217"/>
      <c r="K144" s="361"/>
      <c r="L144" s="362"/>
      <c r="M144" s="361"/>
      <c r="N144" s="362"/>
      <c r="O144" s="361"/>
      <c r="P144" s="350"/>
      <c r="Q144" s="350"/>
      <c r="R144" s="350"/>
      <c r="S144" s="350"/>
      <c r="T144" s="350"/>
      <c r="U144" s="350"/>
      <c r="V144" s="350"/>
      <c r="W144" s="350"/>
      <c r="X144" s="350"/>
      <c r="Y144" s="350"/>
      <c r="Z144" s="350"/>
      <c r="AA144" s="350"/>
      <c r="AB144" s="350"/>
      <c r="AC144" s="350"/>
      <c r="AD144" s="350"/>
      <c r="AE144" s="350"/>
      <c r="AF144" s="350"/>
      <c r="AG144" s="350"/>
      <c r="AH144" s="350"/>
      <c r="AI144" s="350"/>
      <c r="AJ144" s="350"/>
      <c r="AK144" s="350"/>
      <c r="AL144" s="350"/>
      <c r="AM144" s="350"/>
      <c r="AN144" s="350"/>
      <c r="AO144" s="350"/>
      <c r="AP144" s="350"/>
      <c r="AQ144" s="350"/>
      <c r="AR144" s="350"/>
      <c r="AS144" s="350"/>
      <c r="AT144" s="350"/>
      <c r="AU144" s="350"/>
      <c r="AV144" s="350"/>
      <c r="AW144" s="350"/>
      <c r="AX144" s="350"/>
      <c r="AY144" s="350"/>
      <c r="AZ144" s="350"/>
      <c r="BA144" s="350"/>
      <c r="BB144" s="350"/>
      <c r="BC144" s="350"/>
      <c r="BD144" s="350"/>
      <c r="BE144" s="350"/>
      <c r="BF144" s="350"/>
      <c r="BG144" s="350"/>
      <c r="BH144" s="350"/>
      <c r="BI144" s="350"/>
      <c r="BJ144" s="350"/>
      <c r="BK144" s="350"/>
      <c r="BL144" s="350"/>
      <c r="BM144" s="350"/>
      <c r="BN144" s="350"/>
      <c r="BO144" s="350"/>
      <c r="BP144" s="350"/>
      <c r="BQ144" s="350"/>
      <c r="BR144" s="350"/>
      <c r="BS144" s="350"/>
      <c r="BT144" s="350"/>
      <c r="BU144" s="350"/>
      <c r="BV144" s="350"/>
      <c r="BW144" s="350"/>
      <c r="BX144" s="350"/>
      <c r="BY144" s="350"/>
      <c r="BZ144" s="350"/>
      <c r="CA144" s="350"/>
      <c r="CB144" s="350"/>
      <c r="CC144" s="350"/>
      <c r="CD144" s="350"/>
      <c r="CE144" s="350"/>
      <c r="CF144" s="350"/>
      <c r="CG144" s="350"/>
      <c r="CH144" s="350"/>
      <c r="CI144" s="350"/>
      <c r="CJ144" s="350"/>
      <c r="CK144" s="350"/>
      <c r="CL144" s="350"/>
      <c r="CM144" s="350"/>
      <c r="CN144" s="350"/>
      <c r="CO144" s="350"/>
      <c r="CP144" s="350"/>
      <c r="CQ144" s="350"/>
      <c r="CR144" s="350"/>
      <c r="CS144" s="350"/>
      <c r="CT144" s="350"/>
      <c r="CU144" s="350"/>
      <c r="CV144" s="350"/>
      <c r="CW144" s="350"/>
      <c r="CX144" s="350"/>
      <c r="CY144" s="350"/>
      <c r="CZ144" s="350"/>
      <c r="DA144" s="350"/>
      <c r="DB144" s="350"/>
      <c r="DC144" s="350"/>
      <c r="DD144" s="350"/>
      <c r="DE144" s="350"/>
      <c r="DF144" s="350"/>
      <c r="DG144" s="350"/>
      <c r="DH144" s="350"/>
      <c r="DI144" s="350"/>
      <c r="DJ144" s="350"/>
      <c r="DK144" s="350"/>
      <c r="DL144" s="350"/>
      <c r="DM144" s="350"/>
      <c r="DN144" s="350"/>
      <c r="DO144" s="350"/>
      <c r="DP144" s="350"/>
      <c r="DQ144" s="350"/>
      <c r="DR144" s="350"/>
      <c r="DS144" s="350"/>
      <c r="DT144" s="350"/>
      <c r="DU144" s="350"/>
      <c r="DV144" s="350"/>
      <c r="DW144" s="350"/>
      <c r="DX144" s="350"/>
      <c r="DY144" s="350"/>
      <c r="DZ144" s="350"/>
      <c r="EA144" s="350"/>
      <c r="EB144" s="350"/>
      <c r="EC144" s="350"/>
      <c r="ED144" s="350"/>
      <c r="EE144" s="350"/>
      <c r="EF144" s="350"/>
      <c r="EG144" s="350"/>
      <c r="EH144" s="350"/>
      <c r="EI144" s="350"/>
      <c r="EJ144" s="350"/>
      <c r="EK144" s="350"/>
      <c r="EL144" s="350"/>
      <c r="EM144" s="350"/>
      <c r="EN144" s="350"/>
      <c r="EO144" s="350"/>
      <c r="EP144" s="350"/>
      <c r="EQ144" s="350"/>
      <c r="ER144" s="350"/>
      <c r="ES144" s="350"/>
      <c r="ET144" s="350"/>
      <c r="EU144" s="350"/>
      <c r="EV144" s="350"/>
      <c r="EW144" s="350"/>
      <c r="EX144" s="350"/>
      <c r="EY144" s="350"/>
      <c r="EZ144" s="350"/>
      <c r="FA144" s="350"/>
      <c r="FB144" s="350"/>
      <c r="FC144" s="350"/>
      <c r="FD144" s="350"/>
      <c r="FE144" s="350"/>
      <c r="FF144" s="350"/>
      <c r="FG144" s="350"/>
      <c r="FH144" s="350"/>
      <c r="FI144" s="350"/>
      <c r="FJ144" s="350"/>
      <c r="FK144" s="350"/>
      <c r="FL144" s="350"/>
      <c r="FM144" s="350"/>
      <c r="FN144" s="350"/>
      <c r="FO144" s="350"/>
      <c r="FP144" s="350"/>
      <c r="FQ144" s="350"/>
      <c r="FR144" s="350"/>
      <c r="FS144" s="350"/>
      <c r="FT144" s="350"/>
      <c r="FU144" s="350"/>
      <c r="FV144" s="350"/>
      <c r="FW144" s="350"/>
      <c r="FX144" s="350"/>
      <c r="FY144" s="350"/>
      <c r="FZ144" s="350"/>
      <c r="GA144" s="350"/>
      <c r="GB144" s="350"/>
      <c r="GC144" s="350"/>
      <c r="GD144" s="350"/>
      <c r="GE144" s="350"/>
      <c r="GF144" s="350"/>
      <c r="GG144" s="350"/>
      <c r="GH144" s="350"/>
      <c r="GI144" s="350"/>
      <c r="GJ144" s="350"/>
      <c r="GK144" s="350"/>
      <c r="GL144" s="350"/>
      <c r="GM144" s="350"/>
      <c r="GN144" s="350"/>
      <c r="GO144" s="350"/>
      <c r="GP144" s="350"/>
      <c r="GQ144" s="350"/>
      <c r="GR144" s="350"/>
      <c r="GS144" s="350"/>
      <c r="GT144" s="350"/>
      <c r="GU144" s="350"/>
      <c r="GV144" s="350"/>
      <c r="GW144" s="350"/>
      <c r="GX144" s="350"/>
      <c r="GY144" s="350"/>
      <c r="GZ144" s="350"/>
      <c r="HA144" s="350"/>
      <c r="HB144" s="350"/>
      <c r="HC144" s="350"/>
      <c r="HD144" s="350"/>
      <c r="HE144" s="350"/>
      <c r="HF144" s="350"/>
      <c r="HG144" s="350"/>
      <c r="HH144" s="350"/>
      <c r="HI144" s="350"/>
      <c r="HJ144" s="350"/>
      <c r="HK144" s="350"/>
      <c r="HL144" s="350"/>
      <c r="HM144" s="350"/>
      <c r="HN144" s="350"/>
      <c r="HO144" s="350"/>
      <c r="HP144" s="350"/>
      <c r="HQ144" s="350"/>
      <c r="HR144" s="350"/>
      <c r="HS144" s="350"/>
      <c r="HT144" s="350"/>
      <c r="HU144" s="350"/>
      <c r="HV144" s="350"/>
      <c r="HW144" s="350"/>
      <c r="HX144" s="350"/>
      <c r="HY144" s="350"/>
      <c r="HZ144" s="350"/>
      <c r="IA144" s="350"/>
      <c r="IB144" s="350"/>
      <c r="IC144" s="350"/>
      <c r="ID144" s="350"/>
      <c r="IE144" s="350"/>
      <c r="IF144" s="350"/>
      <c r="IG144" s="350"/>
      <c r="IH144" s="350"/>
      <c r="II144" s="350"/>
      <c r="IJ144" s="350"/>
      <c r="IK144" s="350"/>
      <c r="IL144" s="350"/>
      <c r="IM144" s="350"/>
      <c r="IN144" s="350"/>
      <c r="IO144" s="350"/>
      <c r="IP144" s="350"/>
      <c r="IQ144" s="350"/>
      <c r="IR144" s="350"/>
      <c r="IS144" s="350"/>
      <c r="IT144" s="350"/>
      <c r="IU144" s="350"/>
      <c r="IV144" s="350"/>
      <c r="IW144" s="350"/>
      <c r="IX144" s="350"/>
      <c r="IY144" s="350"/>
      <c r="IZ144" s="350"/>
      <c r="JA144" s="350"/>
      <c r="JB144" s="350"/>
      <c r="JC144" s="350"/>
      <c r="JD144" s="350"/>
      <c r="JE144" s="350"/>
      <c r="JF144" s="350"/>
      <c r="JG144" s="350"/>
      <c r="JH144" s="350"/>
      <c r="JI144" s="350"/>
      <c r="JJ144" s="350"/>
      <c r="JK144" s="350"/>
      <c r="JL144" s="350"/>
      <c r="JM144" s="350"/>
      <c r="JN144" s="350"/>
      <c r="JO144" s="350"/>
      <c r="JP144" s="350"/>
      <c r="JQ144" s="350"/>
      <c r="JR144" s="350"/>
      <c r="JS144" s="350"/>
      <c r="JT144" s="350"/>
      <c r="JU144" s="350"/>
      <c r="JV144" s="350"/>
      <c r="JW144" s="350"/>
      <c r="JX144" s="350"/>
      <c r="JY144" s="350"/>
      <c r="JZ144" s="350"/>
      <c r="KA144" s="350"/>
      <c r="KB144" s="350"/>
      <c r="KC144" s="350"/>
      <c r="KD144" s="350"/>
      <c r="KE144" s="350"/>
      <c r="KF144" s="350"/>
      <c r="KG144" s="350"/>
      <c r="KH144" s="350"/>
      <c r="KI144" s="350"/>
      <c r="KJ144" s="350"/>
      <c r="KK144" s="350"/>
      <c r="KL144" s="350"/>
      <c r="KM144" s="350"/>
      <c r="KN144" s="350"/>
    </row>
    <row r="145" spans="1:300" s="56" customFormat="1" ht="11.25" x14ac:dyDescent="0.2">
      <c r="A145" s="214" t="s">
        <v>160</v>
      </c>
      <c r="B145" s="350"/>
      <c r="C145" s="217"/>
      <c r="D145" s="217"/>
      <c r="E145" s="361"/>
      <c r="F145" s="217"/>
      <c r="G145" s="361"/>
      <c r="H145" s="365"/>
      <c r="I145" s="361"/>
      <c r="J145" s="217"/>
      <c r="K145" s="361"/>
      <c r="L145" s="362"/>
      <c r="M145" s="361"/>
      <c r="N145" s="362"/>
      <c r="O145" s="361"/>
      <c r="P145" s="350"/>
      <c r="Q145" s="350"/>
      <c r="R145" s="350"/>
      <c r="S145" s="350"/>
      <c r="T145" s="350"/>
      <c r="U145" s="350"/>
      <c r="V145" s="350"/>
      <c r="W145" s="350"/>
      <c r="X145" s="350"/>
      <c r="Y145" s="350"/>
      <c r="Z145" s="350"/>
      <c r="AA145" s="350"/>
      <c r="AB145" s="350"/>
      <c r="AC145" s="350"/>
      <c r="AD145" s="350"/>
      <c r="AE145" s="350"/>
      <c r="AF145" s="350"/>
      <c r="AG145" s="350"/>
      <c r="AH145" s="350"/>
      <c r="AI145" s="350"/>
      <c r="AJ145" s="350"/>
      <c r="AK145" s="350"/>
      <c r="AL145" s="350"/>
      <c r="AM145" s="350"/>
      <c r="AN145" s="350"/>
      <c r="AO145" s="350"/>
      <c r="AP145" s="350"/>
      <c r="AQ145" s="350"/>
      <c r="AR145" s="350"/>
      <c r="AS145" s="350"/>
      <c r="AT145" s="350"/>
      <c r="AU145" s="350"/>
      <c r="AV145" s="350"/>
      <c r="AW145" s="350"/>
      <c r="AX145" s="350"/>
      <c r="AY145" s="350"/>
      <c r="AZ145" s="350"/>
      <c r="BA145" s="350"/>
      <c r="BB145" s="350"/>
      <c r="BC145" s="350"/>
      <c r="BD145" s="350"/>
      <c r="BE145" s="350"/>
      <c r="BF145" s="350"/>
      <c r="BG145" s="350"/>
      <c r="BH145" s="350"/>
      <c r="BI145" s="350"/>
      <c r="BJ145" s="350"/>
      <c r="BK145" s="350"/>
      <c r="BL145" s="350"/>
      <c r="BM145" s="350"/>
      <c r="BN145" s="350"/>
      <c r="BO145" s="350"/>
      <c r="BP145" s="350"/>
      <c r="BQ145" s="350"/>
      <c r="BR145" s="350"/>
      <c r="BS145" s="350"/>
      <c r="BT145" s="350"/>
      <c r="BU145" s="350"/>
      <c r="BV145" s="350"/>
      <c r="BW145" s="350"/>
      <c r="BX145" s="350"/>
      <c r="BY145" s="350"/>
      <c r="BZ145" s="350"/>
      <c r="CA145" s="350"/>
      <c r="CB145" s="350"/>
      <c r="CC145" s="350"/>
      <c r="CD145" s="350"/>
      <c r="CE145" s="350"/>
      <c r="CF145" s="350"/>
      <c r="CG145" s="350"/>
      <c r="CH145" s="350"/>
      <c r="CI145" s="350"/>
      <c r="CJ145" s="350"/>
      <c r="CK145" s="350"/>
      <c r="CL145" s="350"/>
      <c r="CM145" s="350"/>
      <c r="CN145" s="350"/>
      <c r="CO145" s="350"/>
      <c r="CP145" s="350"/>
      <c r="CQ145" s="350"/>
      <c r="CR145" s="350"/>
      <c r="CS145" s="350"/>
      <c r="CT145" s="350"/>
      <c r="CU145" s="350"/>
      <c r="CV145" s="350"/>
      <c r="CW145" s="350"/>
      <c r="CX145" s="350"/>
      <c r="CY145" s="350"/>
      <c r="CZ145" s="350"/>
      <c r="DA145" s="350"/>
      <c r="DB145" s="350"/>
      <c r="DC145" s="350"/>
      <c r="DD145" s="350"/>
      <c r="DE145" s="350"/>
      <c r="DF145" s="350"/>
      <c r="DG145" s="350"/>
      <c r="DH145" s="350"/>
      <c r="DI145" s="350"/>
      <c r="DJ145" s="350"/>
      <c r="DK145" s="350"/>
      <c r="DL145" s="350"/>
      <c r="DM145" s="350"/>
      <c r="DN145" s="350"/>
      <c r="DO145" s="350"/>
      <c r="DP145" s="350"/>
      <c r="DQ145" s="350"/>
      <c r="DR145" s="350"/>
      <c r="DS145" s="350"/>
      <c r="DT145" s="350"/>
      <c r="DU145" s="350"/>
      <c r="DV145" s="350"/>
      <c r="DW145" s="350"/>
      <c r="DX145" s="350"/>
      <c r="DY145" s="350"/>
      <c r="DZ145" s="350"/>
      <c r="EA145" s="350"/>
      <c r="EB145" s="350"/>
      <c r="EC145" s="350"/>
      <c r="ED145" s="350"/>
      <c r="EE145" s="350"/>
      <c r="EF145" s="350"/>
      <c r="EG145" s="350"/>
      <c r="EH145" s="350"/>
      <c r="EI145" s="350"/>
      <c r="EJ145" s="350"/>
      <c r="EK145" s="350"/>
      <c r="EL145" s="350"/>
      <c r="EM145" s="350"/>
      <c r="EN145" s="350"/>
      <c r="EO145" s="350"/>
      <c r="EP145" s="350"/>
      <c r="EQ145" s="350"/>
      <c r="ER145" s="350"/>
      <c r="ES145" s="350"/>
      <c r="ET145" s="350"/>
      <c r="EU145" s="350"/>
      <c r="EV145" s="350"/>
      <c r="EW145" s="350"/>
      <c r="EX145" s="350"/>
      <c r="EY145" s="350"/>
      <c r="EZ145" s="350"/>
      <c r="FA145" s="350"/>
      <c r="FB145" s="350"/>
      <c r="FC145" s="350"/>
      <c r="FD145" s="350"/>
      <c r="FE145" s="350"/>
      <c r="FF145" s="350"/>
      <c r="FG145" s="350"/>
      <c r="FH145" s="350"/>
      <c r="FI145" s="350"/>
      <c r="FJ145" s="350"/>
      <c r="FK145" s="350"/>
      <c r="FL145" s="350"/>
      <c r="FM145" s="350"/>
      <c r="FN145" s="350"/>
      <c r="FO145" s="350"/>
      <c r="FP145" s="350"/>
      <c r="FQ145" s="350"/>
      <c r="FR145" s="350"/>
      <c r="FS145" s="350"/>
      <c r="FT145" s="350"/>
      <c r="FU145" s="350"/>
      <c r="FV145" s="350"/>
      <c r="FW145" s="350"/>
      <c r="FX145" s="350"/>
      <c r="FY145" s="350"/>
      <c r="FZ145" s="350"/>
      <c r="GA145" s="350"/>
      <c r="GB145" s="350"/>
      <c r="GC145" s="350"/>
      <c r="GD145" s="350"/>
      <c r="GE145" s="350"/>
      <c r="GF145" s="350"/>
      <c r="GG145" s="350"/>
      <c r="GH145" s="350"/>
      <c r="GI145" s="350"/>
      <c r="GJ145" s="350"/>
      <c r="GK145" s="350"/>
      <c r="GL145" s="350"/>
      <c r="GM145" s="350"/>
      <c r="GN145" s="350"/>
      <c r="GO145" s="350"/>
      <c r="GP145" s="350"/>
      <c r="GQ145" s="350"/>
      <c r="GR145" s="350"/>
      <c r="GS145" s="350"/>
      <c r="GT145" s="350"/>
      <c r="GU145" s="350"/>
      <c r="GV145" s="350"/>
      <c r="GW145" s="350"/>
      <c r="GX145" s="350"/>
      <c r="GY145" s="350"/>
      <c r="GZ145" s="350"/>
      <c r="HA145" s="350"/>
      <c r="HB145" s="350"/>
      <c r="HC145" s="350"/>
      <c r="HD145" s="350"/>
      <c r="HE145" s="350"/>
      <c r="HF145" s="350"/>
      <c r="HG145" s="350"/>
      <c r="HH145" s="350"/>
      <c r="HI145" s="350"/>
      <c r="HJ145" s="350"/>
      <c r="HK145" s="350"/>
      <c r="HL145" s="350"/>
      <c r="HM145" s="350"/>
      <c r="HN145" s="350"/>
      <c r="HO145" s="350"/>
      <c r="HP145" s="350"/>
      <c r="HQ145" s="350"/>
      <c r="HR145" s="350"/>
      <c r="HS145" s="350"/>
      <c r="HT145" s="350"/>
      <c r="HU145" s="350"/>
      <c r="HV145" s="350"/>
      <c r="HW145" s="350"/>
      <c r="HX145" s="350"/>
      <c r="HY145" s="350"/>
      <c r="HZ145" s="350"/>
      <c r="IA145" s="350"/>
      <c r="IB145" s="350"/>
      <c r="IC145" s="350"/>
      <c r="ID145" s="350"/>
      <c r="IE145" s="350"/>
      <c r="IF145" s="350"/>
      <c r="IG145" s="350"/>
      <c r="IH145" s="350"/>
      <c r="II145" s="350"/>
      <c r="IJ145" s="350"/>
      <c r="IK145" s="350"/>
      <c r="IL145" s="350"/>
      <c r="IM145" s="350"/>
      <c r="IN145" s="350"/>
      <c r="IO145" s="350"/>
      <c r="IP145" s="350"/>
      <c r="IQ145" s="350"/>
      <c r="IR145" s="350"/>
      <c r="IS145" s="350"/>
      <c r="IT145" s="350"/>
      <c r="IU145" s="350"/>
      <c r="IV145" s="350"/>
      <c r="IW145" s="350"/>
      <c r="IX145" s="350"/>
      <c r="IY145" s="350"/>
      <c r="IZ145" s="350"/>
      <c r="JA145" s="350"/>
      <c r="JB145" s="350"/>
      <c r="JC145" s="350"/>
      <c r="JD145" s="350"/>
      <c r="JE145" s="350"/>
      <c r="JF145" s="350"/>
      <c r="JG145" s="350"/>
      <c r="JH145" s="350"/>
      <c r="JI145" s="350"/>
      <c r="JJ145" s="350"/>
      <c r="JK145" s="350"/>
      <c r="JL145" s="350"/>
      <c r="JM145" s="350"/>
      <c r="JN145" s="350"/>
      <c r="JO145" s="350"/>
      <c r="JP145" s="350"/>
      <c r="JQ145" s="350"/>
      <c r="JR145" s="350"/>
      <c r="JS145" s="350"/>
      <c r="JT145" s="350"/>
      <c r="JU145" s="350"/>
      <c r="JV145" s="350"/>
      <c r="JW145" s="350"/>
      <c r="JX145" s="350"/>
      <c r="JY145" s="350"/>
      <c r="JZ145" s="350"/>
      <c r="KA145" s="350"/>
      <c r="KB145" s="350"/>
      <c r="KC145" s="350"/>
      <c r="KD145" s="350"/>
      <c r="KE145" s="350"/>
      <c r="KF145" s="350"/>
      <c r="KG145" s="350"/>
      <c r="KH145" s="350"/>
      <c r="KI145" s="350"/>
      <c r="KJ145" s="350"/>
      <c r="KK145" s="350"/>
      <c r="KL145" s="350"/>
      <c r="KM145" s="350"/>
      <c r="KN145" s="350"/>
    </row>
    <row r="146" spans="1:300" s="56" customFormat="1" ht="11.25" x14ac:dyDescent="0.2">
      <c r="A146" s="361">
        <v>2006</v>
      </c>
      <c r="B146" s="350"/>
      <c r="C146" s="217">
        <v>52</v>
      </c>
      <c r="D146" s="217">
        <v>41</v>
      </c>
      <c r="E146" s="361"/>
      <c r="F146" s="217">
        <v>3</v>
      </c>
      <c r="G146" s="361"/>
      <c r="H146" s="217">
        <v>5</v>
      </c>
      <c r="I146" s="361"/>
      <c r="J146" s="217">
        <v>3</v>
      </c>
      <c r="K146" s="361"/>
      <c r="L146" s="362">
        <f t="shared" ref="L146:L155" si="78">100*SUM(F146,H146)/C146</f>
        <v>15.384615384615385</v>
      </c>
      <c r="M146" s="361"/>
      <c r="N146" s="362">
        <f t="shared" ref="N146:N155" si="79">100*H146/C146</f>
        <v>9.615384615384615</v>
      </c>
      <c r="O146" s="361"/>
      <c r="P146" s="350"/>
      <c r="Q146" s="350"/>
      <c r="R146" s="350"/>
      <c r="S146" s="350"/>
      <c r="T146" s="350"/>
      <c r="U146" s="350"/>
      <c r="V146" s="350"/>
      <c r="W146" s="350"/>
      <c r="X146" s="350"/>
      <c r="Y146" s="350"/>
      <c r="Z146" s="350"/>
      <c r="AA146" s="350"/>
      <c r="AB146" s="350"/>
      <c r="AC146" s="350"/>
      <c r="AD146" s="350"/>
      <c r="AE146" s="350"/>
      <c r="AF146" s="350"/>
      <c r="AG146" s="350"/>
      <c r="AH146" s="350"/>
      <c r="AI146" s="350"/>
      <c r="AJ146" s="350"/>
      <c r="AK146" s="350"/>
      <c r="AL146" s="350"/>
      <c r="AM146" s="350"/>
      <c r="AN146" s="350"/>
      <c r="AO146" s="350"/>
      <c r="AP146" s="350"/>
      <c r="AQ146" s="350"/>
      <c r="AR146" s="350"/>
      <c r="AS146" s="350"/>
      <c r="AT146" s="350"/>
      <c r="AU146" s="350"/>
      <c r="AV146" s="350"/>
      <c r="AW146" s="350"/>
      <c r="AX146" s="350"/>
      <c r="AY146" s="350"/>
      <c r="AZ146" s="350"/>
      <c r="BA146" s="350"/>
      <c r="BB146" s="350"/>
      <c r="BC146" s="350"/>
      <c r="BD146" s="350"/>
      <c r="BE146" s="350"/>
      <c r="BF146" s="350"/>
      <c r="BG146" s="350"/>
      <c r="BH146" s="350"/>
      <c r="BI146" s="350"/>
      <c r="BJ146" s="350"/>
      <c r="BK146" s="350"/>
      <c r="BL146" s="350"/>
      <c r="BM146" s="350"/>
      <c r="BN146" s="350"/>
      <c r="BO146" s="350"/>
      <c r="BP146" s="350"/>
      <c r="BQ146" s="350"/>
      <c r="BR146" s="350"/>
      <c r="BS146" s="350"/>
      <c r="BT146" s="350"/>
      <c r="BU146" s="350"/>
      <c r="BV146" s="350"/>
      <c r="BW146" s="350"/>
      <c r="BX146" s="350"/>
      <c r="BY146" s="350"/>
      <c r="BZ146" s="350"/>
      <c r="CA146" s="350"/>
      <c r="CB146" s="350"/>
      <c r="CC146" s="350"/>
      <c r="CD146" s="350"/>
      <c r="CE146" s="350"/>
      <c r="CF146" s="350"/>
      <c r="CG146" s="350"/>
      <c r="CH146" s="350"/>
      <c r="CI146" s="350"/>
      <c r="CJ146" s="350"/>
      <c r="CK146" s="350"/>
      <c r="CL146" s="350"/>
      <c r="CM146" s="350"/>
      <c r="CN146" s="350"/>
      <c r="CO146" s="350"/>
      <c r="CP146" s="350"/>
      <c r="CQ146" s="350"/>
      <c r="CR146" s="350"/>
      <c r="CS146" s="350"/>
      <c r="CT146" s="350"/>
      <c r="CU146" s="350"/>
      <c r="CV146" s="350"/>
      <c r="CW146" s="350"/>
      <c r="CX146" s="350"/>
      <c r="CY146" s="350"/>
      <c r="CZ146" s="350"/>
      <c r="DA146" s="350"/>
      <c r="DB146" s="350"/>
      <c r="DC146" s="350"/>
      <c r="DD146" s="350"/>
      <c r="DE146" s="350"/>
      <c r="DF146" s="350"/>
      <c r="DG146" s="350"/>
      <c r="DH146" s="350"/>
      <c r="DI146" s="350"/>
      <c r="DJ146" s="350"/>
      <c r="DK146" s="350"/>
      <c r="DL146" s="350"/>
      <c r="DM146" s="350"/>
      <c r="DN146" s="350"/>
      <c r="DO146" s="350"/>
      <c r="DP146" s="350"/>
      <c r="DQ146" s="350"/>
      <c r="DR146" s="350"/>
      <c r="DS146" s="350"/>
      <c r="DT146" s="350"/>
      <c r="DU146" s="350"/>
      <c r="DV146" s="350"/>
      <c r="DW146" s="350"/>
      <c r="DX146" s="350"/>
      <c r="DY146" s="350"/>
      <c r="DZ146" s="350"/>
      <c r="EA146" s="350"/>
      <c r="EB146" s="350"/>
      <c r="EC146" s="350"/>
      <c r="ED146" s="350"/>
      <c r="EE146" s="350"/>
      <c r="EF146" s="350"/>
      <c r="EG146" s="350"/>
      <c r="EH146" s="350"/>
      <c r="EI146" s="350"/>
      <c r="EJ146" s="350"/>
      <c r="EK146" s="350"/>
      <c r="EL146" s="350"/>
      <c r="EM146" s="350"/>
      <c r="EN146" s="350"/>
      <c r="EO146" s="350"/>
      <c r="EP146" s="350"/>
      <c r="EQ146" s="350"/>
      <c r="ER146" s="350"/>
      <c r="ES146" s="350"/>
      <c r="ET146" s="350"/>
      <c r="EU146" s="350"/>
      <c r="EV146" s="350"/>
      <c r="EW146" s="350"/>
      <c r="EX146" s="350"/>
      <c r="EY146" s="350"/>
      <c r="EZ146" s="350"/>
      <c r="FA146" s="350"/>
      <c r="FB146" s="350"/>
      <c r="FC146" s="350"/>
      <c r="FD146" s="350"/>
      <c r="FE146" s="350"/>
      <c r="FF146" s="350"/>
      <c r="FG146" s="350"/>
      <c r="FH146" s="350"/>
      <c r="FI146" s="350"/>
      <c r="FJ146" s="350"/>
      <c r="FK146" s="350"/>
      <c r="FL146" s="350"/>
      <c r="FM146" s="350"/>
      <c r="FN146" s="350"/>
      <c r="FO146" s="350"/>
      <c r="FP146" s="350"/>
      <c r="FQ146" s="350"/>
      <c r="FR146" s="350"/>
      <c r="FS146" s="350"/>
      <c r="FT146" s="350"/>
      <c r="FU146" s="350"/>
      <c r="FV146" s="350"/>
      <c r="FW146" s="350"/>
      <c r="FX146" s="350"/>
      <c r="FY146" s="350"/>
      <c r="FZ146" s="350"/>
      <c r="GA146" s="350"/>
      <c r="GB146" s="350"/>
      <c r="GC146" s="350"/>
      <c r="GD146" s="350"/>
      <c r="GE146" s="350"/>
      <c r="GF146" s="350"/>
      <c r="GG146" s="350"/>
      <c r="GH146" s="350"/>
      <c r="GI146" s="350"/>
      <c r="GJ146" s="350"/>
      <c r="GK146" s="350"/>
      <c r="GL146" s="350"/>
      <c r="GM146" s="350"/>
      <c r="GN146" s="350"/>
      <c r="GO146" s="350"/>
      <c r="GP146" s="350"/>
      <c r="GQ146" s="350"/>
      <c r="GR146" s="350"/>
      <c r="GS146" s="350"/>
      <c r="GT146" s="350"/>
      <c r="GU146" s="350"/>
      <c r="GV146" s="350"/>
      <c r="GW146" s="350"/>
      <c r="GX146" s="350"/>
      <c r="GY146" s="350"/>
      <c r="GZ146" s="350"/>
      <c r="HA146" s="350"/>
      <c r="HB146" s="350"/>
      <c r="HC146" s="350"/>
      <c r="HD146" s="350"/>
      <c r="HE146" s="350"/>
      <c r="HF146" s="350"/>
      <c r="HG146" s="350"/>
      <c r="HH146" s="350"/>
      <c r="HI146" s="350"/>
      <c r="HJ146" s="350"/>
      <c r="HK146" s="350"/>
      <c r="HL146" s="350"/>
      <c r="HM146" s="350"/>
      <c r="HN146" s="350"/>
      <c r="HO146" s="350"/>
      <c r="HP146" s="350"/>
      <c r="HQ146" s="350"/>
      <c r="HR146" s="350"/>
      <c r="HS146" s="350"/>
      <c r="HT146" s="350"/>
      <c r="HU146" s="350"/>
      <c r="HV146" s="350"/>
      <c r="HW146" s="350"/>
      <c r="HX146" s="350"/>
      <c r="HY146" s="350"/>
      <c r="HZ146" s="350"/>
      <c r="IA146" s="350"/>
      <c r="IB146" s="350"/>
      <c r="IC146" s="350"/>
      <c r="ID146" s="350"/>
      <c r="IE146" s="350"/>
      <c r="IF146" s="350"/>
      <c r="IG146" s="350"/>
      <c r="IH146" s="350"/>
      <c r="II146" s="350"/>
      <c r="IJ146" s="350"/>
      <c r="IK146" s="350"/>
      <c r="IL146" s="350"/>
      <c r="IM146" s="350"/>
      <c r="IN146" s="350"/>
      <c r="IO146" s="350"/>
      <c r="IP146" s="350"/>
      <c r="IQ146" s="350"/>
      <c r="IR146" s="350"/>
      <c r="IS146" s="350"/>
      <c r="IT146" s="350"/>
      <c r="IU146" s="350"/>
      <c r="IV146" s="350"/>
      <c r="IW146" s="350"/>
      <c r="IX146" s="350"/>
      <c r="IY146" s="350"/>
      <c r="IZ146" s="350"/>
      <c r="JA146" s="350"/>
      <c r="JB146" s="350"/>
      <c r="JC146" s="350"/>
      <c r="JD146" s="350"/>
      <c r="JE146" s="350"/>
      <c r="JF146" s="350"/>
      <c r="JG146" s="350"/>
      <c r="JH146" s="350"/>
      <c r="JI146" s="350"/>
      <c r="JJ146" s="350"/>
      <c r="JK146" s="350"/>
      <c r="JL146" s="350"/>
      <c r="JM146" s="350"/>
      <c r="JN146" s="350"/>
      <c r="JO146" s="350"/>
      <c r="JP146" s="350"/>
      <c r="JQ146" s="350"/>
      <c r="JR146" s="350"/>
      <c r="JS146" s="350"/>
      <c r="JT146" s="350"/>
      <c r="JU146" s="350"/>
      <c r="JV146" s="350"/>
      <c r="JW146" s="350"/>
      <c r="JX146" s="350"/>
      <c r="JY146" s="350"/>
      <c r="JZ146" s="350"/>
      <c r="KA146" s="350"/>
      <c r="KB146" s="350"/>
      <c r="KC146" s="350"/>
      <c r="KD146" s="350"/>
      <c r="KE146" s="350"/>
      <c r="KF146" s="350"/>
      <c r="KG146" s="350"/>
      <c r="KH146" s="350"/>
      <c r="KI146" s="350"/>
      <c r="KJ146" s="350"/>
      <c r="KK146" s="350"/>
      <c r="KL146" s="350"/>
      <c r="KM146" s="350"/>
      <c r="KN146" s="350"/>
    </row>
    <row r="147" spans="1:300" s="56" customFormat="1" ht="11.25" x14ac:dyDescent="0.2">
      <c r="A147" s="361">
        <v>2007</v>
      </c>
      <c r="B147" s="350"/>
      <c r="C147" s="217">
        <v>58</v>
      </c>
      <c r="D147" s="217">
        <v>41</v>
      </c>
      <c r="E147" s="361"/>
      <c r="F147" s="217">
        <v>3</v>
      </c>
      <c r="G147" s="361"/>
      <c r="H147" s="217">
        <v>10</v>
      </c>
      <c r="I147" s="361"/>
      <c r="J147" s="217">
        <v>4</v>
      </c>
      <c r="K147" s="361"/>
      <c r="L147" s="362">
        <f t="shared" si="78"/>
        <v>22.413793103448278</v>
      </c>
      <c r="M147" s="361"/>
      <c r="N147" s="362">
        <f t="shared" si="79"/>
        <v>17.241379310344829</v>
      </c>
      <c r="O147" s="361"/>
      <c r="P147" s="350"/>
      <c r="Q147" s="350"/>
      <c r="R147" s="350"/>
      <c r="S147" s="350"/>
      <c r="T147" s="350"/>
      <c r="U147" s="350"/>
      <c r="V147" s="350"/>
      <c r="W147" s="350"/>
      <c r="X147" s="350"/>
      <c r="Y147" s="350"/>
      <c r="Z147" s="350"/>
      <c r="AA147" s="350"/>
      <c r="AB147" s="350"/>
      <c r="AC147" s="350"/>
      <c r="AD147" s="350"/>
      <c r="AE147" s="350"/>
      <c r="AF147" s="350"/>
      <c r="AG147" s="350"/>
      <c r="AH147" s="350"/>
      <c r="AI147" s="350"/>
      <c r="AJ147" s="350"/>
      <c r="AK147" s="350"/>
      <c r="AL147" s="350"/>
      <c r="AM147" s="350"/>
      <c r="AN147" s="350"/>
      <c r="AO147" s="350"/>
      <c r="AP147" s="350"/>
      <c r="AQ147" s="350"/>
      <c r="AR147" s="350"/>
      <c r="AS147" s="350"/>
      <c r="AT147" s="350"/>
      <c r="AU147" s="350"/>
      <c r="AV147" s="350"/>
      <c r="AW147" s="350"/>
      <c r="AX147" s="350"/>
      <c r="AY147" s="350"/>
      <c r="AZ147" s="350"/>
      <c r="BA147" s="350"/>
      <c r="BB147" s="350"/>
      <c r="BC147" s="350"/>
      <c r="BD147" s="350"/>
      <c r="BE147" s="350"/>
      <c r="BF147" s="350"/>
      <c r="BG147" s="350"/>
      <c r="BH147" s="350"/>
      <c r="BI147" s="350"/>
      <c r="BJ147" s="350"/>
      <c r="BK147" s="350"/>
      <c r="BL147" s="350"/>
      <c r="BM147" s="350"/>
      <c r="BN147" s="350"/>
      <c r="BO147" s="350"/>
      <c r="BP147" s="350"/>
      <c r="BQ147" s="350"/>
      <c r="BR147" s="350"/>
      <c r="BS147" s="350"/>
      <c r="BT147" s="350"/>
      <c r="BU147" s="350"/>
      <c r="BV147" s="350"/>
      <c r="BW147" s="350"/>
      <c r="BX147" s="350"/>
      <c r="BY147" s="350"/>
      <c r="BZ147" s="350"/>
      <c r="CA147" s="350"/>
      <c r="CB147" s="350"/>
      <c r="CC147" s="350"/>
      <c r="CD147" s="350"/>
      <c r="CE147" s="350"/>
      <c r="CF147" s="350"/>
      <c r="CG147" s="350"/>
      <c r="CH147" s="350"/>
      <c r="CI147" s="350"/>
      <c r="CJ147" s="350"/>
      <c r="CK147" s="350"/>
      <c r="CL147" s="350"/>
      <c r="CM147" s="350"/>
      <c r="CN147" s="350"/>
      <c r="CO147" s="350"/>
      <c r="CP147" s="350"/>
      <c r="CQ147" s="350"/>
      <c r="CR147" s="350"/>
      <c r="CS147" s="350"/>
      <c r="CT147" s="350"/>
      <c r="CU147" s="350"/>
      <c r="CV147" s="350"/>
      <c r="CW147" s="350"/>
      <c r="CX147" s="350"/>
      <c r="CY147" s="350"/>
      <c r="CZ147" s="350"/>
      <c r="DA147" s="350"/>
      <c r="DB147" s="350"/>
      <c r="DC147" s="350"/>
      <c r="DD147" s="350"/>
      <c r="DE147" s="350"/>
      <c r="DF147" s="350"/>
      <c r="DG147" s="350"/>
      <c r="DH147" s="350"/>
      <c r="DI147" s="350"/>
      <c r="DJ147" s="350"/>
      <c r="DK147" s="350"/>
      <c r="DL147" s="350"/>
      <c r="DM147" s="350"/>
      <c r="DN147" s="350"/>
      <c r="DO147" s="350"/>
      <c r="DP147" s="350"/>
      <c r="DQ147" s="350"/>
      <c r="DR147" s="350"/>
      <c r="DS147" s="350"/>
      <c r="DT147" s="350"/>
      <c r="DU147" s="350"/>
      <c r="DV147" s="350"/>
      <c r="DW147" s="350"/>
      <c r="DX147" s="350"/>
      <c r="DY147" s="350"/>
      <c r="DZ147" s="350"/>
      <c r="EA147" s="350"/>
      <c r="EB147" s="350"/>
      <c r="EC147" s="350"/>
      <c r="ED147" s="350"/>
      <c r="EE147" s="350"/>
      <c r="EF147" s="350"/>
      <c r="EG147" s="350"/>
      <c r="EH147" s="350"/>
      <c r="EI147" s="350"/>
      <c r="EJ147" s="350"/>
      <c r="EK147" s="350"/>
      <c r="EL147" s="350"/>
      <c r="EM147" s="350"/>
      <c r="EN147" s="350"/>
      <c r="EO147" s="350"/>
      <c r="EP147" s="350"/>
      <c r="EQ147" s="350"/>
      <c r="ER147" s="350"/>
      <c r="ES147" s="350"/>
      <c r="ET147" s="350"/>
      <c r="EU147" s="350"/>
      <c r="EV147" s="350"/>
      <c r="EW147" s="350"/>
      <c r="EX147" s="350"/>
      <c r="EY147" s="350"/>
      <c r="EZ147" s="350"/>
      <c r="FA147" s="350"/>
      <c r="FB147" s="350"/>
      <c r="FC147" s="350"/>
      <c r="FD147" s="350"/>
      <c r="FE147" s="350"/>
      <c r="FF147" s="350"/>
      <c r="FG147" s="350"/>
      <c r="FH147" s="350"/>
      <c r="FI147" s="350"/>
      <c r="FJ147" s="350"/>
      <c r="FK147" s="350"/>
      <c r="FL147" s="350"/>
      <c r="FM147" s="350"/>
      <c r="FN147" s="350"/>
      <c r="FO147" s="350"/>
      <c r="FP147" s="350"/>
      <c r="FQ147" s="350"/>
      <c r="FR147" s="350"/>
      <c r="FS147" s="350"/>
      <c r="FT147" s="350"/>
      <c r="FU147" s="350"/>
      <c r="FV147" s="350"/>
      <c r="FW147" s="350"/>
      <c r="FX147" s="350"/>
      <c r="FY147" s="350"/>
      <c r="FZ147" s="350"/>
      <c r="GA147" s="350"/>
      <c r="GB147" s="350"/>
      <c r="GC147" s="350"/>
      <c r="GD147" s="350"/>
      <c r="GE147" s="350"/>
      <c r="GF147" s="350"/>
      <c r="GG147" s="350"/>
      <c r="GH147" s="350"/>
      <c r="GI147" s="350"/>
      <c r="GJ147" s="350"/>
      <c r="GK147" s="350"/>
      <c r="GL147" s="350"/>
      <c r="GM147" s="350"/>
      <c r="GN147" s="350"/>
      <c r="GO147" s="350"/>
      <c r="GP147" s="350"/>
      <c r="GQ147" s="350"/>
      <c r="GR147" s="350"/>
      <c r="GS147" s="350"/>
      <c r="GT147" s="350"/>
      <c r="GU147" s="350"/>
      <c r="GV147" s="350"/>
      <c r="GW147" s="350"/>
      <c r="GX147" s="350"/>
      <c r="GY147" s="350"/>
      <c r="GZ147" s="350"/>
      <c r="HA147" s="350"/>
      <c r="HB147" s="350"/>
      <c r="HC147" s="350"/>
      <c r="HD147" s="350"/>
      <c r="HE147" s="350"/>
      <c r="HF147" s="350"/>
      <c r="HG147" s="350"/>
      <c r="HH147" s="350"/>
      <c r="HI147" s="350"/>
      <c r="HJ147" s="350"/>
      <c r="HK147" s="350"/>
      <c r="HL147" s="350"/>
      <c r="HM147" s="350"/>
      <c r="HN147" s="350"/>
      <c r="HO147" s="350"/>
      <c r="HP147" s="350"/>
      <c r="HQ147" s="350"/>
      <c r="HR147" s="350"/>
      <c r="HS147" s="350"/>
      <c r="HT147" s="350"/>
      <c r="HU147" s="350"/>
      <c r="HV147" s="350"/>
      <c r="HW147" s="350"/>
      <c r="HX147" s="350"/>
      <c r="HY147" s="350"/>
      <c r="HZ147" s="350"/>
      <c r="IA147" s="350"/>
      <c r="IB147" s="350"/>
      <c r="IC147" s="350"/>
      <c r="ID147" s="350"/>
      <c r="IE147" s="350"/>
      <c r="IF147" s="350"/>
      <c r="IG147" s="350"/>
      <c r="IH147" s="350"/>
      <c r="II147" s="350"/>
      <c r="IJ147" s="350"/>
      <c r="IK147" s="350"/>
      <c r="IL147" s="350"/>
      <c r="IM147" s="350"/>
      <c r="IN147" s="350"/>
      <c r="IO147" s="350"/>
      <c r="IP147" s="350"/>
      <c r="IQ147" s="350"/>
      <c r="IR147" s="350"/>
      <c r="IS147" s="350"/>
      <c r="IT147" s="350"/>
      <c r="IU147" s="350"/>
      <c r="IV147" s="350"/>
      <c r="IW147" s="350"/>
      <c r="IX147" s="350"/>
      <c r="IY147" s="350"/>
      <c r="IZ147" s="350"/>
      <c r="JA147" s="350"/>
      <c r="JB147" s="350"/>
      <c r="JC147" s="350"/>
      <c r="JD147" s="350"/>
      <c r="JE147" s="350"/>
      <c r="JF147" s="350"/>
      <c r="JG147" s="350"/>
      <c r="JH147" s="350"/>
      <c r="JI147" s="350"/>
      <c r="JJ147" s="350"/>
      <c r="JK147" s="350"/>
      <c r="JL147" s="350"/>
      <c r="JM147" s="350"/>
      <c r="JN147" s="350"/>
      <c r="JO147" s="350"/>
      <c r="JP147" s="350"/>
      <c r="JQ147" s="350"/>
      <c r="JR147" s="350"/>
      <c r="JS147" s="350"/>
      <c r="JT147" s="350"/>
      <c r="JU147" s="350"/>
      <c r="JV147" s="350"/>
      <c r="JW147" s="350"/>
      <c r="JX147" s="350"/>
      <c r="JY147" s="350"/>
      <c r="JZ147" s="350"/>
      <c r="KA147" s="350"/>
      <c r="KB147" s="350"/>
      <c r="KC147" s="350"/>
      <c r="KD147" s="350"/>
      <c r="KE147" s="350"/>
      <c r="KF147" s="350"/>
      <c r="KG147" s="350"/>
      <c r="KH147" s="350"/>
      <c r="KI147" s="350"/>
      <c r="KJ147" s="350"/>
      <c r="KK147" s="350"/>
      <c r="KL147" s="350"/>
      <c r="KM147" s="350"/>
      <c r="KN147" s="350"/>
    </row>
    <row r="148" spans="1:300" s="56" customFormat="1" ht="11.25" x14ac:dyDescent="0.2">
      <c r="A148" s="361">
        <v>2008</v>
      </c>
      <c r="B148" s="350"/>
      <c r="C148" s="217">
        <v>51</v>
      </c>
      <c r="D148" s="217">
        <v>39</v>
      </c>
      <c r="E148" s="361"/>
      <c r="F148" s="217">
        <v>3</v>
      </c>
      <c r="G148" s="361"/>
      <c r="H148" s="217">
        <v>6</v>
      </c>
      <c r="I148" s="361"/>
      <c r="J148" s="217">
        <v>3</v>
      </c>
      <c r="K148" s="361"/>
      <c r="L148" s="362">
        <f t="shared" si="78"/>
        <v>17.647058823529413</v>
      </c>
      <c r="M148" s="361"/>
      <c r="N148" s="362">
        <f t="shared" si="79"/>
        <v>11.764705882352942</v>
      </c>
      <c r="O148" s="361"/>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50"/>
      <c r="AL148" s="350"/>
      <c r="AM148" s="350"/>
      <c r="AN148" s="350"/>
      <c r="AO148" s="350"/>
      <c r="AP148" s="350"/>
      <c r="AQ148" s="350"/>
      <c r="AR148" s="350"/>
      <c r="AS148" s="350"/>
      <c r="AT148" s="350"/>
      <c r="AU148" s="350"/>
      <c r="AV148" s="350"/>
      <c r="AW148" s="350"/>
      <c r="AX148" s="350"/>
      <c r="AY148" s="350"/>
      <c r="AZ148" s="350"/>
      <c r="BA148" s="350"/>
      <c r="BB148" s="350"/>
      <c r="BC148" s="350"/>
      <c r="BD148" s="350"/>
      <c r="BE148" s="350"/>
      <c r="BF148" s="350"/>
      <c r="BG148" s="350"/>
      <c r="BH148" s="350"/>
      <c r="BI148" s="350"/>
      <c r="BJ148" s="350"/>
      <c r="BK148" s="350"/>
      <c r="BL148" s="350"/>
      <c r="BM148" s="350"/>
      <c r="BN148" s="350"/>
      <c r="BO148" s="350"/>
      <c r="BP148" s="350"/>
      <c r="BQ148" s="350"/>
      <c r="BR148" s="350"/>
      <c r="BS148" s="350"/>
      <c r="BT148" s="350"/>
      <c r="BU148" s="350"/>
      <c r="BV148" s="350"/>
      <c r="BW148" s="350"/>
      <c r="BX148" s="350"/>
      <c r="BY148" s="350"/>
      <c r="BZ148" s="350"/>
      <c r="CA148" s="350"/>
      <c r="CB148" s="350"/>
      <c r="CC148" s="350"/>
      <c r="CD148" s="350"/>
      <c r="CE148" s="350"/>
      <c r="CF148" s="350"/>
      <c r="CG148" s="350"/>
      <c r="CH148" s="350"/>
      <c r="CI148" s="350"/>
      <c r="CJ148" s="350"/>
      <c r="CK148" s="350"/>
      <c r="CL148" s="350"/>
      <c r="CM148" s="350"/>
      <c r="CN148" s="350"/>
      <c r="CO148" s="350"/>
      <c r="CP148" s="350"/>
      <c r="CQ148" s="350"/>
      <c r="CR148" s="350"/>
      <c r="CS148" s="350"/>
      <c r="CT148" s="350"/>
      <c r="CU148" s="350"/>
      <c r="CV148" s="350"/>
      <c r="CW148" s="350"/>
      <c r="CX148" s="350"/>
      <c r="CY148" s="350"/>
      <c r="CZ148" s="350"/>
      <c r="DA148" s="350"/>
      <c r="DB148" s="350"/>
      <c r="DC148" s="350"/>
      <c r="DD148" s="350"/>
      <c r="DE148" s="350"/>
      <c r="DF148" s="350"/>
      <c r="DG148" s="350"/>
      <c r="DH148" s="350"/>
      <c r="DI148" s="350"/>
      <c r="DJ148" s="350"/>
      <c r="DK148" s="350"/>
      <c r="DL148" s="350"/>
      <c r="DM148" s="350"/>
      <c r="DN148" s="350"/>
      <c r="DO148" s="350"/>
      <c r="DP148" s="350"/>
      <c r="DQ148" s="350"/>
      <c r="DR148" s="350"/>
      <c r="DS148" s="350"/>
      <c r="DT148" s="350"/>
      <c r="DU148" s="350"/>
      <c r="DV148" s="350"/>
      <c r="DW148" s="350"/>
      <c r="DX148" s="350"/>
      <c r="DY148" s="350"/>
      <c r="DZ148" s="350"/>
      <c r="EA148" s="350"/>
      <c r="EB148" s="350"/>
      <c r="EC148" s="350"/>
      <c r="ED148" s="350"/>
      <c r="EE148" s="350"/>
      <c r="EF148" s="350"/>
      <c r="EG148" s="350"/>
      <c r="EH148" s="350"/>
      <c r="EI148" s="350"/>
      <c r="EJ148" s="350"/>
      <c r="EK148" s="350"/>
      <c r="EL148" s="350"/>
      <c r="EM148" s="350"/>
      <c r="EN148" s="350"/>
      <c r="EO148" s="350"/>
      <c r="EP148" s="350"/>
      <c r="EQ148" s="350"/>
      <c r="ER148" s="350"/>
      <c r="ES148" s="350"/>
      <c r="ET148" s="350"/>
      <c r="EU148" s="350"/>
      <c r="EV148" s="350"/>
      <c r="EW148" s="350"/>
      <c r="EX148" s="350"/>
      <c r="EY148" s="350"/>
      <c r="EZ148" s="350"/>
      <c r="FA148" s="350"/>
      <c r="FB148" s="350"/>
      <c r="FC148" s="350"/>
      <c r="FD148" s="350"/>
      <c r="FE148" s="350"/>
      <c r="FF148" s="350"/>
      <c r="FG148" s="350"/>
      <c r="FH148" s="350"/>
      <c r="FI148" s="350"/>
      <c r="FJ148" s="350"/>
      <c r="FK148" s="350"/>
      <c r="FL148" s="350"/>
      <c r="FM148" s="350"/>
      <c r="FN148" s="350"/>
      <c r="FO148" s="350"/>
      <c r="FP148" s="350"/>
      <c r="FQ148" s="350"/>
      <c r="FR148" s="350"/>
      <c r="FS148" s="350"/>
      <c r="FT148" s="350"/>
      <c r="FU148" s="350"/>
      <c r="FV148" s="350"/>
      <c r="FW148" s="350"/>
      <c r="FX148" s="350"/>
      <c r="FY148" s="350"/>
      <c r="FZ148" s="350"/>
      <c r="GA148" s="350"/>
      <c r="GB148" s="350"/>
      <c r="GC148" s="350"/>
      <c r="GD148" s="350"/>
      <c r="GE148" s="350"/>
      <c r="GF148" s="350"/>
      <c r="GG148" s="350"/>
      <c r="GH148" s="350"/>
      <c r="GI148" s="350"/>
      <c r="GJ148" s="350"/>
      <c r="GK148" s="350"/>
      <c r="GL148" s="350"/>
      <c r="GM148" s="350"/>
      <c r="GN148" s="350"/>
      <c r="GO148" s="350"/>
      <c r="GP148" s="350"/>
      <c r="GQ148" s="350"/>
      <c r="GR148" s="350"/>
      <c r="GS148" s="350"/>
      <c r="GT148" s="350"/>
      <c r="GU148" s="350"/>
      <c r="GV148" s="350"/>
      <c r="GW148" s="350"/>
      <c r="GX148" s="350"/>
      <c r="GY148" s="350"/>
      <c r="GZ148" s="350"/>
      <c r="HA148" s="350"/>
      <c r="HB148" s="350"/>
      <c r="HC148" s="350"/>
      <c r="HD148" s="350"/>
      <c r="HE148" s="350"/>
      <c r="HF148" s="350"/>
      <c r="HG148" s="350"/>
      <c r="HH148" s="350"/>
      <c r="HI148" s="350"/>
      <c r="HJ148" s="350"/>
      <c r="HK148" s="350"/>
      <c r="HL148" s="350"/>
      <c r="HM148" s="350"/>
      <c r="HN148" s="350"/>
      <c r="HO148" s="350"/>
      <c r="HP148" s="350"/>
      <c r="HQ148" s="350"/>
      <c r="HR148" s="350"/>
      <c r="HS148" s="350"/>
      <c r="HT148" s="350"/>
      <c r="HU148" s="350"/>
      <c r="HV148" s="350"/>
      <c r="HW148" s="350"/>
      <c r="HX148" s="350"/>
      <c r="HY148" s="350"/>
      <c r="HZ148" s="350"/>
      <c r="IA148" s="350"/>
      <c r="IB148" s="350"/>
      <c r="IC148" s="350"/>
      <c r="ID148" s="350"/>
      <c r="IE148" s="350"/>
      <c r="IF148" s="350"/>
      <c r="IG148" s="350"/>
      <c r="IH148" s="350"/>
      <c r="II148" s="350"/>
      <c r="IJ148" s="350"/>
      <c r="IK148" s="350"/>
      <c r="IL148" s="350"/>
      <c r="IM148" s="350"/>
      <c r="IN148" s="350"/>
      <c r="IO148" s="350"/>
      <c r="IP148" s="350"/>
      <c r="IQ148" s="350"/>
      <c r="IR148" s="350"/>
      <c r="IS148" s="350"/>
      <c r="IT148" s="350"/>
      <c r="IU148" s="350"/>
      <c r="IV148" s="350"/>
      <c r="IW148" s="350"/>
      <c r="IX148" s="350"/>
      <c r="IY148" s="350"/>
      <c r="IZ148" s="350"/>
      <c r="JA148" s="350"/>
      <c r="JB148" s="350"/>
      <c r="JC148" s="350"/>
      <c r="JD148" s="350"/>
      <c r="JE148" s="350"/>
      <c r="JF148" s="350"/>
      <c r="JG148" s="350"/>
      <c r="JH148" s="350"/>
      <c r="JI148" s="350"/>
      <c r="JJ148" s="350"/>
      <c r="JK148" s="350"/>
      <c r="JL148" s="350"/>
      <c r="JM148" s="350"/>
      <c r="JN148" s="350"/>
      <c r="JO148" s="350"/>
      <c r="JP148" s="350"/>
      <c r="JQ148" s="350"/>
      <c r="JR148" s="350"/>
      <c r="JS148" s="350"/>
      <c r="JT148" s="350"/>
      <c r="JU148" s="350"/>
      <c r="JV148" s="350"/>
      <c r="JW148" s="350"/>
      <c r="JX148" s="350"/>
      <c r="JY148" s="350"/>
      <c r="JZ148" s="350"/>
      <c r="KA148" s="350"/>
      <c r="KB148" s="350"/>
      <c r="KC148" s="350"/>
      <c r="KD148" s="350"/>
      <c r="KE148" s="350"/>
      <c r="KF148" s="350"/>
      <c r="KG148" s="350"/>
      <c r="KH148" s="350"/>
      <c r="KI148" s="350"/>
      <c r="KJ148" s="350"/>
      <c r="KK148" s="350"/>
      <c r="KL148" s="350"/>
      <c r="KM148" s="350"/>
      <c r="KN148" s="350"/>
    </row>
    <row r="149" spans="1:300" s="56" customFormat="1" ht="11.25" x14ac:dyDescent="0.2">
      <c r="A149" s="361">
        <v>2009</v>
      </c>
      <c r="B149" s="350"/>
      <c r="C149" s="217">
        <v>43</v>
      </c>
      <c r="D149" s="217">
        <v>34</v>
      </c>
      <c r="E149" s="361"/>
      <c r="F149" s="217">
        <v>1</v>
      </c>
      <c r="G149" s="361"/>
      <c r="H149" s="217">
        <v>4</v>
      </c>
      <c r="I149" s="361"/>
      <c r="J149" s="217">
        <v>4</v>
      </c>
      <c r="K149" s="361"/>
      <c r="L149" s="362">
        <f t="shared" si="78"/>
        <v>11.627906976744185</v>
      </c>
      <c r="M149" s="361"/>
      <c r="N149" s="362">
        <f t="shared" si="79"/>
        <v>9.3023255813953494</v>
      </c>
      <c r="O149" s="361"/>
      <c r="P149" s="350"/>
      <c r="Q149" s="350"/>
      <c r="R149" s="350"/>
      <c r="S149" s="350"/>
      <c r="T149" s="350"/>
      <c r="U149" s="350"/>
      <c r="V149" s="350"/>
      <c r="W149" s="350"/>
      <c r="X149" s="350"/>
      <c r="Y149" s="350"/>
      <c r="Z149" s="350"/>
      <c r="AA149" s="350"/>
      <c r="AB149" s="350"/>
      <c r="AC149" s="350"/>
      <c r="AD149" s="350"/>
      <c r="AE149" s="350"/>
      <c r="AF149" s="350"/>
      <c r="AG149" s="350"/>
      <c r="AH149" s="350"/>
      <c r="AI149" s="350"/>
      <c r="AJ149" s="350"/>
      <c r="AK149" s="350"/>
      <c r="AL149" s="350"/>
      <c r="AM149" s="350"/>
      <c r="AN149" s="350"/>
      <c r="AO149" s="350"/>
      <c r="AP149" s="350"/>
      <c r="AQ149" s="350"/>
      <c r="AR149" s="350"/>
      <c r="AS149" s="350"/>
      <c r="AT149" s="350"/>
      <c r="AU149" s="350"/>
      <c r="AV149" s="350"/>
      <c r="AW149" s="350"/>
      <c r="AX149" s="350"/>
      <c r="AY149" s="350"/>
      <c r="AZ149" s="350"/>
      <c r="BA149" s="350"/>
      <c r="BB149" s="350"/>
      <c r="BC149" s="350"/>
      <c r="BD149" s="350"/>
      <c r="BE149" s="350"/>
      <c r="BF149" s="350"/>
      <c r="BG149" s="350"/>
      <c r="BH149" s="350"/>
      <c r="BI149" s="350"/>
      <c r="BJ149" s="350"/>
      <c r="BK149" s="350"/>
      <c r="BL149" s="350"/>
      <c r="BM149" s="350"/>
      <c r="BN149" s="350"/>
      <c r="BO149" s="350"/>
      <c r="BP149" s="350"/>
      <c r="BQ149" s="350"/>
      <c r="BR149" s="350"/>
      <c r="BS149" s="350"/>
      <c r="BT149" s="350"/>
      <c r="BU149" s="350"/>
      <c r="BV149" s="350"/>
      <c r="BW149" s="350"/>
      <c r="BX149" s="350"/>
      <c r="BY149" s="350"/>
      <c r="BZ149" s="350"/>
      <c r="CA149" s="350"/>
      <c r="CB149" s="350"/>
      <c r="CC149" s="350"/>
      <c r="CD149" s="350"/>
      <c r="CE149" s="350"/>
      <c r="CF149" s="350"/>
      <c r="CG149" s="350"/>
      <c r="CH149" s="350"/>
      <c r="CI149" s="350"/>
      <c r="CJ149" s="350"/>
      <c r="CK149" s="350"/>
      <c r="CL149" s="350"/>
      <c r="CM149" s="350"/>
      <c r="CN149" s="350"/>
      <c r="CO149" s="350"/>
      <c r="CP149" s="350"/>
      <c r="CQ149" s="350"/>
      <c r="CR149" s="350"/>
      <c r="CS149" s="350"/>
      <c r="CT149" s="350"/>
      <c r="CU149" s="350"/>
      <c r="CV149" s="350"/>
      <c r="CW149" s="350"/>
      <c r="CX149" s="350"/>
      <c r="CY149" s="350"/>
      <c r="CZ149" s="350"/>
      <c r="DA149" s="350"/>
      <c r="DB149" s="350"/>
      <c r="DC149" s="350"/>
      <c r="DD149" s="350"/>
      <c r="DE149" s="350"/>
      <c r="DF149" s="350"/>
      <c r="DG149" s="350"/>
      <c r="DH149" s="350"/>
      <c r="DI149" s="350"/>
      <c r="DJ149" s="350"/>
      <c r="DK149" s="350"/>
      <c r="DL149" s="350"/>
      <c r="DM149" s="350"/>
      <c r="DN149" s="350"/>
      <c r="DO149" s="350"/>
      <c r="DP149" s="350"/>
      <c r="DQ149" s="350"/>
      <c r="DR149" s="350"/>
      <c r="DS149" s="350"/>
      <c r="DT149" s="350"/>
      <c r="DU149" s="350"/>
      <c r="DV149" s="350"/>
      <c r="DW149" s="350"/>
      <c r="DX149" s="350"/>
      <c r="DY149" s="350"/>
      <c r="DZ149" s="350"/>
      <c r="EA149" s="350"/>
      <c r="EB149" s="350"/>
      <c r="EC149" s="350"/>
      <c r="ED149" s="350"/>
      <c r="EE149" s="350"/>
      <c r="EF149" s="350"/>
      <c r="EG149" s="350"/>
      <c r="EH149" s="350"/>
      <c r="EI149" s="350"/>
      <c r="EJ149" s="350"/>
      <c r="EK149" s="350"/>
      <c r="EL149" s="350"/>
      <c r="EM149" s="350"/>
      <c r="EN149" s="350"/>
      <c r="EO149" s="350"/>
      <c r="EP149" s="350"/>
      <c r="EQ149" s="350"/>
      <c r="ER149" s="350"/>
      <c r="ES149" s="350"/>
      <c r="ET149" s="350"/>
      <c r="EU149" s="350"/>
      <c r="EV149" s="350"/>
      <c r="EW149" s="350"/>
      <c r="EX149" s="350"/>
      <c r="EY149" s="350"/>
      <c r="EZ149" s="350"/>
      <c r="FA149" s="350"/>
      <c r="FB149" s="350"/>
      <c r="FC149" s="350"/>
      <c r="FD149" s="350"/>
      <c r="FE149" s="350"/>
      <c r="FF149" s="350"/>
      <c r="FG149" s="350"/>
      <c r="FH149" s="350"/>
      <c r="FI149" s="350"/>
      <c r="FJ149" s="350"/>
      <c r="FK149" s="350"/>
      <c r="FL149" s="350"/>
      <c r="FM149" s="350"/>
      <c r="FN149" s="350"/>
      <c r="FO149" s="350"/>
      <c r="FP149" s="350"/>
      <c r="FQ149" s="350"/>
      <c r="FR149" s="350"/>
      <c r="FS149" s="350"/>
      <c r="FT149" s="350"/>
      <c r="FU149" s="350"/>
      <c r="FV149" s="350"/>
      <c r="FW149" s="350"/>
      <c r="FX149" s="350"/>
      <c r="FY149" s="350"/>
      <c r="FZ149" s="350"/>
      <c r="GA149" s="350"/>
      <c r="GB149" s="350"/>
      <c r="GC149" s="350"/>
      <c r="GD149" s="350"/>
      <c r="GE149" s="350"/>
      <c r="GF149" s="350"/>
      <c r="GG149" s="350"/>
      <c r="GH149" s="350"/>
      <c r="GI149" s="350"/>
      <c r="GJ149" s="350"/>
      <c r="GK149" s="350"/>
      <c r="GL149" s="350"/>
      <c r="GM149" s="350"/>
      <c r="GN149" s="350"/>
      <c r="GO149" s="350"/>
      <c r="GP149" s="350"/>
      <c r="GQ149" s="350"/>
      <c r="GR149" s="350"/>
      <c r="GS149" s="350"/>
      <c r="GT149" s="350"/>
      <c r="GU149" s="350"/>
      <c r="GV149" s="350"/>
      <c r="GW149" s="350"/>
      <c r="GX149" s="350"/>
      <c r="GY149" s="350"/>
      <c r="GZ149" s="350"/>
      <c r="HA149" s="350"/>
      <c r="HB149" s="350"/>
      <c r="HC149" s="350"/>
      <c r="HD149" s="350"/>
      <c r="HE149" s="350"/>
      <c r="HF149" s="350"/>
      <c r="HG149" s="350"/>
      <c r="HH149" s="350"/>
      <c r="HI149" s="350"/>
      <c r="HJ149" s="350"/>
      <c r="HK149" s="350"/>
      <c r="HL149" s="350"/>
      <c r="HM149" s="350"/>
      <c r="HN149" s="350"/>
      <c r="HO149" s="350"/>
      <c r="HP149" s="350"/>
      <c r="HQ149" s="350"/>
      <c r="HR149" s="350"/>
      <c r="HS149" s="350"/>
      <c r="HT149" s="350"/>
      <c r="HU149" s="350"/>
      <c r="HV149" s="350"/>
      <c r="HW149" s="350"/>
      <c r="HX149" s="350"/>
      <c r="HY149" s="350"/>
      <c r="HZ149" s="350"/>
      <c r="IA149" s="350"/>
      <c r="IB149" s="350"/>
      <c r="IC149" s="350"/>
      <c r="ID149" s="350"/>
      <c r="IE149" s="350"/>
      <c r="IF149" s="350"/>
      <c r="IG149" s="350"/>
      <c r="IH149" s="350"/>
      <c r="II149" s="350"/>
      <c r="IJ149" s="350"/>
      <c r="IK149" s="350"/>
      <c r="IL149" s="350"/>
      <c r="IM149" s="350"/>
      <c r="IN149" s="350"/>
      <c r="IO149" s="350"/>
      <c r="IP149" s="350"/>
      <c r="IQ149" s="350"/>
      <c r="IR149" s="350"/>
      <c r="IS149" s="350"/>
      <c r="IT149" s="350"/>
      <c r="IU149" s="350"/>
      <c r="IV149" s="350"/>
      <c r="IW149" s="350"/>
      <c r="IX149" s="350"/>
      <c r="IY149" s="350"/>
      <c r="IZ149" s="350"/>
      <c r="JA149" s="350"/>
      <c r="JB149" s="350"/>
      <c r="JC149" s="350"/>
      <c r="JD149" s="350"/>
      <c r="JE149" s="350"/>
      <c r="JF149" s="350"/>
      <c r="JG149" s="350"/>
      <c r="JH149" s="350"/>
      <c r="JI149" s="350"/>
      <c r="JJ149" s="350"/>
      <c r="JK149" s="350"/>
      <c r="JL149" s="350"/>
      <c r="JM149" s="350"/>
      <c r="JN149" s="350"/>
      <c r="JO149" s="350"/>
      <c r="JP149" s="350"/>
      <c r="JQ149" s="350"/>
      <c r="JR149" s="350"/>
      <c r="JS149" s="350"/>
      <c r="JT149" s="350"/>
      <c r="JU149" s="350"/>
      <c r="JV149" s="350"/>
      <c r="JW149" s="350"/>
      <c r="JX149" s="350"/>
      <c r="JY149" s="350"/>
      <c r="JZ149" s="350"/>
      <c r="KA149" s="350"/>
      <c r="KB149" s="350"/>
      <c r="KC149" s="350"/>
      <c r="KD149" s="350"/>
      <c r="KE149" s="350"/>
      <c r="KF149" s="350"/>
      <c r="KG149" s="350"/>
      <c r="KH149" s="350"/>
      <c r="KI149" s="350"/>
      <c r="KJ149" s="350"/>
      <c r="KK149" s="350"/>
      <c r="KL149" s="350"/>
      <c r="KM149" s="350"/>
      <c r="KN149" s="350"/>
    </row>
    <row r="150" spans="1:300" s="56" customFormat="1" ht="11.25" x14ac:dyDescent="0.2">
      <c r="A150" s="361">
        <v>2010</v>
      </c>
      <c r="B150" s="350"/>
      <c r="C150" s="212">
        <v>35</v>
      </c>
      <c r="D150" s="217">
        <v>26</v>
      </c>
      <c r="E150" s="361"/>
      <c r="F150" s="217">
        <v>1</v>
      </c>
      <c r="G150" s="361"/>
      <c r="H150" s="217">
        <v>7</v>
      </c>
      <c r="I150" s="361"/>
      <c r="J150" s="164">
        <v>1</v>
      </c>
      <c r="K150" s="361"/>
      <c r="L150" s="362">
        <f t="shared" si="78"/>
        <v>22.857142857142858</v>
      </c>
      <c r="M150" s="361"/>
      <c r="N150" s="362">
        <f t="shared" si="79"/>
        <v>20</v>
      </c>
      <c r="O150" s="361"/>
      <c r="P150" s="350"/>
      <c r="Q150" s="350"/>
      <c r="R150" s="350"/>
      <c r="S150" s="350"/>
      <c r="T150" s="350"/>
      <c r="U150" s="350"/>
      <c r="V150" s="350"/>
      <c r="W150" s="350"/>
      <c r="X150" s="350"/>
      <c r="Y150" s="350"/>
      <c r="Z150" s="350"/>
      <c r="AA150" s="350"/>
      <c r="AB150" s="350"/>
      <c r="AC150" s="350"/>
      <c r="AD150" s="350"/>
      <c r="AE150" s="350"/>
      <c r="AF150" s="350"/>
      <c r="AG150" s="350"/>
      <c r="AH150" s="350"/>
      <c r="AI150" s="350"/>
      <c r="AJ150" s="350"/>
      <c r="AK150" s="350"/>
      <c r="AL150" s="350"/>
      <c r="AM150" s="350"/>
      <c r="AN150" s="350"/>
      <c r="AO150" s="350"/>
      <c r="AP150" s="350"/>
      <c r="AQ150" s="350"/>
      <c r="AR150" s="350"/>
      <c r="AS150" s="350"/>
      <c r="AT150" s="350"/>
      <c r="AU150" s="350"/>
      <c r="AV150" s="350"/>
      <c r="AW150" s="350"/>
      <c r="AX150" s="350"/>
      <c r="AY150" s="350"/>
      <c r="AZ150" s="350"/>
      <c r="BA150" s="350"/>
      <c r="BB150" s="350"/>
      <c r="BC150" s="350"/>
      <c r="BD150" s="350"/>
      <c r="BE150" s="350"/>
      <c r="BF150" s="350"/>
      <c r="BG150" s="350"/>
      <c r="BH150" s="350"/>
      <c r="BI150" s="350"/>
      <c r="BJ150" s="350"/>
      <c r="BK150" s="350"/>
      <c r="BL150" s="350"/>
      <c r="BM150" s="350"/>
      <c r="BN150" s="350"/>
      <c r="BO150" s="350"/>
      <c r="BP150" s="350"/>
      <c r="BQ150" s="350"/>
      <c r="BR150" s="350"/>
      <c r="BS150" s="350"/>
      <c r="BT150" s="350"/>
      <c r="BU150" s="350"/>
      <c r="BV150" s="350"/>
      <c r="BW150" s="350"/>
      <c r="BX150" s="350"/>
      <c r="BY150" s="350"/>
      <c r="BZ150" s="350"/>
      <c r="CA150" s="350"/>
      <c r="CB150" s="350"/>
      <c r="CC150" s="350"/>
      <c r="CD150" s="350"/>
      <c r="CE150" s="350"/>
      <c r="CF150" s="350"/>
      <c r="CG150" s="350"/>
      <c r="CH150" s="350"/>
      <c r="CI150" s="350"/>
      <c r="CJ150" s="350"/>
      <c r="CK150" s="350"/>
      <c r="CL150" s="350"/>
      <c r="CM150" s="350"/>
      <c r="CN150" s="350"/>
      <c r="CO150" s="350"/>
      <c r="CP150" s="350"/>
      <c r="CQ150" s="350"/>
      <c r="CR150" s="350"/>
      <c r="CS150" s="350"/>
      <c r="CT150" s="350"/>
      <c r="CU150" s="350"/>
      <c r="CV150" s="350"/>
      <c r="CW150" s="350"/>
      <c r="CX150" s="350"/>
      <c r="CY150" s="350"/>
      <c r="CZ150" s="350"/>
      <c r="DA150" s="350"/>
      <c r="DB150" s="350"/>
      <c r="DC150" s="350"/>
      <c r="DD150" s="350"/>
      <c r="DE150" s="350"/>
      <c r="DF150" s="350"/>
      <c r="DG150" s="350"/>
      <c r="DH150" s="350"/>
      <c r="DI150" s="350"/>
      <c r="DJ150" s="350"/>
      <c r="DK150" s="350"/>
      <c r="DL150" s="350"/>
      <c r="DM150" s="350"/>
      <c r="DN150" s="350"/>
      <c r="DO150" s="350"/>
      <c r="DP150" s="350"/>
      <c r="DQ150" s="350"/>
      <c r="DR150" s="350"/>
      <c r="DS150" s="350"/>
      <c r="DT150" s="350"/>
      <c r="DU150" s="350"/>
      <c r="DV150" s="350"/>
      <c r="DW150" s="350"/>
      <c r="DX150" s="350"/>
      <c r="DY150" s="350"/>
      <c r="DZ150" s="350"/>
      <c r="EA150" s="350"/>
      <c r="EB150" s="350"/>
      <c r="EC150" s="350"/>
      <c r="ED150" s="350"/>
      <c r="EE150" s="350"/>
      <c r="EF150" s="350"/>
      <c r="EG150" s="350"/>
      <c r="EH150" s="350"/>
      <c r="EI150" s="350"/>
      <c r="EJ150" s="350"/>
      <c r="EK150" s="350"/>
      <c r="EL150" s="350"/>
      <c r="EM150" s="350"/>
      <c r="EN150" s="350"/>
      <c r="EO150" s="350"/>
      <c r="EP150" s="350"/>
      <c r="EQ150" s="350"/>
      <c r="ER150" s="350"/>
      <c r="ES150" s="350"/>
      <c r="ET150" s="350"/>
      <c r="EU150" s="350"/>
      <c r="EV150" s="350"/>
      <c r="EW150" s="350"/>
      <c r="EX150" s="350"/>
      <c r="EY150" s="350"/>
      <c r="EZ150" s="350"/>
      <c r="FA150" s="350"/>
      <c r="FB150" s="350"/>
      <c r="FC150" s="350"/>
      <c r="FD150" s="350"/>
      <c r="FE150" s="350"/>
      <c r="FF150" s="350"/>
      <c r="FG150" s="350"/>
      <c r="FH150" s="350"/>
      <c r="FI150" s="350"/>
      <c r="FJ150" s="350"/>
      <c r="FK150" s="350"/>
      <c r="FL150" s="350"/>
      <c r="FM150" s="350"/>
      <c r="FN150" s="350"/>
      <c r="FO150" s="350"/>
      <c r="FP150" s="350"/>
      <c r="FQ150" s="350"/>
      <c r="FR150" s="350"/>
      <c r="FS150" s="350"/>
      <c r="FT150" s="350"/>
      <c r="FU150" s="350"/>
      <c r="FV150" s="350"/>
      <c r="FW150" s="350"/>
      <c r="FX150" s="350"/>
      <c r="FY150" s="350"/>
      <c r="FZ150" s="350"/>
      <c r="GA150" s="350"/>
      <c r="GB150" s="350"/>
      <c r="GC150" s="350"/>
      <c r="GD150" s="350"/>
      <c r="GE150" s="350"/>
      <c r="GF150" s="350"/>
      <c r="GG150" s="350"/>
      <c r="GH150" s="350"/>
      <c r="GI150" s="350"/>
      <c r="GJ150" s="350"/>
      <c r="GK150" s="350"/>
      <c r="GL150" s="350"/>
      <c r="GM150" s="350"/>
      <c r="GN150" s="350"/>
      <c r="GO150" s="350"/>
      <c r="GP150" s="350"/>
      <c r="GQ150" s="350"/>
      <c r="GR150" s="350"/>
      <c r="GS150" s="350"/>
      <c r="GT150" s="350"/>
      <c r="GU150" s="350"/>
      <c r="GV150" s="350"/>
      <c r="GW150" s="350"/>
      <c r="GX150" s="350"/>
      <c r="GY150" s="350"/>
      <c r="GZ150" s="350"/>
      <c r="HA150" s="350"/>
      <c r="HB150" s="350"/>
      <c r="HC150" s="350"/>
      <c r="HD150" s="350"/>
      <c r="HE150" s="350"/>
      <c r="HF150" s="350"/>
      <c r="HG150" s="350"/>
      <c r="HH150" s="350"/>
      <c r="HI150" s="350"/>
      <c r="HJ150" s="350"/>
      <c r="HK150" s="350"/>
      <c r="HL150" s="350"/>
      <c r="HM150" s="350"/>
      <c r="HN150" s="350"/>
      <c r="HO150" s="350"/>
      <c r="HP150" s="350"/>
      <c r="HQ150" s="350"/>
      <c r="HR150" s="350"/>
      <c r="HS150" s="350"/>
      <c r="HT150" s="350"/>
      <c r="HU150" s="350"/>
      <c r="HV150" s="350"/>
      <c r="HW150" s="350"/>
      <c r="HX150" s="350"/>
      <c r="HY150" s="350"/>
      <c r="HZ150" s="350"/>
      <c r="IA150" s="350"/>
      <c r="IB150" s="350"/>
      <c r="IC150" s="350"/>
      <c r="ID150" s="350"/>
      <c r="IE150" s="350"/>
      <c r="IF150" s="350"/>
      <c r="IG150" s="350"/>
      <c r="IH150" s="350"/>
      <c r="II150" s="350"/>
      <c r="IJ150" s="350"/>
      <c r="IK150" s="350"/>
      <c r="IL150" s="350"/>
      <c r="IM150" s="350"/>
      <c r="IN150" s="350"/>
      <c r="IO150" s="350"/>
      <c r="IP150" s="350"/>
      <c r="IQ150" s="350"/>
      <c r="IR150" s="350"/>
      <c r="IS150" s="350"/>
      <c r="IT150" s="350"/>
      <c r="IU150" s="350"/>
      <c r="IV150" s="350"/>
      <c r="IW150" s="350"/>
      <c r="IX150" s="350"/>
      <c r="IY150" s="350"/>
      <c r="IZ150" s="350"/>
      <c r="JA150" s="350"/>
      <c r="JB150" s="350"/>
      <c r="JC150" s="350"/>
      <c r="JD150" s="350"/>
      <c r="JE150" s="350"/>
      <c r="JF150" s="350"/>
      <c r="JG150" s="350"/>
      <c r="JH150" s="350"/>
      <c r="JI150" s="350"/>
      <c r="JJ150" s="350"/>
      <c r="JK150" s="350"/>
      <c r="JL150" s="350"/>
      <c r="JM150" s="350"/>
      <c r="JN150" s="350"/>
      <c r="JO150" s="350"/>
      <c r="JP150" s="350"/>
      <c r="JQ150" s="350"/>
      <c r="JR150" s="350"/>
      <c r="JS150" s="350"/>
      <c r="JT150" s="350"/>
      <c r="JU150" s="350"/>
      <c r="JV150" s="350"/>
      <c r="JW150" s="350"/>
      <c r="JX150" s="350"/>
      <c r="JY150" s="350"/>
      <c r="JZ150" s="350"/>
      <c r="KA150" s="350"/>
      <c r="KB150" s="350"/>
      <c r="KC150" s="350"/>
      <c r="KD150" s="350"/>
      <c r="KE150" s="350"/>
      <c r="KF150" s="350"/>
      <c r="KG150" s="350"/>
      <c r="KH150" s="350"/>
      <c r="KI150" s="350"/>
      <c r="KJ150" s="350"/>
      <c r="KK150" s="350"/>
      <c r="KL150" s="350"/>
      <c r="KM150" s="350"/>
      <c r="KN150" s="350"/>
    </row>
    <row r="151" spans="1:300" s="345" customFormat="1" ht="11.25" x14ac:dyDescent="0.2">
      <c r="A151" s="361">
        <v>2011</v>
      </c>
      <c r="B151" s="350"/>
      <c r="C151" s="212">
        <v>46</v>
      </c>
      <c r="D151" s="217">
        <v>29</v>
      </c>
      <c r="E151" s="382" t="s">
        <v>623</v>
      </c>
      <c r="F151" s="217">
        <v>4</v>
      </c>
      <c r="G151" s="382" t="s">
        <v>623</v>
      </c>
      <c r="H151" s="217">
        <v>9</v>
      </c>
      <c r="I151" s="382" t="s">
        <v>623</v>
      </c>
      <c r="J151" s="164">
        <v>4</v>
      </c>
      <c r="K151" s="382" t="s">
        <v>623</v>
      </c>
      <c r="L151" s="362">
        <f t="shared" si="78"/>
        <v>28.260869565217391</v>
      </c>
      <c r="M151" s="382" t="s">
        <v>623</v>
      </c>
      <c r="N151" s="362">
        <f t="shared" si="79"/>
        <v>19.565217391304348</v>
      </c>
      <c r="O151" s="382" t="s">
        <v>623</v>
      </c>
      <c r="P151" s="350"/>
      <c r="Q151" s="350"/>
      <c r="R151" s="350"/>
      <c r="S151" s="350"/>
      <c r="T151" s="350"/>
      <c r="U151" s="350"/>
      <c r="V151" s="350"/>
      <c r="W151" s="350"/>
      <c r="X151" s="350"/>
      <c r="Y151" s="350"/>
      <c r="Z151" s="350"/>
      <c r="AA151" s="350"/>
      <c r="AB151" s="350"/>
      <c r="AC151" s="350"/>
      <c r="AD151" s="350"/>
      <c r="AE151" s="350"/>
      <c r="AF151" s="350"/>
      <c r="AG151" s="350"/>
      <c r="AH151" s="350"/>
      <c r="AI151" s="350"/>
      <c r="AJ151" s="350"/>
      <c r="AK151" s="350"/>
      <c r="AL151" s="350"/>
      <c r="AM151" s="350"/>
      <c r="AN151" s="350"/>
      <c r="AO151" s="350"/>
      <c r="AP151" s="350"/>
      <c r="AQ151" s="350"/>
      <c r="AR151" s="350"/>
      <c r="AS151" s="350"/>
      <c r="AT151" s="350"/>
      <c r="AU151" s="350"/>
      <c r="AV151" s="350"/>
      <c r="AW151" s="350"/>
      <c r="AX151" s="350"/>
      <c r="AY151" s="350"/>
      <c r="AZ151" s="350"/>
      <c r="BA151" s="350"/>
      <c r="BB151" s="350"/>
      <c r="BC151" s="350"/>
      <c r="BD151" s="350"/>
      <c r="BE151" s="350"/>
      <c r="BF151" s="350"/>
      <c r="BG151" s="350"/>
      <c r="BH151" s="350"/>
      <c r="BI151" s="350"/>
      <c r="BJ151" s="350"/>
      <c r="BK151" s="350"/>
      <c r="BL151" s="350"/>
      <c r="BM151" s="350"/>
      <c r="BN151" s="350"/>
      <c r="BO151" s="350"/>
      <c r="BP151" s="350"/>
      <c r="BQ151" s="350"/>
      <c r="BR151" s="350"/>
      <c r="BS151" s="350"/>
      <c r="BT151" s="350"/>
      <c r="BU151" s="350"/>
      <c r="BV151" s="350"/>
      <c r="BW151" s="350"/>
      <c r="BX151" s="350"/>
      <c r="BY151" s="350"/>
      <c r="BZ151" s="350"/>
      <c r="CA151" s="350"/>
      <c r="CB151" s="350"/>
      <c r="CC151" s="350"/>
      <c r="CD151" s="350"/>
      <c r="CE151" s="350"/>
      <c r="CF151" s="350"/>
      <c r="CG151" s="350"/>
      <c r="CH151" s="350"/>
      <c r="CI151" s="350"/>
      <c r="CJ151" s="350"/>
      <c r="CK151" s="350"/>
      <c r="CL151" s="350"/>
      <c r="CM151" s="350"/>
      <c r="CN151" s="350"/>
      <c r="CO151" s="350"/>
      <c r="CP151" s="350"/>
      <c r="CQ151" s="350"/>
      <c r="CR151" s="350"/>
      <c r="CS151" s="350"/>
      <c r="CT151" s="350"/>
      <c r="CU151" s="350"/>
      <c r="CV151" s="350"/>
      <c r="CW151" s="350"/>
      <c r="CX151" s="350"/>
      <c r="CY151" s="350"/>
      <c r="CZ151" s="350"/>
      <c r="DA151" s="350"/>
      <c r="DB151" s="350"/>
      <c r="DC151" s="350"/>
      <c r="DD151" s="350"/>
      <c r="DE151" s="350"/>
      <c r="DF151" s="350"/>
      <c r="DG151" s="350"/>
      <c r="DH151" s="350"/>
      <c r="DI151" s="350"/>
      <c r="DJ151" s="350"/>
      <c r="DK151" s="350"/>
      <c r="DL151" s="350"/>
      <c r="DM151" s="350"/>
      <c r="DN151" s="350"/>
      <c r="DO151" s="350"/>
      <c r="DP151" s="350"/>
      <c r="DQ151" s="350"/>
      <c r="DR151" s="350"/>
      <c r="DS151" s="350"/>
      <c r="DT151" s="350"/>
      <c r="DU151" s="350"/>
      <c r="DV151" s="350"/>
      <c r="DW151" s="350"/>
      <c r="DX151" s="350"/>
      <c r="DY151" s="350"/>
      <c r="DZ151" s="350"/>
      <c r="EA151" s="350"/>
      <c r="EB151" s="350"/>
      <c r="EC151" s="350"/>
      <c r="ED151" s="350"/>
      <c r="EE151" s="350"/>
      <c r="EF151" s="350"/>
      <c r="EG151" s="350"/>
      <c r="EH151" s="350"/>
      <c r="EI151" s="350"/>
      <c r="EJ151" s="350"/>
      <c r="EK151" s="350"/>
      <c r="EL151" s="350"/>
      <c r="EM151" s="350"/>
      <c r="EN151" s="350"/>
      <c r="EO151" s="350"/>
      <c r="EP151" s="350"/>
      <c r="EQ151" s="350"/>
      <c r="ER151" s="350"/>
      <c r="ES151" s="350"/>
      <c r="ET151" s="350"/>
      <c r="EU151" s="350"/>
      <c r="EV151" s="350"/>
      <c r="EW151" s="350"/>
      <c r="EX151" s="350"/>
      <c r="EY151" s="350"/>
      <c r="EZ151" s="350"/>
      <c r="FA151" s="350"/>
      <c r="FB151" s="350"/>
      <c r="FC151" s="350"/>
      <c r="FD151" s="350"/>
      <c r="FE151" s="350"/>
      <c r="FF151" s="350"/>
      <c r="FG151" s="350"/>
      <c r="FH151" s="350"/>
      <c r="FI151" s="350"/>
      <c r="FJ151" s="350"/>
      <c r="FK151" s="350"/>
      <c r="FL151" s="350"/>
      <c r="FM151" s="350"/>
      <c r="FN151" s="350"/>
      <c r="FO151" s="350"/>
      <c r="FP151" s="350"/>
      <c r="FQ151" s="350"/>
      <c r="FR151" s="350"/>
      <c r="FS151" s="350"/>
      <c r="FT151" s="350"/>
      <c r="FU151" s="350"/>
      <c r="FV151" s="350"/>
      <c r="FW151" s="350"/>
      <c r="FX151" s="350"/>
      <c r="FY151" s="350"/>
      <c r="FZ151" s="350"/>
      <c r="GA151" s="350"/>
      <c r="GB151" s="350"/>
      <c r="GC151" s="350"/>
      <c r="GD151" s="350"/>
      <c r="GE151" s="350"/>
      <c r="GF151" s="350"/>
      <c r="GG151" s="350"/>
      <c r="GH151" s="350"/>
      <c r="GI151" s="350"/>
      <c r="GJ151" s="350"/>
      <c r="GK151" s="350"/>
      <c r="GL151" s="350"/>
      <c r="GM151" s="350"/>
      <c r="GN151" s="350"/>
      <c r="GO151" s="350"/>
      <c r="GP151" s="350"/>
      <c r="GQ151" s="350"/>
      <c r="GR151" s="350"/>
      <c r="GS151" s="350"/>
      <c r="GT151" s="350"/>
      <c r="GU151" s="350"/>
      <c r="GV151" s="350"/>
      <c r="GW151" s="350"/>
      <c r="GX151" s="350"/>
      <c r="GY151" s="350"/>
      <c r="GZ151" s="350"/>
      <c r="HA151" s="350"/>
      <c r="HB151" s="350"/>
      <c r="HC151" s="350"/>
      <c r="HD151" s="350"/>
      <c r="HE151" s="350"/>
      <c r="HF151" s="350"/>
      <c r="HG151" s="350"/>
      <c r="HH151" s="350"/>
      <c r="HI151" s="350"/>
      <c r="HJ151" s="350"/>
      <c r="HK151" s="350"/>
      <c r="HL151" s="350"/>
      <c r="HM151" s="350"/>
      <c r="HN151" s="350"/>
      <c r="HO151" s="350"/>
      <c r="HP151" s="350"/>
      <c r="HQ151" s="350"/>
      <c r="HR151" s="350"/>
      <c r="HS151" s="350"/>
      <c r="HT151" s="350"/>
      <c r="HU151" s="350"/>
      <c r="HV151" s="350"/>
      <c r="HW151" s="350"/>
      <c r="HX151" s="350"/>
      <c r="HY151" s="350"/>
      <c r="HZ151" s="350"/>
      <c r="IA151" s="350"/>
      <c r="IB151" s="350"/>
      <c r="IC151" s="350"/>
      <c r="ID151" s="350"/>
      <c r="IE151" s="350"/>
      <c r="IF151" s="350"/>
      <c r="IG151" s="350"/>
      <c r="IH151" s="350"/>
      <c r="II151" s="350"/>
      <c r="IJ151" s="350"/>
      <c r="IK151" s="350"/>
      <c r="IL151" s="350"/>
      <c r="IM151" s="350"/>
      <c r="IN151" s="350"/>
      <c r="IO151" s="350"/>
      <c r="IP151" s="350"/>
      <c r="IQ151" s="350"/>
      <c r="IR151" s="350"/>
      <c r="IS151" s="350"/>
      <c r="IT151" s="350"/>
      <c r="IU151" s="350"/>
      <c r="IV151" s="350"/>
      <c r="IW151" s="350"/>
      <c r="IX151" s="350"/>
      <c r="IY151" s="350"/>
      <c r="IZ151" s="350"/>
      <c r="JA151" s="350"/>
      <c r="JB151" s="350"/>
      <c r="JC151" s="350"/>
      <c r="JD151" s="350"/>
      <c r="JE151" s="350"/>
      <c r="JF151" s="350"/>
      <c r="JG151" s="350"/>
      <c r="JH151" s="350"/>
      <c r="JI151" s="350"/>
      <c r="JJ151" s="350"/>
      <c r="JK151" s="350"/>
      <c r="JL151" s="350"/>
      <c r="JM151" s="350"/>
      <c r="JN151" s="350"/>
      <c r="JO151" s="350"/>
      <c r="JP151" s="350"/>
      <c r="JQ151" s="350"/>
      <c r="JR151" s="350"/>
      <c r="JS151" s="350"/>
      <c r="JT151" s="350"/>
      <c r="JU151" s="350"/>
      <c r="JV151" s="350"/>
      <c r="JW151" s="350"/>
      <c r="JX151" s="350"/>
      <c r="JY151" s="350"/>
      <c r="JZ151" s="350"/>
      <c r="KA151" s="350"/>
      <c r="KB151" s="350"/>
      <c r="KC151" s="350"/>
      <c r="KD151" s="350"/>
      <c r="KE151" s="350"/>
      <c r="KF151" s="350"/>
      <c r="KG151" s="350"/>
      <c r="KH151" s="350"/>
      <c r="KI151" s="350"/>
      <c r="KJ151" s="350"/>
      <c r="KK151" s="350"/>
      <c r="KL151" s="350"/>
      <c r="KM151" s="350"/>
      <c r="KN151" s="350"/>
    </row>
    <row r="152" spans="1:300" s="345" customFormat="1" ht="11.25" x14ac:dyDescent="0.2">
      <c r="A152" s="361">
        <v>2012</v>
      </c>
      <c r="B152" s="350"/>
      <c r="C152" s="212">
        <v>31</v>
      </c>
      <c r="D152" s="217">
        <v>25</v>
      </c>
      <c r="E152" s="361"/>
      <c r="F152" s="217" t="s">
        <v>142</v>
      </c>
      <c r="G152" s="361"/>
      <c r="H152" s="217">
        <v>5</v>
      </c>
      <c r="I152" s="361"/>
      <c r="J152" s="164">
        <v>1</v>
      </c>
      <c r="K152" s="361"/>
      <c r="L152" s="362">
        <f t="shared" si="78"/>
        <v>16.129032258064516</v>
      </c>
      <c r="M152" s="361"/>
      <c r="N152" s="362">
        <f t="shared" si="79"/>
        <v>16.129032258064516</v>
      </c>
      <c r="O152" s="361"/>
      <c r="P152" s="350"/>
      <c r="Q152" s="350"/>
      <c r="R152" s="350"/>
      <c r="S152" s="350"/>
      <c r="T152" s="350"/>
      <c r="U152" s="350"/>
      <c r="V152" s="350"/>
      <c r="W152" s="350"/>
      <c r="X152" s="350"/>
      <c r="Y152" s="350"/>
      <c r="Z152" s="350"/>
      <c r="AA152" s="350"/>
      <c r="AB152" s="350"/>
      <c r="AC152" s="350"/>
      <c r="AD152" s="350"/>
      <c r="AE152" s="350"/>
      <c r="AF152" s="350"/>
      <c r="AG152" s="350"/>
      <c r="AH152" s="350"/>
      <c r="AI152" s="350"/>
      <c r="AJ152" s="350"/>
      <c r="AK152" s="350"/>
      <c r="AL152" s="350"/>
      <c r="AM152" s="350"/>
      <c r="AN152" s="350"/>
      <c r="AO152" s="350"/>
      <c r="AP152" s="350"/>
      <c r="AQ152" s="350"/>
      <c r="AR152" s="350"/>
      <c r="AS152" s="350"/>
      <c r="AT152" s="350"/>
      <c r="AU152" s="350"/>
      <c r="AV152" s="350"/>
      <c r="AW152" s="350"/>
      <c r="AX152" s="350"/>
      <c r="AY152" s="350"/>
      <c r="AZ152" s="350"/>
      <c r="BA152" s="350"/>
      <c r="BB152" s="350"/>
      <c r="BC152" s="350"/>
      <c r="BD152" s="350"/>
      <c r="BE152" s="350"/>
      <c r="BF152" s="350"/>
      <c r="BG152" s="350"/>
      <c r="BH152" s="350"/>
      <c r="BI152" s="350"/>
      <c r="BJ152" s="350"/>
      <c r="BK152" s="350"/>
      <c r="BL152" s="350"/>
      <c r="BM152" s="350"/>
      <c r="BN152" s="350"/>
      <c r="BO152" s="350"/>
      <c r="BP152" s="350"/>
      <c r="BQ152" s="350"/>
      <c r="BR152" s="350"/>
      <c r="BS152" s="350"/>
      <c r="BT152" s="350"/>
      <c r="BU152" s="350"/>
      <c r="BV152" s="350"/>
      <c r="BW152" s="350"/>
      <c r="BX152" s="350"/>
      <c r="BY152" s="350"/>
      <c r="BZ152" s="350"/>
      <c r="CA152" s="350"/>
      <c r="CB152" s="350"/>
      <c r="CC152" s="350"/>
      <c r="CD152" s="350"/>
      <c r="CE152" s="350"/>
      <c r="CF152" s="350"/>
      <c r="CG152" s="350"/>
      <c r="CH152" s="350"/>
      <c r="CI152" s="350"/>
      <c r="CJ152" s="350"/>
      <c r="CK152" s="350"/>
      <c r="CL152" s="350"/>
      <c r="CM152" s="350"/>
      <c r="CN152" s="350"/>
      <c r="CO152" s="350"/>
      <c r="CP152" s="350"/>
      <c r="CQ152" s="350"/>
      <c r="CR152" s="350"/>
      <c r="CS152" s="350"/>
      <c r="CT152" s="350"/>
      <c r="CU152" s="350"/>
      <c r="CV152" s="350"/>
      <c r="CW152" s="350"/>
      <c r="CX152" s="350"/>
      <c r="CY152" s="350"/>
      <c r="CZ152" s="350"/>
      <c r="DA152" s="350"/>
      <c r="DB152" s="350"/>
      <c r="DC152" s="350"/>
      <c r="DD152" s="350"/>
      <c r="DE152" s="350"/>
      <c r="DF152" s="350"/>
      <c r="DG152" s="350"/>
      <c r="DH152" s="350"/>
      <c r="DI152" s="350"/>
      <c r="DJ152" s="350"/>
      <c r="DK152" s="350"/>
      <c r="DL152" s="350"/>
      <c r="DM152" s="350"/>
      <c r="DN152" s="350"/>
      <c r="DO152" s="350"/>
      <c r="DP152" s="350"/>
      <c r="DQ152" s="350"/>
      <c r="DR152" s="350"/>
      <c r="DS152" s="350"/>
      <c r="DT152" s="350"/>
      <c r="DU152" s="350"/>
      <c r="DV152" s="350"/>
      <c r="DW152" s="350"/>
      <c r="DX152" s="350"/>
      <c r="DY152" s="350"/>
      <c r="DZ152" s="350"/>
      <c r="EA152" s="350"/>
      <c r="EB152" s="350"/>
      <c r="EC152" s="350"/>
      <c r="ED152" s="350"/>
      <c r="EE152" s="350"/>
      <c r="EF152" s="350"/>
      <c r="EG152" s="350"/>
      <c r="EH152" s="350"/>
      <c r="EI152" s="350"/>
      <c r="EJ152" s="350"/>
      <c r="EK152" s="350"/>
      <c r="EL152" s="350"/>
      <c r="EM152" s="350"/>
      <c r="EN152" s="350"/>
      <c r="EO152" s="350"/>
      <c r="EP152" s="350"/>
      <c r="EQ152" s="350"/>
      <c r="ER152" s="350"/>
      <c r="ES152" s="350"/>
      <c r="ET152" s="350"/>
      <c r="EU152" s="350"/>
      <c r="EV152" s="350"/>
      <c r="EW152" s="350"/>
      <c r="EX152" s="350"/>
      <c r="EY152" s="350"/>
      <c r="EZ152" s="350"/>
      <c r="FA152" s="350"/>
      <c r="FB152" s="350"/>
      <c r="FC152" s="350"/>
      <c r="FD152" s="350"/>
      <c r="FE152" s="350"/>
      <c r="FF152" s="350"/>
      <c r="FG152" s="350"/>
      <c r="FH152" s="350"/>
      <c r="FI152" s="350"/>
      <c r="FJ152" s="350"/>
      <c r="FK152" s="350"/>
      <c r="FL152" s="350"/>
      <c r="FM152" s="350"/>
      <c r="FN152" s="350"/>
      <c r="FO152" s="350"/>
      <c r="FP152" s="350"/>
      <c r="FQ152" s="350"/>
      <c r="FR152" s="350"/>
      <c r="FS152" s="350"/>
      <c r="FT152" s="350"/>
      <c r="FU152" s="350"/>
      <c r="FV152" s="350"/>
      <c r="FW152" s="350"/>
      <c r="FX152" s="350"/>
      <c r="FY152" s="350"/>
      <c r="FZ152" s="350"/>
      <c r="GA152" s="350"/>
      <c r="GB152" s="350"/>
      <c r="GC152" s="350"/>
      <c r="GD152" s="350"/>
      <c r="GE152" s="350"/>
      <c r="GF152" s="350"/>
      <c r="GG152" s="350"/>
      <c r="GH152" s="350"/>
      <c r="GI152" s="350"/>
      <c r="GJ152" s="350"/>
      <c r="GK152" s="350"/>
      <c r="GL152" s="350"/>
      <c r="GM152" s="350"/>
      <c r="GN152" s="350"/>
      <c r="GO152" s="350"/>
      <c r="GP152" s="350"/>
      <c r="GQ152" s="350"/>
      <c r="GR152" s="350"/>
      <c r="GS152" s="350"/>
      <c r="GT152" s="350"/>
      <c r="GU152" s="350"/>
      <c r="GV152" s="350"/>
      <c r="GW152" s="350"/>
      <c r="GX152" s="350"/>
      <c r="GY152" s="350"/>
      <c r="GZ152" s="350"/>
      <c r="HA152" s="350"/>
      <c r="HB152" s="350"/>
      <c r="HC152" s="350"/>
      <c r="HD152" s="350"/>
      <c r="HE152" s="350"/>
      <c r="HF152" s="350"/>
      <c r="HG152" s="350"/>
      <c r="HH152" s="350"/>
      <c r="HI152" s="350"/>
      <c r="HJ152" s="350"/>
      <c r="HK152" s="350"/>
      <c r="HL152" s="350"/>
      <c r="HM152" s="350"/>
      <c r="HN152" s="350"/>
      <c r="HO152" s="350"/>
      <c r="HP152" s="350"/>
      <c r="HQ152" s="350"/>
      <c r="HR152" s="350"/>
      <c r="HS152" s="350"/>
      <c r="HT152" s="350"/>
      <c r="HU152" s="350"/>
      <c r="HV152" s="350"/>
      <c r="HW152" s="350"/>
      <c r="HX152" s="350"/>
      <c r="HY152" s="350"/>
      <c r="HZ152" s="350"/>
      <c r="IA152" s="350"/>
      <c r="IB152" s="350"/>
      <c r="IC152" s="350"/>
      <c r="ID152" s="350"/>
      <c r="IE152" s="350"/>
      <c r="IF152" s="350"/>
      <c r="IG152" s="350"/>
      <c r="IH152" s="350"/>
      <c r="II152" s="350"/>
      <c r="IJ152" s="350"/>
      <c r="IK152" s="350"/>
      <c r="IL152" s="350"/>
      <c r="IM152" s="350"/>
      <c r="IN152" s="350"/>
      <c r="IO152" s="350"/>
      <c r="IP152" s="350"/>
      <c r="IQ152" s="350"/>
      <c r="IR152" s="350"/>
      <c r="IS152" s="350"/>
      <c r="IT152" s="350"/>
      <c r="IU152" s="350"/>
      <c r="IV152" s="350"/>
      <c r="IW152" s="350"/>
      <c r="IX152" s="350"/>
      <c r="IY152" s="350"/>
      <c r="IZ152" s="350"/>
      <c r="JA152" s="350"/>
      <c r="JB152" s="350"/>
      <c r="JC152" s="350"/>
      <c r="JD152" s="350"/>
      <c r="JE152" s="350"/>
      <c r="JF152" s="350"/>
      <c r="JG152" s="350"/>
      <c r="JH152" s="350"/>
      <c r="JI152" s="350"/>
      <c r="JJ152" s="350"/>
      <c r="JK152" s="350"/>
      <c r="JL152" s="350"/>
      <c r="JM152" s="350"/>
      <c r="JN152" s="350"/>
      <c r="JO152" s="350"/>
      <c r="JP152" s="350"/>
      <c r="JQ152" s="350"/>
      <c r="JR152" s="350"/>
      <c r="JS152" s="350"/>
      <c r="JT152" s="350"/>
      <c r="JU152" s="350"/>
      <c r="JV152" s="350"/>
      <c r="JW152" s="350"/>
      <c r="JX152" s="350"/>
      <c r="JY152" s="350"/>
      <c r="JZ152" s="350"/>
      <c r="KA152" s="350"/>
      <c r="KB152" s="350"/>
      <c r="KC152" s="350"/>
      <c r="KD152" s="350"/>
      <c r="KE152" s="350"/>
      <c r="KF152" s="350"/>
      <c r="KG152" s="350"/>
      <c r="KH152" s="350"/>
      <c r="KI152" s="350"/>
      <c r="KJ152" s="350"/>
      <c r="KK152" s="350"/>
      <c r="KL152" s="350"/>
      <c r="KM152" s="350"/>
      <c r="KN152" s="350"/>
    </row>
    <row r="153" spans="1:300" s="345" customFormat="1" ht="11.25" x14ac:dyDescent="0.2">
      <c r="A153" s="361">
        <v>2013</v>
      </c>
      <c r="B153" s="350"/>
      <c r="C153" s="212">
        <v>39</v>
      </c>
      <c r="D153" s="217">
        <v>28</v>
      </c>
      <c r="E153" s="361"/>
      <c r="F153" s="217">
        <v>2</v>
      </c>
      <c r="G153" s="361"/>
      <c r="H153" s="217">
        <v>6</v>
      </c>
      <c r="I153" s="361"/>
      <c r="J153" s="164">
        <v>3</v>
      </c>
      <c r="K153" s="361"/>
      <c r="L153" s="362">
        <f t="shared" si="78"/>
        <v>20.512820512820515</v>
      </c>
      <c r="M153" s="361"/>
      <c r="N153" s="362">
        <f>100*H153/C153</f>
        <v>15.384615384615385</v>
      </c>
      <c r="O153" s="361"/>
      <c r="P153" s="350"/>
      <c r="Q153" s="350"/>
      <c r="R153" s="350"/>
      <c r="S153" s="350"/>
      <c r="T153" s="350"/>
      <c r="U153" s="350"/>
      <c r="V153" s="350"/>
      <c r="W153" s="350"/>
      <c r="X153" s="350"/>
      <c r="Y153" s="350"/>
      <c r="Z153" s="350"/>
      <c r="AA153" s="350"/>
      <c r="AB153" s="350"/>
      <c r="AC153" s="350"/>
      <c r="AD153" s="350"/>
      <c r="AE153" s="350"/>
      <c r="AF153" s="350"/>
      <c r="AG153" s="350"/>
      <c r="AH153" s="350"/>
      <c r="AI153" s="350"/>
      <c r="AJ153" s="350"/>
      <c r="AK153" s="350"/>
      <c r="AL153" s="350"/>
      <c r="AM153" s="350"/>
      <c r="AN153" s="350"/>
      <c r="AO153" s="350"/>
      <c r="AP153" s="350"/>
      <c r="AQ153" s="350"/>
      <c r="AR153" s="350"/>
      <c r="AS153" s="350"/>
      <c r="AT153" s="350"/>
      <c r="AU153" s="350"/>
      <c r="AV153" s="350"/>
      <c r="AW153" s="350"/>
      <c r="AX153" s="350"/>
      <c r="AY153" s="350"/>
      <c r="AZ153" s="350"/>
      <c r="BA153" s="350"/>
      <c r="BB153" s="350"/>
      <c r="BC153" s="350"/>
      <c r="BD153" s="350"/>
      <c r="BE153" s="350"/>
      <c r="BF153" s="350"/>
      <c r="BG153" s="350"/>
      <c r="BH153" s="350"/>
      <c r="BI153" s="350"/>
      <c r="BJ153" s="350"/>
      <c r="BK153" s="350"/>
      <c r="BL153" s="350"/>
      <c r="BM153" s="350"/>
      <c r="BN153" s="350"/>
      <c r="BO153" s="350"/>
      <c r="BP153" s="350"/>
      <c r="BQ153" s="350"/>
      <c r="BR153" s="350"/>
      <c r="BS153" s="350"/>
      <c r="BT153" s="350"/>
      <c r="BU153" s="350"/>
      <c r="BV153" s="350"/>
      <c r="BW153" s="350"/>
      <c r="BX153" s="350"/>
      <c r="BY153" s="350"/>
      <c r="BZ153" s="350"/>
      <c r="CA153" s="350"/>
      <c r="CB153" s="350"/>
      <c r="CC153" s="350"/>
      <c r="CD153" s="350"/>
      <c r="CE153" s="350"/>
      <c r="CF153" s="350"/>
      <c r="CG153" s="350"/>
      <c r="CH153" s="350"/>
      <c r="CI153" s="350"/>
      <c r="CJ153" s="350"/>
      <c r="CK153" s="350"/>
      <c r="CL153" s="350"/>
      <c r="CM153" s="350"/>
      <c r="CN153" s="350"/>
      <c r="CO153" s="350"/>
      <c r="CP153" s="350"/>
      <c r="CQ153" s="350"/>
      <c r="CR153" s="350"/>
      <c r="CS153" s="350"/>
      <c r="CT153" s="350"/>
      <c r="CU153" s="350"/>
      <c r="CV153" s="350"/>
      <c r="CW153" s="350"/>
      <c r="CX153" s="350"/>
      <c r="CY153" s="350"/>
      <c r="CZ153" s="350"/>
      <c r="DA153" s="350"/>
      <c r="DB153" s="350"/>
      <c r="DC153" s="350"/>
      <c r="DD153" s="350"/>
      <c r="DE153" s="350"/>
      <c r="DF153" s="350"/>
      <c r="DG153" s="350"/>
      <c r="DH153" s="350"/>
      <c r="DI153" s="350"/>
      <c r="DJ153" s="350"/>
      <c r="DK153" s="350"/>
      <c r="DL153" s="350"/>
      <c r="DM153" s="350"/>
      <c r="DN153" s="350"/>
      <c r="DO153" s="350"/>
      <c r="DP153" s="350"/>
      <c r="DQ153" s="350"/>
      <c r="DR153" s="350"/>
      <c r="DS153" s="350"/>
      <c r="DT153" s="350"/>
      <c r="DU153" s="350"/>
      <c r="DV153" s="350"/>
      <c r="DW153" s="350"/>
      <c r="DX153" s="350"/>
      <c r="DY153" s="350"/>
      <c r="DZ153" s="350"/>
      <c r="EA153" s="350"/>
      <c r="EB153" s="350"/>
      <c r="EC153" s="350"/>
      <c r="ED153" s="350"/>
      <c r="EE153" s="350"/>
      <c r="EF153" s="350"/>
      <c r="EG153" s="350"/>
      <c r="EH153" s="350"/>
      <c r="EI153" s="350"/>
      <c r="EJ153" s="350"/>
      <c r="EK153" s="350"/>
      <c r="EL153" s="350"/>
      <c r="EM153" s="350"/>
      <c r="EN153" s="350"/>
      <c r="EO153" s="350"/>
      <c r="EP153" s="350"/>
      <c r="EQ153" s="350"/>
      <c r="ER153" s="350"/>
      <c r="ES153" s="350"/>
      <c r="ET153" s="350"/>
      <c r="EU153" s="350"/>
      <c r="EV153" s="350"/>
      <c r="EW153" s="350"/>
      <c r="EX153" s="350"/>
      <c r="EY153" s="350"/>
      <c r="EZ153" s="350"/>
      <c r="FA153" s="350"/>
      <c r="FB153" s="350"/>
      <c r="FC153" s="350"/>
      <c r="FD153" s="350"/>
      <c r="FE153" s="350"/>
      <c r="FF153" s="350"/>
      <c r="FG153" s="350"/>
      <c r="FH153" s="350"/>
      <c r="FI153" s="350"/>
      <c r="FJ153" s="350"/>
      <c r="FK153" s="350"/>
      <c r="FL153" s="350"/>
      <c r="FM153" s="350"/>
      <c r="FN153" s="350"/>
      <c r="FO153" s="350"/>
      <c r="FP153" s="350"/>
      <c r="FQ153" s="350"/>
      <c r="FR153" s="350"/>
      <c r="FS153" s="350"/>
      <c r="FT153" s="350"/>
      <c r="FU153" s="350"/>
      <c r="FV153" s="350"/>
      <c r="FW153" s="350"/>
      <c r="FX153" s="350"/>
      <c r="FY153" s="350"/>
      <c r="FZ153" s="350"/>
      <c r="GA153" s="350"/>
      <c r="GB153" s="350"/>
      <c r="GC153" s="350"/>
      <c r="GD153" s="350"/>
      <c r="GE153" s="350"/>
      <c r="GF153" s="350"/>
      <c r="GG153" s="350"/>
      <c r="GH153" s="350"/>
      <c r="GI153" s="350"/>
      <c r="GJ153" s="350"/>
      <c r="GK153" s="350"/>
      <c r="GL153" s="350"/>
      <c r="GM153" s="350"/>
      <c r="GN153" s="350"/>
      <c r="GO153" s="350"/>
      <c r="GP153" s="350"/>
      <c r="GQ153" s="350"/>
      <c r="GR153" s="350"/>
      <c r="GS153" s="350"/>
      <c r="GT153" s="350"/>
      <c r="GU153" s="350"/>
      <c r="GV153" s="350"/>
      <c r="GW153" s="350"/>
      <c r="GX153" s="350"/>
      <c r="GY153" s="350"/>
      <c r="GZ153" s="350"/>
      <c r="HA153" s="350"/>
      <c r="HB153" s="350"/>
      <c r="HC153" s="350"/>
      <c r="HD153" s="350"/>
      <c r="HE153" s="350"/>
      <c r="HF153" s="350"/>
      <c r="HG153" s="350"/>
      <c r="HH153" s="350"/>
      <c r="HI153" s="350"/>
      <c r="HJ153" s="350"/>
      <c r="HK153" s="350"/>
      <c r="HL153" s="350"/>
      <c r="HM153" s="350"/>
      <c r="HN153" s="350"/>
      <c r="HO153" s="350"/>
      <c r="HP153" s="350"/>
      <c r="HQ153" s="350"/>
      <c r="HR153" s="350"/>
      <c r="HS153" s="350"/>
      <c r="HT153" s="350"/>
      <c r="HU153" s="350"/>
      <c r="HV153" s="350"/>
      <c r="HW153" s="350"/>
      <c r="HX153" s="350"/>
      <c r="HY153" s="350"/>
      <c r="HZ153" s="350"/>
      <c r="IA153" s="350"/>
      <c r="IB153" s="350"/>
      <c r="IC153" s="350"/>
      <c r="ID153" s="350"/>
      <c r="IE153" s="350"/>
      <c r="IF153" s="350"/>
      <c r="IG153" s="350"/>
      <c r="IH153" s="350"/>
      <c r="II153" s="350"/>
      <c r="IJ153" s="350"/>
      <c r="IK153" s="350"/>
      <c r="IL153" s="350"/>
      <c r="IM153" s="350"/>
      <c r="IN153" s="350"/>
      <c r="IO153" s="350"/>
      <c r="IP153" s="350"/>
      <c r="IQ153" s="350"/>
      <c r="IR153" s="350"/>
      <c r="IS153" s="350"/>
      <c r="IT153" s="350"/>
      <c r="IU153" s="350"/>
      <c r="IV153" s="350"/>
      <c r="IW153" s="350"/>
      <c r="IX153" s="350"/>
      <c r="IY153" s="350"/>
      <c r="IZ153" s="350"/>
      <c r="JA153" s="350"/>
      <c r="JB153" s="350"/>
      <c r="JC153" s="350"/>
      <c r="JD153" s="350"/>
      <c r="JE153" s="350"/>
      <c r="JF153" s="350"/>
      <c r="JG153" s="350"/>
      <c r="JH153" s="350"/>
      <c r="JI153" s="350"/>
      <c r="JJ153" s="350"/>
      <c r="JK153" s="350"/>
      <c r="JL153" s="350"/>
      <c r="JM153" s="350"/>
      <c r="JN153" s="350"/>
      <c r="JO153" s="350"/>
      <c r="JP153" s="350"/>
      <c r="JQ153" s="350"/>
      <c r="JR153" s="350"/>
      <c r="JS153" s="350"/>
      <c r="JT153" s="350"/>
      <c r="JU153" s="350"/>
      <c r="JV153" s="350"/>
      <c r="JW153" s="350"/>
      <c r="JX153" s="350"/>
      <c r="JY153" s="350"/>
      <c r="JZ153" s="350"/>
      <c r="KA153" s="350"/>
      <c r="KB153" s="350"/>
      <c r="KC153" s="350"/>
      <c r="KD153" s="350"/>
      <c r="KE153" s="350"/>
      <c r="KF153" s="350"/>
      <c r="KG153" s="350"/>
      <c r="KH153" s="350"/>
      <c r="KI153" s="350"/>
      <c r="KJ153" s="350"/>
      <c r="KK153" s="350"/>
      <c r="KL153" s="350"/>
      <c r="KM153" s="350"/>
      <c r="KN153" s="350"/>
    </row>
    <row r="154" spans="1:300" s="345" customFormat="1" ht="11.25" x14ac:dyDescent="0.2">
      <c r="A154" s="361">
        <v>2014</v>
      </c>
      <c r="B154" s="350"/>
      <c r="C154" s="212">
        <v>28</v>
      </c>
      <c r="D154" s="217">
        <v>22</v>
      </c>
      <c r="E154" s="361"/>
      <c r="F154" s="217">
        <v>1</v>
      </c>
      <c r="G154" s="361"/>
      <c r="H154" s="217">
        <v>4</v>
      </c>
      <c r="I154" s="361"/>
      <c r="J154" s="164">
        <v>1</v>
      </c>
      <c r="K154" s="361"/>
      <c r="L154" s="362">
        <f t="shared" si="78"/>
        <v>17.857142857142858</v>
      </c>
      <c r="M154" s="361"/>
      <c r="N154" s="362">
        <f>100*H154/C154</f>
        <v>14.285714285714286</v>
      </c>
      <c r="O154" s="361"/>
      <c r="P154" s="350"/>
      <c r="Q154" s="350"/>
      <c r="R154" s="350"/>
      <c r="S154" s="350"/>
      <c r="T154" s="350"/>
      <c r="U154" s="350"/>
      <c r="V154" s="350"/>
      <c r="W154" s="350"/>
      <c r="X154" s="350"/>
      <c r="Y154" s="350"/>
      <c r="Z154" s="350"/>
      <c r="AA154" s="350"/>
      <c r="AB154" s="350"/>
      <c r="AC154" s="350"/>
      <c r="AD154" s="350"/>
      <c r="AE154" s="350"/>
      <c r="AF154" s="350"/>
      <c r="AG154" s="350"/>
      <c r="AH154" s="350"/>
      <c r="AI154" s="350"/>
      <c r="AJ154" s="350"/>
      <c r="AK154" s="350"/>
      <c r="AL154" s="350"/>
      <c r="AM154" s="350"/>
      <c r="AN154" s="350"/>
      <c r="AO154" s="350"/>
      <c r="AP154" s="350"/>
      <c r="AQ154" s="350"/>
      <c r="AR154" s="350"/>
      <c r="AS154" s="350"/>
      <c r="AT154" s="350"/>
      <c r="AU154" s="350"/>
      <c r="AV154" s="350"/>
      <c r="AW154" s="350"/>
      <c r="AX154" s="350"/>
      <c r="AY154" s="350"/>
      <c r="AZ154" s="350"/>
      <c r="BA154" s="350"/>
      <c r="BB154" s="350"/>
      <c r="BC154" s="350"/>
      <c r="BD154" s="350"/>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0"/>
      <c r="BZ154" s="350"/>
      <c r="CA154" s="350"/>
      <c r="CB154" s="350"/>
      <c r="CC154" s="350"/>
      <c r="CD154" s="350"/>
      <c r="CE154" s="350"/>
      <c r="CF154" s="350"/>
      <c r="CG154" s="350"/>
      <c r="CH154" s="350"/>
      <c r="CI154" s="350"/>
      <c r="CJ154" s="350"/>
      <c r="CK154" s="350"/>
      <c r="CL154" s="350"/>
      <c r="CM154" s="350"/>
      <c r="CN154" s="350"/>
      <c r="CO154" s="350"/>
      <c r="CP154" s="350"/>
      <c r="CQ154" s="350"/>
      <c r="CR154" s="350"/>
      <c r="CS154" s="350"/>
      <c r="CT154" s="350"/>
      <c r="CU154" s="350"/>
      <c r="CV154" s="350"/>
      <c r="CW154" s="350"/>
      <c r="CX154" s="350"/>
      <c r="CY154" s="350"/>
      <c r="CZ154" s="350"/>
      <c r="DA154" s="350"/>
      <c r="DB154" s="350"/>
      <c r="DC154" s="350"/>
      <c r="DD154" s="350"/>
      <c r="DE154" s="350"/>
      <c r="DF154" s="350"/>
      <c r="DG154" s="350"/>
      <c r="DH154" s="350"/>
      <c r="DI154" s="350"/>
      <c r="DJ154" s="350"/>
      <c r="DK154" s="350"/>
      <c r="DL154" s="350"/>
      <c r="DM154" s="350"/>
      <c r="DN154" s="350"/>
      <c r="DO154" s="350"/>
      <c r="DP154" s="350"/>
      <c r="DQ154" s="350"/>
      <c r="DR154" s="350"/>
      <c r="DS154" s="350"/>
      <c r="DT154" s="350"/>
      <c r="DU154" s="350"/>
      <c r="DV154" s="350"/>
      <c r="DW154" s="350"/>
      <c r="DX154" s="350"/>
      <c r="DY154" s="350"/>
      <c r="DZ154" s="350"/>
      <c r="EA154" s="350"/>
      <c r="EB154" s="350"/>
      <c r="EC154" s="350"/>
      <c r="ED154" s="350"/>
      <c r="EE154" s="350"/>
      <c r="EF154" s="350"/>
      <c r="EG154" s="350"/>
      <c r="EH154" s="350"/>
      <c r="EI154" s="350"/>
      <c r="EJ154" s="350"/>
      <c r="EK154" s="350"/>
      <c r="EL154" s="350"/>
      <c r="EM154" s="350"/>
      <c r="EN154" s="350"/>
      <c r="EO154" s="350"/>
      <c r="EP154" s="350"/>
      <c r="EQ154" s="350"/>
      <c r="ER154" s="350"/>
      <c r="ES154" s="350"/>
      <c r="ET154" s="350"/>
      <c r="EU154" s="350"/>
      <c r="EV154" s="350"/>
      <c r="EW154" s="350"/>
      <c r="EX154" s="350"/>
      <c r="EY154" s="350"/>
      <c r="EZ154" s="350"/>
      <c r="FA154" s="350"/>
      <c r="FB154" s="350"/>
      <c r="FC154" s="350"/>
      <c r="FD154" s="350"/>
      <c r="FE154" s="350"/>
      <c r="FF154" s="350"/>
      <c r="FG154" s="350"/>
      <c r="FH154" s="350"/>
      <c r="FI154" s="350"/>
      <c r="FJ154" s="350"/>
      <c r="FK154" s="350"/>
      <c r="FL154" s="350"/>
      <c r="FM154" s="350"/>
      <c r="FN154" s="350"/>
      <c r="FO154" s="350"/>
      <c r="FP154" s="350"/>
      <c r="FQ154" s="350"/>
      <c r="FR154" s="350"/>
      <c r="FS154" s="350"/>
      <c r="FT154" s="350"/>
      <c r="FU154" s="350"/>
      <c r="FV154" s="350"/>
      <c r="FW154" s="350"/>
      <c r="FX154" s="350"/>
      <c r="FY154" s="350"/>
      <c r="FZ154" s="350"/>
      <c r="GA154" s="350"/>
      <c r="GB154" s="350"/>
      <c r="GC154" s="350"/>
      <c r="GD154" s="350"/>
      <c r="GE154" s="350"/>
      <c r="GF154" s="350"/>
      <c r="GG154" s="350"/>
      <c r="GH154" s="350"/>
      <c r="GI154" s="350"/>
      <c r="GJ154" s="350"/>
      <c r="GK154" s="350"/>
      <c r="GL154" s="350"/>
      <c r="GM154" s="350"/>
      <c r="GN154" s="350"/>
      <c r="GO154" s="350"/>
      <c r="GP154" s="350"/>
      <c r="GQ154" s="350"/>
      <c r="GR154" s="350"/>
      <c r="GS154" s="350"/>
      <c r="GT154" s="350"/>
      <c r="GU154" s="350"/>
      <c r="GV154" s="350"/>
      <c r="GW154" s="350"/>
      <c r="GX154" s="350"/>
      <c r="GY154" s="350"/>
      <c r="GZ154" s="350"/>
      <c r="HA154" s="350"/>
      <c r="HB154" s="350"/>
      <c r="HC154" s="350"/>
      <c r="HD154" s="350"/>
      <c r="HE154" s="350"/>
      <c r="HF154" s="350"/>
      <c r="HG154" s="350"/>
      <c r="HH154" s="350"/>
      <c r="HI154" s="350"/>
      <c r="HJ154" s="350"/>
      <c r="HK154" s="350"/>
      <c r="HL154" s="350"/>
      <c r="HM154" s="350"/>
      <c r="HN154" s="350"/>
      <c r="HO154" s="350"/>
      <c r="HP154" s="350"/>
      <c r="HQ154" s="350"/>
      <c r="HR154" s="350"/>
      <c r="HS154" s="350"/>
      <c r="HT154" s="350"/>
      <c r="HU154" s="350"/>
      <c r="HV154" s="350"/>
      <c r="HW154" s="350"/>
      <c r="HX154" s="350"/>
      <c r="HY154" s="350"/>
      <c r="HZ154" s="350"/>
      <c r="IA154" s="350"/>
      <c r="IB154" s="350"/>
      <c r="IC154" s="350"/>
      <c r="ID154" s="350"/>
      <c r="IE154" s="350"/>
      <c r="IF154" s="350"/>
      <c r="IG154" s="350"/>
      <c r="IH154" s="350"/>
      <c r="II154" s="350"/>
      <c r="IJ154" s="350"/>
      <c r="IK154" s="350"/>
      <c r="IL154" s="350"/>
      <c r="IM154" s="350"/>
      <c r="IN154" s="350"/>
      <c r="IO154" s="350"/>
      <c r="IP154" s="350"/>
      <c r="IQ154" s="350"/>
      <c r="IR154" s="350"/>
      <c r="IS154" s="350"/>
      <c r="IT154" s="350"/>
      <c r="IU154" s="350"/>
      <c r="IV154" s="350"/>
      <c r="IW154" s="350"/>
      <c r="IX154" s="350"/>
      <c r="IY154" s="350"/>
      <c r="IZ154" s="350"/>
      <c r="JA154" s="350"/>
      <c r="JB154" s="350"/>
      <c r="JC154" s="350"/>
      <c r="JD154" s="350"/>
      <c r="JE154" s="350"/>
      <c r="JF154" s="350"/>
      <c r="JG154" s="350"/>
      <c r="JH154" s="350"/>
      <c r="JI154" s="350"/>
      <c r="JJ154" s="350"/>
      <c r="JK154" s="350"/>
      <c r="JL154" s="350"/>
      <c r="JM154" s="350"/>
      <c r="JN154" s="350"/>
      <c r="JO154" s="350"/>
      <c r="JP154" s="350"/>
      <c r="JQ154" s="350"/>
      <c r="JR154" s="350"/>
      <c r="JS154" s="350"/>
      <c r="JT154" s="350"/>
      <c r="JU154" s="350"/>
      <c r="JV154" s="350"/>
      <c r="JW154" s="350"/>
      <c r="JX154" s="350"/>
      <c r="JY154" s="350"/>
      <c r="JZ154" s="350"/>
      <c r="KA154" s="350"/>
      <c r="KB154" s="350"/>
      <c r="KC154" s="350"/>
      <c r="KD154" s="350"/>
      <c r="KE154" s="350"/>
      <c r="KF154" s="350"/>
      <c r="KG154" s="350"/>
      <c r="KH154" s="350"/>
      <c r="KI154" s="350"/>
      <c r="KJ154" s="350"/>
      <c r="KK154" s="350"/>
      <c r="KL154" s="350"/>
      <c r="KM154" s="350"/>
      <c r="KN154" s="350"/>
    </row>
    <row r="155" spans="1:300" s="514" customFormat="1" ht="11.25" x14ac:dyDescent="0.2">
      <c r="A155" s="346" t="s">
        <v>663</v>
      </c>
      <c r="B155" s="346"/>
      <c r="C155" s="372">
        <f>SUM(C146:C154)</f>
        <v>383</v>
      </c>
      <c r="D155" s="372">
        <f t="shared" ref="D155" si="80">SUM(D146:D154)</f>
        <v>285</v>
      </c>
      <c r="E155" s="372">
        <f t="shared" ref="E155" si="81">SUM(E146:E154)</f>
        <v>0</v>
      </c>
      <c r="F155" s="372">
        <f t="shared" ref="F155" si="82">SUM(F146:F154)</f>
        <v>18</v>
      </c>
      <c r="G155" s="372">
        <f t="shared" ref="G155" si="83">SUM(G146:G154)</f>
        <v>0</v>
      </c>
      <c r="H155" s="372">
        <f t="shared" ref="H155" si="84">SUM(H146:H154)</f>
        <v>56</v>
      </c>
      <c r="I155" s="372">
        <f t="shared" ref="I155" si="85">SUM(I146:I154)</f>
        <v>0</v>
      </c>
      <c r="J155" s="372">
        <f t="shared" ref="J155" si="86">SUM(J146:J154)</f>
        <v>24</v>
      </c>
      <c r="K155" s="361"/>
      <c r="L155" s="368">
        <f t="shared" si="78"/>
        <v>19.321148825065276</v>
      </c>
      <c r="M155" s="361"/>
      <c r="N155" s="368">
        <f t="shared" si="79"/>
        <v>14.621409921671018</v>
      </c>
      <c r="O155" s="361"/>
    </row>
    <row r="156" spans="1:300" s="56" customFormat="1" ht="11.25" x14ac:dyDescent="0.2">
      <c r="A156" s="361"/>
      <c r="B156" s="350"/>
      <c r="C156" s="350"/>
      <c r="D156" s="350"/>
      <c r="E156" s="361"/>
      <c r="F156" s="350"/>
      <c r="G156" s="361"/>
      <c r="H156" s="350"/>
      <c r="I156" s="361"/>
      <c r="J156" s="350"/>
      <c r="K156" s="361"/>
      <c r="L156" s="362"/>
      <c r="M156" s="361"/>
      <c r="N156" s="362"/>
      <c r="O156" s="361"/>
      <c r="P156" s="350"/>
      <c r="Q156" s="350"/>
      <c r="R156" s="350"/>
      <c r="S156" s="350"/>
      <c r="T156" s="350"/>
      <c r="U156" s="350"/>
      <c r="V156" s="350"/>
      <c r="W156" s="350"/>
      <c r="X156" s="350"/>
      <c r="Y156" s="350"/>
      <c r="Z156" s="350"/>
      <c r="AA156" s="350"/>
      <c r="AB156" s="350"/>
      <c r="AC156" s="350"/>
      <c r="AD156" s="350"/>
      <c r="AE156" s="350"/>
      <c r="AF156" s="350"/>
      <c r="AG156" s="350"/>
      <c r="AH156" s="350"/>
      <c r="AI156" s="350"/>
      <c r="AJ156" s="350"/>
      <c r="AK156" s="350"/>
      <c r="AL156" s="350"/>
      <c r="AM156" s="350"/>
      <c r="AN156" s="350"/>
      <c r="AO156" s="350"/>
      <c r="AP156" s="350"/>
      <c r="AQ156" s="350"/>
      <c r="AR156" s="350"/>
      <c r="AS156" s="350"/>
      <c r="AT156" s="350"/>
      <c r="AU156" s="350"/>
      <c r="AV156" s="350"/>
      <c r="AW156" s="350"/>
      <c r="AX156" s="350"/>
      <c r="AY156" s="350"/>
      <c r="AZ156" s="350"/>
      <c r="BA156" s="350"/>
      <c r="BB156" s="350"/>
      <c r="BC156" s="350"/>
      <c r="BD156" s="350"/>
      <c r="BE156" s="350"/>
      <c r="BF156" s="350"/>
      <c r="BG156" s="350"/>
      <c r="BH156" s="350"/>
      <c r="BI156" s="350"/>
      <c r="BJ156" s="350"/>
      <c r="BK156" s="350"/>
      <c r="BL156" s="350"/>
      <c r="BM156" s="350"/>
      <c r="BN156" s="350"/>
      <c r="BO156" s="350"/>
      <c r="BP156" s="350"/>
      <c r="BQ156" s="350"/>
      <c r="BR156" s="350"/>
      <c r="BS156" s="350"/>
      <c r="BT156" s="350"/>
      <c r="BU156" s="350"/>
      <c r="BV156" s="350"/>
      <c r="BW156" s="350"/>
      <c r="BX156" s="350"/>
      <c r="BY156" s="350"/>
      <c r="BZ156" s="350"/>
      <c r="CA156" s="350"/>
      <c r="CB156" s="350"/>
      <c r="CC156" s="350"/>
      <c r="CD156" s="350"/>
      <c r="CE156" s="350"/>
      <c r="CF156" s="350"/>
      <c r="CG156" s="350"/>
      <c r="CH156" s="350"/>
      <c r="CI156" s="350"/>
      <c r="CJ156" s="350"/>
      <c r="CK156" s="350"/>
      <c r="CL156" s="350"/>
      <c r="CM156" s="350"/>
      <c r="CN156" s="350"/>
      <c r="CO156" s="350"/>
      <c r="CP156" s="350"/>
      <c r="CQ156" s="350"/>
      <c r="CR156" s="350"/>
      <c r="CS156" s="350"/>
      <c r="CT156" s="350"/>
      <c r="CU156" s="350"/>
      <c r="CV156" s="350"/>
      <c r="CW156" s="350"/>
      <c r="CX156" s="350"/>
      <c r="CY156" s="350"/>
      <c r="CZ156" s="350"/>
      <c r="DA156" s="350"/>
      <c r="DB156" s="350"/>
      <c r="DC156" s="350"/>
      <c r="DD156" s="350"/>
      <c r="DE156" s="350"/>
      <c r="DF156" s="350"/>
      <c r="DG156" s="350"/>
      <c r="DH156" s="350"/>
      <c r="DI156" s="350"/>
      <c r="DJ156" s="350"/>
      <c r="DK156" s="350"/>
      <c r="DL156" s="350"/>
      <c r="DM156" s="350"/>
      <c r="DN156" s="350"/>
      <c r="DO156" s="350"/>
      <c r="DP156" s="350"/>
      <c r="DQ156" s="350"/>
      <c r="DR156" s="350"/>
      <c r="DS156" s="350"/>
      <c r="DT156" s="350"/>
      <c r="DU156" s="350"/>
      <c r="DV156" s="350"/>
      <c r="DW156" s="350"/>
      <c r="DX156" s="350"/>
      <c r="DY156" s="350"/>
      <c r="DZ156" s="350"/>
      <c r="EA156" s="350"/>
      <c r="EB156" s="350"/>
      <c r="EC156" s="350"/>
      <c r="ED156" s="350"/>
      <c r="EE156" s="350"/>
      <c r="EF156" s="350"/>
      <c r="EG156" s="350"/>
      <c r="EH156" s="350"/>
      <c r="EI156" s="350"/>
      <c r="EJ156" s="350"/>
      <c r="EK156" s="350"/>
      <c r="EL156" s="350"/>
      <c r="EM156" s="350"/>
      <c r="EN156" s="350"/>
      <c r="EO156" s="350"/>
      <c r="EP156" s="350"/>
      <c r="EQ156" s="350"/>
      <c r="ER156" s="350"/>
      <c r="ES156" s="350"/>
      <c r="ET156" s="350"/>
      <c r="EU156" s="350"/>
      <c r="EV156" s="350"/>
      <c r="EW156" s="350"/>
      <c r="EX156" s="350"/>
      <c r="EY156" s="350"/>
      <c r="EZ156" s="350"/>
      <c r="FA156" s="350"/>
      <c r="FB156" s="350"/>
      <c r="FC156" s="350"/>
      <c r="FD156" s="350"/>
      <c r="FE156" s="350"/>
      <c r="FF156" s="350"/>
      <c r="FG156" s="350"/>
      <c r="FH156" s="350"/>
      <c r="FI156" s="350"/>
      <c r="FJ156" s="350"/>
      <c r="FK156" s="350"/>
      <c r="FL156" s="350"/>
      <c r="FM156" s="350"/>
      <c r="FN156" s="350"/>
      <c r="FO156" s="350"/>
      <c r="FP156" s="350"/>
      <c r="FQ156" s="350"/>
      <c r="FR156" s="350"/>
      <c r="FS156" s="350"/>
      <c r="FT156" s="350"/>
      <c r="FU156" s="350"/>
      <c r="FV156" s="350"/>
      <c r="FW156" s="350"/>
      <c r="FX156" s="350"/>
      <c r="FY156" s="350"/>
      <c r="FZ156" s="350"/>
      <c r="GA156" s="350"/>
      <c r="GB156" s="350"/>
      <c r="GC156" s="350"/>
      <c r="GD156" s="350"/>
      <c r="GE156" s="350"/>
      <c r="GF156" s="350"/>
      <c r="GG156" s="350"/>
      <c r="GH156" s="350"/>
      <c r="GI156" s="350"/>
      <c r="GJ156" s="350"/>
      <c r="GK156" s="350"/>
      <c r="GL156" s="350"/>
      <c r="GM156" s="350"/>
      <c r="GN156" s="350"/>
      <c r="GO156" s="350"/>
      <c r="GP156" s="350"/>
      <c r="GQ156" s="350"/>
      <c r="GR156" s="350"/>
      <c r="GS156" s="350"/>
      <c r="GT156" s="350"/>
      <c r="GU156" s="350"/>
      <c r="GV156" s="350"/>
      <c r="GW156" s="350"/>
      <c r="GX156" s="350"/>
      <c r="GY156" s="350"/>
      <c r="GZ156" s="350"/>
      <c r="HA156" s="350"/>
      <c r="HB156" s="350"/>
      <c r="HC156" s="350"/>
      <c r="HD156" s="350"/>
      <c r="HE156" s="350"/>
      <c r="HF156" s="350"/>
      <c r="HG156" s="350"/>
      <c r="HH156" s="350"/>
      <c r="HI156" s="350"/>
      <c r="HJ156" s="350"/>
      <c r="HK156" s="350"/>
      <c r="HL156" s="350"/>
      <c r="HM156" s="350"/>
      <c r="HN156" s="350"/>
      <c r="HO156" s="350"/>
      <c r="HP156" s="350"/>
      <c r="HQ156" s="350"/>
      <c r="HR156" s="350"/>
      <c r="HS156" s="350"/>
      <c r="HT156" s="350"/>
      <c r="HU156" s="350"/>
      <c r="HV156" s="350"/>
      <c r="HW156" s="350"/>
      <c r="HX156" s="350"/>
      <c r="HY156" s="350"/>
      <c r="HZ156" s="350"/>
      <c r="IA156" s="350"/>
      <c r="IB156" s="350"/>
      <c r="IC156" s="350"/>
      <c r="ID156" s="350"/>
      <c r="IE156" s="350"/>
      <c r="IF156" s="350"/>
      <c r="IG156" s="350"/>
      <c r="IH156" s="350"/>
      <c r="II156" s="350"/>
      <c r="IJ156" s="350"/>
      <c r="IK156" s="350"/>
      <c r="IL156" s="350"/>
      <c r="IM156" s="350"/>
      <c r="IN156" s="350"/>
      <c r="IO156" s="350"/>
      <c r="IP156" s="350"/>
      <c r="IQ156" s="350"/>
      <c r="IR156" s="350"/>
      <c r="IS156" s="350"/>
      <c r="IT156" s="350"/>
      <c r="IU156" s="350"/>
      <c r="IV156" s="350"/>
      <c r="IW156" s="350"/>
      <c r="IX156" s="350"/>
      <c r="IY156" s="350"/>
      <c r="IZ156" s="350"/>
      <c r="JA156" s="350"/>
      <c r="JB156" s="350"/>
      <c r="JC156" s="350"/>
      <c r="JD156" s="350"/>
      <c r="JE156" s="350"/>
      <c r="JF156" s="350"/>
      <c r="JG156" s="350"/>
      <c r="JH156" s="350"/>
      <c r="JI156" s="350"/>
      <c r="JJ156" s="350"/>
      <c r="JK156" s="350"/>
      <c r="JL156" s="350"/>
      <c r="JM156" s="350"/>
      <c r="JN156" s="350"/>
      <c r="JO156" s="350"/>
      <c r="JP156" s="350"/>
      <c r="JQ156" s="350"/>
      <c r="JR156" s="350"/>
      <c r="JS156" s="350"/>
      <c r="JT156" s="350"/>
      <c r="JU156" s="350"/>
      <c r="JV156" s="350"/>
      <c r="JW156" s="350"/>
      <c r="JX156" s="350"/>
      <c r="JY156" s="350"/>
      <c r="JZ156" s="350"/>
      <c r="KA156" s="350"/>
      <c r="KB156" s="350"/>
      <c r="KC156" s="350"/>
      <c r="KD156" s="350"/>
      <c r="KE156" s="350"/>
      <c r="KF156" s="350"/>
      <c r="KG156" s="350"/>
      <c r="KH156" s="350"/>
      <c r="KI156" s="350"/>
      <c r="KJ156" s="350"/>
      <c r="KK156" s="350"/>
      <c r="KL156" s="350"/>
      <c r="KM156" s="350"/>
      <c r="KN156" s="350"/>
    </row>
    <row r="157" spans="1:300" s="56" customFormat="1" ht="11.25" x14ac:dyDescent="0.2">
      <c r="A157" s="214" t="s">
        <v>449</v>
      </c>
      <c r="B157" s="350"/>
      <c r="C157" s="217"/>
      <c r="D157" s="217"/>
      <c r="E157" s="361"/>
      <c r="F157" s="217"/>
      <c r="G157" s="361"/>
      <c r="H157" s="365"/>
      <c r="I157" s="361"/>
      <c r="J157" s="217"/>
      <c r="K157" s="361"/>
      <c r="L157" s="362"/>
      <c r="M157" s="361"/>
      <c r="N157" s="362"/>
      <c r="O157" s="361"/>
      <c r="P157" s="350"/>
      <c r="Q157" s="350"/>
      <c r="R157" s="350"/>
      <c r="S157" s="350"/>
      <c r="T157" s="350"/>
      <c r="U157" s="350"/>
      <c r="V157" s="350"/>
      <c r="W157" s="350"/>
      <c r="X157" s="350"/>
      <c r="Y157" s="350"/>
      <c r="Z157" s="350"/>
      <c r="AA157" s="350"/>
      <c r="AB157" s="350"/>
      <c r="AC157" s="350"/>
      <c r="AD157" s="350"/>
      <c r="AE157" s="350"/>
      <c r="AF157" s="350"/>
      <c r="AG157" s="350"/>
      <c r="AH157" s="350"/>
      <c r="AI157" s="350"/>
      <c r="AJ157" s="350"/>
      <c r="AK157" s="350"/>
      <c r="AL157" s="350"/>
      <c r="AM157" s="350"/>
      <c r="AN157" s="350"/>
      <c r="AO157" s="350"/>
      <c r="AP157" s="350"/>
      <c r="AQ157" s="350"/>
      <c r="AR157" s="350"/>
      <c r="AS157" s="350"/>
      <c r="AT157" s="350"/>
      <c r="AU157" s="350"/>
      <c r="AV157" s="350"/>
      <c r="AW157" s="350"/>
      <c r="AX157" s="350"/>
      <c r="AY157" s="350"/>
      <c r="AZ157" s="350"/>
      <c r="BA157" s="350"/>
      <c r="BB157" s="350"/>
      <c r="BC157" s="350"/>
      <c r="BD157" s="350"/>
      <c r="BE157" s="350"/>
      <c r="BF157" s="350"/>
      <c r="BG157" s="350"/>
      <c r="BH157" s="350"/>
      <c r="BI157" s="350"/>
      <c r="BJ157" s="350"/>
      <c r="BK157" s="350"/>
      <c r="BL157" s="350"/>
      <c r="BM157" s="350"/>
      <c r="BN157" s="350"/>
      <c r="BO157" s="350"/>
      <c r="BP157" s="350"/>
      <c r="BQ157" s="350"/>
      <c r="BR157" s="350"/>
      <c r="BS157" s="350"/>
      <c r="BT157" s="350"/>
      <c r="BU157" s="350"/>
      <c r="BV157" s="350"/>
      <c r="BW157" s="350"/>
      <c r="BX157" s="350"/>
      <c r="BY157" s="350"/>
      <c r="BZ157" s="350"/>
      <c r="CA157" s="350"/>
      <c r="CB157" s="350"/>
      <c r="CC157" s="350"/>
      <c r="CD157" s="350"/>
      <c r="CE157" s="350"/>
      <c r="CF157" s="350"/>
      <c r="CG157" s="350"/>
      <c r="CH157" s="350"/>
      <c r="CI157" s="350"/>
      <c r="CJ157" s="350"/>
      <c r="CK157" s="350"/>
      <c r="CL157" s="350"/>
      <c r="CM157" s="350"/>
      <c r="CN157" s="350"/>
      <c r="CO157" s="350"/>
      <c r="CP157" s="350"/>
      <c r="CQ157" s="350"/>
      <c r="CR157" s="350"/>
      <c r="CS157" s="350"/>
      <c r="CT157" s="350"/>
      <c r="CU157" s="350"/>
      <c r="CV157" s="350"/>
      <c r="CW157" s="350"/>
      <c r="CX157" s="350"/>
      <c r="CY157" s="350"/>
      <c r="CZ157" s="350"/>
      <c r="DA157" s="350"/>
      <c r="DB157" s="350"/>
      <c r="DC157" s="350"/>
      <c r="DD157" s="350"/>
      <c r="DE157" s="350"/>
      <c r="DF157" s="350"/>
      <c r="DG157" s="350"/>
      <c r="DH157" s="350"/>
      <c r="DI157" s="350"/>
      <c r="DJ157" s="350"/>
      <c r="DK157" s="350"/>
      <c r="DL157" s="350"/>
      <c r="DM157" s="350"/>
      <c r="DN157" s="350"/>
      <c r="DO157" s="350"/>
      <c r="DP157" s="350"/>
      <c r="DQ157" s="350"/>
      <c r="DR157" s="350"/>
      <c r="DS157" s="350"/>
      <c r="DT157" s="350"/>
      <c r="DU157" s="350"/>
      <c r="DV157" s="350"/>
      <c r="DW157" s="350"/>
      <c r="DX157" s="350"/>
      <c r="DY157" s="350"/>
      <c r="DZ157" s="350"/>
      <c r="EA157" s="350"/>
      <c r="EB157" s="350"/>
      <c r="EC157" s="350"/>
      <c r="ED157" s="350"/>
      <c r="EE157" s="350"/>
      <c r="EF157" s="350"/>
      <c r="EG157" s="350"/>
      <c r="EH157" s="350"/>
      <c r="EI157" s="350"/>
      <c r="EJ157" s="350"/>
      <c r="EK157" s="350"/>
      <c r="EL157" s="350"/>
      <c r="EM157" s="350"/>
      <c r="EN157" s="350"/>
      <c r="EO157" s="350"/>
      <c r="EP157" s="350"/>
      <c r="EQ157" s="350"/>
      <c r="ER157" s="350"/>
      <c r="ES157" s="350"/>
      <c r="ET157" s="350"/>
      <c r="EU157" s="350"/>
      <c r="EV157" s="350"/>
      <c r="EW157" s="350"/>
      <c r="EX157" s="350"/>
      <c r="EY157" s="350"/>
      <c r="EZ157" s="350"/>
      <c r="FA157" s="350"/>
      <c r="FB157" s="350"/>
      <c r="FC157" s="350"/>
      <c r="FD157" s="350"/>
      <c r="FE157" s="350"/>
      <c r="FF157" s="350"/>
      <c r="FG157" s="350"/>
      <c r="FH157" s="350"/>
      <c r="FI157" s="350"/>
      <c r="FJ157" s="350"/>
      <c r="FK157" s="350"/>
      <c r="FL157" s="350"/>
      <c r="FM157" s="350"/>
      <c r="FN157" s="350"/>
      <c r="FO157" s="350"/>
      <c r="FP157" s="350"/>
      <c r="FQ157" s="350"/>
      <c r="FR157" s="350"/>
      <c r="FS157" s="350"/>
      <c r="FT157" s="350"/>
      <c r="FU157" s="350"/>
      <c r="FV157" s="350"/>
      <c r="FW157" s="350"/>
      <c r="FX157" s="350"/>
      <c r="FY157" s="350"/>
      <c r="FZ157" s="350"/>
      <c r="GA157" s="350"/>
      <c r="GB157" s="350"/>
      <c r="GC157" s="350"/>
      <c r="GD157" s="350"/>
      <c r="GE157" s="350"/>
      <c r="GF157" s="350"/>
      <c r="GG157" s="350"/>
      <c r="GH157" s="350"/>
      <c r="GI157" s="350"/>
      <c r="GJ157" s="350"/>
      <c r="GK157" s="350"/>
      <c r="GL157" s="350"/>
      <c r="GM157" s="350"/>
      <c r="GN157" s="350"/>
      <c r="GO157" s="350"/>
      <c r="GP157" s="350"/>
      <c r="GQ157" s="350"/>
      <c r="GR157" s="350"/>
      <c r="GS157" s="350"/>
      <c r="GT157" s="350"/>
      <c r="GU157" s="350"/>
      <c r="GV157" s="350"/>
      <c r="GW157" s="350"/>
      <c r="GX157" s="350"/>
      <c r="GY157" s="350"/>
      <c r="GZ157" s="350"/>
      <c r="HA157" s="350"/>
      <c r="HB157" s="350"/>
      <c r="HC157" s="350"/>
      <c r="HD157" s="350"/>
      <c r="HE157" s="350"/>
      <c r="HF157" s="350"/>
      <c r="HG157" s="350"/>
      <c r="HH157" s="350"/>
      <c r="HI157" s="350"/>
      <c r="HJ157" s="350"/>
      <c r="HK157" s="350"/>
      <c r="HL157" s="350"/>
      <c r="HM157" s="350"/>
      <c r="HN157" s="350"/>
      <c r="HO157" s="350"/>
      <c r="HP157" s="350"/>
      <c r="HQ157" s="350"/>
      <c r="HR157" s="350"/>
      <c r="HS157" s="350"/>
      <c r="HT157" s="350"/>
      <c r="HU157" s="350"/>
      <c r="HV157" s="350"/>
      <c r="HW157" s="350"/>
      <c r="HX157" s="350"/>
      <c r="HY157" s="350"/>
      <c r="HZ157" s="350"/>
      <c r="IA157" s="350"/>
      <c r="IB157" s="350"/>
      <c r="IC157" s="350"/>
      <c r="ID157" s="350"/>
      <c r="IE157" s="350"/>
      <c r="IF157" s="350"/>
      <c r="IG157" s="350"/>
      <c r="IH157" s="350"/>
      <c r="II157" s="350"/>
      <c r="IJ157" s="350"/>
      <c r="IK157" s="350"/>
      <c r="IL157" s="350"/>
      <c r="IM157" s="350"/>
      <c r="IN157" s="350"/>
      <c r="IO157" s="350"/>
      <c r="IP157" s="350"/>
      <c r="IQ157" s="350"/>
      <c r="IR157" s="350"/>
      <c r="IS157" s="350"/>
      <c r="IT157" s="350"/>
      <c r="IU157" s="350"/>
      <c r="IV157" s="350"/>
      <c r="IW157" s="350"/>
      <c r="IX157" s="350"/>
      <c r="IY157" s="350"/>
      <c r="IZ157" s="350"/>
      <c r="JA157" s="350"/>
      <c r="JB157" s="350"/>
      <c r="JC157" s="350"/>
      <c r="JD157" s="350"/>
      <c r="JE157" s="350"/>
      <c r="JF157" s="350"/>
      <c r="JG157" s="350"/>
      <c r="JH157" s="350"/>
      <c r="JI157" s="350"/>
      <c r="JJ157" s="350"/>
      <c r="JK157" s="350"/>
      <c r="JL157" s="350"/>
      <c r="JM157" s="350"/>
      <c r="JN157" s="350"/>
      <c r="JO157" s="350"/>
      <c r="JP157" s="350"/>
      <c r="JQ157" s="350"/>
      <c r="JR157" s="350"/>
      <c r="JS157" s="350"/>
      <c r="JT157" s="350"/>
      <c r="JU157" s="350"/>
      <c r="JV157" s="350"/>
      <c r="JW157" s="350"/>
      <c r="JX157" s="350"/>
      <c r="JY157" s="350"/>
      <c r="JZ157" s="350"/>
      <c r="KA157" s="350"/>
      <c r="KB157" s="350"/>
      <c r="KC157" s="350"/>
      <c r="KD157" s="350"/>
      <c r="KE157" s="350"/>
      <c r="KF157" s="350"/>
      <c r="KG157" s="350"/>
      <c r="KH157" s="350"/>
      <c r="KI157" s="350"/>
      <c r="KJ157" s="350"/>
      <c r="KK157" s="350"/>
      <c r="KL157" s="350"/>
      <c r="KM157" s="350"/>
      <c r="KN157" s="350"/>
    </row>
    <row r="158" spans="1:300" s="56" customFormat="1" ht="11.25" x14ac:dyDescent="0.2">
      <c r="A158" s="361">
        <v>2006</v>
      </c>
      <c r="B158" s="350"/>
      <c r="C158" s="217">
        <v>15</v>
      </c>
      <c r="D158" s="217">
        <v>8</v>
      </c>
      <c r="E158" s="361"/>
      <c r="F158" s="217" t="s">
        <v>142</v>
      </c>
      <c r="G158" s="361"/>
      <c r="H158" s="217">
        <v>4</v>
      </c>
      <c r="I158" s="361"/>
      <c r="J158" s="217">
        <v>3</v>
      </c>
      <c r="K158" s="361"/>
      <c r="L158" s="362">
        <f t="shared" ref="L158:L167" si="87">100*SUM(F158,H158)/C158</f>
        <v>26.666666666666668</v>
      </c>
      <c r="M158" s="361"/>
      <c r="N158" s="362">
        <f t="shared" ref="N158:N167" si="88">100*H158/C158</f>
        <v>26.666666666666668</v>
      </c>
      <c r="O158" s="361"/>
      <c r="P158" s="350"/>
      <c r="Q158" s="350"/>
      <c r="R158" s="350"/>
      <c r="S158" s="350"/>
      <c r="T158" s="350"/>
      <c r="U158" s="350"/>
      <c r="V158" s="350"/>
      <c r="W158" s="350"/>
      <c r="X158" s="350"/>
      <c r="Y158" s="350"/>
      <c r="Z158" s="350"/>
      <c r="AA158" s="350"/>
      <c r="AB158" s="350"/>
      <c r="AC158" s="350"/>
      <c r="AD158" s="350"/>
      <c r="AE158" s="350"/>
      <c r="AF158" s="350"/>
      <c r="AG158" s="350"/>
      <c r="AH158" s="350"/>
      <c r="AI158" s="350"/>
      <c r="AJ158" s="350"/>
      <c r="AK158" s="350"/>
      <c r="AL158" s="350"/>
      <c r="AM158" s="350"/>
      <c r="AN158" s="350"/>
      <c r="AO158" s="350"/>
      <c r="AP158" s="350"/>
      <c r="AQ158" s="350"/>
      <c r="AR158" s="350"/>
      <c r="AS158" s="350"/>
      <c r="AT158" s="350"/>
      <c r="AU158" s="350"/>
      <c r="AV158" s="350"/>
      <c r="AW158" s="350"/>
      <c r="AX158" s="350"/>
      <c r="AY158" s="350"/>
      <c r="AZ158" s="350"/>
      <c r="BA158" s="350"/>
      <c r="BB158" s="350"/>
      <c r="BC158" s="350"/>
      <c r="BD158" s="350"/>
      <c r="BE158" s="350"/>
      <c r="BF158" s="350"/>
      <c r="BG158" s="350"/>
      <c r="BH158" s="350"/>
      <c r="BI158" s="350"/>
      <c r="BJ158" s="350"/>
      <c r="BK158" s="350"/>
      <c r="BL158" s="350"/>
      <c r="BM158" s="350"/>
      <c r="BN158" s="350"/>
      <c r="BO158" s="350"/>
      <c r="BP158" s="350"/>
      <c r="BQ158" s="350"/>
      <c r="BR158" s="350"/>
      <c r="BS158" s="350"/>
      <c r="BT158" s="350"/>
      <c r="BU158" s="350"/>
      <c r="BV158" s="350"/>
      <c r="BW158" s="350"/>
      <c r="BX158" s="350"/>
      <c r="BY158" s="350"/>
      <c r="BZ158" s="350"/>
      <c r="CA158" s="350"/>
      <c r="CB158" s="350"/>
      <c r="CC158" s="350"/>
      <c r="CD158" s="350"/>
      <c r="CE158" s="350"/>
      <c r="CF158" s="350"/>
      <c r="CG158" s="350"/>
      <c r="CH158" s="350"/>
      <c r="CI158" s="350"/>
      <c r="CJ158" s="350"/>
      <c r="CK158" s="350"/>
      <c r="CL158" s="350"/>
      <c r="CM158" s="350"/>
      <c r="CN158" s="350"/>
      <c r="CO158" s="350"/>
      <c r="CP158" s="350"/>
      <c r="CQ158" s="350"/>
      <c r="CR158" s="350"/>
      <c r="CS158" s="350"/>
      <c r="CT158" s="350"/>
      <c r="CU158" s="350"/>
      <c r="CV158" s="350"/>
      <c r="CW158" s="350"/>
      <c r="CX158" s="350"/>
      <c r="CY158" s="350"/>
      <c r="CZ158" s="350"/>
      <c r="DA158" s="350"/>
      <c r="DB158" s="350"/>
      <c r="DC158" s="350"/>
      <c r="DD158" s="350"/>
      <c r="DE158" s="350"/>
      <c r="DF158" s="350"/>
      <c r="DG158" s="350"/>
      <c r="DH158" s="350"/>
      <c r="DI158" s="350"/>
      <c r="DJ158" s="350"/>
      <c r="DK158" s="350"/>
      <c r="DL158" s="350"/>
      <c r="DM158" s="350"/>
      <c r="DN158" s="350"/>
      <c r="DO158" s="350"/>
      <c r="DP158" s="350"/>
      <c r="DQ158" s="350"/>
      <c r="DR158" s="350"/>
      <c r="DS158" s="350"/>
      <c r="DT158" s="350"/>
      <c r="DU158" s="350"/>
      <c r="DV158" s="350"/>
      <c r="DW158" s="350"/>
      <c r="DX158" s="350"/>
      <c r="DY158" s="350"/>
      <c r="DZ158" s="350"/>
      <c r="EA158" s="350"/>
      <c r="EB158" s="350"/>
      <c r="EC158" s="350"/>
      <c r="ED158" s="350"/>
      <c r="EE158" s="350"/>
      <c r="EF158" s="350"/>
      <c r="EG158" s="350"/>
      <c r="EH158" s="350"/>
      <c r="EI158" s="350"/>
      <c r="EJ158" s="350"/>
      <c r="EK158" s="350"/>
      <c r="EL158" s="350"/>
      <c r="EM158" s="350"/>
      <c r="EN158" s="350"/>
      <c r="EO158" s="350"/>
      <c r="EP158" s="350"/>
      <c r="EQ158" s="350"/>
      <c r="ER158" s="350"/>
      <c r="ES158" s="350"/>
      <c r="ET158" s="350"/>
      <c r="EU158" s="350"/>
      <c r="EV158" s="350"/>
      <c r="EW158" s="350"/>
      <c r="EX158" s="350"/>
      <c r="EY158" s="350"/>
      <c r="EZ158" s="350"/>
      <c r="FA158" s="350"/>
      <c r="FB158" s="350"/>
      <c r="FC158" s="350"/>
      <c r="FD158" s="350"/>
      <c r="FE158" s="350"/>
      <c r="FF158" s="350"/>
      <c r="FG158" s="350"/>
      <c r="FH158" s="350"/>
      <c r="FI158" s="350"/>
      <c r="FJ158" s="350"/>
      <c r="FK158" s="350"/>
      <c r="FL158" s="350"/>
      <c r="FM158" s="350"/>
      <c r="FN158" s="350"/>
      <c r="FO158" s="350"/>
      <c r="FP158" s="350"/>
      <c r="FQ158" s="350"/>
      <c r="FR158" s="350"/>
      <c r="FS158" s="350"/>
      <c r="FT158" s="350"/>
      <c r="FU158" s="350"/>
      <c r="FV158" s="350"/>
      <c r="FW158" s="350"/>
      <c r="FX158" s="350"/>
      <c r="FY158" s="350"/>
      <c r="FZ158" s="350"/>
      <c r="GA158" s="350"/>
      <c r="GB158" s="350"/>
      <c r="GC158" s="350"/>
      <c r="GD158" s="350"/>
      <c r="GE158" s="350"/>
      <c r="GF158" s="350"/>
      <c r="GG158" s="350"/>
      <c r="GH158" s="350"/>
      <c r="GI158" s="350"/>
      <c r="GJ158" s="350"/>
      <c r="GK158" s="350"/>
      <c r="GL158" s="350"/>
      <c r="GM158" s="350"/>
      <c r="GN158" s="350"/>
      <c r="GO158" s="350"/>
      <c r="GP158" s="350"/>
      <c r="GQ158" s="350"/>
      <c r="GR158" s="350"/>
      <c r="GS158" s="350"/>
      <c r="GT158" s="350"/>
      <c r="GU158" s="350"/>
      <c r="GV158" s="350"/>
      <c r="GW158" s="350"/>
      <c r="GX158" s="350"/>
      <c r="GY158" s="350"/>
      <c r="GZ158" s="350"/>
      <c r="HA158" s="350"/>
      <c r="HB158" s="350"/>
      <c r="HC158" s="350"/>
      <c r="HD158" s="350"/>
      <c r="HE158" s="350"/>
      <c r="HF158" s="350"/>
      <c r="HG158" s="350"/>
      <c r="HH158" s="350"/>
      <c r="HI158" s="350"/>
      <c r="HJ158" s="350"/>
      <c r="HK158" s="350"/>
      <c r="HL158" s="350"/>
      <c r="HM158" s="350"/>
      <c r="HN158" s="350"/>
      <c r="HO158" s="350"/>
      <c r="HP158" s="350"/>
      <c r="HQ158" s="350"/>
      <c r="HR158" s="350"/>
      <c r="HS158" s="350"/>
      <c r="HT158" s="350"/>
      <c r="HU158" s="350"/>
      <c r="HV158" s="350"/>
      <c r="HW158" s="350"/>
      <c r="HX158" s="350"/>
      <c r="HY158" s="350"/>
      <c r="HZ158" s="350"/>
      <c r="IA158" s="350"/>
      <c r="IB158" s="350"/>
      <c r="IC158" s="350"/>
      <c r="ID158" s="350"/>
      <c r="IE158" s="350"/>
      <c r="IF158" s="350"/>
      <c r="IG158" s="350"/>
      <c r="IH158" s="350"/>
      <c r="II158" s="350"/>
      <c r="IJ158" s="350"/>
      <c r="IK158" s="350"/>
      <c r="IL158" s="350"/>
      <c r="IM158" s="350"/>
      <c r="IN158" s="350"/>
      <c r="IO158" s="350"/>
      <c r="IP158" s="350"/>
      <c r="IQ158" s="350"/>
      <c r="IR158" s="350"/>
      <c r="IS158" s="350"/>
      <c r="IT158" s="350"/>
      <c r="IU158" s="350"/>
      <c r="IV158" s="350"/>
      <c r="IW158" s="350"/>
      <c r="IX158" s="350"/>
      <c r="IY158" s="350"/>
      <c r="IZ158" s="350"/>
      <c r="JA158" s="350"/>
      <c r="JB158" s="350"/>
      <c r="JC158" s="350"/>
      <c r="JD158" s="350"/>
      <c r="JE158" s="350"/>
      <c r="JF158" s="350"/>
      <c r="JG158" s="350"/>
      <c r="JH158" s="350"/>
      <c r="JI158" s="350"/>
      <c r="JJ158" s="350"/>
      <c r="JK158" s="350"/>
      <c r="JL158" s="350"/>
      <c r="JM158" s="350"/>
      <c r="JN158" s="350"/>
      <c r="JO158" s="350"/>
      <c r="JP158" s="350"/>
      <c r="JQ158" s="350"/>
      <c r="JR158" s="350"/>
      <c r="JS158" s="350"/>
      <c r="JT158" s="350"/>
      <c r="JU158" s="350"/>
      <c r="JV158" s="350"/>
      <c r="JW158" s="350"/>
      <c r="JX158" s="350"/>
      <c r="JY158" s="350"/>
      <c r="JZ158" s="350"/>
      <c r="KA158" s="350"/>
      <c r="KB158" s="350"/>
      <c r="KC158" s="350"/>
      <c r="KD158" s="350"/>
      <c r="KE158" s="350"/>
      <c r="KF158" s="350"/>
      <c r="KG158" s="350"/>
      <c r="KH158" s="350"/>
      <c r="KI158" s="350"/>
      <c r="KJ158" s="350"/>
      <c r="KK158" s="350"/>
      <c r="KL158" s="350"/>
      <c r="KM158" s="350"/>
      <c r="KN158" s="350"/>
    </row>
    <row r="159" spans="1:300" s="56" customFormat="1" ht="11.25" x14ac:dyDescent="0.2">
      <c r="A159" s="361">
        <v>2007</v>
      </c>
      <c r="B159" s="350"/>
      <c r="C159" s="217">
        <v>12</v>
      </c>
      <c r="D159" s="217">
        <v>7</v>
      </c>
      <c r="E159" s="361"/>
      <c r="F159" s="217" t="s">
        <v>142</v>
      </c>
      <c r="G159" s="361"/>
      <c r="H159" s="217">
        <v>1</v>
      </c>
      <c r="I159" s="361"/>
      <c r="J159" s="217">
        <v>4</v>
      </c>
      <c r="K159" s="361"/>
      <c r="L159" s="362">
        <f t="shared" si="87"/>
        <v>8.3333333333333339</v>
      </c>
      <c r="M159" s="361"/>
      <c r="N159" s="362">
        <f t="shared" si="88"/>
        <v>8.3333333333333339</v>
      </c>
      <c r="O159" s="361"/>
      <c r="P159" s="350"/>
      <c r="Q159" s="350"/>
      <c r="R159" s="350"/>
      <c r="S159" s="350"/>
      <c r="T159" s="350"/>
      <c r="U159" s="350"/>
      <c r="V159" s="350"/>
      <c r="W159" s="350"/>
      <c r="X159" s="350"/>
      <c r="Y159" s="350"/>
      <c r="Z159" s="350"/>
      <c r="AA159" s="350"/>
      <c r="AB159" s="350"/>
      <c r="AC159" s="350"/>
      <c r="AD159" s="350"/>
      <c r="AE159" s="350"/>
      <c r="AF159" s="350"/>
      <c r="AG159" s="350"/>
      <c r="AH159" s="350"/>
      <c r="AI159" s="350"/>
      <c r="AJ159" s="350"/>
      <c r="AK159" s="350"/>
      <c r="AL159" s="350"/>
      <c r="AM159" s="350"/>
      <c r="AN159" s="350"/>
      <c r="AO159" s="350"/>
      <c r="AP159" s="350"/>
      <c r="AQ159" s="350"/>
      <c r="AR159" s="350"/>
      <c r="AS159" s="350"/>
      <c r="AT159" s="350"/>
      <c r="AU159" s="350"/>
      <c r="AV159" s="350"/>
      <c r="AW159" s="350"/>
      <c r="AX159" s="350"/>
      <c r="AY159" s="350"/>
      <c r="AZ159" s="350"/>
      <c r="BA159" s="350"/>
      <c r="BB159" s="350"/>
      <c r="BC159" s="350"/>
      <c r="BD159" s="350"/>
      <c r="BE159" s="350"/>
      <c r="BF159" s="350"/>
      <c r="BG159" s="350"/>
      <c r="BH159" s="350"/>
      <c r="BI159" s="350"/>
      <c r="BJ159" s="350"/>
      <c r="BK159" s="350"/>
      <c r="BL159" s="350"/>
      <c r="BM159" s="350"/>
      <c r="BN159" s="350"/>
      <c r="BO159" s="350"/>
      <c r="BP159" s="350"/>
      <c r="BQ159" s="350"/>
      <c r="BR159" s="350"/>
      <c r="BS159" s="350"/>
      <c r="BT159" s="350"/>
      <c r="BU159" s="350"/>
      <c r="BV159" s="350"/>
      <c r="BW159" s="350"/>
      <c r="BX159" s="350"/>
      <c r="BY159" s="350"/>
      <c r="BZ159" s="350"/>
      <c r="CA159" s="350"/>
      <c r="CB159" s="350"/>
      <c r="CC159" s="350"/>
      <c r="CD159" s="350"/>
      <c r="CE159" s="350"/>
      <c r="CF159" s="350"/>
      <c r="CG159" s="350"/>
      <c r="CH159" s="350"/>
      <c r="CI159" s="350"/>
      <c r="CJ159" s="350"/>
      <c r="CK159" s="350"/>
      <c r="CL159" s="350"/>
      <c r="CM159" s="350"/>
      <c r="CN159" s="350"/>
      <c r="CO159" s="350"/>
      <c r="CP159" s="350"/>
      <c r="CQ159" s="350"/>
      <c r="CR159" s="350"/>
      <c r="CS159" s="350"/>
      <c r="CT159" s="350"/>
      <c r="CU159" s="350"/>
      <c r="CV159" s="350"/>
      <c r="CW159" s="350"/>
      <c r="CX159" s="350"/>
      <c r="CY159" s="350"/>
      <c r="CZ159" s="350"/>
      <c r="DA159" s="350"/>
      <c r="DB159" s="350"/>
      <c r="DC159" s="350"/>
      <c r="DD159" s="350"/>
      <c r="DE159" s="350"/>
      <c r="DF159" s="350"/>
      <c r="DG159" s="350"/>
      <c r="DH159" s="350"/>
      <c r="DI159" s="350"/>
      <c r="DJ159" s="350"/>
      <c r="DK159" s="350"/>
      <c r="DL159" s="350"/>
      <c r="DM159" s="350"/>
      <c r="DN159" s="350"/>
      <c r="DO159" s="350"/>
      <c r="DP159" s="350"/>
      <c r="DQ159" s="350"/>
      <c r="DR159" s="350"/>
      <c r="DS159" s="350"/>
      <c r="DT159" s="350"/>
      <c r="DU159" s="350"/>
      <c r="DV159" s="350"/>
      <c r="DW159" s="350"/>
      <c r="DX159" s="350"/>
      <c r="DY159" s="350"/>
      <c r="DZ159" s="350"/>
      <c r="EA159" s="350"/>
      <c r="EB159" s="350"/>
      <c r="EC159" s="350"/>
      <c r="ED159" s="350"/>
      <c r="EE159" s="350"/>
      <c r="EF159" s="350"/>
      <c r="EG159" s="350"/>
      <c r="EH159" s="350"/>
      <c r="EI159" s="350"/>
      <c r="EJ159" s="350"/>
      <c r="EK159" s="350"/>
      <c r="EL159" s="350"/>
      <c r="EM159" s="350"/>
      <c r="EN159" s="350"/>
      <c r="EO159" s="350"/>
      <c r="EP159" s="350"/>
      <c r="EQ159" s="350"/>
      <c r="ER159" s="350"/>
      <c r="ES159" s="350"/>
      <c r="ET159" s="350"/>
      <c r="EU159" s="350"/>
      <c r="EV159" s="350"/>
      <c r="EW159" s="350"/>
      <c r="EX159" s="350"/>
      <c r="EY159" s="350"/>
      <c r="EZ159" s="350"/>
      <c r="FA159" s="350"/>
      <c r="FB159" s="350"/>
      <c r="FC159" s="350"/>
      <c r="FD159" s="350"/>
      <c r="FE159" s="350"/>
      <c r="FF159" s="350"/>
      <c r="FG159" s="350"/>
      <c r="FH159" s="350"/>
      <c r="FI159" s="350"/>
      <c r="FJ159" s="350"/>
      <c r="FK159" s="350"/>
      <c r="FL159" s="350"/>
      <c r="FM159" s="350"/>
      <c r="FN159" s="350"/>
      <c r="FO159" s="350"/>
      <c r="FP159" s="350"/>
      <c r="FQ159" s="350"/>
      <c r="FR159" s="350"/>
      <c r="FS159" s="350"/>
      <c r="FT159" s="350"/>
      <c r="FU159" s="350"/>
      <c r="FV159" s="350"/>
      <c r="FW159" s="350"/>
      <c r="FX159" s="350"/>
      <c r="FY159" s="350"/>
      <c r="FZ159" s="350"/>
      <c r="GA159" s="350"/>
      <c r="GB159" s="350"/>
      <c r="GC159" s="350"/>
      <c r="GD159" s="350"/>
      <c r="GE159" s="350"/>
      <c r="GF159" s="350"/>
      <c r="GG159" s="350"/>
      <c r="GH159" s="350"/>
      <c r="GI159" s="350"/>
      <c r="GJ159" s="350"/>
      <c r="GK159" s="350"/>
      <c r="GL159" s="350"/>
      <c r="GM159" s="350"/>
      <c r="GN159" s="350"/>
      <c r="GO159" s="350"/>
      <c r="GP159" s="350"/>
      <c r="GQ159" s="350"/>
      <c r="GR159" s="350"/>
      <c r="GS159" s="350"/>
      <c r="GT159" s="350"/>
      <c r="GU159" s="350"/>
      <c r="GV159" s="350"/>
      <c r="GW159" s="350"/>
      <c r="GX159" s="350"/>
      <c r="GY159" s="350"/>
      <c r="GZ159" s="350"/>
      <c r="HA159" s="350"/>
      <c r="HB159" s="350"/>
      <c r="HC159" s="350"/>
      <c r="HD159" s="350"/>
      <c r="HE159" s="350"/>
      <c r="HF159" s="350"/>
      <c r="HG159" s="350"/>
      <c r="HH159" s="350"/>
      <c r="HI159" s="350"/>
      <c r="HJ159" s="350"/>
      <c r="HK159" s="350"/>
      <c r="HL159" s="350"/>
      <c r="HM159" s="350"/>
      <c r="HN159" s="350"/>
      <c r="HO159" s="350"/>
      <c r="HP159" s="350"/>
      <c r="HQ159" s="350"/>
      <c r="HR159" s="350"/>
      <c r="HS159" s="350"/>
      <c r="HT159" s="350"/>
      <c r="HU159" s="350"/>
      <c r="HV159" s="350"/>
      <c r="HW159" s="350"/>
      <c r="HX159" s="350"/>
      <c r="HY159" s="350"/>
      <c r="HZ159" s="350"/>
      <c r="IA159" s="350"/>
      <c r="IB159" s="350"/>
      <c r="IC159" s="350"/>
      <c r="ID159" s="350"/>
      <c r="IE159" s="350"/>
      <c r="IF159" s="350"/>
      <c r="IG159" s="350"/>
      <c r="IH159" s="350"/>
      <c r="II159" s="350"/>
      <c r="IJ159" s="350"/>
      <c r="IK159" s="350"/>
      <c r="IL159" s="350"/>
      <c r="IM159" s="350"/>
      <c r="IN159" s="350"/>
      <c r="IO159" s="350"/>
      <c r="IP159" s="350"/>
      <c r="IQ159" s="350"/>
      <c r="IR159" s="350"/>
      <c r="IS159" s="350"/>
      <c r="IT159" s="350"/>
      <c r="IU159" s="350"/>
      <c r="IV159" s="350"/>
      <c r="IW159" s="350"/>
      <c r="IX159" s="350"/>
      <c r="IY159" s="350"/>
      <c r="IZ159" s="350"/>
      <c r="JA159" s="350"/>
      <c r="JB159" s="350"/>
      <c r="JC159" s="350"/>
      <c r="JD159" s="350"/>
      <c r="JE159" s="350"/>
      <c r="JF159" s="350"/>
      <c r="JG159" s="350"/>
      <c r="JH159" s="350"/>
      <c r="JI159" s="350"/>
      <c r="JJ159" s="350"/>
      <c r="JK159" s="350"/>
      <c r="JL159" s="350"/>
      <c r="JM159" s="350"/>
      <c r="JN159" s="350"/>
      <c r="JO159" s="350"/>
      <c r="JP159" s="350"/>
      <c r="JQ159" s="350"/>
      <c r="JR159" s="350"/>
      <c r="JS159" s="350"/>
      <c r="JT159" s="350"/>
      <c r="JU159" s="350"/>
      <c r="JV159" s="350"/>
      <c r="JW159" s="350"/>
      <c r="JX159" s="350"/>
      <c r="JY159" s="350"/>
      <c r="JZ159" s="350"/>
      <c r="KA159" s="350"/>
      <c r="KB159" s="350"/>
      <c r="KC159" s="350"/>
      <c r="KD159" s="350"/>
      <c r="KE159" s="350"/>
      <c r="KF159" s="350"/>
      <c r="KG159" s="350"/>
      <c r="KH159" s="350"/>
      <c r="KI159" s="350"/>
      <c r="KJ159" s="350"/>
      <c r="KK159" s="350"/>
      <c r="KL159" s="350"/>
      <c r="KM159" s="350"/>
      <c r="KN159" s="350"/>
    </row>
    <row r="160" spans="1:300" s="56" customFormat="1" ht="11.25" x14ac:dyDescent="0.2">
      <c r="A160" s="361">
        <v>2008</v>
      </c>
      <c r="B160" s="350"/>
      <c r="C160" s="217">
        <v>11</v>
      </c>
      <c r="D160" s="217">
        <v>7</v>
      </c>
      <c r="E160" s="361"/>
      <c r="F160" s="217">
        <v>1</v>
      </c>
      <c r="G160" s="361"/>
      <c r="H160" s="217">
        <v>2</v>
      </c>
      <c r="I160" s="361"/>
      <c r="J160" s="217">
        <v>1</v>
      </c>
      <c r="K160" s="361"/>
      <c r="L160" s="362">
        <f t="shared" si="87"/>
        <v>27.272727272727273</v>
      </c>
      <c r="M160" s="361"/>
      <c r="N160" s="362">
        <f t="shared" si="88"/>
        <v>18.181818181818183</v>
      </c>
      <c r="O160" s="361"/>
      <c r="P160" s="350"/>
      <c r="Q160" s="350"/>
      <c r="R160" s="350"/>
      <c r="S160" s="350"/>
      <c r="T160" s="350"/>
      <c r="U160" s="350"/>
      <c r="V160" s="350"/>
      <c r="W160" s="350"/>
      <c r="X160" s="350"/>
      <c r="Y160" s="350"/>
      <c r="Z160" s="350"/>
      <c r="AA160" s="350"/>
      <c r="AB160" s="350"/>
      <c r="AC160" s="350"/>
      <c r="AD160" s="350"/>
      <c r="AE160" s="350"/>
      <c r="AF160" s="350"/>
      <c r="AG160" s="350"/>
      <c r="AH160" s="350"/>
      <c r="AI160" s="350"/>
      <c r="AJ160" s="350"/>
      <c r="AK160" s="350"/>
      <c r="AL160" s="350"/>
      <c r="AM160" s="350"/>
      <c r="AN160" s="350"/>
      <c r="AO160" s="350"/>
      <c r="AP160" s="350"/>
      <c r="AQ160" s="350"/>
      <c r="AR160" s="350"/>
      <c r="AS160" s="350"/>
      <c r="AT160" s="350"/>
      <c r="AU160" s="350"/>
      <c r="AV160" s="350"/>
      <c r="AW160" s="350"/>
      <c r="AX160" s="350"/>
      <c r="AY160" s="350"/>
      <c r="AZ160" s="350"/>
      <c r="BA160" s="350"/>
      <c r="BB160" s="350"/>
      <c r="BC160" s="350"/>
      <c r="BD160" s="350"/>
      <c r="BE160" s="350"/>
      <c r="BF160" s="350"/>
      <c r="BG160" s="350"/>
      <c r="BH160" s="350"/>
      <c r="BI160" s="350"/>
      <c r="BJ160" s="350"/>
      <c r="BK160" s="350"/>
      <c r="BL160" s="350"/>
      <c r="BM160" s="350"/>
      <c r="BN160" s="350"/>
      <c r="BO160" s="350"/>
      <c r="BP160" s="350"/>
      <c r="BQ160" s="350"/>
      <c r="BR160" s="350"/>
      <c r="BS160" s="350"/>
      <c r="BT160" s="350"/>
      <c r="BU160" s="350"/>
      <c r="BV160" s="350"/>
      <c r="BW160" s="350"/>
      <c r="BX160" s="350"/>
      <c r="BY160" s="350"/>
      <c r="BZ160" s="350"/>
      <c r="CA160" s="350"/>
      <c r="CB160" s="350"/>
      <c r="CC160" s="350"/>
      <c r="CD160" s="350"/>
      <c r="CE160" s="350"/>
      <c r="CF160" s="350"/>
      <c r="CG160" s="350"/>
      <c r="CH160" s="350"/>
      <c r="CI160" s="350"/>
      <c r="CJ160" s="350"/>
      <c r="CK160" s="350"/>
      <c r="CL160" s="350"/>
      <c r="CM160" s="350"/>
      <c r="CN160" s="350"/>
      <c r="CO160" s="350"/>
      <c r="CP160" s="350"/>
      <c r="CQ160" s="350"/>
      <c r="CR160" s="350"/>
      <c r="CS160" s="350"/>
      <c r="CT160" s="350"/>
      <c r="CU160" s="350"/>
      <c r="CV160" s="350"/>
      <c r="CW160" s="350"/>
      <c r="CX160" s="350"/>
      <c r="CY160" s="350"/>
      <c r="CZ160" s="350"/>
      <c r="DA160" s="350"/>
      <c r="DB160" s="350"/>
      <c r="DC160" s="350"/>
      <c r="DD160" s="350"/>
      <c r="DE160" s="350"/>
      <c r="DF160" s="350"/>
      <c r="DG160" s="350"/>
      <c r="DH160" s="350"/>
      <c r="DI160" s="350"/>
      <c r="DJ160" s="350"/>
      <c r="DK160" s="350"/>
      <c r="DL160" s="350"/>
      <c r="DM160" s="350"/>
      <c r="DN160" s="350"/>
      <c r="DO160" s="350"/>
      <c r="DP160" s="350"/>
      <c r="DQ160" s="350"/>
      <c r="DR160" s="350"/>
      <c r="DS160" s="350"/>
      <c r="DT160" s="350"/>
      <c r="DU160" s="350"/>
      <c r="DV160" s="350"/>
      <c r="DW160" s="350"/>
      <c r="DX160" s="350"/>
      <c r="DY160" s="350"/>
      <c r="DZ160" s="350"/>
      <c r="EA160" s="350"/>
      <c r="EB160" s="350"/>
      <c r="EC160" s="350"/>
      <c r="ED160" s="350"/>
      <c r="EE160" s="350"/>
      <c r="EF160" s="350"/>
      <c r="EG160" s="350"/>
      <c r="EH160" s="350"/>
      <c r="EI160" s="350"/>
      <c r="EJ160" s="350"/>
      <c r="EK160" s="350"/>
      <c r="EL160" s="350"/>
      <c r="EM160" s="350"/>
      <c r="EN160" s="350"/>
      <c r="EO160" s="350"/>
      <c r="EP160" s="350"/>
      <c r="EQ160" s="350"/>
      <c r="ER160" s="350"/>
      <c r="ES160" s="350"/>
      <c r="ET160" s="350"/>
      <c r="EU160" s="350"/>
      <c r="EV160" s="350"/>
      <c r="EW160" s="350"/>
      <c r="EX160" s="350"/>
      <c r="EY160" s="350"/>
      <c r="EZ160" s="350"/>
      <c r="FA160" s="350"/>
      <c r="FB160" s="350"/>
      <c r="FC160" s="350"/>
      <c r="FD160" s="350"/>
      <c r="FE160" s="350"/>
      <c r="FF160" s="350"/>
      <c r="FG160" s="350"/>
      <c r="FH160" s="350"/>
      <c r="FI160" s="350"/>
      <c r="FJ160" s="350"/>
      <c r="FK160" s="350"/>
      <c r="FL160" s="350"/>
      <c r="FM160" s="350"/>
      <c r="FN160" s="350"/>
      <c r="FO160" s="350"/>
      <c r="FP160" s="350"/>
      <c r="FQ160" s="350"/>
      <c r="FR160" s="350"/>
      <c r="FS160" s="350"/>
      <c r="FT160" s="350"/>
      <c r="FU160" s="350"/>
      <c r="FV160" s="350"/>
      <c r="FW160" s="350"/>
      <c r="FX160" s="350"/>
      <c r="FY160" s="350"/>
      <c r="FZ160" s="350"/>
      <c r="GA160" s="350"/>
      <c r="GB160" s="350"/>
      <c r="GC160" s="350"/>
      <c r="GD160" s="350"/>
      <c r="GE160" s="350"/>
      <c r="GF160" s="350"/>
      <c r="GG160" s="350"/>
      <c r="GH160" s="350"/>
      <c r="GI160" s="350"/>
      <c r="GJ160" s="350"/>
      <c r="GK160" s="350"/>
      <c r="GL160" s="350"/>
      <c r="GM160" s="350"/>
      <c r="GN160" s="350"/>
      <c r="GO160" s="350"/>
      <c r="GP160" s="350"/>
      <c r="GQ160" s="350"/>
      <c r="GR160" s="350"/>
      <c r="GS160" s="350"/>
      <c r="GT160" s="350"/>
      <c r="GU160" s="350"/>
      <c r="GV160" s="350"/>
      <c r="GW160" s="350"/>
      <c r="GX160" s="350"/>
      <c r="GY160" s="350"/>
      <c r="GZ160" s="350"/>
      <c r="HA160" s="350"/>
      <c r="HB160" s="350"/>
      <c r="HC160" s="350"/>
      <c r="HD160" s="350"/>
      <c r="HE160" s="350"/>
      <c r="HF160" s="350"/>
      <c r="HG160" s="350"/>
      <c r="HH160" s="350"/>
      <c r="HI160" s="350"/>
      <c r="HJ160" s="350"/>
      <c r="HK160" s="350"/>
      <c r="HL160" s="350"/>
      <c r="HM160" s="350"/>
      <c r="HN160" s="350"/>
      <c r="HO160" s="350"/>
      <c r="HP160" s="350"/>
      <c r="HQ160" s="350"/>
      <c r="HR160" s="350"/>
      <c r="HS160" s="350"/>
      <c r="HT160" s="350"/>
      <c r="HU160" s="350"/>
      <c r="HV160" s="350"/>
      <c r="HW160" s="350"/>
      <c r="HX160" s="350"/>
      <c r="HY160" s="350"/>
      <c r="HZ160" s="350"/>
      <c r="IA160" s="350"/>
      <c r="IB160" s="350"/>
      <c r="IC160" s="350"/>
      <c r="ID160" s="350"/>
      <c r="IE160" s="350"/>
      <c r="IF160" s="350"/>
      <c r="IG160" s="350"/>
      <c r="IH160" s="350"/>
      <c r="II160" s="350"/>
      <c r="IJ160" s="350"/>
      <c r="IK160" s="350"/>
      <c r="IL160" s="350"/>
      <c r="IM160" s="350"/>
      <c r="IN160" s="350"/>
      <c r="IO160" s="350"/>
      <c r="IP160" s="350"/>
      <c r="IQ160" s="350"/>
      <c r="IR160" s="350"/>
      <c r="IS160" s="350"/>
      <c r="IT160" s="350"/>
      <c r="IU160" s="350"/>
      <c r="IV160" s="350"/>
      <c r="IW160" s="350"/>
      <c r="IX160" s="350"/>
      <c r="IY160" s="350"/>
      <c r="IZ160" s="350"/>
      <c r="JA160" s="350"/>
      <c r="JB160" s="350"/>
      <c r="JC160" s="350"/>
      <c r="JD160" s="350"/>
      <c r="JE160" s="350"/>
      <c r="JF160" s="350"/>
      <c r="JG160" s="350"/>
      <c r="JH160" s="350"/>
      <c r="JI160" s="350"/>
      <c r="JJ160" s="350"/>
      <c r="JK160" s="350"/>
      <c r="JL160" s="350"/>
      <c r="JM160" s="350"/>
      <c r="JN160" s="350"/>
      <c r="JO160" s="350"/>
      <c r="JP160" s="350"/>
      <c r="JQ160" s="350"/>
      <c r="JR160" s="350"/>
      <c r="JS160" s="350"/>
      <c r="JT160" s="350"/>
      <c r="JU160" s="350"/>
      <c r="JV160" s="350"/>
      <c r="JW160" s="350"/>
      <c r="JX160" s="350"/>
      <c r="JY160" s="350"/>
      <c r="JZ160" s="350"/>
      <c r="KA160" s="350"/>
      <c r="KB160" s="350"/>
      <c r="KC160" s="350"/>
      <c r="KD160" s="350"/>
      <c r="KE160" s="350"/>
      <c r="KF160" s="350"/>
      <c r="KG160" s="350"/>
      <c r="KH160" s="350"/>
      <c r="KI160" s="350"/>
      <c r="KJ160" s="350"/>
      <c r="KK160" s="350"/>
      <c r="KL160" s="350"/>
      <c r="KM160" s="350"/>
      <c r="KN160" s="350"/>
    </row>
    <row r="161" spans="1:300" s="56" customFormat="1" ht="11.25" x14ac:dyDescent="0.2">
      <c r="A161" s="366">
        <v>2009</v>
      </c>
      <c r="B161" s="349"/>
      <c r="C161" s="284">
        <v>10</v>
      </c>
      <c r="D161" s="284">
        <v>3</v>
      </c>
      <c r="E161" s="361"/>
      <c r="F161" s="284" t="s">
        <v>142</v>
      </c>
      <c r="G161" s="361"/>
      <c r="H161" s="284">
        <v>3</v>
      </c>
      <c r="I161" s="361"/>
      <c r="J161" s="284">
        <v>4</v>
      </c>
      <c r="K161" s="361"/>
      <c r="L161" s="362">
        <f t="shared" si="87"/>
        <v>30</v>
      </c>
      <c r="M161" s="361"/>
      <c r="N161" s="362">
        <f t="shared" si="88"/>
        <v>30</v>
      </c>
      <c r="O161" s="361"/>
      <c r="P161" s="350"/>
      <c r="Q161" s="350"/>
      <c r="R161" s="350"/>
      <c r="S161" s="350"/>
      <c r="T161" s="350"/>
      <c r="U161" s="350"/>
      <c r="V161" s="350"/>
      <c r="W161" s="350"/>
      <c r="X161" s="350"/>
      <c r="Y161" s="350"/>
      <c r="Z161" s="350"/>
      <c r="AA161" s="350"/>
      <c r="AB161" s="350"/>
      <c r="AC161" s="350"/>
      <c r="AD161" s="350"/>
      <c r="AE161" s="350"/>
      <c r="AF161" s="350"/>
      <c r="AG161" s="350"/>
      <c r="AH161" s="350"/>
      <c r="AI161" s="350"/>
      <c r="AJ161" s="350"/>
      <c r="AK161" s="350"/>
      <c r="AL161" s="350"/>
      <c r="AM161" s="350"/>
      <c r="AN161" s="350"/>
      <c r="AO161" s="350"/>
      <c r="AP161" s="350"/>
      <c r="AQ161" s="350"/>
      <c r="AR161" s="350"/>
      <c r="AS161" s="350"/>
      <c r="AT161" s="350"/>
      <c r="AU161" s="350"/>
      <c r="AV161" s="350"/>
      <c r="AW161" s="350"/>
      <c r="AX161" s="350"/>
      <c r="AY161" s="350"/>
      <c r="AZ161" s="350"/>
      <c r="BA161" s="350"/>
      <c r="BB161" s="350"/>
      <c r="BC161" s="350"/>
      <c r="BD161" s="350"/>
      <c r="BE161" s="350"/>
      <c r="BF161" s="350"/>
      <c r="BG161" s="350"/>
      <c r="BH161" s="350"/>
      <c r="BI161" s="350"/>
      <c r="BJ161" s="350"/>
      <c r="BK161" s="350"/>
      <c r="BL161" s="350"/>
      <c r="BM161" s="350"/>
      <c r="BN161" s="350"/>
      <c r="BO161" s="350"/>
      <c r="BP161" s="350"/>
      <c r="BQ161" s="350"/>
      <c r="BR161" s="350"/>
      <c r="BS161" s="350"/>
      <c r="BT161" s="350"/>
      <c r="BU161" s="350"/>
      <c r="BV161" s="350"/>
      <c r="BW161" s="350"/>
      <c r="BX161" s="350"/>
      <c r="BY161" s="350"/>
      <c r="BZ161" s="350"/>
      <c r="CA161" s="350"/>
      <c r="CB161" s="350"/>
      <c r="CC161" s="350"/>
      <c r="CD161" s="350"/>
      <c r="CE161" s="350"/>
      <c r="CF161" s="350"/>
      <c r="CG161" s="350"/>
      <c r="CH161" s="350"/>
      <c r="CI161" s="350"/>
      <c r="CJ161" s="350"/>
      <c r="CK161" s="350"/>
      <c r="CL161" s="350"/>
      <c r="CM161" s="350"/>
      <c r="CN161" s="350"/>
      <c r="CO161" s="350"/>
      <c r="CP161" s="350"/>
      <c r="CQ161" s="350"/>
      <c r="CR161" s="350"/>
      <c r="CS161" s="350"/>
      <c r="CT161" s="350"/>
      <c r="CU161" s="350"/>
      <c r="CV161" s="350"/>
      <c r="CW161" s="350"/>
      <c r="CX161" s="350"/>
      <c r="CY161" s="350"/>
      <c r="CZ161" s="350"/>
      <c r="DA161" s="350"/>
      <c r="DB161" s="350"/>
      <c r="DC161" s="350"/>
      <c r="DD161" s="350"/>
      <c r="DE161" s="350"/>
      <c r="DF161" s="350"/>
      <c r="DG161" s="350"/>
      <c r="DH161" s="350"/>
      <c r="DI161" s="350"/>
      <c r="DJ161" s="350"/>
      <c r="DK161" s="350"/>
      <c r="DL161" s="350"/>
      <c r="DM161" s="350"/>
      <c r="DN161" s="350"/>
      <c r="DO161" s="350"/>
      <c r="DP161" s="350"/>
      <c r="DQ161" s="350"/>
      <c r="DR161" s="350"/>
      <c r="DS161" s="350"/>
      <c r="DT161" s="350"/>
      <c r="DU161" s="350"/>
      <c r="DV161" s="350"/>
      <c r="DW161" s="350"/>
      <c r="DX161" s="350"/>
      <c r="DY161" s="350"/>
      <c r="DZ161" s="350"/>
      <c r="EA161" s="350"/>
      <c r="EB161" s="350"/>
      <c r="EC161" s="350"/>
      <c r="ED161" s="350"/>
      <c r="EE161" s="350"/>
      <c r="EF161" s="350"/>
      <c r="EG161" s="350"/>
      <c r="EH161" s="350"/>
      <c r="EI161" s="350"/>
      <c r="EJ161" s="350"/>
      <c r="EK161" s="350"/>
      <c r="EL161" s="350"/>
      <c r="EM161" s="350"/>
      <c r="EN161" s="350"/>
      <c r="EO161" s="350"/>
      <c r="EP161" s="350"/>
      <c r="EQ161" s="350"/>
      <c r="ER161" s="350"/>
      <c r="ES161" s="350"/>
      <c r="ET161" s="350"/>
      <c r="EU161" s="350"/>
      <c r="EV161" s="350"/>
      <c r="EW161" s="350"/>
      <c r="EX161" s="350"/>
      <c r="EY161" s="350"/>
      <c r="EZ161" s="350"/>
      <c r="FA161" s="350"/>
      <c r="FB161" s="350"/>
      <c r="FC161" s="350"/>
      <c r="FD161" s="350"/>
      <c r="FE161" s="350"/>
      <c r="FF161" s="350"/>
      <c r="FG161" s="350"/>
      <c r="FH161" s="350"/>
      <c r="FI161" s="350"/>
      <c r="FJ161" s="350"/>
      <c r="FK161" s="350"/>
      <c r="FL161" s="350"/>
      <c r="FM161" s="350"/>
      <c r="FN161" s="350"/>
      <c r="FO161" s="350"/>
      <c r="FP161" s="350"/>
      <c r="FQ161" s="350"/>
      <c r="FR161" s="350"/>
      <c r="FS161" s="350"/>
      <c r="FT161" s="350"/>
      <c r="FU161" s="350"/>
      <c r="FV161" s="350"/>
      <c r="FW161" s="350"/>
      <c r="FX161" s="350"/>
      <c r="FY161" s="350"/>
      <c r="FZ161" s="350"/>
      <c r="GA161" s="350"/>
      <c r="GB161" s="350"/>
      <c r="GC161" s="350"/>
      <c r="GD161" s="350"/>
      <c r="GE161" s="350"/>
      <c r="GF161" s="350"/>
      <c r="GG161" s="350"/>
      <c r="GH161" s="350"/>
      <c r="GI161" s="350"/>
      <c r="GJ161" s="350"/>
      <c r="GK161" s="350"/>
      <c r="GL161" s="350"/>
      <c r="GM161" s="350"/>
      <c r="GN161" s="350"/>
      <c r="GO161" s="350"/>
      <c r="GP161" s="350"/>
      <c r="GQ161" s="350"/>
      <c r="GR161" s="350"/>
      <c r="GS161" s="350"/>
      <c r="GT161" s="350"/>
      <c r="GU161" s="350"/>
      <c r="GV161" s="350"/>
      <c r="GW161" s="350"/>
      <c r="GX161" s="350"/>
      <c r="GY161" s="350"/>
      <c r="GZ161" s="350"/>
      <c r="HA161" s="350"/>
      <c r="HB161" s="350"/>
      <c r="HC161" s="350"/>
      <c r="HD161" s="350"/>
      <c r="HE161" s="350"/>
      <c r="HF161" s="350"/>
      <c r="HG161" s="350"/>
      <c r="HH161" s="350"/>
      <c r="HI161" s="350"/>
      <c r="HJ161" s="350"/>
      <c r="HK161" s="350"/>
      <c r="HL161" s="350"/>
      <c r="HM161" s="350"/>
      <c r="HN161" s="350"/>
      <c r="HO161" s="350"/>
      <c r="HP161" s="350"/>
      <c r="HQ161" s="350"/>
      <c r="HR161" s="350"/>
      <c r="HS161" s="350"/>
      <c r="HT161" s="350"/>
      <c r="HU161" s="350"/>
      <c r="HV161" s="350"/>
      <c r="HW161" s="350"/>
      <c r="HX161" s="350"/>
      <c r="HY161" s="350"/>
      <c r="HZ161" s="350"/>
      <c r="IA161" s="350"/>
      <c r="IB161" s="350"/>
      <c r="IC161" s="350"/>
      <c r="ID161" s="350"/>
      <c r="IE161" s="350"/>
      <c r="IF161" s="350"/>
      <c r="IG161" s="350"/>
      <c r="IH161" s="350"/>
      <c r="II161" s="350"/>
      <c r="IJ161" s="350"/>
      <c r="IK161" s="350"/>
      <c r="IL161" s="350"/>
      <c r="IM161" s="350"/>
      <c r="IN161" s="350"/>
      <c r="IO161" s="350"/>
      <c r="IP161" s="350"/>
      <c r="IQ161" s="350"/>
      <c r="IR161" s="350"/>
      <c r="IS161" s="350"/>
      <c r="IT161" s="350"/>
      <c r="IU161" s="350"/>
      <c r="IV161" s="350"/>
      <c r="IW161" s="350"/>
      <c r="IX161" s="350"/>
      <c r="IY161" s="350"/>
      <c r="IZ161" s="350"/>
      <c r="JA161" s="350"/>
      <c r="JB161" s="350"/>
      <c r="JC161" s="350"/>
      <c r="JD161" s="350"/>
      <c r="JE161" s="350"/>
      <c r="JF161" s="350"/>
      <c r="JG161" s="350"/>
      <c r="JH161" s="350"/>
      <c r="JI161" s="350"/>
      <c r="JJ161" s="350"/>
      <c r="JK161" s="350"/>
      <c r="JL161" s="350"/>
      <c r="JM161" s="350"/>
      <c r="JN161" s="350"/>
      <c r="JO161" s="350"/>
      <c r="JP161" s="350"/>
      <c r="JQ161" s="350"/>
      <c r="JR161" s="350"/>
      <c r="JS161" s="350"/>
      <c r="JT161" s="350"/>
      <c r="JU161" s="350"/>
      <c r="JV161" s="350"/>
      <c r="JW161" s="350"/>
      <c r="JX161" s="350"/>
      <c r="JY161" s="350"/>
      <c r="JZ161" s="350"/>
      <c r="KA161" s="350"/>
      <c r="KB161" s="350"/>
      <c r="KC161" s="350"/>
      <c r="KD161" s="350"/>
      <c r="KE161" s="350"/>
      <c r="KF161" s="350"/>
      <c r="KG161" s="350"/>
      <c r="KH161" s="350"/>
      <c r="KI161" s="350"/>
      <c r="KJ161" s="350"/>
      <c r="KK161" s="350"/>
      <c r="KL161" s="350"/>
      <c r="KM161" s="350"/>
      <c r="KN161" s="350"/>
    </row>
    <row r="162" spans="1:300" s="201" customFormat="1" ht="11.25" x14ac:dyDescent="0.2">
      <c r="A162" s="366">
        <v>2010</v>
      </c>
      <c r="B162" s="349"/>
      <c r="C162" s="283">
        <v>8</v>
      </c>
      <c r="D162" s="284">
        <v>4</v>
      </c>
      <c r="E162" s="361"/>
      <c r="F162" s="284" t="s">
        <v>142</v>
      </c>
      <c r="G162" s="361"/>
      <c r="H162" s="284">
        <v>1</v>
      </c>
      <c r="I162" s="361"/>
      <c r="J162" s="285">
        <v>3</v>
      </c>
      <c r="K162" s="361"/>
      <c r="L162" s="362">
        <f t="shared" si="87"/>
        <v>12.5</v>
      </c>
      <c r="M162" s="361"/>
      <c r="N162" s="362">
        <f t="shared" si="88"/>
        <v>12.5</v>
      </c>
      <c r="O162" s="361"/>
      <c r="P162" s="349"/>
      <c r="Q162" s="349"/>
      <c r="R162" s="349"/>
      <c r="S162" s="349"/>
      <c r="T162" s="349"/>
      <c r="U162" s="349"/>
      <c r="V162" s="349"/>
      <c r="W162" s="349"/>
      <c r="X162" s="349"/>
      <c r="Y162" s="349"/>
      <c r="Z162" s="349"/>
      <c r="AA162" s="349"/>
      <c r="AB162" s="349"/>
      <c r="AC162" s="349"/>
      <c r="AD162" s="349"/>
      <c r="AE162" s="349"/>
      <c r="AF162" s="349"/>
      <c r="AG162" s="349"/>
      <c r="AH162" s="349"/>
      <c r="AI162" s="349"/>
      <c r="AJ162" s="349"/>
      <c r="AK162" s="349"/>
      <c r="AL162" s="349"/>
      <c r="AM162" s="349"/>
      <c r="AN162" s="349"/>
      <c r="AO162" s="349"/>
      <c r="AP162" s="349"/>
      <c r="AQ162" s="349"/>
      <c r="AR162" s="349"/>
      <c r="AS162" s="349"/>
      <c r="AT162" s="349"/>
      <c r="AU162" s="349"/>
      <c r="AV162" s="349"/>
      <c r="AW162" s="349"/>
      <c r="AX162" s="349"/>
      <c r="AY162" s="349"/>
      <c r="AZ162" s="349"/>
      <c r="BA162" s="349"/>
      <c r="BB162" s="349"/>
      <c r="BC162" s="349"/>
      <c r="BD162" s="349"/>
      <c r="BE162" s="349"/>
      <c r="BF162" s="349"/>
      <c r="BG162" s="349"/>
      <c r="BH162" s="349"/>
      <c r="BI162" s="349"/>
      <c r="BJ162" s="349"/>
      <c r="BK162" s="349"/>
      <c r="BL162" s="349"/>
      <c r="BM162" s="349"/>
      <c r="BN162" s="349"/>
      <c r="BO162" s="349"/>
      <c r="BP162" s="349"/>
      <c r="BQ162" s="349"/>
      <c r="BR162" s="349"/>
      <c r="BS162" s="349"/>
      <c r="BT162" s="349"/>
      <c r="BU162" s="349"/>
      <c r="BV162" s="349"/>
      <c r="BW162" s="349"/>
      <c r="BX162" s="349"/>
      <c r="BY162" s="349"/>
      <c r="BZ162" s="349"/>
      <c r="CA162" s="349"/>
      <c r="CB162" s="349"/>
      <c r="CC162" s="349"/>
      <c r="CD162" s="349"/>
      <c r="CE162" s="349"/>
      <c r="CF162" s="349"/>
      <c r="CG162" s="349"/>
      <c r="CH162" s="349"/>
      <c r="CI162" s="349"/>
      <c r="CJ162" s="349"/>
      <c r="CK162" s="349"/>
      <c r="CL162" s="349"/>
      <c r="CM162" s="349"/>
      <c r="CN162" s="349"/>
      <c r="CO162" s="349"/>
      <c r="CP162" s="349"/>
      <c r="CQ162" s="349"/>
      <c r="CR162" s="349"/>
      <c r="CS162" s="349"/>
      <c r="CT162" s="349"/>
      <c r="CU162" s="349"/>
      <c r="CV162" s="349"/>
      <c r="CW162" s="349"/>
      <c r="CX162" s="349"/>
      <c r="CY162" s="349"/>
      <c r="CZ162" s="349"/>
      <c r="DA162" s="349"/>
      <c r="DB162" s="349"/>
      <c r="DC162" s="349"/>
      <c r="DD162" s="349"/>
      <c r="DE162" s="349"/>
      <c r="DF162" s="349"/>
      <c r="DG162" s="349"/>
      <c r="DH162" s="349"/>
      <c r="DI162" s="349"/>
      <c r="DJ162" s="349"/>
      <c r="DK162" s="349"/>
      <c r="DL162" s="349"/>
      <c r="DM162" s="349"/>
      <c r="DN162" s="349"/>
      <c r="DO162" s="349"/>
      <c r="DP162" s="349"/>
      <c r="DQ162" s="349"/>
      <c r="DR162" s="349"/>
      <c r="DS162" s="349"/>
      <c r="DT162" s="349"/>
      <c r="DU162" s="349"/>
      <c r="DV162" s="349"/>
      <c r="DW162" s="349"/>
      <c r="DX162" s="349"/>
      <c r="DY162" s="349"/>
      <c r="DZ162" s="349"/>
      <c r="EA162" s="349"/>
      <c r="EB162" s="349"/>
      <c r="EC162" s="349"/>
      <c r="ED162" s="349"/>
      <c r="EE162" s="349"/>
      <c r="EF162" s="349"/>
      <c r="EG162" s="349"/>
      <c r="EH162" s="349"/>
      <c r="EI162" s="349"/>
      <c r="EJ162" s="349"/>
      <c r="EK162" s="349"/>
      <c r="EL162" s="349"/>
      <c r="EM162" s="349"/>
      <c r="EN162" s="349"/>
      <c r="EO162" s="349"/>
      <c r="EP162" s="349"/>
      <c r="EQ162" s="349"/>
      <c r="ER162" s="349"/>
      <c r="ES162" s="349"/>
      <c r="ET162" s="349"/>
      <c r="EU162" s="349"/>
      <c r="EV162" s="349"/>
      <c r="EW162" s="349"/>
      <c r="EX162" s="349"/>
      <c r="EY162" s="349"/>
      <c r="EZ162" s="349"/>
      <c r="FA162" s="349"/>
      <c r="FB162" s="349"/>
      <c r="FC162" s="349"/>
      <c r="FD162" s="349"/>
      <c r="FE162" s="349"/>
      <c r="FF162" s="349"/>
      <c r="FG162" s="349"/>
      <c r="FH162" s="349"/>
      <c r="FI162" s="349"/>
      <c r="FJ162" s="349"/>
      <c r="FK162" s="349"/>
      <c r="FL162" s="349"/>
      <c r="FM162" s="349"/>
      <c r="FN162" s="349"/>
      <c r="FO162" s="349"/>
      <c r="FP162" s="349"/>
      <c r="FQ162" s="349"/>
      <c r="FR162" s="349"/>
      <c r="FS162" s="349"/>
      <c r="FT162" s="349"/>
      <c r="FU162" s="349"/>
      <c r="FV162" s="349"/>
      <c r="FW162" s="349"/>
      <c r="FX162" s="349"/>
      <c r="FY162" s="349"/>
      <c r="FZ162" s="349"/>
      <c r="GA162" s="349"/>
      <c r="GB162" s="349"/>
      <c r="GC162" s="349"/>
      <c r="GD162" s="349"/>
      <c r="GE162" s="349"/>
      <c r="GF162" s="349"/>
      <c r="GG162" s="349"/>
      <c r="GH162" s="349"/>
      <c r="GI162" s="349"/>
      <c r="GJ162" s="349"/>
      <c r="GK162" s="349"/>
      <c r="GL162" s="349"/>
      <c r="GM162" s="349"/>
      <c r="GN162" s="349"/>
      <c r="GO162" s="349"/>
      <c r="GP162" s="349"/>
      <c r="GQ162" s="349"/>
      <c r="GR162" s="349"/>
      <c r="GS162" s="349"/>
      <c r="GT162" s="349"/>
      <c r="GU162" s="349"/>
      <c r="GV162" s="349"/>
      <c r="GW162" s="349"/>
      <c r="GX162" s="349"/>
      <c r="GY162" s="349"/>
      <c r="GZ162" s="349"/>
      <c r="HA162" s="349"/>
      <c r="HB162" s="349"/>
      <c r="HC162" s="349"/>
      <c r="HD162" s="349"/>
      <c r="HE162" s="349"/>
      <c r="HF162" s="349"/>
      <c r="HG162" s="349"/>
      <c r="HH162" s="349"/>
      <c r="HI162" s="349"/>
      <c r="HJ162" s="349"/>
      <c r="HK162" s="349"/>
      <c r="HL162" s="349"/>
      <c r="HM162" s="349"/>
      <c r="HN162" s="349"/>
      <c r="HO162" s="349"/>
      <c r="HP162" s="349"/>
      <c r="HQ162" s="349"/>
      <c r="HR162" s="349"/>
      <c r="HS162" s="349"/>
      <c r="HT162" s="349"/>
      <c r="HU162" s="349"/>
      <c r="HV162" s="349"/>
      <c r="HW162" s="349"/>
      <c r="HX162" s="349"/>
      <c r="HY162" s="349"/>
      <c r="HZ162" s="349"/>
      <c r="IA162" s="349"/>
      <c r="IB162" s="349"/>
      <c r="IC162" s="349"/>
      <c r="ID162" s="349"/>
      <c r="IE162" s="349"/>
      <c r="IF162" s="349"/>
      <c r="IG162" s="349"/>
      <c r="IH162" s="349"/>
      <c r="II162" s="349"/>
      <c r="IJ162" s="349"/>
      <c r="IK162" s="349"/>
      <c r="IL162" s="349"/>
      <c r="IM162" s="349"/>
      <c r="IN162" s="349"/>
      <c r="IO162" s="349"/>
      <c r="IP162" s="349"/>
      <c r="IQ162" s="349"/>
      <c r="IR162" s="349"/>
      <c r="IS162" s="349"/>
      <c r="IT162" s="349"/>
      <c r="IU162" s="349"/>
      <c r="IV162" s="349"/>
      <c r="IW162" s="349"/>
      <c r="IX162" s="349"/>
      <c r="IY162" s="349"/>
      <c r="IZ162" s="349"/>
      <c r="JA162" s="349"/>
      <c r="JB162" s="349"/>
      <c r="JC162" s="349"/>
      <c r="JD162" s="349"/>
      <c r="JE162" s="349"/>
      <c r="JF162" s="349"/>
      <c r="JG162" s="349"/>
      <c r="JH162" s="349"/>
      <c r="JI162" s="349"/>
      <c r="JJ162" s="349"/>
      <c r="JK162" s="349"/>
      <c r="JL162" s="349"/>
      <c r="JM162" s="349"/>
      <c r="JN162" s="349"/>
      <c r="JO162" s="349"/>
      <c r="JP162" s="349"/>
      <c r="JQ162" s="349"/>
      <c r="JR162" s="349"/>
      <c r="JS162" s="349"/>
      <c r="JT162" s="349"/>
      <c r="JU162" s="349"/>
      <c r="JV162" s="349"/>
      <c r="JW162" s="349"/>
      <c r="JX162" s="349"/>
      <c r="JY162" s="349"/>
      <c r="JZ162" s="349"/>
      <c r="KA162" s="349"/>
      <c r="KB162" s="349"/>
      <c r="KC162" s="349"/>
      <c r="KD162" s="349"/>
      <c r="KE162" s="349"/>
      <c r="KF162" s="349"/>
      <c r="KG162" s="349"/>
      <c r="KH162" s="349"/>
      <c r="KI162" s="349"/>
      <c r="KJ162" s="349"/>
      <c r="KK162" s="349"/>
      <c r="KL162" s="349"/>
      <c r="KM162" s="349"/>
      <c r="KN162" s="349"/>
    </row>
    <row r="163" spans="1:300" s="345" customFormat="1" ht="11.25" x14ac:dyDescent="0.2">
      <c r="A163" s="361">
        <v>2011</v>
      </c>
      <c r="B163" s="350"/>
      <c r="C163" s="283">
        <v>11</v>
      </c>
      <c r="D163" s="284">
        <v>5</v>
      </c>
      <c r="E163" s="382" t="s">
        <v>623</v>
      </c>
      <c r="F163" s="284">
        <v>3</v>
      </c>
      <c r="G163" s="382" t="s">
        <v>623</v>
      </c>
      <c r="H163" s="284">
        <v>2</v>
      </c>
      <c r="I163" s="382" t="s">
        <v>623</v>
      </c>
      <c r="J163" s="285">
        <v>1</v>
      </c>
      <c r="K163" s="382" t="s">
        <v>623</v>
      </c>
      <c r="L163" s="362">
        <f t="shared" si="87"/>
        <v>45.454545454545453</v>
      </c>
      <c r="M163" s="382" t="s">
        <v>623</v>
      </c>
      <c r="N163" s="362">
        <f t="shared" si="88"/>
        <v>18.181818181818183</v>
      </c>
      <c r="O163" s="382" t="s">
        <v>623</v>
      </c>
      <c r="P163" s="350"/>
      <c r="Q163" s="350"/>
      <c r="R163" s="350"/>
      <c r="S163" s="350"/>
      <c r="T163" s="350"/>
      <c r="U163" s="350"/>
      <c r="V163" s="350"/>
      <c r="W163" s="350"/>
      <c r="X163" s="350"/>
      <c r="Y163" s="350"/>
      <c r="Z163" s="350"/>
      <c r="AA163" s="350"/>
      <c r="AB163" s="350"/>
      <c r="AC163" s="350"/>
      <c r="AD163" s="350"/>
      <c r="AE163" s="350"/>
      <c r="AF163" s="350"/>
      <c r="AG163" s="350"/>
      <c r="AH163" s="350"/>
      <c r="AI163" s="350"/>
      <c r="AJ163" s="350"/>
      <c r="AK163" s="350"/>
      <c r="AL163" s="350"/>
      <c r="AM163" s="350"/>
      <c r="AN163" s="350"/>
      <c r="AO163" s="350"/>
      <c r="AP163" s="350"/>
      <c r="AQ163" s="350"/>
      <c r="AR163" s="350"/>
      <c r="AS163" s="350"/>
      <c r="AT163" s="350"/>
      <c r="AU163" s="350"/>
      <c r="AV163" s="350"/>
      <c r="AW163" s="350"/>
      <c r="AX163" s="350"/>
      <c r="AY163" s="350"/>
      <c r="AZ163" s="350"/>
      <c r="BA163" s="350"/>
      <c r="BB163" s="350"/>
      <c r="BC163" s="350"/>
      <c r="BD163" s="350"/>
      <c r="BE163" s="350"/>
      <c r="BF163" s="350"/>
      <c r="BG163" s="350"/>
      <c r="BH163" s="350"/>
      <c r="BI163" s="350"/>
      <c r="BJ163" s="350"/>
      <c r="BK163" s="350"/>
      <c r="BL163" s="350"/>
      <c r="BM163" s="350"/>
      <c r="BN163" s="350"/>
      <c r="BO163" s="350"/>
      <c r="BP163" s="350"/>
      <c r="BQ163" s="350"/>
      <c r="BR163" s="350"/>
      <c r="BS163" s="350"/>
      <c r="BT163" s="350"/>
      <c r="BU163" s="350"/>
      <c r="BV163" s="350"/>
      <c r="BW163" s="350"/>
      <c r="BX163" s="350"/>
      <c r="BY163" s="350"/>
      <c r="BZ163" s="350"/>
      <c r="CA163" s="350"/>
      <c r="CB163" s="350"/>
      <c r="CC163" s="350"/>
      <c r="CD163" s="350"/>
      <c r="CE163" s="350"/>
      <c r="CF163" s="350"/>
      <c r="CG163" s="350"/>
      <c r="CH163" s="350"/>
      <c r="CI163" s="350"/>
      <c r="CJ163" s="350"/>
      <c r="CK163" s="350"/>
      <c r="CL163" s="350"/>
      <c r="CM163" s="350"/>
      <c r="CN163" s="350"/>
      <c r="CO163" s="350"/>
      <c r="CP163" s="350"/>
      <c r="CQ163" s="350"/>
      <c r="CR163" s="350"/>
      <c r="CS163" s="350"/>
      <c r="CT163" s="350"/>
      <c r="CU163" s="350"/>
      <c r="CV163" s="350"/>
      <c r="CW163" s="350"/>
      <c r="CX163" s="350"/>
      <c r="CY163" s="350"/>
      <c r="CZ163" s="350"/>
      <c r="DA163" s="350"/>
      <c r="DB163" s="350"/>
      <c r="DC163" s="350"/>
      <c r="DD163" s="350"/>
      <c r="DE163" s="350"/>
      <c r="DF163" s="350"/>
      <c r="DG163" s="350"/>
      <c r="DH163" s="350"/>
      <c r="DI163" s="350"/>
      <c r="DJ163" s="350"/>
      <c r="DK163" s="350"/>
      <c r="DL163" s="350"/>
      <c r="DM163" s="350"/>
      <c r="DN163" s="350"/>
      <c r="DO163" s="350"/>
      <c r="DP163" s="350"/>
      <c r="DQ163" s="350"/>
      <c r="DR163" s="350"/>
      <c r="DS163" s="350"/>
      <c r="DT163" s="350"/>
      <c r="DU163" s="350"/>
      <c r="DV163" s="350"/>
      <c r="DW163" s="350"/>
      <c r="DX163" s="350"/>
      <c r="DY163" s="350"/>
      <c r="DZ163" s="350"/>
      <c r="EA163" s="350"/>
      <c r="EB163" s="350"/>
      <c r="EC163" s="350"/>
      <c r="ED163" s="350"/>
      <c r="EE163" s="350"/>
      <c r="EF163" s="350"/>
      <c r="EG163" s="350"/>
      <c r="EH163" s="350"/>
      <c r="EI163" s="350"/>
      <c r="EJ163" s="350"/>
      <c r="EK163" s="350"/>
      <c r="EL163" s="350"/>
      <c r="EM163" s="350"/>
      <c r="EN163" s="350"/>
      <c r="EO163" s="350"/>
      <c r="EP163" s="350"/>
      <c r="EQ163" s="350"/>
      <c r="ER163" s="350"/>
      <c r="ES163" s="350"/>
      <c r="ET163" s="350"/>
      <c r="EU163" s="350"/>
      <c r="EV163" s="350"/>
      <c r="EW163" s="350"/>
      <c r="EX163" s="350"/>
      <c r="EY163" s="350"/>
      <c r="EZ163" s="350"/>
      <c r="FA163" s="350"/>
      <c r="FB163" s="350"/>
      <c r="FC163" s="350"/>
      <c r="FD163" s="350"/>
      <c r="FE163" s="350"/>
      <c r="FF163" s="350"/>
      <c r="FG163" s="350"/>
      <c r="FH163" s="350"/>
      <c r="FI163" s="350"/>
      <c r="FJ163" s="350"/>
      <c r="FK163" s="350"/>
      <c r="FL163" s="350"/>
      <c r="FM163" s="350"/>
      <c r="FN163" s="350"/>
      <c r="FO163" s="350"/>
      <c r="FP163" s="350"/>
      <c r="FQ163" s="350"/>
      <c r="FR163" s="350"/>
      <c r="FS163" s="350"/>
      <c r="FT163" s="350"/>
      <c r="FU163" s="350"/>
      <c r="FV163" s="350"/>
      <c r="FW163" s="350"/>
      <c r="FX163" s="350"/>
      <c r="FY163" s="350"/>
      <c r="FZ163" s="350"/>
      <c r="GA163" s="350"/>
      <c r="GB163" s="350"/>
      <c r="GC163" s="350"/>
      <c r="GD163" s="350"/>
      <c r="GE163" s="350"/>
      <c r="GF163" s="350"/>
      <c r="GG163" s="350"/>
      <c r="GH163" s="350"/>
      <c r="GI163" s="350"/>
      <c r="GJ163" s="350"/>
      <c r="GK163" s="350"/>
      <c r="GL163" s="350"/>
      <c r="GM163" s="350"/>
      <c r="GN163" s="350"/>
      <c r="GO163" s="350"/>
      <c r="GP163" s="350"/>
      <c r="GQ163" s="350"/>
      <c r="GR163" s="350"/>
      <c r="GS163" s="350"/>
      <c r="GT163" s="350"/>
      <c r="GU163" s="350"/>
      <c r="GV163" s="350"/>
      <c r="GW163" s="350"/>
      <c r="GX163" s="350"/>
      <c r="GY163" s="350"/>
      <c r="GZ163" s="350"/>
      <c r="HA163" s="350"/>
      <c r="HB163" s="350"/>
      <c r="HC163" s="350"/>
      <c r="HD163" s="350"/>
      <c r="HE163" s="350"/>
      <c r="HF163" s="350"/>
      <c r="HG163" s="350"/>
      <c r="HH163" s="350"/>
      <c r="HI163" s="350"/>
      <c r="HJ163" s="350"/>
      <c r="HK163" s="350"/>
      <c r="HL163" s="350"/>
      <c r="HM163" s="350"/>
      <c r="HN163" s="350"/>
      <c r="HO163" s="350"/>
      <c r="HP163" s="350"/>
      <c r="HQ163" s="350"/>
      <c r="HR163" s="350"/>
      <c r="HS163" s="350"/>
      <c r="HT163" s="350"/>
      <c r="HU163" s="350"/>
      <c r="HV163" s="350"/>
      <c r="HW163" s="350"/>
      <c r="HX163" s="350"/>
      <c r="HY163" s="350"/>
      <c r="HZ163" s="350"/>
      <c r="IA163" s="350"/>
      <c r="IB163" s="350"/>
      <c r="IC163" s="350"/>
      <c r="ID163" s="350"/>
      <c r="IE163" s="350"/>
      <c r="IF163" s="350"/>
      <c r="IG163" s="350"/>
      <c r="IH163" s="350"/>
      <c r="II163" s="350"/>
      <c r="IJ163" s="350"/>
      <c r="IK163" s="350"/>
      <c r="IL163" s="350"/>
      <c r="IM163" s="350"/>
      <c r="IN163" s="350"/>
      <c r="IO163" s="350"/>
      <c r="IP163" s="350"/>
      <c r="IQ163" s="350"/>
      <c r="IR163" s="350"/>
      <c r="IS163" s="350"/>
      <c r="IT163" s="350"/>
      <c r="IU163" s="350"/>
      <c r="IV163" s="350"/>
      <c r="IW163" s="350"/>
      <c r="IX163" s="350"/>
      <c r="IY163" s="350"/>
      <c r="IZ163" s="350"/>
      <c r="JA163" s="350"/>
      <c r="JB163" s="350"/>
      <c r="JC163" s="350"/>
      <c r="JD163" s="350"/>
      <c r="JE163" s="350"/>
      <c r="JF163" s="350"/>
      <c r="JG163" s="350"/>
      <c r="JH163" s="350"/>
      <c r="JI163" s="350"/>
      <c r="JJ163" s="350"/>
      <c r="JK163" s="350"/>
      <c r="JL163" s="350"/>
      <c r="JM163" s="350"/>
      <c r="JN163" s="350"/>
      <c r="JO163" s="350"/>
      <c r="JP163" s="350"/>
      <c r="JQ163" s="350"/>
      <c r="JR163" s="350"/>
      <c r="JS163" s="350"/>
      <c r="JT163" s="350"/>
      <c r="JU163" s="350"/>
      <c r="JV163" s="350"/>
      <c r="JW163" s="350"/>
      <c r="JX163" s="350"/>
      <c r="JY163" s="350"/>
      <c r="JZ163" s="350"/>
      <c r="KA163" s="350"/>
      <c r="KB163" s="350"/>
      <c r="KC163" s="350"/>
      <c r="KD163" s="350"/>
      <c r="KE163" s="350"/>
      <c r="KF163" s="350"/>
      <c r="KG163" s="350"/>
      <c r="KH163" s="350"/>
      <c r="KI163" s="350"/>
      <c r="KJ163" s="350"/>
      <c r="KK163" s="350"/>
      <c r="KL163" s="350"/>
      <c r="KM163" s="350"/>
      <c r="KN163" s="350"/>
    </row>
    <row r="164" spans="1:300" s="345" customFormat="1" ht="11.25" x14ac:dyDescent="0.2">
      <c r="A164" s="366">
        <v>2012</v>
      </c>
      <c r="B164" s="349"/>
      <c r="C164" s="283">
        <v>8</v>
      </c>
      <c r="D164" s="284">
        <v>5</v>
      </c>
      <c r="E164" s="361"/>
      <c r="F164" s="284" t="s">
        <v>142</v>
      </c>
      <c r="G164" s="361"/>
      <c r="H164" s="284">
        <v>3</v>
      </c>
      <c r="I164" s="361"/>
      <c r="J164" s="373" t="s">
        <v>142</v>
      </c>
      <c r="K164" s="361"/>
      <c r="L164" s="362">
        <f t="shared" si="87"/>
        <v>37.5</v>
      </c>
      <c r="M164" s="361"/>
      <c r="N164" s="362">
        <f t="shared" si="88"/>
        <v>37.5</v>
      </c>
      <c r="O164" s="361"/>
      <c r="P164" s="350"/>
      <c r="Q164" s="350"/>
      <c r="R164" s="350"/>
      <c r="S164" s="350"/>
      <c r="T164" s="350"/>
      <c r="U164" s="350"/>
      <c r="V164" s="350"/>
      <c r="W164" s="350"/>
      <c r="X164" s="350"/>
      <c r="Y164" s="350"/>
      <c r="Z164" s="350"/>
      <c r="AA164" s="350"/>
      <c r="AB164" s="350"/>
      <c r="AC164" s="350"/>
      <c r="AD164" s="350"/>
      <c r="AE164" s="350"/>
      <c r="AF164" s="350"/>
      <c r="AG164" s="350"/>
      <c r="AH164" s="350"/>
      <c r="AI164" s="350"/>
      <c r="AJ164" s="350"/>
      <c r="AK164" s="350"/>
      <c r="AL164" s="350"/>
      <c r="AM164" s="350"/>
      <c r="AN164" s="350"/>
      <c r="AO164" s="350"/>
      <c r="AP164" s="350"/>
      <c r="AQ164" s="350"/>
      <c r="AR164" s="350"/>
      <c r="AS164" s="350"/>
      <c r="AT164" s="350"/>
      <c r="AU164" s="350"/>
      <c r="AV164" s="350"/>
      <c r="AW164" s="350"/>
      <c r="AX164" s="350"/>
      <c r="AY164" s="350"/>
      <c r="AZ164" s="350"/>
      <c r="BA164" s="350"/>
      <c r="BB164" s="350"/>
      <c r="BC164" s="350"/>
      <c r="BD164" s="350"/>
      <c r="BE164" s="350"/>
      <c r="BF164" s="350"/>
      <c r="BG164" s="350"/>
      <c r="BH164" s="350"/>
      <c r="BI164" s="350"/>
      <c r="BJ164" s="350"/>
      <c r="BK164" s="350"/>
      <c r="BL164" s="350"/>
      <c r="BM164" s="350"/>
      <c r="BN164" s="350"/>
      <c r="BO164" s="350"/>
      <c r="BP164" s="350"/>
      <c r="BQ164" s="350"/>
      <c r="BR164" s="350"/>
      <c r="BS164" s="350"/>
      <c r="BT164" s="350"/>
      <c r="BU164" s="350"/>
      <c r="BV164" s="350"/>
      <c r="BW164" s="350"/>
      <c r="BX164" s="350"/>
      <c r="BY164" s="350"/>
      <c r="BZ164" s="350"/>
      <c r="CA164" s="350"/>
      <c r="CB164" s="350"/>
      <c r="CC164" s="350"/>
      <c r="CD164" s="350"/>
      <c r="CE164" s="350"/>
      <c r="CF164" s="350"/>
      <c r="CG164" s="350"/>
      <c r="CH164" s="350"/>
      <c r="CI164" s="350"/>
      <c r="CJ164" s="350"/>
      <c r="CK164" s="350"/>
      <c r="CL164" s="350"/>
      <c r="CM164" s="350"/>
      <c r="CN164" s="350"/>
      <c r="CO164" s="350"/>
      <c r="CP164" s="350"/>
      <c r="CQ164" s="350"/>
      <c r="CR164" s="350"/>
      <c r="CS164" s="350"/>
      <c r="CT164" s="350"/>
      <c r="CU164" s="350"/>
      <c r="CV164" s="350"/>
      <c r="CW164" s="350"/>
      <c r="CX164" s="350"/>
      <c r="CY164" s="350"/>
      <c r="CZ164" s="350"/>
      <c r="DA164" s="350"/>
      <c r="DB164" s="350"/>
      <c r="DC164" s="350"/>
      <c r="DD164" s="350"/>
      <c r="DE164" s="350"/>
      <c r="DF164" s="350"/>
      <c r="DG164" s="350"/>
      <c r="DH164" s="350"/>
      <c r="DI164" s="350"/>
      <c r="DJ164" s="350"/>
      <c r="DK164" s="350"/>
      <c r="DL164" s="350"/>
      <c r="DM164" s="350"/>
      <c r="DN164" s="350"/>
      <c r="DO164" s="350"/>
      <c r="DP164" s="350"/>
      <c r="DQ164" s="350"/>
      <c r="DR164" s="350"/>
      <c r="DS164" s="350"/>
      <c r="DT164" s="350"/>
      <c r="DU164" s="350"/>
      <c r="DV164" s="350"/>
      <c r="DW164" s="350"/>
      <c r="DX164" s="350"/>
      <c r="DY164" s="350"/>
      <c r="DZ164" s="350"/>
      <c r="EA164" s="350"/>
      <c r="EB164" s="350"/>
      <c r="EC164" s="350"/>
      <c r="ED164" s="350"/>
      <c r="EE164" s="350"/>
      <c r="EF164" s="350"/>
      <c r="EG164" s="350"/>
      <c r="EH164" s="350"/>
      <c r="EI164" s="350"/>
      <c r="EJ164" s="350"/>
      <c r="EK164" s="350"/>
      <c r="EL164" s="350"/>
      <c r="EM164" s="350"/>
      <c r="EN164" s="350"/>
      <c r="EO164" s="350"/>
      <c r="EP164" s="350"/>
      <c r="EQ164" s="350"/>
      <c r="ER164" s="350"/>
      <c r="ES164" s="350"/>
      <c r="ET164" s="350"/>
      <c r="EU164" s="350"/>
      <c r="EV164" s="350"/>
      <c r="EW164" s="350"/>
      <c r="EX164" s="350"/>
      <c r="EY164" s="350"/>
      <c r="EZ164" s="350"/>
      <c r="FA164" s="350"/>
      <c r="FB164" s="350"/>
      <c r="FC164" s="350"/>
      <c r="FD164" s="350"/>
      <c r="FE164" s="350"/>
      <c r="FF164" s="350"/>
      <c r="FG164" s="350"/>
      <c r="FH164" s="350"/>
      <c r="FI164" s="350"/>
      <c r="FJ164" s="350"/>
      <c r="FK164" s="350"/>
      <c r="FL164" s="350"/>
      <c r="FM164" s="350"/>
      <c r="FN164" s="350"/>
      <c r="FO164" s="350"/>
      <c r="FP164" s="350"/>
      <c r="FQ164" s="350"/>
      <c r="FR164" s="350"/>
      <c r="FS164" s="350"/>
      <c r="FT164" s="350"/>
      <c r="FU164" s="350"/>
      <c r="FV164" s="350"/>
      <c r="FW164" s="350"/>
      <c r="FX164" s="350"/>
      <c r="FY164" s="350"/>
      <c r="FZ164" s="350"/>
      <c r="GA164" s="350"/>
      <c r="GB164" s="350"/>
      <c r="GC164" s="350"/>
      <c r="GD164" s="350"/>
      <c r="GE164" s="350"/>
      <c r="GF164" s="350"/>
      <c r="GG164" s="350"/>
      <c r="GH164" s="350"/>
      <c r="GI164" s="350"/>
      <c r="GJ164" s="350"/>
      <c r="GK164" s="350"/>
      <c r="GL164" s="350"/>
      <c r="GM164" s="350"/>
      <c r="GN164" s="350"/>
      <c r="GO164" s="350"/>
      <c r="GP164" s="350"/>
      <c r="GQ164" s="350"/>
      <c r="GR164" s="350"/>
      <c r="GS164" s="350"/>
      <c r="GT164" s="350"/>
      <c r="GU164" s="350"/>
      <c r="GV164" s="350"/>
      <c r="GW164" s="350"/>
      <c r="GX164" s="350"/>
      <c r="GY164" s="350"/>
      <c r="GZ164" s="350"/>
      <c r="HA164" s="350"/>
      <c r="HB164" s="350"/>
      <c r="HC164" s="350"/>
      <c r="HD164" s="350"/>
      <c r="HE164" s="350"/>
      <c r="HF164" s="350"/>
      <c r="HG164" s="350"/>
      <c r="HH164" s="350"/>
      <c r="HI164" s="350"/>
      <c r="HJ164" s="350"/>
      <c r="HK164" s="350"/>
      <c r="HL164" s="350"/>
      <c r="HM164" s="350"/>
      <c r="HN164" s="350"/>
      <c r="HO164" s="350"/>
      <c r="HP164" s="350"/>
      <c r="HQ164" s="350"/>
      <c r="HR164" s="350"/>
      <c r="HS164" s="350"/>
      <c r="HT164" s="350"/>
      <c r="HU164" s="350"/>
      <c r="HV164" s="350"/>
      <c r="HW164" s="350"/>
      <c r="HX164" s="350"/>
      <c r="HY164" s="350"/>
      <c r="HZ164" s="350"/>
      <c r="IA164" s="350"/>
      <c r="IB164" s="350"/>
      <c r="IC164" s="350"/>
      <c r="ID164" s="350"/>
      <c r="IE164" s="350"/>
      <c r="IF164" s="350"/>
      <c r="IG164" s="350"/>
      <c r="IH164" s="350"/>
      <c r="II164" s="350"/>
      <c r="IJ164" s="350"/>
      <c r="IK164" s="350"/>
      <c r="IL164" s="350"/>
      <c r="IM164" s="350"/>
      <c r="IN164" s="350"/>
      <c r="IO164" s="350"/>
      <c r="IP164" s="350"/>
      <c r="IQ164" s="350"/>
      <c r="IR164" s="350"/>
      <c r="IS164" s="350"/>
      <c r="IT164" s="350"/>
      <c r="IU164" s="350"/>
      <c r="IV164" s="350"/>
      <c r="IW164" s="350"/>
      <c r="IX164" s="350"/>
      <c r="IY164" s="350"/>
      <c r="IZ164" s="350"/>
      <c r="JA164" s="350"/>
      <c r="JB164" s="350"/>
      <c r="JC164" s="350"/>
      <c r="JD164" s="350"/>
      <c r="JE164" s="350"/>
      <c r="JF164" s="350"/>
      <c r="JG164" s="350"/>
      <c r="JH164" s="350"/>
      <c r="JI164" s="350"/>
      <c r="JJ164" s="350"/>
      <c r="JK164" s="350"/>
      <c r="JL164" s="350"/>
      <c r="JM164" s="350"/>
      <c r="JN164" s="350"/>
      <c r="JO164" s="350"/>
      <c r="JP164" s="350"/>
      <c r="JQ164" s="350"/>
      <c r="JR164" s="350"/>
      <c r="JS164" s="350"/>
      <c r="JT164" s="350"/>
      <c r="JU164" s="350"/>
      <c r="JV164" s="350"/>
      <c r="JW164" s="350"/>
      <c r="JX164" s="350"/>
      <c r="JY164" s="350"/>
      <c r="JZ164" s="350"/>
      <c r="KA164" s="350"/>
      <c r="KB164" s="350"/>
      <c r="KC164" s="350"/>
      <c r="KD164" s="350"/>
      <c r="KE164" s="350"/>
      <c r="KF164" s="350"/>
      <c r="KG164" s="350"/>
      <c r="KH164" s="350"/>
      <c r="KI164" s="350"/>
      <c r="KJ164" s="350"/>
      <c r="KK164" s="350"/>
      <c r="KL164" s="350"/>
      <c r="KM164" s="350"/>
      <c r="KN164" s="350"/>
    </row>
    <row r="165" spans="1:300" s="345" customFormat="1" ht="11.25" x14ac:dyDescent="0.2">
      <c r="A165" s="361">
        <v>2013</v>
      </c>
      <c r="B165" s="349"/>
      <c r="C165" s="283">
        <v>3</v>
      </c>
      <c r="D165" s="284">
        <v>2</v>
      </c>
      <c r="E165" s="361"/>
      <c r="F165" s="284" t="s">
        <v>142</v>
      </c>
      <c r="G165" s="361"/>
      <c r="H165" s="284" t="s">
        <v>142</v>
      </c>
      <c r="I165" s="361"/>
      <c r="J165" s="373">
        <v>1</v>
      </c>
      <c r="K165" s="361"/>
      <c r="L165" s="217" t="s">
        <v>142</v>
      </c>
      <c r="M165" s="361"/>
      <c r="N165" s="217" t="s">
        <v>142</v>
      </c>
      <c r="O165" s="361"/>
      <c r="P165" s="350"/>
      <c r="Q165" s="350"/>
      <c r="R165" s="350"/>
      <c r="S165" s="350"/>
      <c r="T165" s="350"/>
      <c r="U165" s="350"/>
      <c r="V165" s="350"/>
      <c r="W165" s="350"/>
      <c r="X165" s="350"/>
      <c r="Y165" s="350"/>
      <c r="Z165" s="350"/>
      <c r="AA165" s="350"/>
      <c r="AB165" s="350"/>
      <c r="AC165" s="350"/>
      <c r="AD165" s="350"/>
      <c r="AE165" s="350"/>
      <c r="AF165" s="350"/>
      <c r="AG165" s="350"/>
      <c r="AH165" s="350"/>
      <c r="AI165" s="350"/>
      <c r="AJ165" s="350"/>
      <c r="AK165" s="350"/>
      <c r="AL165" s="350"/>
      <c r="AM165" s="350"/>
      <c r="AN165" s="350"/>
      <c r="AO165" s="350"/>
      <c r="AP165" s="350"/>
      <c r="AQ165" s="350"/>
      <c r="AR165" s="350"/>
      <c r="AS165" s="350"/>
      <c r="AT165" s="350"/>
      <c r="AU165" s="350"/>
      <c r="AV165" s="350"/>
      <c r="AW165" s="350"/>
      <c r="AX165" s="350"/>
      <c r="AY165" s="350"/>
      <c r="AZ165" s="350"/>
      <c r="BA165" s="350"/>
      <c r="BB165" s="350"/>
      <c r="BC165" s="350"/>
      <c r="BD165" s="350"/>
      <c r="BE165" s="350"/>
      <c r="BF165" s="350"/>
      <c r="BG165" s="350"/>
      <c r="BH165" s="350"/>
      <c r="BI165" s="350"/>
      <c r="BJ165" s="350"/>
      <c r="BK165" s="350"/>
      <c r="BL165" s="350"/>
      <c r="BM165" s="350"/>
      <c r="BN165" s="350"/>
      <c r="BO165" s="350"/>
      <c r="BP165" s="350"/>
      <c r="BQ165" s="350"/>
      <c r="BR165" s="350"/>
      <c r="BS165" s="350"/>
      <c r="BT165" s="350"/>
      <c r="BU165" s="350"/>
      <c r="BV165" s="350"/>
      <c r="BW165" s="350"/>
      <c r="BX165" s="350"/>
      <c r="BY165" s="350"/>
      <c r="BZ165" s="350"/>
      <c r="CA165" s="350"/>
      <c r="CB165" s="350"/>
      <c r="CC165" s="350"/>
      <c r="CD165" s="350"/>
      <c r="CE165" s="350"/>
      <c r="CF165" s="350"/>
      <c r="CG165" s="350"/>
      <c r="CH165" s="350"/>
      <c r="CI165" s="350"/>
      <c r="CJ165" s="350"/>
      <c r="CK165" s="350"/>
      <c r="CL165" s="350"/>
      <c r="CM165" s="350"/>
      <c r="CN165" s="350"/>
      <c r="CO165" s="350"/>
      <c r="CP165" s="350"/>
      <c r="CQ165" s="350"/>
      <c r="CR165" s="350"/>
      <c r="CS165" s="350"/>
      <c r="CT165" s="350"/>
      <c r="CU165" s="350"/>
      <c r="CV165" s="350"/>
      <c r="CW165" s="350"/>
      <c r="CX165" s="350"/>
      <c r="CY165" s="350"/>
      <c r="CZ165" s="350"/>
      <c r="DA165" s="350"/>
      <c r="DB165" s="350"/>
      <c r="DC165" s="350"/>
      <c r="DD165" s="350"/>
      <c r="DE165" s="350"/>
      <c r="DF165" s="350"/>
      <c r="DG165" s="350"/>
      <c r="DH165" s="350"/>
      <c r="DI165" s="350"/>
      <c r="DJ165" s="350"/>
      <c r="DK165" s="350"/>
      <c r="DL165" s="350"/>
      <c r="DM165" s="350"/>
      <c r="DN165" s="350"/>
      <c r="DO165" s="350"/>
      <c r="DP165" s="350"/>
      <c r="DQ165" s="350"/>
      <c r="DR165" s="350"/>
      <c r="DS165" s="350"/>
      <c r="DT165" s="350"/>
      <c r="DU165" s="350"/>
      <c r="DV165" s="350"/>
      <c r="DW165" s="350"/>
      <c r="DX165" s="350"/>
      <c r="DY165" s="350"/>
      <c r="DZ165" s="350"/>
      <c r="EA165" s="350"/>
      <c r="EB165" s="350"/>
      <c r="EC165" s="350"/>
      <c r="ED165" s="350"/>
      <c r="EE165" s="350"/>
      <c r="EF165" s="350"/>
      <c r="EG165" s="350"/>
      <c r="EH165" s="350"/>
      <c r="EI165" s="350"/>
      <c r="EJ165" s="350"/>
      <c r="EK165" s="350"/>
      <c r="EL165" s="350"/>
      <c r="EM165" s="350"/>
      <c r="EN165" s="350"/>
      <c r="EO165" s="350"/>
      <c r="EP165" s="350"/>
      <c r="EQ165" s="350"/>
      <c r="ER165" s="350"/>
      <c r="ES165" s="350"/>
      <c r="ET165" s="350"/>
      <c r="EU165" s="350"/>
      <c r="EV165" s="350"/>
      <c r="EW165" s="350"/>
      <c r="EX165" s="350"/>
      <c r="EY165" s="350"/>
      <c r="EZ165" s="350"/>
      <c r="FA165" s="350"/>
      <c r="FB165" s="350"/>
      <c r="FC165" s="350"/>
      <c r="FD165" s="350"/>
      <c r="FE165" s="350"/>
      <c r="FF165" s="350"/>
      <c r="FG165" s="350"/>
      <c r="FH165" s="350"/>
      <c r="FI165" s="350"/>
      <c r="FJ165" s="350"/>
      <c r="FK165" s="350"/>
      <c r="FL165" s="350"/>
      <c r="FM165" s="350"/>
      <c r="FN165" s="350"/>
      <c r="FO165" s="350"/>
      <c r="FP165" s="350"/>
      <c r="FQ165" s="350"/>
      <c r="FR165" s="350"/>
      <c r="FS165" s="350"/>
      <c r="FT165" s="350"/>
      <c r="FU165" s="350"/>
      <c r="FV165" s="350"/>
      <c r="FW165" s="350"/>
      <c r="FX165" s="350"/>
      <c r="FY165" s="350"/>
      <c r="FZ165" s="350"/>
      <c r="GA165" s="350"/>
      <c r="GB165" s="350"/>
      <c r="GC165" s="350"/>
      <c r="GD165" s="350"/>
      <c r="GE165" s="350"/>
      <c r="GF165" s="350"/>
      <c r="GG165" s="350"/>
      <c r="GH165" s="350"/>
      <c r="GI165" s="350"/>
      <c r="GJ165" s="350"/>
      <c r="GK165" s="350"/>
      <c r="GL165" s="350"/>
      <c r="GM165" s="350"/>
      <c r="GN165" s="350"/>
      <c r="GO165" s="350"/>
      <c r="GP165" s="350"/>
      <c r="GQ165" s="350"/>
      <c r="GR165" s="350"/>
      <c r="GS165" s="350"/>
      <c r="GT165" s="350"/>
      <c r="GU165" s="350"/>
      <c r="GV165" s="350"/>
      <c r="GW165" s="350"/>
      <c r="GX165" s="350"/>
      <c r="GY165" s="350"/>
      <c r="GZ165" s="350"/>
      <c r="HA165" s="350"/>
      <c r="HB165" s="350"/>
      <c r="HC165" s="350"/>
      <c r="HD165" s="350"/>
      <c r="HE165" s="350"/>
      <c r="HF165" s="350"/>
      <c r="HG165" s="350"/>
      <c r="HH165" s="350"/>
      <c r="HI165" s="350"/>
      <c r="HJ165" s="350"/>
      <c r="HK165" s="350"/>
      <c r="HL165" s="350"/>
      <c r="HM165" s="350"/>
      <c r="HN165" s="350"/>
      <c r="HO165" s="350"/>
      <c r="HP165" s="350"/>
      <c r="HQ165" s="350"/>
      <c r="HR165" s="350"/>
      <c r="HS165" s="350"/>
      <c r="HT165" s="350"/>
      <c r="HU165" s="350"/>
      <c r="HV165" s="350"/>
      <c r="HW165" s="350"/>
      <c r="HX165" s="350"/>
      <c r="HY165" s="350"/>
      <c r="HZ165" s="350"/>
      <c r="IA165" s="350"/>
      <c r="IB165" s="350"/>
      <c r="IC165" s="350"/>
      <c r="ID165" s="350"/>
      <c r="IE165" s="350"/>
      <c r="IF165" s="350"/>
      <c r="IG165" s="350"/>
      <c r="IH165" s="350"/>
      <c r="II165" s="350"/>
      <c r="IJ165" s="350"/>
      <c r="IK165" s="350"/>
      <c r="IL165" s="350"/>
      <c r="IM165" s="350"/>
      <c r="IN165" s="350"/>
      <c r="IO165" s="350"/>
      <c r="IP165" s="350"/>
      <c r="IQ165" s="350"/>
      <c r="IR165" s="350"/>
      <c r="IS165" s="350"/>
      <c r="IT165" s="350"/>
      <c r="IU165" s="350"/>
      <c r="IV165" s="350"/>
      <c r="IW165" s="350"/>
      <c r="IX165" s="350"/>
      <c r="IY165" s="350"/>
      <c r="IZ165" s="350"/>
      <c r="JA165" s="350"/>
      <c r="JB165" s="350"/>
      <c r="JC165" s="350"/>
      <c r="JD165" s="350"/>
      <c r="JE165" s="350"/>
      <c r="JF165" s="350"/>
      <c r="JG165" s="350"/>
      <c r="JH165" s="350"/>
      <c r="JI165" s="350"/>
      <c r="JJ165" s="350"/>
      <c r="JK165" s="350"/>
      <c r="JL165" s="350"/>
      <c r="JM165" s="350"/>
      <c r="JN165" s="350"/>
      <c r="JO165" s="350"/>
      <c r="JP165" s="350"/>
      <c r="JQ165" s="350"/>
      <c r="JR165" s="350"/>
      <c r="JS165" s="350"/>
      <c r="JT165" s="350"/>
      <c r="JU165" s="350"/>
      <c r="JV165" s="350"/>
      <c r="JW165" s="350"/>
      <c r="JX165" s="350"/>
      <c r="JY165" s="350"/>
      <c r="JZ165" s="350"/>
      <c r="KA165" s="350"/>
      <c r="KB165" s="350"/>
      <c r="KC165" s="350"/>
      <c r="KD165" s="350"/>
      <c r="KE165" s="350"/>
      <c r="KF165" s="350"/>
      <c r="KG165" s="350"/>
      <c r="KH165" s="350"/>
      <c r="KI165" s="350"/>
      <c r="KJ165" s="350"/>
      <c r="KK165" s="350"/>
      <c r="KL165" s="350"/>
      <c r="KM165" s="350"/>
      <c r="KN165" s="350"/>
    </row>
    <row r="166" spans="1:300" s="345" customFormat="1" ht="11.25" x14ac:dyDescent="0.2">
      <c r="A166" s="361">
        <v>2014</v>
      </c>
      <c r="B166" s="349"/>
      <c r="C166" s="283">
        <v>8</v>
      </c>
      <c r="D166" s="284">
        <v>5</v>
      </c>
      <c r="E166" s="361"/>
      <c r="F166" s="284" t="s">
        <v>142</v>
      </c>
      <c r="G166" s="361"/>
      <c r="H166" s="284">
        <v>2</v>
      </c>
      <c r="I166" s="361"/>
      <c r="J166" s="373">
        <v>1</v>
      </c>
      <c r="K166" s="361"/>
      <c r="L166" s="362">
        <f t="shared" ref="L166" si="89">100*SUM(F166,H166)/C166</f>
        <v>25</v>
      </c>
      <c r="M166" s="361"/>
      <c r="N166" s="362">
        <f t="shared" ref="N166" si="90">100*H166/C166</f>
        <v>25</v>
      </c>
      <c r="O166" s="361"/>
      <c r="P166" s="350"/>
      <c r="Q166" s="350"/>
      <c r="R166" s="350"/>
      <c r="S166" s="350"/>
      <c r="T166" s="350"/>
      <c r="U166" s="350"/>
      <c r="V166" s="350"/>
      <c r="W166" s="350"/>
      <c r="X166" s="350"/>
      <c r="Y166" s="350"/>
      <c r="Z166" s="350"/>
      <c r="AA166" s="350"/>
      <c r="AB166" s="350"/>
      <c r="AC166" s="350"/>
      <c r="AD166" s="350"/>
      <c r="AE166" s="350"/>
      <c r="AF166" s="350"/>
      <c r="AG166" s="350"/>
      <c r="AH166" s="350"/>
      <c r="AI166" s="350"/>
      <c r="AJ166" s="350"/>
      <c r="AK166" s="350"/>
      <c r="AL166" s="350"/>
      <c r="AM166" s="350"/>
      <c r="AN166" s="350"/>
      <c r="AO166" s="350"/>
      <c r="AP166" s="350"/>
      <c r="AQ166" s="350"/>
      <c r="AR166" s="350"/>
      <c r="AS166" s="350"/>
      <c r="AT166" s="350"/>
      <c r="AU166" s="350"/>
      <c r="AV166" s="350"/>
      <c r="AW166" s="350"/>
      <c r="AX166" s="350"/>
      <c r="AY166" s="350"/>
      <c r="AZ166" s="350"/>
      <c r="BA166" s="350"/>
      <c r="BB166" s="350"/>
      <c r="BC166" s="350"/>
      <c r="BD166" s="350"/>
      <c r="BE166" s="350"/>
      <c r="BF166" s="350"/>
      <c r="BG166" s="350"/>
      <c r="BH166" s="350"/>
      <c r="BI166" s="350"/>
      <c r="BJ166" s="350"/>
      <c r="BK166" s="350"/>
      <c r="BL166" s="350"/>
      <c r="BM166" s="350"/>
      <c r="BN166" s="350"/>
      <c r="BO166" s="350"/>
      <c r="BP166" s="350"/>
      <c r="BQ166" s="350"/>
      <c r="BR166" s="350"/>
      <c r="BS166" s="350"/>
      <c r="BT166" s="350"/>
      <c r="BU166" s="350"/>
      <c r="BV166" s="350"/>
      <c r="BW166" s="350"/>
      <c r="BX166" s="350"/>
      <c r="BY166" s="350"/>
      <c r="BZ166" s="350"/>
      <c r="CA166" s="350"/>
      <c r="CB166" s="350"/>
      <c r="CC166" s="350"/>
      <c r="CD166" s="350"/>
      <c r="CE166" s="350"/>
      <c r="CF166" s="350"/>
      <c r="CG166" s="350"/>
      <c r="CH166" s="350"/>
      <c r="CI166" s="350"/>
      <c r="CJ166" s="350"/>
      <c r="CK166" s="350"/>
      <c r="CL166" s="350"/>
      <c r="CM166" s="350"/>
      <c r="CN166" s="350"/>
      <c r="CO166" s="350"/>
      <c r="CP166" s="350"/>
      <c r="CQ166" s="350"/>
      <c r="CR166" s="350"/>
      <c r="CS166" s="350"/>
      <c r="CT166" s="350"/>
      <c r="CU166" s="350"/>
      <c r="CV166" s="350"/>
      <c r="CW166" s="350"/>
      <c r="CX166" s="350"/>
      <c r="CY166" s="350"/>
      <c r="CZ166" s="350"/>
      <c r="DA166" s="350"/>
      <c r="DB166" s="350"/>
      <c r="DC166" s="350"/>
      <c r="DD166" s="350"/>
      <c r="DE166" s="350"/>
      <c r="DF166" s="350"/>
      <c r="DG166" s="350"/>
      <c r="DH166" s="350"/>
      <c r="DI166" s="350"/>
      <c r="DJ166" s="350"/>
      <c r="DK166" s="350"/>
      <c r="DL166" s="350"/>
      <c r="DM166" s="350"/>
      <c r="DN166" s="350"/>
      <c r="DO166" s="350"/>
      <c r="DP166" s="350"/>
      <c r="DQ166" s="350"/>
      <c r="DR166" s="350"/>
      <c r="DS166" s="350"/>
      <c r="DT166" s="350"/>
      <c r="DU166" s="350"/>
      <c r="DV166" s="350"/>
      <c r="DW166" s="350"/>
      <c r="DX166" s="350"/>
      <c r="DY166" s="350"/>
      <c r="DZ166" s="350"/>
      <c r="EA166" s="350"/>
      <c r="EB166" s="350"/>
      <c r="EC166" s="350"/>
      <c r="ED166" s="350"/>
      <c r="EE166" s="350"/>
      <c r="EF166" s="350"/>
      <c r="EG166" s="350"/>
      <c r="EH166" s="350"/>
      <c r="EI166" s="350"/>
      <c r="EJ166" s="350"/>
      <c r="EK166" s="350"/>
      <c r="EL166" s="350"/>
      <c r="EM166" s="350"/>
      <c r="EN166" s="350"/>
      <c r="EO166" s="350"/>
      <c r="EP166" s="350"/>
      <c r="EQ166" s="350"/>
      <c r="ER166" s="350"/>
      <c r="ES166" s="350"/>
      <c r="ET166" s="350"/>
      <c r="EU166" s="350"/>
      <c r="EV166" s="350"/>
      <c r="EW166" s="350"/>
      <c r="EX166" s="350"/>
      <c r="EY166" s="350"/>
      <c r="EZ166" s="350"/>
      <c r="FA166" s="350"/>
      <c r="FB166" s="350"/>
      <c r="FC166" s="350"/>
      <c r="FD166" s="350"/>
      <c r="FE166" s="350"/>
      <c r="FF166" s="350"/>
      <c r="FG166" s="350"/>
      <c r="FH166" s="350"/>
      <c r="FI166" s="350"/>
      <c r="FJ166" s="350"/>
      <c r="FK166" s="350"/>
      <c r="FL166" s="350"/>
      <c r="FM166" s="350"/>
      <c r="FN166" s="350"/>
      <c r="FO166" s="350"/>
      <c r="FP166" s="350"/>
      <c r="FQ166" s="350"/>
      <c r="FR166" s="350"/>
      <c r="FS166" s="350"/>
      <c r="FT166" s="350"/>
      <c r="FU166" s="350"/>
      <c r="FV166" s="350"/>
      <c r="FW166" s="350"/>
      <c r="FX166" s="350"/>
      <c r="FY166" s="350"/>
      <c r="FZ166" s="350"/>
      <c r="GA166" s="350"/>
      <c r="GB166" s="350"/>
      <c r="GC166" s="350"/>
      <c r="GD166" s="350"/>
      <c r="GE166" s="350"/>
      <c r="GF166" s="350"/>
      <c r="GG166" s="350"/>
      <c r="GH166" s="350"/>
      <c r="GI166" s="350"/>
      <c r="GJ166" s="350"/>
      <c r="GK166" s="350"/>
      <c r="GL166" s="350"/>
      <c r="GM166" s="350"/>
      <c r="GN166" s="350"/>
      <c r="GO166" s="350"/>
      <c r="GP166" s="350"/>
      <c r="GQ166" s="350"/>
      <c r="GR166" s="350"/>
      <c r="GS166" s="350"/>
      <c r="GT166" s="350"/>
      <c r="GU166" s="350"/>
      <c r="GV166" s="350"/>
      <c r="GW166" s="350"/>
      <c r="GX166" s="350"/>
      <c r="GY166" s="350"/>
      <c r="GZ166" s="350"/>
      <c r="HA166" s="350"/>
      <c r="HB166" s="350"/>
      <c r="HC166" s="350"/>
      <c r="HD166" s="350"/>
      <c r="HE166" s="350"/>
      <c r="HF166" s="350"/>
      <c r="HG166" s="350"/>
      <c r="HH166" s="350"/>
      <c r="HI166" s="350"/>
      <c r="HJ166" s="350"/>
      <c r="HK166" s="350"/>
      <c r="HL166" s="350"/>
      <c r="HM166" s="350"/>
      <c r="HN166" s="350"/>
      <c r="HO166" s="350"/>
      <c r="HP166" s="350"/>
      <c r="HQ166" s="350"/>
      <c r="HR166" s="350"/>
      <c r="HS166" s="350"/>
      <c r="HT166" s="350"/>
      <c r="HU166" s="350"/>
      <c r="HV166" s="350"/>
      <c r="HW166" s="350"/>
      <c r="HX166" s="350"/>
      <c r="HY166" s="350"/>
      <c r="HZ166" s="350"/>
      <c r="IA166" s="350"/>
      <c r="IB166" s="350"/>
      <c r="IC166" s="350"/>
      <c r="ID166" s="350"/>
      <c r="IE166" s="350"/>
      <c r="IF166" s="350"/>
      <c r="IG166" s="350"/>
      <c r="IH166" s="350"/>
      <c r="II166" s="350"/>
      <c r="IJ166" s="350"/>
      <c r="IK166" s="350"/>
      <c r="IL166" s="350"/>
      <c r="IM166" s="350"/>
      <c r="IN166" s="350"/>
      <c r="IO166" s="350"/>
      <c r="IP166" s="350"/>
      <c r="IQ166" s="350"/>
      <c r="IR166" s="350"/>
      <c r="IS166" s="350"/>
      <c r="IT166" s="350"/>
      <c r="IU166" s="350"/>
      <c r="IV166" s="350"/>
      <c r="IW166" s="350"/>
      <c r="IX166" s="350"/>
      <c r="IY166" s="350"/>
      <c r="IZ166" s="350"/>
      <c r="JA166" s="350"/>
      <c r="JB166" s="350"/>
      <c r="JC166" s="350"/>
      <c r="JD166" s="350"/>
      <c r="JE166" s="350"/>
      <c r="JF166" s="350"/>
      <c r="JG166" s="350"/>
      <c r="JH166" s="350"/>
      <c r="JI166" s="350"/>
      <c r="JJ166" s="350"/>
      <c r="JK166" s="350"/>
      <c r="JL166" s="350"/>
      <c r="JM166" s="350"/>
      <c r="JN166" s="350"/>
      <c r="JO166" s="350"/>
      <c r="JP166" s="350"/>
      <c r="JQ166" s="350"/>
      <c r="JR166" s="350"/>
      <c r="JS166" s="350"/>
      <c r="JT166" s="350"/>
      <c r="JU166" s="350"/>
      <c r="JV166" s="350"/>
      <c r="JW166" s="350"/>
      <c r="JX166" s="350"/>
      <c r="JY166" s="350"/>
      <c r="JZ166" s="350"/>
      <c r="KA166" s="350"/>
      <c r="KB166" s="350"/>
      <c r="KC166" s="350"/>
      <c r="KD166" s="350"/>
      <c r="KE166" s="350"/>
      <c r="KF166" s="350"/>
      <c r="KG166" s="350"/>
      <c r="KH166" s="350"/>
      <c r="KI166" s="350"/>
      <c r="KJ166" s="350"/>
      <c r="KK166" s="350"/>
      <c r="KL166" s="350"/>
      <c r="KM166" s="350"/>
      <c r="KN166" s="350"/>
    </row>
    <row r="167" spans="1:300" s="514" customFormat="1" ht="11.25" x14ac:dyDescent="0.2">
      <c r="A167" s="374" t="s">
        <v>663</v>
      </c>
      <c r="B167" s="374"/>
      <c r="C167" s="375">
        <f>SUM(C158:C166)</f>
        <v>86</v>
      </c>
      <c r="D167" s="375">
        <f t="shared" ref="D167" si="91">SUM(D158:D166)</f>
        <v>46</v>
      </c>
      <c r="E167" s="375">
        <f t="shared" ref="E167" si="92">SUM(E158:E166)</f>
        <v>0</v>
      </c>
      <c r="F167" s="375">
        <f t="shared" ref="F167" si="93">SUM(F158:F166)</f>
        <v>4</v>
      </c>
      <c r="G167" s="375">
        <f t="shared" ref="G167" si="94">SUM(G158:G166)</f>
        <v>0</v>
      </c>
      <c r="H167" s="375">
        <f t="shared" ref="H167" si="95">SUM(H158:H166)</f>
        <v>18</v>
      </c>
      <c r="I167" s="375">
        <f t="shared" ref="I167" si="96">SUM(I158:I166)</f>
        <v>0</v>
      </c>
      <c r="J167" s="375">
        <f t="shared" ref="J167" si="97">SUM(J158:J166)</f>
        <v>18</v>
      </c>
      <c r="K167" s="494"/>
      <c r="L167" s="379">
        <f t="shared" si="87"/>
        <v>25.581395348837209</v>
      </c>
      <c r="M167" s="494"/>
      <c r="N167" s="379">
        <f t="shared" si="88"/>
        <v>20.930232558139537</v>
      </c>
      <c r="O167" s="494"/>
    </row>
    <row r="168" spans="1:300" x14ac:dyDescent="0.2">
      <c r="A168" s="350" t="s">
        <v>450</v>
      </c>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c r="AK168" s="270"/>
      <c r="AL168" s="270"/>
      <c r="AM168" s="270"/>
      <c r="AN168" s="270"/>
      <c r="AO168" s="270"/>
      <c r="AP168" s="270"/>
      <c r="AQ168" s="270"/>
      <c r="AR168" s="270"/>
      <c r="AS168" s="270"/>
      <c r="AT168" s="270"/>
      <c r="AU168" s="270"/>
      <c r="AV168" s="270"/>
      <c r="AW168" s="270"/>
      <c r="AX168" s="270"/>
      <c r="AY168" s="270"/>
      <c r="AZ168" s="270"/>
      <c r="BA168" s="270"/>
      <c r="BB168" s="270"/>
      <c r="BC168" s="270"/>
      <c r="BD168" s="270"/>
      <c r="BE168" s="270"/>
      <c r="BF168" s="270"/>
      <c r="BG168" s="270"/>
      <c r="BH168" s="270"/>
      <c r="BI168" s="270"/>
      <c r="BJ168" s="270"/>
      <c r="BK168" s="270"/>
      <c r="BL168" s="270"/>
      <c r="BM168" s="270"/>
      <c r="BN168" s="270"/>
      <c r="BO168" s="270"/>
      <c r="BP168" s="270"/>
      <c r="BQ168" s="270"/>
      <c r="BR168" s="270"/>
      <c r="BS168" s="270"/>
      <c r="BT168" s="270"/>
      <c r="BU168" s="270"/>
      <c r="BV168" s="270"/>
      <c r="BW168" s="270"/>
      <c r="BX168" s="270"/>
      <c r="BY168" s="270"/>
      <c r="BZ168" s="270"/>
      <c r="CA168" s="270"/>
      <c r="CB168" s="270"/>
      <c r="CC168" s="270"/>
      <c r="CD168" s="270"/>
      <c r="CE168" s="270"/>
      <c r="CF168" s="270"/>
      <c r="CG168" s="270"/>
      <c r="CH168" s="270"/>
      <c r="CI168" s="270"/>
      <c r="CJ168" s="270"/>
      <c r="CK168" s="270"/>
      <c r="CL168" s="270"/>
      <c r="CM168" s="270"/>
      <c r="CN168" s="270"/>
      <c r="CO168" s="270"/>
      <c r="CP168" s="270"/>
      <c r="CQ168" s="270"/>
      <c r="CR168" s="270"/>
      <c r="CS168" s="270"/>
      <c r="CT168" s="270"/>
      <c r="CU168" s="270"/>
      <c r="CV168" s="270"/>
      <c r="CW168" s="270"/>
      <c r="CX168" s="270"/>
      <c r="CY168" s="270"/>
      <c r="CZ168" s="270"/>
      <c r="DA168" s="270"/>
      <c r="DB168" s="270"/>
      <c r="DC168" s="270"/>
      <c r="DD168" s="270"/>
      <c r="DE168" s="270"/>
      <c r="DF168" s="270"/>
      <c r="DG168" s="270"/>
      <c r="DH168" s="270"/>
      <c r="DI168" s="270"/>
      <c r="DJ168" s="270"/>
      <c r="DK168" s="270"/>
      <c r="DL168" s="270"/>
      <c r="DM168" s="270"/>
      <c r="DN168" s="270"/>
      <c r="DO168" s="270"/>
      <c r="DP168" s="270"/>
      <c r="DQ168" s="270"/>
      <c r="DR168" s="270"/>
      <c r="DS168" s="270"/>
      <c r="DT168" s="270"/>
      <c r="DU168" s="270"/>
      <c r="DV168" s="270"/>
      <c r="DW168" s="270"/>
      <c r="DX168" s="270"/>
      <c r="DY168" s="270"/>
      <c r="DZ168" s="270"/>
      <c r="EA168" s="270"/>
      <c r="EB168" s="270"/>
      <c r="EC168" s="270"/>
      <c r="ED168" s="270"/>
      <c r="EE168" s="270"/>
      <c r="EF168" s="270"/>
      <c r="EG168" s="270"/>
      <c r="EH168" s="270"/>
      <c r="EI168" s="270"/>
      <c r="EJ168" s="270"/>
      <c r="EK168" s="270"/>
      <c r="EL168" s="270"/>
      <c r="EM168" s="270"/>
      <c r="EN168" s="270"/>
      <c r="EO168" s="270"/>
      <c r="EP168" s="270"/>
      <c r="EQ168" s="270"/>
      <c r="ER168" s="270"/>
      <c r="ES168" s="270"/>
      <c r="ET168" s="270"/>
      <c r="EU168" s="270"/>
      <c r="EV168" s="270"/>
      <c r="EW168" s="270"/>
      <c r="EX168" s="270"/>
      <c r="EY168" s="270"/>
      <c r="EZ168" s="270"/>
      <c r="FA168" s="270"/>
      <c r="FB168" s="270"/>
      <c r="FC168" s="270"/>
      <c r="FD168" s="270"/>
      <c r="FE168" s="270"/>
      <c r="FF168" s="270"/>
      <c r="FG168" s="270"/>
      <c r="FH168" s="270"/>
      <c r="FI168" s="270"/>
      <c r="FJ168" s="270"/>
      <c r="FK168" s="270"/>
      <c r="FL168" s="270"/>
      <c r="FM168" s="270"/>
      <c r="FN168" s="270"/>
      <c r="FO168" s="270"/>
      <c r="FP168" s="270"/>
      <c r="FQ168" s="270"/>
      <c r="FR168" s="270"/>
      <c r="FS168" s="270"/>
      <c r="FT168" s="270"/>
      <c r="FU168" s="270"/>
      <c r="FV168" s="270"/>
      <c r="FW168" s="270"/>
      <c r="FX168" s="270"/>
      <c r="FY168" s="270"/>
      <c r="FZ168" s="270"/>
      <c r="GA168" s="270"/>
      <c r="GB168" s="270"/>
      <c r="GC168" s="270"/>
      <c r="GD168" s="270"/>
      <c r="GE168" s="270"/>
      <c r="GF168" s="270"/>
      <c r="GG168" s="270"/>
      <c r="GH168" s="270"/>
      <c r="GI168" s="270"/>
      <c r="GJ168" s="270"/>
      <c r="GK168" s="270"/>
      <c r="GL168" s="270"/>
      <c r="GM168" s="270"/>
      <c r="GN168" s="270"/>
      <c r="GO168" s="270"/>
      <c r="GP168" s="270"/>
      <c r="GQ168" s="270"/>
      <c r="GR168" s="270"/>
      <c r="GS168" s="270"/>
      <c r="GT168" s="270"/>
      <c r="GU168" s="270"/>
      <c r="GV168" s="270"/>
      <c r="GW168" s="270"/>
      <c r="GX168" s="270"/>
      <c r="GY168" s="270"/>
      <c r="GZ168" s="270"/>
      <c r="HA168" s="270"/>
      <c r="HB168" s="270"/>
      <c r="HC168" s="270"/>
      <c r="HD168" s="270"/>
      <c r="HE168" s="270"/>
      <c r="HF168" s="270"/>
      <c r="HG168" s="270"/>
      <c r="HH168" s="270"/>
      <c r="HI168" s="270"/>
      <c r="HJ168" s="270"/>
      <c r="HK168" s="270"/>
      <c r="HL168" s="270"/>
      <c r="HM168" s="270"/>
      <c r="HN168" s="270"/>
      <c r="HO168" s="270"/>
      <c r="HP168" s="270"/>
      <c r="HQ168" s="270"/>
      <c r="HR168" s="270"/>
      <c r="HS168" s="270"/>
      <c r="HT168" s="270"/>
      <c r="HU168" s="270"/>
      <c r="HV168" s="270"/>
      <c r="HW168" s="270"/>
      <c r="HX168" s="270"/>
      <c r="HY168" s="270"/>
      <c r="HZ168" s="270"/>
      <c r="IA168" s="270"/>
      <c r="IB168" s="270"/>
      <c r="IC168" s="270"/>
      <c r="ID168" s="270"/>
      <c r="IE168" s="270"/>
      <c r="IF168" s="270"/>
      <c r="IG168" s="270"/>
      <c r="IH168" s="270"/>
      <c r="II168" s="270"/>
      <c r="IJ168" s="270"/>
      <c r="IK168" s="270"/>
      <c r="IL168" s="270"/>
      <c r="IM168" s="270"/>
      <c r="IN168" s="270"/>
      <c r="IO168" s="270"/>
      <c r="IP168" s="270"/>
      <c r="IQ168" s="270"/>
      <c r="IR168" s="270"/>
      <c r="IS168" s="270"/>
      <c r="IT168" s="270"/>
      <c r="IU168" s="270"/>
      <c r="IV168" s="270"/>
      <c r="IW168" s="270"/>
      <c r="IX168" s="270"/>
      <c r="IY168" s="270"/>
      <c r="IZ168" s="270"/>
      <c r="JA168" s="270"/>
      <c r="JB168" s="270"/>
      <c r="JC168" s="270"/>
      <c r="JD168" s="270"/>
      <c r="JE168" s="270"/>
      <c r="JF168" s="270"/>
      <c r="JG168" s="270"/>
      <c r="JH168" s="270"/>
      <c r="JI168" s="270"/>
      <c r="JJ168" s="270"/>
      <c r="JK168" s="270"/>
      <c r="JL168" s="270"/>
      <c r="JM168" s="270"/>
      <c r="JN168" s="270"/>
      <c r="JO168" s="270"/>
      <c r="JP168" s="270"/>
      <c r="JQ168" s="270"/>
      <c r="JR168" s="270"/>
      <c r="JS168" s="270"/>
      <c r="JT168" s="270"/>
      <c r="JU168" s="270"/>
      <c r="JV168" s="270"/>
      <c r="JW168" s="270"/>
      <c r="JX168" s="270"/>
      <c r="JY168" s="270"/>
      <c r="JZ168" s="270"/>
      <c r="KA168" s="270"/>
      <c r="KB168" s="270"/>
      <c r="KC168" s="270"/>
      <c r="KD168" s="270"/>
      <c r="KE168" s="270"/>
      <c r="KF168" s="270"/>
      <c r="KG168" s="270"/>
      <c r="KH168" s="270"/>
      <c r="KI168" s="270"/>
      <c r="KJ168" s="270"/>
      <c r="KK168" s="270"/>
      <c r="KL168" s="270"/>
      <c r="KM168" s="270"/>
      <c r="KN168" s="270"/>
    </row>
    <row r="169" spans="1:300" x14ac:dyDescent="0.2">
      <c r="A169" s="350" t="s">
        <v>556</v>
      </c>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c r="AK169" s="270"/>
      <c r="AL169" s="270"/>
      <c r="AM169" s="270"/>
      <c r="AN169" s="270"/>
      <c r="AO169" s="270"/>
      <c r="AP169" s="270"/>
      <c r="AQ169" s="270"/>
      <c r="AR169" s="270"/>
      <c r="AS169" s="270"/>
      <c r="AT169" s="270"/>
      <c r="AU169" s="270"/>
      <c r="AV169" s="270"/>
      <c r="AW169" s="270"/>
      <c r="AX169" s="270"/>
      <c r="AY169" s="270"/>
      <c r="AZ169" s="270"/>
      <c r="BA169" s="270"/>
      <c r="BB169" s="270"/>
      <c r="BC169" s="270"/>
      <c r="BD169" s="270"/>
      <c r="BE169" s="270"/>
      <c r="BF169" s="270"/>
      <c r="BG169" s="270"/>
      <c r="BH169" s="270"/>
      <c r="BI169" s="270"/>
      <c r="BJ169" s="270"/>
      <c r="BK169" s="270"/>
      <c r="BL169" s="270"/>
      <c r="BM169" s="270"/>
      <c r="BN169" s="270"/>
      <c r="BO169" s="270"/>
      <c r="BP169" s="270"/>
      <c r="BQ169" s="270"/>
      <c r="BR169" s="270"/>
      <c r="BS169" s="270"/>
      <c r="BT169" s="270"/>
      <c r="BU169" s="270"/>
      <c r="BV169" s="270"/>
      <c r="BW169" s="270"/>
      <c r="BX169" s="270"/>
      <c r="BY169" s="270"/>
      <c r="BZ169" s="270"/>
      <c r="CA169" s="270"/>
      <c r="CB169" s="270"/>
      <c r="CC169" s="270"/>
      <c r="CD169" s="270"/>
      <c r="CE169" s="270"/>
      <c r="CF169" s="270"/>
      <c r="CG169" s="270"/>
      <c r="CH169" s="270"/>
      <c r="CI169" s="270"/>
      <c r="CJ169" s="270"/>
      <c r="CK169" s="270"/>
      <c r="CL169" s="270"/>
      <c r="CM169" s="270"/>
      <c r="CN169" s="270"/>
      <c r="CO169" s="270"/>
      <c r="CP169" s="270"/>
      <c r="CQ169" s="270"/>
      <c r="CR169" s="270"/>
      <c r="CS169" s="270"/>
      <c r="CT169" s="270"/>
      <c r="CU169" s="270"/>
      <c r="CV169" s="270"/>
      <c r="CW169" s="270"/>
      <c r="CX169" s="270"/>
      <c r="CY169" s="270"/>
      <c r="CZ169" s="270"/>
      <c r="DA169" s="270"/>
      <c r="DB169" s="270"/>
      <c r="DC169" s="270"/>
      <c r="DD169" s="270"/>
      <c r="DE169" s="270"/>
      <c r="DF169" s="270"/>
      <c r="DG169" s="270"/>
      <c r="DH169" s="270"/>
      <c r="DI169" s="270"/>
      <c r="DJ169" s="270"/>
      <c r="DK169" s="270"/>
      <c r="DL169" s="270"/>
      <c r="DM169" s="270"/>
      <c r="DN169" s="270"/>
      <c r="DO169" s="270"/>
      <c r="DP169" s="270"/>
      <c r="DQ169" s="270"/>
      <c r="DR169" s="270"/>
      <c r="DS169" s="270"/>
      <c r="DT169" s="270"/>
      <c r="DU169" s="270"/>
      <c r="DV169" s="270"/>
      <c r="DW169" s="270"/>
      <c r="DX169" s="270"/>
      <c r="DY169" s="270"/>
      <c r="DZ169" s="270"/>
      <c r="EA169" s="270"/>
      <c r="EB169" s="270"/>
      <c r="EC169" s="270"/>
      <c r="ED169" s="270"/>
      <c r="EE169" s="270"/>
      <c r="EF169" s="270"/>
      <c r="EG169" s="270"/>
      <c r="EH169" s="270"/>
      <c r="EI169" s="270"/>
      <c r="EJ169" s="270"/>
      <c r="EK169" s="270"/>
      <c r="EL169" s="270"/>
      <c r="EM169" s="270"/>
      <c r="EN169" s="270"/>
      <c r="EO169" s="270"/>
      <c r="EP169" s="270"/>
      <c r="EQ169" s="270"/>
      <c r="ER169" s="270"/>
      <c r="ES169" s="270"/>
      <c r="ET169" s="270"/>
      <c r="EU169" s="270"/>
      <c r="EV169" s="270"/>
      <c r="EW169" s="270"/>
      <c r="EX169" s="270"/>
      <c r="EY169" s="270"/>
      <c r="EZ169" s="270"/>
      <c r="FA169" s="270"/>
      <c r="FB169" s="270"/>
      <c r="FC169" s="270"/>
      <c r="FD169" s="270"/>
      <c r="FE169" s="270"/>
      <c r="FF169" s="270"/>
      <c r="FG169" s="270"/>
      <c r="FH169" s="270"/>
      <c r="FI169" s="270"/>
      <c r="FJ169" s="270"/>
      <c r="FK169" s="270"/>
      <c r="FL169" s="270"/>
      <c r="FM169" s="270"/>
      <c r="FN169" s="270"/>
      <c r="FO169" s="270"/>
      <c r="FP169" s="270"/>
      <c r="FQ169" s="270"/>
      <c r="FR169" s="270"/>
      <c r="FS169" s="270"/>
      <c r="FT169" s="270"/>
      <c r="FU169" s="270"/>
      <c r="FV169" s="270"/>
      <c r="FW169" s="270"/>
      <c r="FX169" s="270"/>
      <c r="FY169" s="270"/>
      <c r="FZ169" s="270"/>
      <c r="GA169" s="270"/>
      <c r="GB169" s="270"/>
      <c r="GC169" s="270"/>
      <c r="GD169" s="270"/>
      <c r="GE169" s="270"/>
      <c r="GF169" s="270"/>
      <c r="GG169" s="270"/>
      <c r="GH169" s="270"/>
      <c r="GI169" s="270"/>
      <c r="GJ169" s="270"/>
      <c r="GK169" s="270"/>
      <c r="GL169" s="270"/>
      <c r="GM169" s="270"/>
      <c r="GN169" s="270"/>
      <c r="GO169" s="270"/>
      <c r="GP169" s="270"/>
      <c r="GQ169" s="270"/>
      <c r="GR169" s="270"/>
      <c r="GS169" s="270"/>
      <c r="GT169" s="270"/>
      <c r="GU169" s="270"/>
      <c r="GV169" s="270"/>
      <c r="GW169" s="270"/>
      <c r="GX169" s="270"/>
      <c r="GY169" s="270"/>
      <c r="GZ169" s="270"/>
      <c r="HA169" s="270"/>
      <c r="HB169" s="270"/>
      <c r="HC169" s="270"/>
      <c r="HD169" s="270"/>
      <c r="HE169" s="270"/>
      <c r="HF169" s="270"/>
      <c r="HG169" s="270"/>
      <c r="HH169" s="270"/>
      <c r="HI169" s="270"/>
      <c r="HJ169" s="270"/>
      <c r="HK169" s="270"/>
      <c r="HL169" s="270"/>
      <c r="HM169" s="270"/>
      <c r="HN169" s="270"/>
      <c r="HO169" s="270"/>
      <c r="HP169" s="270"/>
      <c r="HQ169" s="270"/>
      <c r="HR169" s="270"/>
      <c r="HS169" s="270"/>
      <c r="HT169" s="270"/>
      <c r="HU169" s="270"/>
      <c r="HV169" s="270"/>
      <c r="HW169" s="270"/>
      <c r="HX169" s="270"/>
      <c r="HY169" s="270"/>
      <c r="HZ169" s="270"/>
      <c r="IA169" s="270"/>
      <c r="IB169" s="270"/>
      <c r="IC169" s="270"/>
      <c r="ID169" s="270"/>
      <c r="IE169" s="270"/>
      <c r="IF169" s="270"/>
      <c r="IG169" s="270"/>
      <c r="IH169" s="270"/>
      <c r="II169" s="270"/>
      <c r="IJ169" s="270"/>
      <c r="IK169" s="270"/>
      <c r="IL169" s="270"/>
      <c r="IM169" s="270"/>
      <c r="IN169" s="270"/>
      <c r="IO169" s="270"/>
      <c r="IP169" s="270"/>
      <c r="IQ169" s="270"/>
      <c r="IR169" s="270"/>
      <c r="IS169" s="270"/>
      <c r="IT169" s="270"/>
      <c r="IU169" s="270"/>
      <c r="IV169" s="270"/>
      <c r="IW169" s="270"/>
      <c r="IX169" s="270"/>
      <c r="IY169" s="270"/>
      <c r="IZ169" s="270"/>
      <c r="JA169" s="270"/>
      <c r="JB169" s="270"/>
      <c r="JC169" s="270"/>
      <c r="JD169" s="270"/>
      <c r="JE169" s="270"/>
      <c r="JF169" s="270"/>
      <c r="JG169" s="270"/>
      <c r="JH169" s="270"/>
      <c r="JI169" s="270"/>
      <c r="JJ169" s="270"/>
      <c r="JK169" s="270"/>
      <c r="JL169" s="270"/>
      <c r="JM169" s="270"/>
      <c r="JN169" s="270"/>
      <c r="JO169" s="270"/>
      <c r="JP169" s="270"/>
      <c r="JQ169" s="270"/>
      <c r="JR169" s="270"/>
      <c r="JS169" s="270"/>
      <c r="JT169" s="270"/>
      <c r="JU169" s="270"/>
      <c r="JV169" s="270"/>
      <c r="JW169" s="270"/>
      <c r="JX169" s="270"/>
      <c r="JY169" s="270"/>
      <c r="JZ169" s="270"/>
      <c r="KA169" s="270"/>
      <c r="KB169" s="270"/>
      <c r="KC169" s="270"/>
      <c r="KD169" s="270"/>
      <c r="KE169" s="270"/>
      <c r="KF169" s="270"/>
      <c r="KG169" s="270"/>
      <c r="KH169" s="270"/>
      <c r="KI169" s="270"/>
      <c r="KJ169" s="270"/>
      <c r="KK169" s="270"/>
      <c r="KL169" s="270"/>
      <c r="KM169" s="270"/>
      <c r="KN169" s="270"/>
    </row>
    <row r="170" spans="1:300" x14ac:dyDescent="0.2">
      <c r="A170" s="351" t="s">
        <v>625</v>
      </c>
      <c r="B170" s="350"/>
      <c r="C170" s="350"/>
      <c r="D170" s="350"/>
      <c r="F170" s="350"/>
      <c r="H170" s="350"/>
      <c r="J170" s="350"/>
      <c r="L170" s="350"/>
      <c r="M170" s="498"/>
      <c r="N170" s="270"/>
      <c r="O170" s="498"/>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c r="AK170" s="270"/>
      <c r="AL170" s="270"/>
      <c r="AM170" s="270"/>
      <c r="AN170" s="270"/>
      <c r="AO170" s="270"/>
      <c r="AP170" s="270"/>
      <c r="AQ170" s="270"/>
      <c r="AR170" s="270"/>
      <c r="AS170" s="270"/>
      <c r="AT170" s="270"/>
      <c r="AU170" s="270"/>
      <c r="AV170" s="270"/>
      <c r="AW170" s="270"/>
      <c r="AX170" s="270"/>
      <c r="AY170" s="270"/>
      <c r="AZ170" s="270"/>
      <c r="BA170" s="270"/>
      <c r="BB170" s="270"/>
      <c r="BC170" s="270"/>
      <c r="BD170" s="270"/>
      <c r="BE170" s="270"/>
      <c r="BF170" s="270"/>
      <c r="BG170" s="270"/>
      <c r="BH170" s="270"/>
      <c r="BI170" s="270"/>
      <c r="BJ170" s="270"/>
      <c r="BK170" s="270"/>
      <c r="BL170" s="270"/>
      <c r="BM170" s="270"/>
      <c r="BN170" s="270"/>
      <c r="BO170" s="270"/>
      <c r="BP170" s="270"/>
      <c r="BQ170" s="270"/>
      <c r="BR170" s="270"/>
      <c r="BS170" s="270"/>
      <c r="BT170" s="270"/>
      <c r="BU170" s="270"/>
      <c r="BV170" s="270"/>
      <c r="BW170" s="270"/>
      <c r="BX170" s="270"/>
      <c r="BY170" s="270"/>
      <c r="BZ170" s="270"/>
      <c r="CA170" s="270"/>
      <c r="CB170" s="270"/>
      <c r="CC170" s="270"/>
      <c r="CD170" s="270"/>
      <c r="CE170" s="270"/>
      <c r="CF170" s="270"/>
      <c r="CG170" s="270"/>
      <c r="CH170" s="270"/>
      <c r="CI170" s="270"/>
      <c r="CJ170" s="270"/>
      <c r="CK170" s="270"/>
      <c r="CL170" s="270"/>
      <c r="CM170" s="270"/>
      <c r="CN170" s="270"/>
      <c r="CO170" s="270"/>
      <c r="CP170" s="270"/>
      <c r="CQ170" s="270"/>
      <c r="CR170" s="270"/>
      <c r="CS170" s="270"/>
      <c r="CT170" s="270"/>
      <c r="CU170" s="270"/>
      <c r="CV170" s="270"/>
      <c r="CW170" s="270"/>
      <c r="CX170" s="270"/>
      <c r="CY170" s="270"/>
      <c r="CZ170" s="270"/>
      <c r="DA170" s="270"/>
      <c r="DB170" s="270"/>
      <c r="DC170" s="270"/>
      <c r="DD170" s="270"/>
      <c r="DE170" s="270"/>
      <c r="DF170" s="270"/>
      <c r="DG170" s="270"/>
      <c r="DH170" s="270"/>
      <c r="DI170" s="270"/>
      <c r="DJ170" s="270"/>
      <c r="DK170" s="270"/>
      <c r="DL170" s="270"/>
      <c r="DM170" s="270"/>
      <c r="DN170" s="270"/>
      <c r="DO170" s="270"/>
      <c r="DP170" s="270"/>
      <c r="DQ170" s="270"/>
      <c r="DR170" s="270"/>
      <c r="DS170" s="270"/>
      <c r="DT170" s="270"/>
      <c r="DU170" s="270"/>
      <c r="DV170" s="270"/>
      <c r="DW170" s="270"/>
      <c r="DX170" s="270"/>
      <c r="DY170" s="270"/>
      <c r="DZ170" s="270"/>
      <c r="EA170" s="270"/>
      <c r="EB170" s="270"/>
      <c r="EC170" s="270"/>
      <c r="ED170" s="270"/>
      <c r="EE170" s="270"/>
      <c r="EF170" s="270"/>
      <c r="EG170" s="270"/>
      <c r="EH170" s="270"/>
      <c r="EI170" s="270"/>
      <c r="EJ170" s="270"/>
      <c r="EK170" s="270"/>
      <c r="EL170" s="270"/>
      <c r="EM170" s="270"/>
      <c r="EN170" s="270"/>
      <c r="EO170" s="270"/>
      <c r="EP170" s="270"/>
      <c r="EQ170" s="270"/>
      <c r="ER170" s="270"/>
      <c r="ES170" s="270"/>
      <c r="ET170" s="270"/>
      <c r="EU170" s="270"/>
      <c r="EV170" s="270"/>
      <c r="EW170" s="270"/>
      <c r="EX170" s="270"/>
      <c r="EY170" s="270"/>
      <c r="EZ170" s="270"/>
      <c r="FA170" s="270"/>
      <c r="FB170" s="270"/>
      <c r="FC170" s="270"/>
      <c r="FD170" s="270"/>
      <c r="FE170" s="270"/>
      <c r="FF170" s="270"/>
      <c r="FG170" s="270"/>
      <c r="FH170" s="270"/>
      <c r="FI170" s="270"/>
      <c r="FJ170" s="270"/>
      <c r="FK170" s="270"/>
      <c r="FL170" s="270"/>
      <c r="FM170" s="270"/>
      <c r="FN170" s="270"/>
      <c r="FO170" s="270"/>
      <c r="FP170" s="270"/>
      <c r="FQ170" s="270"/>
      <c r="FR170" s="270"/>
      <c r="FS170" s="270"/>
      <c r="FT170" s="270"/>
      <c r="FU170" s="270"/>
      <c r="FV170" s="270"/>
      <c r="FW170" s="270"/>
      <c r="FX170" s="270"/>
      <c r="FY170" s="270"/>
      <c r="FZ170" s="270"/>
      <c r="GA170" s="270"/>
      <c r="GB170" s="270"/>
      <c r="GC170" s="270"/>
      <c r="GD170" s="270"/>
      <c r="GE170" s="270"/>
      <c r="GF170" s="270"/>
      <c r="GG170" s="270"/>
      <c r="GH170" s="270"/>
      <c r="GI170" s="270"/>
      <c r="GJ170" s="270"/>
      <c r="GK170" s="270"/>
      <c r="GL170" s="270"/>
      <c r="GM170" s="270"/>
      <c r="GN170" s="270"/>
      <c r="GO170" s="270"/>
      <c r="GP170" s="270"/>
      <c r="GQ170" s="270"/>
      <c r="GR170" s="270"/>
      <c r="GS170" s="270"/>
      <c r="GT170" s="270"/>
      <c r="GU170" s="270"/>
      <c r="GV170" s="270"/>
      <c r="GW170" s="270"/>
      <c r="GX170" s="270"/>
      <c r="GY170" s="270"/>
      <c r="GZ170" s="270"/>
      <c r="HA170" s="270"/>
      <c r="HB170" s="270"/>
      <c r="HC170" s="270"/>
      <c r="HD170" s="270"/>
      <c r="HE170" s="270"/>
      <c r="HF170" s="270"/>
      <c r="HG170" s="270"/>
      <c r="HH170" s="270"/>
      <c r="HI170" s="270"/>
      <c r="HJ170" s="270"/>
      <c r="HK170" s="270"/>
      <c r="HL170" s="270"/>
      <c r="HM170" s="270"/>
      <c r="HN170" s="270"/>
      <c r="HO170" s="270"/>
      <c r="HP170" s="270"/>
      <c r="HQ170" s="270"/>
      <c r="HR170" s="270"/>
      <c r="HS170" s="270"/>
      <c r="HT170" s="270"/>
      <c r="HU170" s="270"/>
      <c r="HV170" s="270"/>
      <c r="HW170" s="270"/>
      <c r="HX170" s="270"/>
      <c r="HY170" s="270"/>
      <c r="HZ170" s="270"/>
      <c r="IA170" s="270"/>
      <c r="IB170" s="270"/>
      <c r="IC170" s="270"/>
      <c r="ID170" s="270"/>
      <c r="IE170" s="270"/>
      <c r="IF170" s="270"/>
      <c r="IG170" s="270"/>
      <c r="IH170" s="270"/>
      <c r="II170" s="270"/>
      <c r="IJ170" s="270"/>
      <c r="IK170" s="270"/>
      <c r="IL170" s="270"/>
      <c r="IM170" s="270"/>
      <c r="IN170" s="270"/>
      <c r="IO170" s="270"/>
      <c r="IP170" s="270"/>
      <c r="IQ170" s="270"/>
      <c r="IR170" s="270"/>
      <c r="IS170" s="270"/>
      <c r="IT170" s="270"/>
      <c r="IU170" s="270"/>
      <c r="IV170" s="270"/>
      <c r="IW170" s="270"/>
      <c r="IX170" s="270"/>
      <c r="IY170" s="270"/>
      <c r="IZ170" s="270"/>
      <c r="JA170" s="270"/>
      <c r="JB170" s="270"/>
      <c r="JC170" s="270"/>
      <c r="JD170" s="270"/>
      <c r="JE170" s="270"/>
      <c r="JF170" s="270"/>
      <c r="JG170" s="270"/>
      <c r="JH170" s="270"/>
      <c r="JI170" s="270"/>
      <c r="JJ170" s="270"/>
      <c r="JK170" s="270"/>
      <c r="JL170" s="270"/>
      <c r="JM170" s="270"/>
      <c r="JN170" s="270"/>
      <c r="JO170" s="270"/>
      <c r="JP170" s="270"/>
      <c r="JQ170" s="270"/>
      <c r="JR170" s="270"/>
      <c r="JS170" s="270"/>
      <c r="JT170" s="270"/>
      <c r="JU170" s="270"/>
      <c r="JV170" s="270"/>
      <c r="JW170" s="270"/>
      <c r="JX170" s="270"/>
      <c r="JY170" s="270"/>
      <c r="JZ170" s="270"/>
      <c r="KA170" s="270"/>
      <c r="KB170" s="270"/>
      <c r="KC170" s="270"/>
      <c r="KD170" s="270"/>
      <c r="KE170" s="270"/>
      <c r="KF170" s="270"/>
      <c r="KG170" s="270"/>
      <c r="KH170" s="270"/>
      <c r="KI170" s="270"/>
      <c r="KJ170" s="270"/>
      <c r="KK170" s="270"/>
      <c r="KL170" s="270"/>
      <c r="KM170" s="270"/>
      <c r="KN170" s="270"/>
    </row>
    <row r="171" spans="1:300" s="270" customFormat="1" x14ac:dyDescent="0.2">
      <c r="E171" s="361"/>
      <c r="G171" s="361"/>
      <c r="I171" s="361"/>
      <c r="K171" s="361"/>
      <c r="L171" s="380"/>
      <c r="M171" s="361"/>
      <c r="N171" s="380"/>
      <c r="O171" s="361"/>
    </row>
    <row r="172" spans="1:300" x14ac:dyDescent="0.2">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c r="AK172" s="270"/>
      <c r="AL172" s="270"/>
      <c r="AM172" s="270"/>
      <c r="AN172" s="270"/>
      <c r="AO172" s="270"/>
      <c r="AP172" s="270"/>
      <c r="AQ172" s="270"/>
      <c r="AR172" s="270"/>
      <c r="AS172" s="270"/>
      <c r="AT172" s="270"/>
      <c r="AU172" s="270"/>
      <c r="AV172" s="270"/>
      <c r="AW172" s="270"/>
      <c r="AX172" s="270"/>
      <c r="AY172" s="270"/>
      <c r="AZ172" s="270"/>
      <c r="BA172" s="270"/>
      <c r="BB172" s="270"/>
      <c r="BC172" s="270"/>
      <c r="BD172" s="270"/>
      <c r="BE172" s="270"/>
      <c r="BF172" s="270"/>
      <c r="BG172" s="270"/>
      <c r="BH172" s="270"/>
      <c r="BI172" s="270"/>
      <c r="BJ172" s="270"/>
      <c r="BK172" s="270"/>
      <c r="BL172" s="270"/>
      <c r="BM172" s="270"/>
      <c r="BN172" s="270"/>
      <c r="BO172" s="270"/>
      <c r="BP172" s="270"/>
      <c r="BQ172" s="270"/>
      <c r="BR172" s="270"/>
      <c r="BS172" s="270"/>
      <c r="BT172" s="270"/>
      <c r="BU172" s="270"/>
      <c r="BV172" s="270"/>
      <c r="BW172" s="270"/>
      <c r="BX172" s="270"/>
      <c r="BY172" s="270"/>
      <c r="BZ172" s="270"/>
      <c r="CA172" s="270"/>
      <c r="CB172" s="270"/>
      <c r="CC172" s="270"/>
      <c r="CD172" s="270"/>
      <c r="CE172" s="270"/>
      <c r="CF172" s="270"/>
      <c r="CG172" s="270"/>
      <c r="CH172" s="270"/>
      <c r="CI172" s="270"/>
      <c r="CJ172" s="270"/>
      <c r="CK172" s="270"/>
      <c r="CL172" s="270"/>
      <c r="CM172" s="270"/>
      <c r="CN172" s="270"/>
      <c r="CO172" s="270"/>
      <c r="CP172" s="270"/>
      <c r="CQ172" s="270"/>
      <c r="CR172" s="270"/>
      <c r="CS172" s="270"/>
      <c r="CT172" s="270"/>
      <c r="CU172" s="270"/>
      <c r="CV172" s="270"/>
      <c r="CW172" s="270"/>
      <c r="CX172" s="270"/>
      <c r="CY172" s="270"/>
      <c r="CZ172" s="270"/>
      <c r="DA172" s="270"/>
      <c r="DB172" s="270"/>
      <c r="DC172" s="270"/>
      <c r="DD172" s="270"/>
      <c r="DE172" s="270"/>
      <c r="DF172" s="270"/>
      <c r="DG172" s="270"/>
      <c r="DH172" s="270"/>
      <c r="DI172" s="270"/>
      <c r="DJ172" s="270"/>
      <c r="DK172" s="270"/>
      <c r="DL172" s="270"/>
      <c r="DM172" s="270"/>
      <c r="DN172" s="270"/>
      <c r="DO172" s="270"/>
      <c r="DP172" s="270"/>
      <c r="DQ172" s="270"/>
      <c r="DR172" s="270"/>
      <c r="DS172" s="270"/>
      <c r="DT172" s="270"/>
      <c r="DU172" s="270"/>
      <c r="DV172" s="270"/>
      <c r="DW172" s="270"/>
      <c r="DX172" s="270"/>
      <c r="DY172" s="270"/>
      <c r="DZ172" s="270"/>
      <c r="EA172" s="270"/>
      <c r="EB172" s="270"/>
      <c r="EC172" s="270"/>
      <c r="ED172" s="270"/>
      <c r="EE172" s="270"/>
      <c r="EF172" s="270"/>
      <c r="EG172" s="270"/>
      <c r="EH172" s="270"/>
      <c r="EI172" s="270"/>
      <c r="EJ172" s="270"/>
      <c r="EK172" s="270"/>
      <c r="EL172" s="270"/>
      <c r="EM172" s="270"/>
      <c r="EN172" s="270"/>
      <c r="EO172" s="270"/>
      <c r="EP172" s="270"/>
      <c r="EQ172" s="270"/>
      <c r="ER172" s="270"/>
      <c r="ES172" s="270"/>
      <c r="ET172" s="270"/>
      <c r="EU172" s="270"/>
      <c r="EV172" s="270"/>
      <c r="EW172" s="270"/>
      <c r="EX172" s="270"/>
      <c r="EY172" s="270"/>
      <c r="EZ172" s="270"/>
      <c r="FA172" s="270"/>
      <c r="FB172" s="270"/>
      <c r="FC172" s="270"/>
      <c r="FD172" s="270"/>
      <c r="FE172" s="270"/>
      <c r="FF172" s="270"/>
      <c r="FG172" s="270"/>
      <c r="FH172" s="270"/>
      <c r="FI172" s="270"/>
      <c r="FJ172" s="270"/>
      <c r="FK172" s="270"/>
      <c r="FL172" s="270"/>
      <c r="FM172" s="270"/>
      <c r="FN172" s="270"/>
      <c r="FO172" s="270"/>
      <c r="FP172" s="270"/>
      <c r="FQ172" s="270"/>
      <c r="FR172" s="270"/>
      <c r="FS172" s="270"/>
      <c r="FT172" s="270"/>
      <c r="FU172" s="270"/>
      <c r="FV172" s="270"/>
      <c r="FW172" s="270"/>
      <c r="FX172" s="270"/>
      <c r="FY172" s="270"/>
      <c r="FZ172" s="270"/>
      <c r="GA172" s="270"/>
      <c r="GB172" s="270"/>
      <c r="GC172" s="270"/>
      <c r="GD172" s="270"/>
      <c r="GE172" s="270"/>
      <c r="GF172" s="270"/>
      <c r="GG172" s="270"/>
      <c r="GH172" s="270"/>
      <c r="GI172" s="270"/>
      <c r="GJ172" s="270"/>
      <c r="GK172" s="270"/>
      <c r="GL172" s="270"/>
      <c r="GM172" s="270"/>
      <c r="GN172" s="270"/>
      <c r="GO172" s="270"/>
      <c r="GP172" s="270"/>
      <c r="GQ172" s="270"/>
      <c r="GR172" s="270"/>
      <c r="GS172" s="270"/>
      <c r="GT172" s="270"/>
      <c r="GU172" s="270"/>
      <c r="GV172" s="270"/>
      <c r="GW172" s="270"/>
      <c r="GX172" s="270"/>
      <c r="GY172" s="270"/>
      <c r="GZ172" s="270"/>
      <c r="HA172" s="270"/>
      <c r="HB172" s="270"/>
      <c r="HC172" s="270"/>
      <c r="HD172" s="270"/>
      <c r="HE172" s="270"/>
      <c r="HF172" s="270"/>
      <c r="HG172" s="270"/>
      <c r="HH172" s="270"/>
      <c r="HI172" s="270"/>
      <c r="HJ172" s="270"/>
      <c r="HK172" s="270"/>
      <c r="HL172" s="270"/>
      <c r="HM172" s="270"/>
      <c r="HN172" s="270"/>
      <c r="HO172" s="270"/>
      <c r="HP172" s="270"/>
      <c r="HQ172" s="270"/>
      <c r="HR172" s="270"/>
      <c r="HS172" s="270"/>
      <c r="HT172" s="270"/>
      <c r="HU172" s="270"/>
      <c r="HV172" s="270"/>
      <c r="HW172" s="270"/>
      <c r="HX172" s="270"/>
      <c r="HY172" s="270"/>
      <c r="HZ172" s="270"/>
      <c r="IA172" s="270"/>
      <c r="IB172" s="270"/>
      <c r="IC172" s="270"/>
      <c r="ID172" s="270"/>
      <c r="IE172" s="270"/>
      <c r="IF172" s="270"/>
      <c r="IG172" s="270"/>
      <c r="IH172" s="270"/>
      <c r="II172" s="270"/>
      <c r="IJ172" s="270"/>
      <c r="IK172" s="270"/>
      <c r="IL172" s="270"/>
      <c r="IM172" s="270"/>
      <c r="IN172" s="270"/>
      <c r="IO172" s="270"/>
      <c r="IP172" s="270"/>
      <c r="IQ172" s="270"/>
      <c r="IR172" s="270"/>
      <c r="IS172" s="270"/>
      <c r="IT172" s="270"/>
      <c r="IU172" s="270"/>
      <c r="IV172" s="270"/>
      <c r="IW172" s="270"/>
      <c r="IX172" s="270"/>
      <c r="IY172" s="270"/>
      <c r="IZ172" s="270"/>
      <c r="JA172" s="270"/>
      <c r="JB172" s="270"/>
      <c r="JC172" s="270"/>
      <c r="JD172" s="270"/>
      <c r="JE172" s="270"/>
      <c r="JF172" s="270"/>
      <c r="JG172" s="270"/>
      <c r="JH172" s="270"/>
      <c r="JI172" s="270"/>
      <c r="JJ172" s="270"/>
      <c r="JK172" s="270"/>
      <c r="JL172" s="270"/>
      <c r="JM172" s="270"/>
      <c r="JN172" s="270"/>
      <c r="JO172" s="270"/>
      <c r="JP172" s="270"/>
      <c r="JQ172" s="270"/>
      <c r="JR172" s="270"/>
      <c r="JS172" s="270"/>
      <c r="JT172" s="270"/>
      <c r="JU172" s="270"/>
      <c r="JV172" s="270"/>
      <c r="JW172" s="270"/>
      <c r="JX172" s="270"/>
      <c r="JY172" s="270"/>
      <c r="JZ172" s="270"/>
      <c r="KA172" s="270"/>
      <c r="KB172" s="270"/>
      <c r="KC172" s="270"/>
      <c r="KD172" s="270"/>
      <c r="KE172" s="270"/>
      <c r="KF172" s="270"/>
      <c r="KG172" s="270"/>
      <c r="KH172" s="270"/>
      <c r="KI172" s="270"/>
      <c r="KJ172" s="270"/>
      <c r="KK172" s="270"/>
      <c r="KL172" s="270"/>
      <c r="KM172" s="270"/>
      <c r="KN172" s="270"/>
    </row>
    <row r="173" spans="1:300" x14ac:dyDescent="0.2">
      <c r="A173" s="367"/>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c r="AK173" s="270"/>
      <c r="AL173" s="270"/>
      <c r="AM173" s="270"/>
      <c r="AN173" s="270"/>
      <c r="AO173" s="270"/>
      <c r="AP173" s="270"/>
      <c r="AQ173" s="270"/>
      <c r="AR173" s="270"/>
      <c r="AS173" s="270"/>
      <c r="AT173" s="270"/>
      <c r="AU173" s="270"/>
      <c r="AV173" s="270"/>
      <c r="AW173" s="270"/>
      <c r="AX173" s="270"/>
      <c r="AY173" s="270"/>
      <c r="AZ173" s="270"/>
      <c r="BA173" s="270"/>
      <c r="BB173" s="270"/>
      <c r="BC173" s="270"/>
      <c r="BD173" s="270"/>
      <c r="BE173" s="270"/>
      <c r="BF173" s="270"/>
      <c r="BG173" s="270"/>
      <c r="BH173" s="270"/>
      <c r="BI173" s="270"/>
      <c r="BJ173" s="270"/>
      <c r="BK173" s="270"/>
      <c r="BL173" s="270"/>
      <c r="BM173" s="270"/>
      <c r="BN173" s="270"/>
      <c r="BO173" s="270"/>
      <c r="BP173" s="270"/>
      <c r="BQ173" s="270"/>
      <c r="BR173" s="270"/>
      <c r="BS173" s="270"/>
      <c r="BT173" s="270"/>
      <c r="BU173" s="270"/>
      <c r="BV173" s="270"/>
      <c r="BW173" s="270"/>
      <c r="BX173" s="270"/>
      <c r="BY173" s="270"/>
      <c r="BZ173" s="270"/>
      <c r="CA173" s="270"/>
      <c r="CB173" s="270"/>
      <c r="CC173" s="270"/>
      <c r="CD173" s="270"/>
      <c r="CE173" s="270"/>
      <c r="CF173" s="270"/>
      <c r="CG173" s="270"/>
      <c r="CH173" s="270"/>
      <c r="CI173" s="270"/>
      <c r="CJ173" s="270"/>
      <c r="CK173" s="270"/>
      <c r="CL173" s="270"/>
      <c r="CM173" s="270"/>
      <c r="CN173" s="270"/>
      <c r="CO173" s="270"/>
      <c r="CP173" s="270"/>
      <c r="CQ173" s="270"/>
      <c r="CR173" s="270"/>
      <c r="CS173" s="270"/>
      <c r="CT173" s="270"/>
      <c r="CU173" s="270"/>
      <c r="CV173" s="270"/>
      <c r="CW173" s="270"/>
      <c r="CX173" s="270"/>
      <c r="CY173" s="270"/>
      <c r="CZ173" s="270"/>
      <c r="DA173" s="270"/>
      <c r="DB173" s="270"/>
      <c r="DC173" s="270"/>
      <c r="DD173" s="270"/>
      <c r="DE173" s="270"/>
      <c r="DF173" s="270"/>
      <c r="DG173" s="270"/>
      <c r="DH173" s="270"/>
      <c r="DI173" s="270"/>
      <c r="DJ173" s="270"/>
      <c r="DK173" s="270"/>
      <c r="DL173" s="270"/>
      <c r="DM173" s="270"/>
      <c r="DN173" s="270"/>
      <c r="DO173" s="270"/>
      <c r="DP173" s="270"/>
      <c r="DQ173" s="270"/>
      <c r="DR173" s="270"/>
      <c r="DS173" s="270"/>
      <c r="DT173" s="270"/>
      <c r="DU173" s="270"/>
      <c r="DV173" s="270"/>
      <c r="DW173" s="270"/>
      <c r="DX173" s="270"/>
      <c r="DY173" s="270"/>
      <c r="DZ173" s="270"/>
      <c r="EA173" s="270"/>
      <c r="EB173" s="270"/>
      <c r="EC173" s="270"/>
      <c r="ED173" s="270"/>
      <c r="EE173" s="270"/>
      <c r="EF173" s="270"/>
      <c r="EG173" s="270"/>
      <c r="EH173" s="270"/>
      <c r="EI173" s="270"/>
      <c r="EJ173" s="270"/>
      <c r="EK173" s="270"/>
      <c r="EL173" s="270"/>
      <c r="EM173" s="270"/>
      <c r="EN173" s="270"/>
      <c r="EO173" s="270"/>
      <c r="EP173" s="270"/>
      <c r="EQ173" s="270"/>
      <c r="ER173" s="270"/>
      <c r="ES173" s="270"/>
      <c r="ET173" s="270"/>
      <c r="EU173" s="270"/>
      <c r="EV173" s="270"/>
      <c r="EW173" s="270"/>
      <c r="EX173" s="270"/>
      <c r="EY173" s="270"/>
      <c r="EZ173" s="270"/>
      <c r="FA173" s="270"/>
      <c r="FB173" s="270"/>
      <c r="FC173" s="270"/>
      <c r="FD173" s="270"/>
      <c r="FE173" s="270"/>
      <c r="FF173" s="270"/>
      <c r="FG173" s="270"/>
      <c r="FH173" s="270"/>
      <c r="FI173" s="270"/>
      <c r="FJ173" s="270"/>
      <c r="FK173" s="270"/>
      <c r="FL173" s="270"/>
      <c r="FM173" s="270"/>
      <c r="FN173" s="270"/>
      <c r="FO173" s="270"/>
      <c r="FP173" s="270"/>
      <c r="FQ173" s="270"/>
      <c r="FR173" s="270"/>
      <c r="FS173" s="270"/>
      <c r="FT173" s="270"/>
      <c r="FU173" s="270"/>
      <c r="FV173" s="270"/>
      <c r="FW173" s="270"/>
      <c r="FX173" s="270"/>
      <c r="FY173" s="270"/>
      <c r="FZ173" s="270"/>
      <c r="GA173" s="270"/>
      <c r="GB173" s="270"/>
      <c r="GC173" s="270"/>
      <c r="GD173" s="270"/>
      <c r="GE173" s="270"/>
      <c r="GF173" s="270"/>
      <c r="GG173" s="270"/>
      <c r="GH173" s="270"/>
      <c r="GI173" s="270"/>
      <c r="GJ173" s="270"/>
      <c r="GK173" s="270"/>
      <c r="GL173" s="270"/>
      <c r="GM173" s="270"/>
      <c r="GN173" s="270"/>
      <c r="GO173" s="270"/>
      <c r="GP173" s="270"/>
      <c r="GQ173" s="270"/>
      <c r="GR173" s="270"/>
      <c r="GS173" s="270"/>
      <c r="GT173" s="270"/>
      <c r="GU173" s="270"/>
      <c r="GV173" s="270"/>
      <c r="GW173" s="270"/>
      <c r="GX173" s="270"/>
      <c r="GY173" s="270"/>
      <c r="GZ173" s="270"/>
      <c r="HA173" s="270"/>
      <c r="HB173" s="270"/>
      <c r="HC173" s="270"/>
      <c r="HD173" s="270"/>
      <c r="HE173" s="270"/>
      <c r="HF173" s="270"/>
      <c r="HG173" s="270"/>
      <c r="HH173" s="270"/>
      <c r="HI173" s="270"/>
      <c r="HJ173" s="270"/>
      <c r="HK173" s="270"/>
      <c r="HL173" s="270"/>
      <c r="HM173" s="270"/>
      <c r="HN173" s="270"/>
      <c r="HO173" s="270"/>
      <c r="HP173" s="270"/>
      <c r="HQ173" s="270"/>
      <c r="HR173" s="270"/>
      <c r="HS173" s="270"/>
      <c r="HT173" s="270"/>
      <c r="HU173" s="270"/>
      <c r="HV173" s="270"/>
      <c r="HW173" s="270"/>
      <c r="HX173" s="270"/>
      <c r="HY173" s="270"/>
      <c r="HZ173" s="270"/>
      <c r="IA173" s="270"/>
      <c r="IB173" s="270"/>
      <c r="IC173" s="270"/>
      <c r="ID173" s="270"/>
      <c r="IE173" s="270"/>
      <c r="IF173" s="270"/>
      <c r="IG173" s="270"/>
      <c r="IH173" s="270"/>
      <c r="II173" s="270"/>
      <c r="IJ173" s="270"/>
      <c r="IK173" s="270"/>
      <c r="IL173" s="270"/>
      <c r="IM173" s="270"/>
      <c r="IN173" s="270"/>
      <c r="IO173" s="270"/>
      <c r="IP173" s="270"/>
      <c r="IQ173" s="270"/>
      <c r="IR173" s="270"/>
      <c r="IS173" s="270"/>
      <c r="IT173" s="270"/>
      <c r="IU173" s="270"/>
      <c r="IV173" s="270"/>
      <c r="IW173" s="270"/>
      <c r="IX173" s="270"/>
      <c r="IY173" s="270"/>
      <c r="IZ173" s="270"/>
      <c r="JA173" s="270"/>
      <c r="JB173" s="270"/>
      <c r="JC173" s="270"/>
      <c r="JD173" s="270"/>
      <c r="JE173" s="270"/>
      <c r="JF173" s="270"/>
      <c r="JG173" s="270"/>
      <c r="JH173" s="270"/>
      <c r="JI173" s="270"/>
      <c r="JJ173" s="270"/>
      <c r="JK173" s="270"/>
      <c r="JL173" s="270"/>
      <c r="JM173" s="270"/>
      <c r="JN173" s="270"/>
      <c r="JO173" s="270"/>
      <c r="JP173" s="270"/>
      <c r="JQ173" s="270"/>
      <c r="JR173" s="270"/>
      <c r="JS173" s="270"/>
      <c r="JT173" s="270"/>
      <c r="JU173" s="270"/>
      <c r="JV173" s="270"/>
      <c r="JW173" s="270"/>
      <c r="JX173" s="270"/>
      <c r="JY173" s="270"/>
      <c r="JZ173" s="270"/>
      <c r="KA173" s="270"/>
      <c r="KB173" s="270"/>
      <c r="KC173" s="270"/>
      <c r="KD173" s="270"/>
      <c r="KE173" s="270"/>
      <c r="KF173" s="270"/>
      <c r="KG173" s="270"/>
      <c r="KH173" s="270"/>
      <c r="KI173" s="270"/>
      <c r="KJ173" s="270"/>
      <c r="KK173" s="270"/>
      <c r="KL173" s="270"/>
      <c r="KM173" s="270"/>
      <c r="KN173" s="270"/>
    </row>
  </sheetData>
  <mergeCells count="2">
    <mergeCell ref="L6:N6"/>
    <mergeCell ref="L7:N7"/>
  </mergeCells>
  <pageMargins left="0.70866141732283472" right="0.70866141732283472" top="0.74803149606299213" bottom="0.74803149606299213" header="0.31496062992125984" footer="0.31496062992125984"/>
  <pageSetup paperSize="9" scale="55" orientation="portrait" r:id="rId1"/>
  <rowBreaks count="1" manualBreakCount="1">
    <brk id="96"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Q68"/>
  <sheetViews>
    <sheetView zoomScaleNormal="100" workbookViewId="0">
      <pane ySplit="11" topLeftCell="A54" activePane="bottomLeft" state="frozen"/>
      <selection activeCell="C146" sqref="C146"/>
      <selection pane="bottomLeft" activeCell="A66" sqref="A66:XFD66"/>
    </sheetView>
  </sheetViews>
  <sheetFormatPr defaultColWidth="9.140625" defaultRowHeight="11.25" x14ac:dyDescent="0.2"/>
  <cols>
    <col min="1" max="1" width="13" style="2" customWidth="1"/>
    <col min="2" max="2" width="9.42578125" style="2" customWidth="1"/>
    <col min="3" max="3" width="1.85546875" style="2" customWidth="1"/>
    <col min="4" max="4" width="7.140625" style="2" customWidth="1"/>
    <col min="5" max="5" width="4.7109375" style="2" customWidth="1"/>
    <col min="6" max="6" width="8" style="2" customWidth="1"/>
    <col min="7" max="7" width="1" style="2" customWidth="1"/>
    <col min="8" max="8" width="6.85546875" style="2" customWidth="1"/>
    <col min="9" max="9" width="5.28515625" style="2" customWidth="1"/>
    <col min="10" max="10" width="6.5703125" style="2" customWidth="1"/>
    <col min="11" max="11" width="2" style="2" customWidth="1"/>
    <col min="12" max="12" width="7.28515625" style="2" customWidth="1"/>
    <col min="13" max="13" width="2.7109375" style="2" customWidth="1"/>
    <col min="14" max="14" width="7.5703125" style="2" customWidth="1"/>
    <col min="15" max="15" width="1" style="2" customWidth="1"/>
    <col min="16" max="16" width="7.140625" style="2" customWidth="1"/>
    <col min="17" max="17" width="1" style="2" customWidth="1"/>
    <col min="18" max="16384" width="9.140625" style="2"/>
  </cols>
  <sheetData>
    <row r="1" spans="1:17" s="4" customFormat="1" x14ac:dyDescent="0.2">
      <c r="A1" s="4" t="s">
        <v>537</v>
      </c>
    </row>
    <row r="2" spans="1:17" s="4" customFormat="1" x14ac:dyDescent="0.2">
      <c r="A2" s="4" t="s">
        <v>664</v>
      </c>
    </row>
    <row r="3" spans="1:17" s="4" customFormat="1" x14ac:dyDescent="0.2">
      <c r="A3" s="16" t="s">
        <v>538</v>
      </c>
    </row>
    <row r="4" spans="1:17" s="4" customFormat="1" x14ac:dyDescent="0.2">
      <c r="A4" s="16" t="s">
        <v>665</v>
      </c>
    </row>
    <row r="5" spans="1:17" s="4" customFormat="1" x14ac:dyDescent="0.2">
      <c r="A5" s="6"/>
      <c r="B5" s="6"/>
      <c r="C5" s="6"/>
      <c r="D5" s="6"/>
      <c r="E5" s="6"/>
      <c r="F5" s="6"/>
      <c r="G5" s="6"/>
      <c r="H5" s="6"/>
      <c r="I5" s="6"/>
      <c r="J5" s="6"/>
      <c r="K5" s="6"/>
      <c r="L5" s="6"/>
      <c r="M5" s="6"/>
      <c r="N5" s="6"/>
      <c r="O5" s="6"/>
      <c r="P5" s="6"/>
      <c r="Q5" s="6"/>
    </row>
    <row r="6" spans="1:17" s="4" customFormat="1" x14ac:dyDescent="0.2">
      <c r="A6" s="4" t="s">
        <v>33</v>
      </c>
      <c r="B6" s="4" t="s">
        <v>45</v>
      </c>
      <c r="J6" s="5" t="s">
        <v>203</v>
      </c>
      <c r="L6" s="5"/>
      <c r="M6" s="5"/>
      <c r="N6" s="5"/>
    </row>
    <row r="7" spans="1:17" s="4" customFormat="1" x14ac:dyDescent="0.2">
      <c r="A7" s="16" t="s">
        <v>37</v>
      </c>
      <c r="B7" s="18" t="s">
        <v>46</v>
      </c>
      <c r="C7" s="18"/>
      <c r="D7" s="6"/>
      <c r="E7" s="18"/>
      <c r="F7" s="6"/>
      <c r="G7" s="18"/>
      <c r="H7" s="6"/>
      <c r="I7" s="18"/>
      <c r="J7" s="18" t="s">
        <v>204</v>
      </c>
      <c r="K7" s="18"/>
      <c r="L7" s="6"/>
      <c r="M7" s="6"/>
      <c r="N7" s="6"/>
      <c r="O7" s="18"/>
      <c r="P7" s="6"/>
      <c r="Q7" s="18"/>
    </row>
    <row r="8" spans="1:17" s="4" customFormat="1" x14ac:dyDescent="0.2">
      <c r="B8" s="4" t="s">
        <v>47</v>
      </c>
      <c r="D8" s="4" t="s">
        <v>48</v>
      </c>
      <c r="H8" s="4" t="s">
        <v>153</v>
      </c>
      <c r="J8" s="4" t="s">
        <v>9</v>
      </c>
      <c r="L8" s="4" t="s">
        <v>0</v>
      </c>
      <c r="N8" s="4" t="s">
        <v>1</v>
      </c>
      <c r="P8" s="4" t="s">
        <v>153</v>
      </c>
    </row>
    <row r="9" spans="1:17" s="4" customFormat="1" x14ac:dyDescent="0.2">
      <c r="B9" s="4" t="s">
        <v>208</v>
      </c>
      <c r="D9" s="18" t="s">
        <v>49</v>
      </c>
      <c r="E9" s="6"/>
      <c r="F9" s="6"/>
      <c r="H9" s="16" t="s">
        <v>101</v>
      </c>
      <c r="J9" s="16" t="s">
        <v>69</v>
      </c>
      <c r="L9" s="4" t="s">
        <v>12</v>
      </c>
      <c r="N9" s="4" t="s">
        <v>12</v>
      </c>
      <c r="P9" s="16" t="s">
        <v>101</v>
      </c>
    </row>
    <row r="10" spans="1:17" s="4" customFormat="1" x14ac:dyDescent="0.2">
      <c r="B10" s="16" t="s">
        <v>50</v>
      </c>
      <c r="C10" s="16"/>
      <c r="D10" s="4" t="s">
        <v>51</v>
      </c>
      <c r="E10" s="16"/>
      <c r="F10" s="4" t="s">
        <v>131</v>
      </c>
      <c r="G10" s="16"/>
      <c r="I10" s="16"/>
      <c r="K10" s="16"/>
      <c r="L10" s="16" t="s">
        <v>52</v>
      </c>
      <c r="M10" s="16"/>
      <c r="N10" s="16" t="s">
        <v>4</v>
      </c>
      <c r="O10" s="16"/>
      <c r="Q10" s="16"/>
    </row>
    <row r="11" spans="1:17" s="4" customFormat="1" x14ac:dyDescent="0.2">
      <c r="A11" s="6"/>
      <c r="B11" s="18" t="s">
        <v>212</v>
      </c>
      <c r="C11" s="18"/>
      <c r="D11" s="18" t="s">
        <v>53</v>
      </c>
      <c r="E11" s="18"/>
      <c r="F11" s="18" t="s">
        <v>54</v>
      </c>
      <c r="G11" s="18"/>
      <c r="H11" s="6"/>
      <c r="I11" s="18"/>
      <c r="J11" s="6"/>
      <c r="K11" s="18"/>
      <c r="L11" s="18" t="s">
        <v>211</v>
      </c>
      <c r="M11" s="18"/>
      <c r="N11" s="18" t="s">
        <v>211</v>
      </c>
      <c r="O11" s="18"/>
      <c r="P11" s="6"/>
      <c r="Q11" s="18"/>
    </row>
    <row r="13" spans="1:17" x14ac:dyDescent="0.2">
      <c r="A13" s="33">
        <v>1960</v>
      </c>
      <c r="B13" s="45">
        <v>970</v>
      </c>
      <c r="C13" s="45"/>
      <c r="D13" s="45">
        <v>2514</v>
      </c>
      <c r="E13" s="45"/>
      <c r="F13" s="45">
        <v>13739</v>
      </c>
      <c r="G13" s="45"/>
      <c r="H13" s="45">
        <v>17223</v>
      </c>
      <c r="I13" s="45"/>
      <c r="J13" s="45">
        <v>1036</v>
      </c>
      <c r="K13" s="45"/>
      <c r="L13" s="45">
        <v>2983</v>
      </c>
      <c r="M13" s="45"/>
      <c r="N13" s="45">
        <v>18553</v>
      </c>
      <c r="O13" s="45"/>
      <c r="P13" s="45">
        <v>22572</v>
      </c>
      <c r="Q13" s="45"/>
    </row>
    <row r="14" spans="1:17" x14ac:dyDescent="0.2">
      <c r="A14" s="33">
        <v>1961</v>
      </c>
      <c r="B14" s="45">
        <v>1020</v>
      </c>
      <c r="C14" s="45"/>
      <c r="D14" s="45">
        <v>2548</v>
      </c>
      <c r="E14" s="45"/>
      <c r="F14" s="45">
        <v>14490</v>
      </c>
      <c r="G14" s="45"/>
      <c r="H14" s="45">
        <v>18058</v>
      </c>
      <c r="I14" s="45"/>
      <c r="J14" s="45">
        <v>1083</v>
      </c>
      <c r="K14" s="45"/>
      <c r="L14" s="45">
        <v>3031</v>
      </c>
      <c r="M14" s="45"/>
      <c r="N14" s="45">
        <v>19867</v>
      </c>
      <c r="O14" s="45"/>
      <c r="P14" s="45">
        <v>23981</v>
      </c>
      <c r="Q14" s="45"/>
    </row>
    <row r="15" spans="1:17" x14ac:dyDescent="0.2">
      <c r="A15" s="33">
        <v>1962</v>
      </c>
      <c r="B15" s="45">
        <v>1022</v>
      </c>
      <c r="C15" s="45"/>
      <c r="D15" s="45">
        <v>2454</v>
      </c>
      <c r="E15" s="45"/>
      <c r="F15" s="45">
        <v>14042</v>
      </c>
      <c r="G15" s="45"/>
      <c r="H15" s="45">
        <v>17518</v>
      </c>
      <c r="I15" s="45"/>
      <c r="J15" s="45">
        <v>1123</v>
      </c>
      <c r="K15" s="45"/>
      <c r="L15" s="45">
        <v>2942</v>
      </c>
      <c r="M15" s="45"/>
      <c r="N15" s="45">
        <v>19496</v>
      </c>
      <c r="O15" s="45"/>
      <c r="P15" s="45">
        <v>23561</v>
      </c>
      <c r="Q15" s="45"/>
    </row>
    <row r="16" spans="1:17" x14ac:dyDescent="0.2">
      <c r="A16" s="33">
        <v>1963</v>
      </c>
      <c r="B16" s="45">
        <v>1126</v>
      </c>
      <c r="C16" s="45"/>
      <c r="D16" s="45">
        <v>2555</v>
      </c>
      <c r="E16" s="45"/>
      <c r="F16" s="45">
        <v>14549</v>
      </c>
      <c r="G16" s="45"/>
      <c r="H16" s="45">
        <v>18230</v>
      </c>
      <c r="I16" s="45"/>
      <c r="J16" s="45">
        <v>1217</v>
      </c>
      <c r="K16" s="45"/>
      <c r="L16" s="45">
        <v>3068</v>
      </c>
      <c r="M16" s="45"/>
      <c r="N16" s="45">
        <v>20332</v>
      </c>
      <c r="O16" s="45"/>
      <c r="P16" s="45">
        <v>24617</v>
      </c>
      <c r="Q16" s="45"/>
    </row>
    <row r="17" spans="1:17" x14ac:dyDescent="0.2">
      <c r="A17" s="33">
        <v>1964</v>
      </c>
      <c r="B17" s="45">
        <v>1202</v>
      </c>
      <c r="C17" s="45"/>
      <c r="D17" s="45">
        <v>2739</v>
      </c>
      <c r="E17" s="45"/>
      <c r="F17" s="45">
        <v>15397</v>
      </c>
      <c r="G17" s="45"/>
      <c r="H17" s="45">
        <v>19338</v>
      </c>
      <c r="I17" s="45"/>
      <c r="J17" s="45">
        <v>1308</v>
      </c>
      <c r="K17" s="45"/>
      <c r="L17" s="45">
        <v>3370</v>
      </c>
      <c r="M17" s="45"/>
      <c r="N17" s="45">
        <v>21565</v>
      </c>
      <c r="O17" s="45"/>
      <c r="P17" s="45">
        <v>26243</v>
      </c>
      <c r="Q17" s="45"/>
    </row>
    <row r="18" spans="1:17" x14ac:dyDescent="0.2">
      <c r="A18" s="33">
        <v>1965</v>
      </c>
      <c r="B18" s="45">
        <v>1204</v>
      </c>
      <c r="C18" s="45"/>
      <c r="D18" s="45">
        <v>2517</v>
      </c>
      <c r="E18" s="45"/>
      <c r="F18" s="45">
        <v>14423</v>
      </c>
      <c r="G18" s="45"/>
      <c r="H18" s="45">
        <v>18144</v>
      </c>
      <c r="I18" s="45"/>
      <c r="J18" s="45">
        <v>1313</v>
      </c>
      <c r="K18" s="45"/>
      <c r="L18" s="45">
        <v>3158</v>
      </c>
      <c r="M18" s="45"/>
      <c r="N18" s="45">
        <v>20460</v>
      </c>
      <c r="O18" s="45"/>
      <c r="P18" s="45">
        <v>24931</v>
      </c>
      <c r="Q18" s="45"/>
    </row>
    <row r="19" spans="1:17" x14ac:dyDescent="0.2">
      <c r="A19" s="33">
        <v>1966</v>
      </c>
      <c r="B19" s="45">
        <v>1168</v>
      </c>
      <c r="C19" s="45"/>
      <c r="D19" s="45">
        <v>3645</v>
      </c>
      <c r="E19" s="45"/>
      <c r="F19" s="45">
        <v>11397</v>
      </c>
      <c r="G19" s="45"/>
      <c r="H19" s="45">
        <v>16210</v>
      </c>
      <c r="I19" s="45"/>
      <c r="J19" s="45">
        <v>1313</v>
      </c>
      <c r="K19" s="45"/>
      <c r="L19" s="45">
        <v>4700</v>
      </c>
      <c r="M19" s="45"/>
      <c r="N19" s="45">
        <v>16730</v>
      </c>
      <c r="O19" s="45"/>
      <c r="P19" s="45">
        <v>22743</v>
      </c>
      <c r="Q19" s="45"/>
    </row>
    <row r="20" spans="1:17" x14ac:dyDescent="0.2">
      <c r="A20" s="33">
        <v>1967</v>
      </c>
      <c r="B20" s="45">
        <v>968</v>
      </c>
      <c r="C20" s="45"/>
      <c r="D20" s="45">
        <v>4011</v>
      </c>
      <c r="E20" s="45"/>
      <c r="F20" s="45">
        <v>10429</v>
      </c>
      <c r="G20" s="45"/>
      <c r="H20" s="45">
        <v>15408</v>
      </c>
      <c r="I20" s="45"/>
      <c r="J20" s="45">
        <v>1077</v>
      </c>
      <c r="K20" s="45"/>
      <c r="L20" s="45">
        <v>5304</v>
      </c>
      <c r="M20" s="45"/>
      <c r="N20" s="45">
        <v>15697</v>
      </c>
      <c r="O20" s="45"/>
      <c r="P20" s="45">
        <v>22078</v>
      </c>
      <c r="Q20" s="45"/>
    </row>
    <row r="21" spans="1:17" x14ac:dyDescent="0.2">
      <c r="A21" s="33">
        <v>1968</v>
      </c>
      <c r="B21" s="45">
        <v>1133</v>
      </c>
      <c r="C21" s="45"/>
      <c r="D21" s="45">
        <v>4607</v>
      </c>
      <c r="E21" s="45"/>
      <c r="F21" s="45">
        <v>11077</v>
      </c>
      <c r="G21" s="45"/>
      <c r="H21" s="45">
        <v>16817</v>
      </c>
      <c r="I21" s="45"/>
      <c r="J21" s="45">
        <v>1262</v>
      </c>
      <c r="K21" s="45"/>
      <c r="L21" s="45">
        <v>6117</v>
      </c>
      <c r="M21" s="45"/>
      <c r="N21" s="45">
        <v>16917</v>
      </c>
      <c r="O21" s="45"/>
      <c r="P21" s="45">
        <v>24296</v>
      </c>
      <c r="Q21" s="45"/>
    </row>
    <row r="22" spans="1:17" x14ac:dyDescent="0.2">
      <c r="A22" s="33">
        <v>1969</v>
      </c>
      <c r="B22" s="45">
        <v>1158</v>
      </c>
      <c r="C22" s="45"/>
      <c r="D22" s="45">
        <v>5085</v>
      </c>
      <c r="E22" s="45"/>
      <c r="F22" s="45">
        <v>11094</v>
      </c>
      <c r="G22" s="45"/>
      <c r="H22" s="45">
        <v>17337</v>
      </c>
      <c r="I22" s="45"/>
      <c r="J22" s="45">
        <v>1275</v>
      </c>
      <c r="K22" s="45"/>
      <c r="L22" s="45">
        <v>5989</v>
      </c>
      <c r="M22" s="45"/>
      <c r="N22" s="45">
        <v>16670</v>
      </c>
      <c r="O22" s="45"/>
      <c r="P22" s="45">
        <v>23934</v>
      </c>
      <c r="Q22" s="45"/>
    </row>
    <row r="23" spans="1:17" x14ac:dyDescent="0.2">
      <c r="A23" s="33">
        <v>1970</v>
      </c>
      <c r="B23" s="45">
        <v>1158</v>
      </c>
      <c r="C23" s="45"/>
      <c r="D23" s="45">
        <v>5124</v>
      </c>
      <c r="E23" s="45"/>
      <c r="F23" s="45">
        <v>10354</v>
      </c>
      <c r="G23" s="45"/>
      <c r="H23" s="45">
        <v>16636</v>
      </c>
      <c r="I23" s="45"/>
      <c r="J23" s="45">
        <v>1307</v>
      </c>
      <c r="K23" s="45"/>
      <c r="L23" s="45">
        <v>6614</v>
      </c>
      <c r="M23" s="45"/>
      <c r="N23" s="45">
        <v>15616</v>
      </c>
      <c r="O23" s="45"/>
      <c r="P23" s="45">
        <v>23537</v>
      </c>
      <c r="Q23" s="45"/>
    </row>
    <row r="24" spans="1:17" x14ac:dyDescent="0.2">
      <c r="A24" s="33">
        <v>1971</v>
      </c>
      <c r="B24" s="45">
        <v>1093</v>
      </c>
      <c r="C24" s="45"/>
      <c r="D24" s="45">
        <v>5460</v>
      </c>
      <c r="E24" s="45"/>
      <c r="F24" s="45">
        <v>9869</v>
      </c>
      <c r="G24" s="45"/>
      <c r="H24" s="45">
        <v>16422</v>
      </c>
      <c r="I24" s="45"/>
      <c r="J24" s="45">
        <v>1213</v>
      </c>
      <c r="K24" s="45"/>
      <c r="L24" s="45">
        <v>7031</v>
      </c>
      <c r="M24" s="45"/>
      <c r="N24" s="45">
        <v>14841</v>
      </c>
      <c r="O24" s="45"/>
      <c r="P24" s="45">
        <v>23085</v>
      </c>
      <c r="Q24" s="45"/>
    </row>
    <row r="25" spans="1:17" x14ac:dyDescent="0.2">
      <c r="A25" s="33">
        <v>1972</v>
      </c>
      <c r="B25" s="45">
        <v>1053</v>
      </c>
      <c r="C25" s="45"/>
      <c r="D25" s="45">
        <v>5154</v>
      </c>
      <c r="E25" s="45"/>
      <c r="F25" s="45">
        <v>9806</v>
      </c>
      <c r="G25" s="45"/>
      <c r="H25" s="45">
        <v>16013</v>
      </c>
      <c r="I25" s="45"/>
      <c r="J25" s="45">
        <v>1194</v>
      </c>
      <c r="K25" s="45"/>
      <c r="L25" s="45">
        <v>6657</v>
      </c>
      <c r="M25" s="45"/>
      <c r="N25" s="45">
        <v>14599</v>
      </c>
      <c r="O25" s="45"/>
      <c r="P25" s="45">
        <v>22450</v>
      </c>
      <c r="Q25" s="45"/>
    </row>
    <row r="26" spans="1:17" x14ac:dyDescent="0.2">
      <c r="A26" s="33">
        <v>1973</v>
      </c>
      <c r="B26" s="45">
        <v>1076</v>
      </c>
      <c r="C26" s="45"/>
      <c r="D26" s="45">
        <v>5632</v>
      </c>
      <c r="E26" s="45"/>
      <c r="F26" s="45">
        <v>10194</v>
      </c>
      <c r="G26" s="45"/>
      <c r="H26" s="45">
        <v>16902</v>
      </c>
      <c r="I26" s="45"/>
      <c r="J26" s="45">
        <v>1177</v>
      </c>
      <c r="K26" s="45"/>
      <c r="L26" s="45">
        <v>7264</v>
      </c>
      <c r="M26" s="45"/>
      <c r="N26" s="45">
        <v>15287</v>
      </c>
      <c r="O26" s="45"/>
      <c r="P26" s="45">
        <v>23728</v>
      </c>
      <c r="Q26" s="45"/>
    </row>
    <row r="27" spans="1:17" x14ac:dyDescent="0.2">
      <c r="A27" s="33">
        <v>1974</v>
      </c>
      <c r="B27" s="45">
        <v>1089</v>
      </c>
      <c r="C27" s="45"/>
      <c r="D27" s="45">
        <v>5494</v>
      </c>
      <c r="E27" s="45"/>
      <c r="F27" s="45">
        <v>9460</v>
      </c>
      <c r="G27" s="45"/>
      <c r="H27" s="45">
        <v>16043</v>
      </c>
      <c r="I27" s="45"/>
      <c r="J27" s="45">
        <v>1197</v>
      </c>
      <c r="K27" s="45"/>
      <c r="L27" s="45">
        <v>6982</v>
      </c>
      <c r="M27" s="45"/>
      <c r="N27" s="45">
        <v>13920</v>
      </c>
      <c r="O27" s="45"/>
      <c r="P27" s="45">
        <v>22099</v>
      </c>
      <c r="Q27" s="45"/>
    </row>
    <row r="28" spans="1:17" x14ac:dyDescent="0.2">
      <c r="A28" s="33">
        <v>1975</v>
      </c>
      <c r="B28" s="45">
        <v>1046</v>
      </c>
      <c r="C28" s="45"/>
      <c r="D28" s="45">
        <v>5284</v>
      </c>
      <c r="E28" s="45"/>
      <c r="F28" s="45">
        <v>9717</v>
      </c>
      <c r="G28" s="45"/>
      <c r="H28" s="45">
        <v>16047</v>
      </c>
      <c r="I28" s="45"/>
      <c r="J28" s="45">
        <v>1172</v>
      </c>
      <c r="K28" s="45"/>
      <c r="L28" s="45">
        <v>6728</v>
      </c>
      <c r="M28" s="45"/>
      <c r="N28" s="45">
        <v>14081</v>
      </c>
      <c r="O28" s="45"/>
      <c r="P28" s="45">
        <v>21981</v>
      </c>
      <c r="Q28" s="45"/>
    </row>
    <row r="29" spans="1:17" x14ac:dyDescent="0.2">
      <c r="A29" s="33">
        <v>1976</v>
      </c>
      <c r="B29" s="45">
        <v>1035</v>
      </c>
      <c r="C29" s="45"/>
      <c r="D29" s="45">
        <v>5186</v>
      </c>
      <c r="E29" s="45"/>
      <c r="F29" s="45">
        <v>10822</v>
      </c>
      <c r="G29" s="45"/>
      <c r="H29" s="45">
        <v>17043</v>
      </c>
      <c r="I29" s="45"/>
      <c r="J29" s="45">
        <v>1168</v>
      </c>
      <c r="K29" s="45"/>
      <c r="L29" s="45">
        <v>6679</v>
      </c>
      <c r="M29" s="45"/>
      <c r="N29" s="45">
        <v>15164</v>
      </c>
      <c r="O29" s="45"/>
      <c r="P29" s="45">
        <v>23011</v>
      </c>
      <c r="Q29" s="45"/>
    </row>
    <row r="30" spans="1:17" x14ac:dyDescent="0.2">
      <c r="A30" s="33">
        <v>1977</v>
      </c>
      <c r="B30" s="45">
        <v>922</v>
      </c>
      <c r="C30" s="45"/>
      <c r="D30" s="45">
        <v>5017</v>
      </c>
      <c r="E30" s="45"/>
      <c r="F30" s="45">
        <v>10290</v>
      </c>
      <c r="G30" s="45"/>
      <c r="H30" s="45">
        <v>16229</v>
      </c>
      <c r="I30" s="45"/>
      <c r="J30" s="45">
        <v>1031</v>
      </c>
      <c r="K30" s="45"/>
      <c r="L30" s="45">
        <v>6529</v>
      </c>
      <c r="M30" s="45"/>
      <c r="N30" s="45">
        <v>14387</v>
      </c>
      <c r="O30" s="45"/>
      <c r="P30" s="45">
        <v>21947</v>
      </c>
      <c r="Q30" s="45"/>
    </row>
    <row r="31" spans="1:17" x14ac:dyDescent="0.2">
      <c r="A31" s="33">
        <v>1978</v>
      </c>
      <c r="B31" s="45">
        <v>934</v>
      </c>
      <c r="C31" s="45"/>
      <c r="D31" s="45">
        <v>4969</v>
      </c>
      <c r="E31" s="45"/>
      <c r="F31" s="45">
        <v>10125</v>
      </c>
      <c r="G31" s="45"/>
      <c r="H31" s="45">
        <v>16028</v>
      </c>
      <c r="I31" s="45"/>
      <c r="J31" s="45">
        <v>1034</v>
      </c>
      <c r="K31" s="45"/>
      <c r="L31" s="45">
        <v>6431</v>
      </c>
      <c r="M31" s="45"/>
      <c r="N31" s="45">
        <v>14142</v>
      </c>
      <c r="O31" s="45"/>
      <c r="P31" s="45">
        <v>21607</v>
      </c>
      <c r="Q31" s="45"/>
    </row>
    <row r="32" spans="1:17" x14ac:dyDescent="0.2">
      <c r="A32" s="33">
        <v>1979</v>
      </c>
      <c r="B32" s="45">
        <v>820</v>
      </c>
      <c r="C32" s="45"/>
      <c r="D32" s="45">
        <v>4638</v>
      </c>
      <c r="E32" s="45"/>
      <c r="F32" s="45">
        <v>9966</v>
      </c>
      <c r="G32" s="45"/>
      <c r="H32" s="45">
        <v>15424</v>
      </c>
      <c r="I32" s="45"/>
      <c r="J32" s="45">
        <v>926</v>
      </c>
      <c r="K32" s="45"/>
      <c r="L32" s="45">
        <v>6036</v>
      </c>
      <c r="M32" s="45"/>
      <c r="N32" s="45">
        <v>13516</v>
      </c>
      <c r="O32" s="45"/>
      <c r="P32" s="45">
        <v>20478</v>
      </c>
      <c r="Q32" s="45"/>
    </row>
    <row r="33" spans="1:17" x14ac:dyDescent="0.2">
      <c r="A33" s="33">
        <v>1980</v>
      </c>
      <c r="B33" s="45">
        <v>755</v>
      </c>
      <c r="C33" s="45"/>
      <c r="D33" s="45">
        <v>4656</v>
      </c>
      <c r="E33" s="45"/>
      <c r="F33" s="45">
        <v>9820</v>
      </c>
      <c r="G33" s="45"/>
      <c r="H33" s="45">
        <v>15231</v>
      </c>
      <c r="I33" s="45"/>
      <c r="J33" s="45">
        <v>848</v>
      </c>
      <c r="K33" s="45"/>
      <c r="L33" s="45">
        <v>6064</v>
      </c>
      <c r="M33" s="45"/>
      <c r="N33" s="45">
        <v>13182</v>
      </c>
      <c r="O33" s="45"/>
      <c r="P33" s="45">
        <v>20094</v>
      </c>
      <c r="Q33" s="45"/>
    </row>
    <row r="34" spans="1:17" x14ac:dyDescent="0.2">
      <c r="A34" s="33">
        <v>1981</v>
      </c>
      <c r="B34" s="45">
        <v>693</v>
      </c>
      <c r="C34" s="45"/>
      <c r="D34" s="45">
        <v>4761</v>
      </c>
      <c r="E34" s="45"/>
      <c r="F34" s="45">
        <v>9347</v>
      </c>
      <c r="G34" s="45"/>
      <c r="H34" s="45">
        <v>14801</v>
      </c>
      <c r="I34" s="45"/>
      <c r="J34" s="45">
        <v>784</v>
      </c>
      <c r="K34" s="45"/>
      <c r="L34" s="45">
        <v>5984</v>
      </c>
      <c r="M34" s="45"/>
      <c r="N34" s="45">
        <v>12570</v>
      </c>
      <c r="O34" s="45"/>
      <c r="P34" s="45">
        <v>19338</v>
      </c>
      <c r="Q34" s="45"/>
    </row>
    <row r="35" spans="1:17" x14ac:dyDescent="0.2">
      <c r="A35" s="33">
        <v>1982</v>
      </c>
      <c r="B35" s="45">
        <v>681</v>
      </c>
      <c r="C35" s="45"/>
      <c r="D35" s="45">
        <v>4706</v>
      </c>
      <c r="E35" s="45"/>
      <c r="F35" s="45">
        <v>9901</v>
      </c>
      <c r="G35" s="45"/>
      <c r="H35" s="45">
        <v>15288</v>
      </c>
      <c r="I35" s="45"/>
      <c r="J35" s="45">
        <v>758</v>
      </c>
      <c r="K35" s="45"/>
      <c r="L35" s="45">
        <v>5950</v>
      </c>
      <c r="M35" s="45"/>
      <c r="N35" s="45">
        <v>13327</v>
      </c>
      <c r="O35" s="45"/>
      <c r="P35" s="45">
        <v>20035</v>
      </c>
      <c r="Q35" s="45"/>
    </row>
    <row r="36" spans="1:17" x14ac:dyDescent="0.2">
      <c r="A36" s="33">
        <v>1983</v>
      </c>
      <c r="B36" s="45">
        <v>706</v>
      </c>
      <c r="C36" s="45"/>
      <c r="D36" s="45">
        <v>4840</v>
      </c>
      <c r="E36" s="45"/>
      <c r="F36" s="45">
        <v>10302</v>
      </c>
      <c r="G36" s="45"/>
      <c r="H36" s="45">
        <v>15848</v>
      </c>
      <c r="I36" s="45"/>
      <c r="J36" s="45">
        <v>779</v>
      </c>
      <c r="K36" s="45"/>
      <c r="L36" s="45">
        <v>6063</v>
      </c>
      <c r="M36" s="45"/>
      <c r="N36" s="45">
        <v>13740</v>
      </c>
      <c r="O36" s="45"/>
      <c r="P36" s="45">
        <v>20582</v>
      </c>
      <c r="Q36" s="45"/>
    </row>
    <row r="37" spans="1:17" x14ac:dyDescent="0.2">
      <c r="A37" s="33">
        <v>1984</v>
      </c>
      <c r="B37" s="45">
        <v>717</v>
      </c>
      <c r="C37" s="45"/>
      <c r="D37" s="45">
        <v>4842</v>
      </c>
      <c r="E37" s="45"/>
      <c r="F37" s="45">
        <v>10972</v>
      </c>
      <c r="G37" s="45"/>
      <c r="H37" s="45">
        <v>16531</v>
      </c>
      <c r="I37" s="45"/>
      <c r="J37" s="45">
        <v>801</v>
      </c>
      <c r="K37" s="45"/>
      <c r="L37" s="45">
        <v>6068</v>
      </c>
      <c r="M37" s="45"/>
      <c r="N37" s="45">
        <v>14567</v>
      </c>
      <c r="O37" s="45"/>
      <c r="P37" s="45">
        <v>21436</v>
      </c>
      <c r="Q37" s="45"/>
    </row>
    <row r="38" spans="1:17" x14ac:dyDescent="0.2">
      <c r="A38" s="33">
        <v>1985</v>
      </c>
      <c r="B38" s="45">
        <v>695</v>
      </c>
      <c r="C38" s="45"/>
      <c r="D38" s="45">
        <v>4504</v>
      </c>
      <c r="E38" s="45"/>
      <c r="F38" s="45">
        <v>10730</v>
      </c>
      <c r="G38" s="45"/>
      <c r="H38" s="45">
        <v>15929</v>
      </c>
      <c r="I38" s="45"/>
      <c r="J38" s="45">
        <v>808</v>
      </c>
      <c r="K38" s="45"/>
      <c r="L38" s="45">
        <v>5814</v>
      </c>
      <c r="M38" s="45"/>
      <c r="N38" s="45">
        <v>14857</v>
      </c>
      <c r="O38" s="45"/>
      <c r="P38" s="45">
        <v>21479</v>
      </c>
      <c r="Q38" s="45"/>
    </row>
    <row r="39" spans="1:17" x14ac:dyDescent="0.2">
      <c r="A39" s="33">
        <v>1986</v>
      </c>
      <c r="B39" s="45">
        <v>748</v>
      </c>
      <c r="C39" s="45"/>
      <c r="D39" s="45">
        <v>4535</v>
      </c>
      <c r="E39" s="45"/>
      <c r="F39" s="45">
        <v>11394</v>
      </c>
      <c r="G39" s="45"/>
      <c r="H39" s="45">
        <v>16677</v>
      </c>
      <c r="I39" s="45"/>
      <c r="J39" s="45">
        <v>844</v>
      </c>
      <c r="K39" s="45"/>
      <c r="L39" s="45">
        <v>5804</v>
      </c>
      <c r="M39" s="45"/>
      <c r="N39" s="45">
        <v>15810</v>
      </c>
      <c r="O39" s="45"/>
      <c r="P39" s="45">
        <v>22458</v>
      </c>
      <c r="Q39" s="45"/>
    </row>
    <row r="40" spans="1:17" x14ac:dyDescent="0.2">
      <c r="A40" s="33">
        <v>1987</v>
      </c>
      <c r="B40" s="45">
        <v>717</v>
      </c>
      <c r="C40" s="45"/>
      <c r="D40" s="45">
        <v>4203</v>
      </c>
      <c r="E40" s="45"/>
      <c r="F40" s="45">
        <v>10732</v>
      </c>
      <c r="G40" s="45"/>
      <c r="H40" s="45">
        <v>15652</v>
      </c>
      <c r="I40" s="45"/>
      <c r="J40" s="45">
        <v>787</v>
      </c>
      <c r="K40" s="45"/>
      <c r="L40" s="45">
        <v>5423</v>
      </c>
      <c r="M40" s="45"/>
      <c r="N40" s="45">
        <v>15044</v>
      </c>
      <c r="O40" s="45"/>
      <c r="P40" s="45">
        <v>21254</v>
      </c>
      <c r="Q40" s="45"/>
    </row>
    <row r="41" spans="1:17" x14ac:dyDescent="0.2">
      <c r="A41" s="33">
        <v>1988</v>
      </c>
      <c r="B41" s="45">
        <v>722</v>
      </c>
      <c r="C41" s="45"/>
      <c r="D41" s="45">
        <v>4584</v>
      </c>
      <c r="E41" s="45"/>
      <c r="F41" s="45">
        <v>11901</v>
      </c>
      <c r="G41" s="45"/>
      <c r="H41" s="45">
        <v>17207</v>
      </c>
      <c r="I41" s="45"/>
      <c r="J41" s="45">
        <v>813</v>
      </c>
      <c r="K41" s="45"/>
      <c r="L41" s="45">
        <v>5869</v>
      </c>
      <c r="M41" s="45"/>
      <c r="N41" s="45">
        <v>16969</v>
      </c>
      <c r="O41" s="45"/>
      <c r="P41" s="45">
        <v>23651</v>
      </c>
      <c r="Q41" s="45"/>
    </row>
    <row r="42" spans="1:17" x14ac:dyDescent="0.2">
      <c r="A42" s="33">
        <v>1989</v>
      </c>
      <c r="B42" s="45">
        <v>790</v>
      </c>
      <c r="C42" s="45"/>
      <c r="D42" s="45">
        <v>4545</v>
      </c>
      <c r="E42" s="45"/>
      <c r="F42" s="45">
        <v>12634</v>
      </c>
      <c r="G42" s="45"/>
      <c r="H42" s="45">
        <v>17969</v>
      </c>
      <c r="I42" s="45"/>
      <c r="J42" s="45">
        <v>904</v>
      </c>
      <c r="K42" s="45"/>
      <c r="L42" s="45">
        <v>5790</v>
      </c>
      <c r="M42" s="45"/>
      <c r="N42" s="45">
        <v>17741</v>
      </c>
      <c r="O42" s="45"/>
      <c r="P42" s="45">
        <v>24435</v>
      </c>
      <c r="Q42" s="45"/>
    </row>
    <row r="43" spans="1:17" x14ac:dyDescent="0.2">
      <c r="A43" s="33">
        <v>1990</v>
      </c>
      <c r="B43" s="45">
        <v>704</v>
      </c>
      <c r="C43" s="45"/>
      <c r="D43" s="45">
        <v>4340</v>
      </c>
      <c r="E43" s="45"/>
      <c r="F43" s="45">
        <v>11931</v>
      </c>
      <c r="G43" s="45"/>
      <c r="H43" s="45">
        <v>16975</v>
      </c>
      <c r="I43" s="45"/>
      <c r="J43" s="45">
        <v>772</v>
      </c>
      <c r="K43" s="45"/>
      <c r="L43" s="45">
        <v>5501</v>
      </c>
      <c r="M43" s="45"/>
      <c r="N43" s="45">
        <v>16996</v>
      </c>
      <c r="O43" s="45"/>
      <c r="P43" s="45">
        <v>23269</v>
      </c>
      <c r="Q43" s="45"/>
    </row>
    <row r="44" spans="1:17" x14ac:dyDescent="0.2">
      <c r="A44" s="33">
        <v>1991</v>
      </c>
      <c r="B44" s="45">
        <v>667</v>
      </c>
      <c r="C44" s="45"/>
      <c r="D44" s="45">
        <v>3814</v>
      </c>
      <c r="E44" s="45"/>
      <c r="F44" s="45">
        <v>11522</v>
      </c>
      <c r="G44" s="45"/>
      <c r="H44" s="45">
        <v>16003</v>
      </c>
      <c r="I44" s="45"/>
      <c r="J44" s="45">
        <v>745</v>
      </c>
      <c r="K44" s="45"/>
      <c r="L44" s="45">
        <v>4832</v>
      </c>
      <c r="M44" s="45"/>
      <c r="N44" s="45">
        <v>16225</v>
      </c>
      <c r="O44" s="45"/>
      <c r="P44" s="45">
        <v>21802</v>
      </c>
      <c r="Q44" s="45"/>
    </row>
    <row r="45" spans="1:17" x14ac:dyDescent="0.2">
      <c r="A45" s="33">
        <v>1992</v>
      </c>
      <c r="B45" s="45">
        <v>667</v>
      </c>
      <c r="C45" s="45"/>
      <c r="D45" s="45">
        <v>3722</v>
      </c>
      <c r="E45" s="45"/>
      <c r="F45" s="45">
        <v>11210</v>
      </c>
      <c r="G45" s="45"/>
      <c r="H45" s="45">
        <v>15599</v>
      </c>
      <c r="I45" s="45"/>
      <c r="J45" s="45">
        <v>759</v>
      </c>
      <c r="K45" s="45"/>
      <c r="L45" s="45">
        <v>4705</v>
      </c>
      <c r="M45" s="45"/>
      <c r="N45" s="45">
        <v>16022</v>
      </c>
      <c r="O45" s="45"/>
      <c r="P45" s="45">
        <v>21486</v>
      </c>
      <c r="Q45" s="45"/>
    </row>
    <row r="46" spans="1:17" x14ac:dyDescent="0.2">
      <c r="A46" s="33">
        <v>1993</v>
      </c>
      <c r="B46" s="45">
        <v>573</v>
      </c>
      <c r="C46" s="45"/>
      <c r="D46" s="45">
        <v>3479</v>
      </c>
      <c r="E46" s="45"/>
      <c r="F46" s="45">
        <v>10907</v>
      </c>
      <c r="G46" s="45"/>
      <c r="H46" s="45">
        <v>14959</v>
      </c>
      <c r="I46" s="45"/>
      <c r="J46" s="45">
        <v>632</v>
      </c>
      <c r="K46" s="45"/>
      <c r="L46" s="45">
        <v>4334</v>
      </c>
      <c r="M46" s="45"/>
      <c r="N46" s="45">
        <v>15407</v>
      </c>
      <c r="O46" s="45"/>
      <c r="P46" s="45">
        <v>20373</v>
      </c>
      <c r="Q46" s="45"/>
    </row>
    <row r="47" spans="1:17" x14ac:dyDescent="0.2">
      <c r="A47" s="33">
        <v>1994</v>
      </c>
      <c r="B47" s="45">
        <v>528</v>
      </c>
      <c r="C47" s="45"/>
      <c r="D47" s="45">
        <v>3355</v>
      </c>
      <c r="E47" s="45"/>
      <c r="F47" s="45">
        <v>12005</v>
      </c>
      <c r="G47" s="45"/>
      <c r="H47" s="45">
        <v>15888</v>
      </c>
      <c r="I47" s="45"/>
      <c r="J47" s="45">
        <v>589</v>
      </c>
      <c r="K47" s="45"/>
      <c r="L47" s="45">
        <v>4221</v>
      </c>
      <c r="M47" s="45"/>
      <c r="N47" s="45">
        <v>16862</v>
      </c>
      <c r="O47" s="45"/>
      <c r="P47" s="45">
        <v>21672</v>
      </c>
      <c r="Q47" s="45"/>
    </row>
    <row r="48" spans="1:17" x14ac:dyDescent="0.2">
      <c r="A48" s="33">
        <v>1995</v>
      </c>
      <c r="B48" s="45">
        <v>519</v>
      </c>
      <c r="C48" s="45"/>
      <c r="D48" s="45">
        <v>3137</v>
      </c>
      <c r="E48" s="45"/>
      <c r="F48" s="45">
        <v>11970</v>
      </c>
      <c r="G48" s="45"/>
      <c r="H48" s="45">
        <v>15626</v>
      </c>
      <c r="I48" s="45"/>
      <c r="J48" s="45">
        <v>572</v>
      </c>
      <c r="K48" s="45"/>
      <c r="L48" s="45">
        <v>3965</v>
      </c>
      <c r="M48" s="45"/>
      <c r="N48" s="45">
        <v>17208</v>
      </c>
      <c r="O48" s="45"/>
      <c r="P48" s="45">
        <v>21745</v>
      </c>
      <c r="Q48" s="45"/>
    </row>
    <row r="49" spans="1:17" x14ac:dyDescent="0.2">
      <c r="A49" s="33">
        <v>1996</v>
      </c>
      <c r="B49" s="45">
        <v>488</v>
      </c>
      <c r="C49" s="45"/>
      <c r="D49" s="45">
        <v>3048</v>
      </c>
      <c r="E49" s="45"/>
      <c r="F49" s="45">
        <v>11785</v>
      </c>
      <c r="G49" s="45"/>
      <c r="H49" s="45">
        <v>15321</v>
      </c>
      <c r="I49" s="45"/>
      <c r="J49" s="45">
        <v>537</v>
      </c>
      <c r="K49" s="45"/>
      <c r="L49" s="45">
        <v>3837</v>
      </c>
      <c r="M49" s="45"/>
      <c r="N49" s="45">
        <v>16973</v>
      </c>
      <c r="O49" s="45"/>
      <c r="P49" s="45">
        <v>21347</v>
      </c>
      <c r="Q49" s="45"/>
    </row>
    <row r="50" spans="1:17" x14ac:dyDescent="0.2">
      <c r="A50" s="33">
        <v>1997</v>
      </c>
      <c r="B50" s="45">
        <v>493</v>
      </c>
      <c r="C50" s="45"/>
      <c r="D50" s="45">
        <v>3067</v>
      </c>
      <c r="E50" s="45"/>
      <c r="F50" s="45">
        <v>12192</v>
      </c>
      <c r="G50" s="45"/>
      <c r="H50" s="45">
        <v>15752</v>
      </c>
      <c r="I50" s="45"/>
      <c r="J50" s="45">
        <v>541</v>
      </c>
      <c r="K50" s="45"/>
      <c r="L50" s="45">
        <v>3917</v>
      </c>
      <c r="M50" s="45"/>
      <c r="N50" s="45">
        <v>17363</v>
      </c>
      <c r="O50" s="45"/>
      <c r="P50" s="45">
        <v>21821</v>
      </c>
      <c r="Q50" s="45"/>
    </row>
    <row r="51" spans="1:17" x14ac:dyDescent="0.2">
      <c r="A51" s="33">
        <v>1998</v>
      </c>
      <c r="B51" s="45">
        <v>490</v>
      </c>
      <c r="C51" s="45"/>
      <c r="D51" s="45">
        <v>3004</v>
      </c>
      <c r="E51" s="45"/>
      <c r="F51" s="45">
        <v>12020</v>
      </c>
      <c r="G51" s="45"/>
      <c r="H51" s="45">
        <v>15514</v>
      </c>
      <c r="I51" s="45"/>
      <c r="J51" s="45">
        <v>531</v>
      </c>
      <c r="K51" s="45"/>
      <c r="L51" s="45">
        <v>3883</v>
      </c>
      <c r="M51" s="45"/>
      <c r="N51" s="45">
        <v>17473</v>
      </c>
      <c r="O51" s="45"/>
      <c r="P51" s="45">
        <v>21887</v>
      </c>
      <c r="Q51" s="45"/>
    </row>
    <row r="52" spans="1:17" x14ac:dyDescent="0.2">
      <c r="A52" s="33">
        <v>1999</v>
      </c>
      <c r="B52" s="45">
        <v>516</v>
      </c>
      <c r="C52" s="45"/>
      <c r="D52" s="45">
        <v>3113</v>
      </c>
      <c r="E52" s="45"/>
      <c r="F52" s="45">
        <v>12205</v>
      </c>
      <c r="G52" s="45"/>
      <c r="H52" s="45">
        <v>15834</v>
      </c>
      <c r="I52" s="45"/>
      <c r="J52" s="45">
        <v>580</v>
      </c>
      <c r="K52" s="45"/>
      <c r="L52" s="45">
        <v>4043</v>
      </c>
      <c r="M52" s="45"/>
      <c r="N52" s="45">
        <v>17921</v>
      </c>
      <c r="O52" s="45"/>
      <c r="P52" s="45">
        <v>22544</v>
      </c>
      <c r="Q52" s="45"/>
    </row>
    <row r="53" spans="1:17" x14ac:dyDescent="0.2">
      <c r="A53" s="33">
        <v>2000</v>
      </c>
      <c r="B53" s="46">
        <v>535</v>
      </c>
      <c r="C53" s="46"/>
      <c r="D53" s="46">
        <v>3104</v>
      </c>
      <c r="E53" s="46"/>
      <c r="F53" s="46">
        <v>12131</v>
      </c>
      <c r="G53" s="46"/>
      <c r="H53" s="46">
        <v>15770</v>
      </c>
      <c r="I53" s="46"/>
      <c r="J53" s="46">
        <v>591</v>
      </c>
      <c r="K53" s="46"/>
      <c r="L53" s="46">
        <v>4103</v>
      </c>
      <c r="M53" s="46"/>
      <c r="N53" s="46">
        <v>17929</v>
      </c>
      <c r="O53" s="46"/>
      <c r="P53" s="46">
        <v>22623</v>
      </c>
      <c r="Q53" s="46"/>
    </row>
    <row r="54" spans="1:17" x14ac:dyDescent="0.2">
      <c r="A54" s="33">
        <v>2001</v>
      </c>
      <c r="B54" s="45">
        <v>511</v>
      </c>
      <c r="C54" s="45"/>
      <c r="D54" s="45">
        <v>3100</v>
      </c>
      <c r="E54" s="45"/>
      <c r="F54" s="45">
        <v>12185</v>
      </c>
      <c r="G54" s="45"/>
      <c r="H54" s="45">
        <v>15796</v>
      </c>
      <c r="I54" s="45"/>
      <c r="J54" s="45">
        <v>583</v>
      </c>
      <c r="K54" s="45"/>
      <c r="L54" s="45">
        <v>4058</v>
      </c>
      <c r="M54" s="45"/>
      <c r="N54" s="45">
        <v>18272</v>
      </c>
      <c r="O54" s="45"/>
      <c r="P54" s="45">
        <v>22913</v>
      </c>
      <c r="Q54" s="45"/>
    </row>
    <row r="55" spans="1:17" x14ac:dyDescent="0.2">
      <c r="A55" s="37">
        <v>2002</v>
      </c>
      <c r="B55" s="20">
        <v>490</v>
      </c>
      <c r="C55" s="20"/>
      <c r="D55" s="20">
        <v>3420</v>
      </c>
      <c r="E55" s="20"/>
      <c r="F55" s="20">
        <v>13037</v>
      </c>
      <c r="G55" s="20"/>
      <c r="H55" s="20">
        <v>16947</v>
      </c>
      <c r="I55" s="20"/>
      <c r="J55" s="20">
        <v>560</v>
      </c>
      <c r="K55" s="20"/>
      <c r="L55" s="20">
        <v>4592</v>
      </c>
      <c r="M55" s="20"/>
      <c r="N55" s="20">
        <v>20155</v>
      </c>
      <c r="O55" s="20"/>
      <c r="P55" s="20">
        <v>25307</v>
      </c>
      <c r="Q55" s="20"/>
    </row>
    <row r="56" spans="1:17" x14ac:dyDescent="0.2">
      <c r="A56" s="37">
        <v>2003</v>
      </c>
      <c r="B56" s="42">
        <v>460</v>
      </c>
      <c r="C56" s="42"/>
      <c r="D56" s="42">
        <v>3446</v>
      </c>
      <c r="E56" s="42"/>
      <c r="F56" s="42">
        <v>14459</v>
      </c>
      <c r="G56" s="42"/>
      <c r="H56" s="42">
        <v>18365</v>
      </c>
      <c r="I56" s="42"/>
      <c r="J56" s="42">
        <v>529</v>
      </c>
      <c r="K56" s="42"/>
      <c r="L56" s="42">
        <v>4664</v>
      </c>
      <c r="M56" s="42"/>
      <c r="N56" s="42">
        <v>22439</v>
      </c>
      <c r="O56" s="42"/>
      <c r="P56" s="42">
        <v>27632</v>
      </c>
      <c r="Q56" s="42"/>
    </row>
    <row r="57" spans="1:17" x14ac:dyDescent="0.2">
      <c r="A57" s="37">
        <v>2004</v>
      </c>
      <c r="B57" s="42">
        <v>430</v>
      </c>
      <c r="C57" s="42"/>
      <c r="D57" s="42">
        <v>3082</v>
      </c>
      <c r="E57" s="42"/>
      <c r="F57" s="42">
        <v>14517</v>
      </c>
      <c r="G57" s="42"/>
      <c r="H57" s="42">
        <v>18029</v>
      </c>
      <c r="I57" s="42"/>
      <c r="J57" s="42">
        <v>480</v>
      </c>
      <c r="K57" s="42"/>
      <c r="L57" s="42">
        <v>4022</v>
      </c>
      <c r="M57" s="42"/>
      <c r="N57" s="42">
        <v>22560</v>
      </c>
      <c r="O57" s="42"/>
      <c r="P57" s="42">
        <v>27062</v>
      </c>
      <c r="Q57" s="42"/>
    </row>
    <row r="58" spans="1:17" x14ac:dyDescent="0.2">
      <c r="A58" s="37">
        <v>2005</v>
      </c>
      <c r="B58" s="20">
        <v>406</v>
      </c>
      <c r="C58" s="20"/>
      <c r="D58" s="20">
        <v>3004</v>
      </c>
      <c r="E58" s="20"/>
      <c r="F58" s="20">
        <v>14684</v>
      </c>
      <c r="G58" s="20"/>
      <c r="H58" s="20">
        <v>18094</v>
      </c>
      <c r="I58" s="20"/>
      <c r="J58" s="20">
        <v>440</v>
      </c>
      <c r="K58" s="20"/>
      <c r="L58" s="20">
        <v>3915</v>
      </c>
      <c r="M58" s="20"/>
      <c r="N58" s="20">
        <v>22544</v>
      </c>
      <c r="O58" s="20"/>
      <c r="P58" s="20">
        <v>26899</v>
      </c>
      <c r="Q58" s="20"/>
    </row>
    <row r="59" spans="1:17" x14ac:dyDescent="0.2">
      <c r="A59" s="37">
        <v>2006</v>
      </c>
      <c r="B59" s="20">
        <v>404</v>
      </c>
      <c r="C59" s="20"/>
      <c r="D59" s="20">
        <v>3002</v>
      </c>
      <c r="E59" s="20"/>
      <c r="F59" s="20">
        <v>14807</v>
      </c>
      <c r="G59" s="20"/>
      <c r="H59" s="20">
        <v>18213</v>
      </c>
      <c r="I59" s="20"/>
      <c r="J59" s="20">
        <v>445</v>
      </c>
      <c r="K59" s="20"/>
      <c r="L59" s="20">
        <v>3959</v>
      </c>
      <c r="M59" s="20"/>
      <c r="N59" s="20">
        <v>22677</v>
      </c>
      <c r="O59" s="20"/>
      <c r="P59" s="20">
        <v>27081</v>
      </c>
      <c r="Q59" s="20"/>
    </row>
    <row r="60" spans="1:17" x14ac:dyDescent="0.2">
      <c r="A60" s="37">
        <v>2007</v>
      </c>
      <c r="B60" s="20">
        <v>426</v>
      </c>
      <c r="C60" s="20"/>
      <c r="D60" s="20">
        <v>2979</v>
      </c>
      <c r="E60" s="20"/>
      <c r="F60" s="20">
        <v>15143</v>
      </c>
      <c r="G60" s="20"/>
      <c r="H60" s="20">
        <f>B60+D60+F60</f>
        <v>18548</v>
      </c>
      <c r="I60" s="20"/>
      <c r="J60" s="20">
        <v>471</v>
      </c>
      <c r="K60" s="20"/>
      <c r="L60" s="20">
        <v>3824</v>
      </c>
      <c r="M60" s="20"/>
      <c r="N60" s="20">
        <v>22925</v>
      </c>
      <c r="O60" s="20"/>
      <c r="P60" s="20">
        <f>J60+L60+N60</f>
        <v>27220</v>
      </c>
      <c r="Q60" s="20"/>
    </row>
    <row r="61" spans="1:17" x14ac:dyDescent="0.2">
      <c r="A61" s="37">
        <v>2008</v>
      </c>
      <c r="B61" s="20">
        <v>355</v>
      </c>
      <c r="C61" s="20"/>
      <c r="D61" s="20">
        <v>2868</v>
      </c>
      <c r="E61" s="20"/>
      <c r="F61" s="20">
        <v>15239</v>
      </c>
      <c r="G61" s="20"/>
      <c r="H61" s="20">
        <v>18462</v>
      </c>
      <c r="I61" s="20"/>
      <c r="J61" s="20">
        <v>397</v>
      </c>
      <c r="K61" s="20"/>
      <c r="L61" s="20">
        <v>3657</v>
      </c>
      <c r="M61" s="20"/>
      <c r="N61" s="20">
        <v>22591</v>
      </c>
      <c r="O61" s="20"/>
      <c r="P61" s="20">
        <v>26645</v>
      </c>
      <c r="Q61" s="20"/>
    </row>
    <row r="62" spans="1:17" x14ac:dyDescent="0.2">
      <c r="A62" s="37">
        <v>2009</v>
      </c>
      <c r="B62" s="20">
        <v>336</v>
      </c>
      <c r="C62" s="20"/>
      <c r="D62" s="20">
        <v>2729</v>
      </c>
      <c r="E62" s="20"/>
      <c r="F62" s="20">
        <v>14793</v>
      </c>
      <c r="G62" s="20"/>
      <c r="H62" s="20">
        <v>17858</v>
      </c>
      <c r="I62" s="20"/>
      <c r="J62" s="20">
        <v>358</v>
      </c>
      <c r="K62" s="20"/>
      <c r="L62" s="20">
        <v>3460</v>
      </c>
      <c r="M62" s="20"/>
      <c r="N62" s="20">
        <v>21821</v>
      </c>
      <c r="O62" s="20"/>
      <c r="P62" s="20">
        <v>25639</v>
      </c>
      <c r="Q62" s="20"/>
    </row>
    <row r="63" spans="1:17" x14ac:dyDescent="0.2">
      <c r="A63" s="39">
        <v>2010</v>
      </c>
      <c r="B63" s="307">
        <v>249</v>
      </c>
      <c r="C63" s="307"/>
      <c r="D63" s="307">
        <v>2325</v>
      </c>
      <c r="E63" s="307"/>
      <c r="F63" s="307">
        <v>13930</v>
      </c>
      <c r="G63" s="307"/>
      <c r="H63" s="307">
        <v>16504</v>
      </c>
      <c r="I63" s="307"/>
      <c r="J63" s="307">
        <v>266</v>
      </c>
      <c r="K63" s="307"/>
      <c r="L63" s="307">
        <v>2888</v>
      </c>
      <c r="M63" s="307"/>
      <c r="N63" s="307">
        <v>20417</v>
      </c>
      <c r="O63" s="307"/>
      <c r="P63" s="307">
        <v>23571</v>
      </c>
      <c r="Q63" s="307"/>
    </row>
    <row r="64" spans="1:17" s="21" customFormat="1" x14ac:dyDescent="0.2">
      <c r="A64" s="39">
        <v>2011</v>
      </c>
      <c r="B64" s="198">
        <v>292</v>
      </c>
      <c r="C64" s="198"/>
      <c r="D64" s="198">
        <v>2502</v>
      </c>
      <c r="E64" s="198"/>
      <c r="F64" s="198">
        <v>13325</v>
      </c>
      <c r="G64" s="198"/>
      <c r="H64" s="198">
        <v>16119</v>
      </c>
      <c r="I64" s="198"/>
      <c r="J64" s="198">
        <v>319</v>
      </c>
      <c r="K64" s="198"/>
      <c r="L64" s="198">
        <v>3127</v>
      </c>
      <c r="M64" s="198"/>
      <c r="N64" s="198">
        <v>19233</v>
      </c>
      <c r="O64" s="198"/>
      <c r="P64" s="198">
        <v>22679</v>
      </c>
      <c r="Q64" s="198"/>
    </row>
    <row r="65" spans="1:17" s="30" customFormat="1" x14ac:dyDescent="0.2">
      <c r="A65" s="341">
        <v>2012</v>
      </c>
      <c r="B65" s="307">
        <v>258</v>
      </c>
      <c r="C65" s="484" t="s">
        <v>623</v>
      </c>
      <c r="D65" s="307">
        <v>2381</v>
      </c>
      <c r="E65" s="484" t="s">
        <v>623</v>
      </c>
      <c r="F65" s="307">
        <v>13819</v>
      </c>
      <c r="G65" s="484" t="s">
        <v>623</v>
      </c>
      <c r="H65" s="307">
        <v>16458</v>
      </c>
      <c r="I65" s="484" t="s">
        <v>623</v>
      </c>
      <c r="J65" s="307">
        <v>285</v>
      </c>
      <c r="K65" s="484" t="s">
        <v>623</v>
      </c>
      <c r="L65" s="307">
        <v>2976</v>
      </c>
      <c r="M65" s="307"/>
      <c r="N65" s="307">
        <v>19849</v>
      </c>
      <c r="O65" s="484" t="s">
        <v>623</v>
      </c>
      <c r="P65" s="307">
        <v>23110</v>
      </c>
      <c r="Q65" s="484" t="s">
        <v>623</v>
      </c>
    </row>
    <row r="66" spans="1:17" s="150" customFormat="1" x14ac:dyDescent="0.2">
      <c r="A66" s="341">
        <v>2013</v>
      </c>
      <c r="B66" s="307">
        <v>247</v>
      </c>
      <c r="C66" s="307"/>
      <c r="D66" s="307">
        <v>2245</v>
      </c>
      <c r="E66" s="484" t="s">
        <v>623</v>
      </c>
      <c r="F66" s="307">
        <v>12323</v>
      </c>
      <c r="G66" s="484" t="s">
        <v>623</v>
      </c>
      <c r="H66" s="81">
        <f>SUM(B66:F66)</f>
        <v>14815</v>
      </c>
      <c r="I66" s="484" t="s">
        <v>623</v>
      </c>
      <c r="J66" s="49">
        <v>260</v>
      </c>
      <c r="K66" s="307"/>
      <c r="L66" s="307">
        <v>2721</v>
      </c>
      <c r="M66" s="484" t="s">
        <v>623</v>
      </c>
      <c r="N66" s="307">
        <v>17541</v>
      </c>
      <c r="O66" s="484" t="s">
        <v>623</v>
      </c>
      <c r="P66" s="81">
        <f>SUM(J66:N66)</f>
        <v>20522</v>
      </c>
      <c r="Q66" s="484" t="s">
        <v>623</v>
      </c>
    </row>
    <row r="67" spans="1:17" s="30" customFormat="1" x14ac:dyDescent="0.2">
      <c r="A67" s="306">
        <v>2014</v>
      </c>
      <c r="B67" s="304">
        <v>254</v>
      </c>
      <c r="C67" s="304"/>
      <c r="D67" s="304">
        <v>1930</v>
      </c>
      <c r="E67" s="577" t="s">
        <v>623</v>
      </c>
      <c r="F67" s="304">
        <v>10742</v>
      </c>
      <c r="G67" s="577" t="s">
        <v>623</v>
      </c>
      <c r="H67" s="304">
        <f>SUM(B67:F67)</f>
        <v>12926</v>
      </c>
      <c r="I67" s="577" t="s">
        <v>623</v>
      </c>
      <c r="J67" s="304">
        <v>270</v>
      </c>
      <c r="K67" s="304"/>
      <c r="L67" s="304">
        <v>2395</v>
      </c>
      <c r="M67" s="577" t="s">
        <v>623</v>
      </c>
      <c r="N67" s="304">
        <v>15130</v>
      </c>
      <c r="O67" s="577" t="s">
        <v>623</v>
      </c>
      <c r="P67" s="304">
        <f>SUM(J67:N67)</f>
        <v>17795</v>
      </c>
      <c r="Q67" s="577" t="s">
        <v>623</v>
      </c>
    </row>
    <row r="68" spans="1:17" ht="15" x14ac:dyDescent="0.2">
      <c r="J68" s="30"/>
      <c r="K68" s="30"/>
      <c r="L68" s="30"/>
      <c r="M68" s="30"/>
      <c r="N68" s="30"/>
      <c r="P68" s="305"/>
    </row>
  </sheetData>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O183"/>
  <sheetViews>
    <sheetView view="pageBreakPreview" zoomScaleNormal="100" zoomScaleSheetLayoutView="100" workbookViewId="0">
      <pane ySplit="9" topLeftCell="A173" activePane="bottomLeft" state="frozen"/>
      <selection activeCell="C146" sqref="C146"/>
      <selection pane="bottomLeft" activeCell="O1" sqref="O1:O1048576"/>
    </sheetView>
  </sheetViews>
  <sheetFormatPr defaultColWidth="9.140625" defaultRowHeight="11.25" x14ac:dyDescent="0.2"/>
  <cols>
    <col min="1" max="1" width="11" style="83" customWidth="1"/>
    <col min="2" max="2" width="7.85546875" style="83" bestFit="1" customWidth="1"/>
    <col min="3" max="3" width="1.140625" style="83" customWidth="1"/>
    <col min="4" max="4" width="11.140625" style="83" bestFit="1" customWidth="1"/>
    <col min="5" max="5" width="1.140625" style="83" customWidth="1"/>
    <col min="6" max="6" width="10" style="83" bestFit="1" customWidth="1"/>
    <col min="7" max="7" width="11.140625" style="83" bestFit="1" customWidth="1"/>
    <col min="8" max="8" width="10.28515625" style="83" customWidth="1"/>
    <col min="9" max="9" width="8.28515625" style="83" bestFit="1" customWidth="1"/>
    <col min="10" max="10" width="1.140625" style="83" customWidth="1"/>
    <col min="11" max="11" width="10.7109375" style="83" customWidth="1"/>
    <col min="12" max="12" width="1.140625" style="83" customWidth="1"/>
    <col min="13" max="13" width="5.5703125" style="83" customWidth="1"/>
    <col min="14" max="14" width="7.140625" style="83" bestFit="1" customWidth="1"/>
    <col min="15" max="15" width="9.140625" style="83"/>
    <col min="16" max="16384" width="9.140625" style="11"/>
  </cols>
  <sheetData>
    <row r="1" spans="1:15" s="10" customFormat="1" x14ac:dyDescent="0.2">
      <c r="A1" s="86" t="s">
        <v>531</v>
      </c>
      <c r="B1" s="86"/>
      <c r="C1" s="86"/>
      <c r="D1" s="86"/>
      <c r="E1" s="86"/>
      <c r="F1" s="86"/>
      <c r="G1" s="86"/>
      <c r="H1" s="86"/>
      <c r="I1" s="86"/>
      <c r="J1" s="86"/>
      <c r="K1" s="86"/>
      <c r="L1" s="86"/>
      <c r="M1" s="86"/>
      <c r="N1" s="86"/>
      <c r="O1" s="86"/>
    </row>
    <row r="2" spans="1:15" s="10" customFormat="1" x14ac:dyDescent="0.2">
      <c r="A2" s="86" t="s">
        <v>638</v>
      </c>
      <c r="B2" s="86"/>
      <c r="C2" s="86"/>
      <c r="D2" s="86"/>
      <c r="E2" s="86"/>
      <c r="F2" s="86"/>
      <c r="G2" s="86"/>
      <c r="H2" s="86"/>
      <c r="I2" s="86"/>
      <c r="J2" s="86"/>
      <c r="K2" s="86"/>
      <c r="L2" s="86"/>
      <c r="M2" s="86"/>
      <c r="N2" s="86"/>
      <c r="O2" s="86"/>
    </row>
    <row r="3" spans="1:15" x14ac:dyDescent="0.2">
      <c r="A3" s="625" t="s">
        <v>532</v>
      </c>
      <c r="B3" s="86"/>
      <c r="C3" s="86"/>
      <c r="D3" s="86"/>
      <c r="E3" s="86"/>
      <c r="F3" s="86"/>
      <c r="G3" s="86"/>
      <c r="H3" s="86"/>
      <c r="I3" s="86"/>
      <c r="J3" s="86"/>
      <c r="K3" s="86"/>
      <c r="L3" s="86"/>
      <c r="M3" s="86"/>
      <c r="N3" s="86"/>
    </row>
    <row r="4" spans="1:15" x14ac:dyDescent="0.2">
      <c r="A4" s="625" t="s">
        <v>639</v>
      </c>
      <c r="B4" s="86"/>
      <c r="C4" s="86"/>
      <c r="D4" s="86"/>
      <c r="E4" s="86"/>
      <c r="F4" s="86"/>
      <c r="G4" s="86"/>
      <c r="H4" s="86"/>
      <c r="I4" s="86"/>
      <c r="J4" s="86"/>
      <c r="K4" s="86"/>
      <c r="L4" s="86"/>
      <c r="M4" s="86"/>
      <c r="N4" s="86"/>
    </row>
    <row r="5" spans="1:15" x14ac:dyDescent="0.2">
      <c r="A5" s="626"/>
      <c r="B5" s="626"/>
      <c r="C5" s="626"/>
      <c r="D5" s="626"/>
      <c r="E5" s="626"/>
      <c r="F5" s="626"/>
      <c r="G5" s="626"/>
      <c r="H5" s="626"/>
      <c r="I5" s="626"/>
      <c r="J5" s="626"/>
      <c r="K5" s="626"/>
      <c r="L5" s="626"/>
      <c r="M5" s="626"/>
      <c r="N5" s="626"/>
    </row>
    <row r="6" spans="1:15" x14ac:dyDescent="0.2">
      <c r="A6" s="86" t="s">
        <v>33</v>
      </c>
      <c r="B6" s="86" t="s">
        <v>34</v>
      </c>
      <c r="C6" s="86"/>
      <c r="D6" s="86"/>
      <c r="E6" s="86"/>
      <c r="F6" s="86" t="s">
        <v>35</v>
      </c>
      <c r="G6" s="86"/>
      <c r="H6" s="86" t="s">
        <v>546</v>
      </c>
      <c r="I6" s="86" t="s">
        <v>548</v>
      </c>
      <c r="J6" s="86"/>
      <c r="K6" s="86" t="s">
        <v>164</v>
      </c>
      <c r="L6" s="86"/>
      <c r="M6" s="86" t="s">
        <v>36</v>
      </c>
      <c r="N6" s="86" t="s">
        <v>153</v>
      </c>
    </row>
    <row r="7" spans="1:15" x14ac:dyDescent="0.2">
      <c r="A7" s="625" t="s">
        <v>37</v>
      </c>
      <c r="B7" s="627" t="s">
        <v>38</v>
      </c>
      <c r="C7" s="627"/>
      <c r="D7" s="626"/>
      <c r="E7" s="626"/>
      <c r="F7" s="627" t="s">
        <v>39</v>
      </c>
      <c r="G7" s="626"/>
      <c r="H7" s="625" t="s">
        <v>40</v>
      </c>
      <c r="I7" s="625" t="s">
        <v>549</v>
      </c>
      <c r="J7" s="625"/>
      <c r="K7" s="625" t="s">
        <v>100</v>
      </c>
      <c r="L7" s="625"/>
      <c r="M7" s="625" t="s">
        <v>216</v>
      </c>
      <c r="N7" s="625" t="s">
        <v>101</v>
      </c>
    </row>
    <row r="8" spans="1:15" x14ac:dyDescent="0.2">
      <c r="A8" s="86"/>
      <c r="B8" s="86" t="s">
        <v>41</v>
      </c>
      <c r="C8" s="86"/>
      <c r="D8" s="86" t="s">
        <v>42</v>
      </c>
      <c r="E8" s="86"/>
      <c r="F8" s="86" t="s">
        <v>41</v>
      </c>
      <c r="G8" s="86" t="s">
        <v>42</v>
      </c>
      <c r="H8" s="625" t="s">
        <v>547</v>
      </c>
      <c r="I8" s="86"/>
      <c r="J8" s="86"/>
      <c r="K8" s="86"/>
      <c r="L8" s="86"/>
      <c r="M8" s="86"/>
      <c r="N8" s="86"/>
    </row>
    <row r="9" spans="1:15" x14ac:dyDescent="0.2">
      <c r="A9" s="626"/>
      <c r="B9" s="627" t="s">
        <v>43</v>
      </c>
      <c r="C9" s="627"/>
      <c r="D9" s="627" t="s">
        <v>44</v>
      </c>
      <c r="E9" s="627"/>
      <c r="F9" s="627" t="s">
        <v>43</v>
      </c>
      <c r="G9" s="627" t="s">
        <v>44</v>
      </c>
      <c r="H9" s="628"/>
      <c r="I9" s="626"/>
      <c r="J9" s="626"/>
      <c r="K9" s="626"/>
      <c r="L9" s="626"/>
      <c r="M9" s="626"/>
      <c r="N9" s="626"/>
    </row>
    <row r="10" spans="1:15" s="10" customFormat="1" x14ac:dyDescent="0.2">
      <c r="A10" s="83"/>
      <c r="B10" s="83"/>
      <c r="C10" s="83"/>
      <c r="D10" s="83"/>
      <c r="E10" s="83"/>
      <c r="F10" s="83"/>
      <c r="G10" s="83"/>
      <c r="H10" s="83"/>
      <c r="I10" s="83"/>
      <c r="J10" s="83"/>
      <c r="K10" s="83"/>
      <c r="L10" s="83"/>
      <c r="M10" s="83"/>
      <c r="N10" s="83"/>
      <c r="O10" s="86"/>
    </row>
    <row r="11" spans="1:15" x14ac:dyDescent="0.2">
      <c r="A11" s="629" t="s">
        <v>9</v>
      </c>
      <c r="B11" s="630"/>
      <c r="C11" s="630"/>
    </row>
    <row r="12" spans="1:15" s="3" customFormat="1" x14ac:dyDescent="0.2">
      <c r="A12" s="36">
        <v>1960</v>
      </c>
      <c r="B12" s="631">
        <v>180</v>
      </c>
      <c r="C12" s="631"/>
      <c r="D12" s="631">
        <v>159</v>
      </c>
      <c r="E12" s="631"/>
      <c r="F12" s="631">
        <v>66</v>
      </c>
      <c r="G12" s="631">
        <v>12</v>
      </c>
      <c r="H12" s="631">
        <v>130</v>
      </c>
      <c r="I12" s="631">
        <v>171</v>
      </c>
      <c r="J12" s="631"/>
      <c r="K12" s="631">
        <v>272</v>
      </c>
      <c r="L12" s="631"/>
      <c r="M12" s="631">
        <v>46</v>
      </c>
      <c r="N12" s="632">
        <v>1036</v>
      </c>
      <c r="O12" s="616"/>
    </row>
    <row r="13" spans="1:15" s="3" customFormat="1" x14ac:dyDescent="0.2">
      <c r="A13" s="36">
        <v>1961</v>
      </c>
      <c r="B13" s="631">
        <v>192</v>
      </c>
      <c r="C13" s="631"/>
      <c r="D13" s="631">
        <v>176</v>
      </c>
      <c r="E13" s="631"/>
      <c r="F13" s="631">
        <v>58</v>
      </c>
      <c r="G13" s="631">
        <v>6</v>
      </c>
      <c r="H13" s="631">
        <v>139</v>
      </c>
      <c r="I13" s="631">
        <v>168</v>
      </c>
      <c r="J13" s="631"/>
      <c r="K13" s="631">
        <v>281</v>
      </c>
      <c r="L13" s="631"/>
      <c r="M13" s="631">
        <v>63</v>
      </c>
      <c r="N13" s="632">
        <v>1083</v>
      </c>
      <c r="O13" s="616"/>
    </row>
    <row r="14" spans="1:15" x14ac:dyDescent="0.2">
      <c r="A14" s="633">
        <v>1962</v>
      </c>
      <c r="B14" s="630">
        <v>244</v>
      </c>
      <c r="C14" s="630"/>
      <c r="D14" s="630">
        <v>220</v>
      </c>
      <c r="E14" s="630"/>
      <c r="F14" s="630">
        <v>38</v>
      </c>
      <c r="G14" s="630">
        <v>8</v>
      </c>
      <c r="H14" s="630">
        <v>131</v>
      </c>
      <c r="I14" s="630">
        <v>157</v>
      </c>
      <c r="J14" s="630"/>
      <c r="K14" s="630">
        <v>281</v>
      </c>
      <c r="L14" s="630"/>
      <c r="M14" s="630">
        <v>44</v>
      </c>
      <c r="N14" s="634">
        <v>1123</v>
      </c>
      <c r="O14" s="616"/>
    </row>
    <row r="15" spans="1:15" x14ac:dyDescent="0.2">
      <c r="A15" s="633">
        <v>1963</v>
      </c>
      <c r="B15" s="630">
        <v>276</v>
      </c>
      <c r="C15" s="630"/>
      <c r="D15" s="630">
        <v>217</v>
      </c>
      <c r="E15" s="630"/>
      <c r="F15" s="630">
        <v>45</v>
      </c>
      <c r="G15" s="630">
        <v>4</v>
      </c>
      <c r="H15" s="630">
        <v>132</v>
      </c>
      <c r="I15" s="630">
        <v>164</v>
      </c>
      <c r="J15" s="630"/>
      <c r="K15" s="630">
        <v>336</v>
      </c>
      <c r="L15" s="630"/>
      <c r="M15" s="630">
        <v>43</v>
      </c>
      <c r="N15" s="634">
        <v>1217</v>
      </c>
      <c r="O15" s="616"/>
    </row>
    <row r="16" spans="1:15" x14ac:dyDescent="0.2">
      <c r="A16" s="633">
        <v>1964</v>
      </c>
      <c r="B16" s="630">
        <v>345</v>
      </c>
      <c r="C16" s="630"/>
      <c r="D16" s="630">
        <v>265</v>
      </c>
      <c r="E16" s="630"/>
      <c r="F16" s="630">
        <v>37</v>
      </c>
      <c r="G16" s="630">
        <v>3</v>
      </c>
      <c r="H16" s="630">
        <v>118</v>
      </c>
      <c r="I16" s="630">
        <v>175</v>
      </c>
      <c r="J16" s="630"/>
      <c r="K16" s="630">
        <v>325</v>
      </c>
      <c r="L16" s="630"/>
      <c r="M16" s="630">
        <v>40</v>
      </c>
      <c r="N16" s="634">
        <v>1308</v>
      </c>
      <c r="O16" s="616"/>
    </row>
    <row r="17" spans="1:15" x14ac:dyDescent="0.2">
      <c r="A17" s="633">
        <v>1965</v>
      </c>
      <c r="B17" s="630">
        <v>334</v>
      </c>
      <c r="C17" s="630"/>
      <c r="D17" s="630">
        <v>273</v>
      </c>
      <c r="E17" s="630"/>
      <c r="F17" s="630">
        <v>35</v>
      </c>
      <c r="G17" s="630">
        <v>3</v>
      </c>
      <c r="H17" s="630">
        <v>125</v>
      </c>
      <c r="I17" s="630">
        <v>171</v>
      </c>
      <c r="J17" s="630"/>
      <c r="K17" s="630">
        <v>327</v>
      </c>
      <c r="L17" s="630"/>
      <c r="M17" s="630">
        <v>45</v>
      </c>
      <c r="N17" s="634">
        <v>1313</v>
      </c>
      <c r="O17" s="616"/>
    </row>
    <row r="18" spans="1:15" x14ac:dyDescent="0.2">
      <c r="A18" s="635" t="s">
        <v>550</v>
      </c>
      <c r="B18" s="630">
        <v>353</v>
      </c>
      <c r="C18" s="630"/>
      <c r="D18" s="630">
        <v>321</v>
      </c>
      <c r="E18" s="630"/>
      <c r="F18" s="630">
        <v>26</v>
      </c>
      <c r="G18" s="630">
        <v>5</v>
      </c>
      <c r="H18" s="630">
        <v>120</v>
      </c>
      <c r="I18" s="630">
        <v>152</v>
      </c>
      <c r="J18" s="630"/>
      <c r="K18" s="630">
        <v>297</v>
      </c>
      <c r="L18" s="630"/>
      <c r="M18" s="630">
        <v>39</v>
      </c>
      <c r="N18" s="634">
        <v>1313</v>
      </c>
      <c r="O18" s="616"/>
    </row>
    <row r="19" spans="1:15" x14ac:dyDescent="0.2">
      <c r="A19" s="633">
        <v>1967</v>
      </c>
      <c r="B19" s="630">
        <v>325</v>
      </c>
      <c r="C19" s="630"/>
      <c r="D19" s="630">
        <v>275</v>
      </c>
      <c r="E19" s="630"/>
      <c r="F19" s="630">
        <v>30</v>
      </c>
      <c r="G19" s="630">
        <v>3</v>
      </c>
      <c r="H19" s="630">
        <v>84</v>
      </c>
      <c r="I19" s="630">
        <v>128</v>
      </c>
      <c r="J19" s="630"/>
      <c r="K19" s="630">
        <v>195</v>
      </c>
      <c r="L19" s="630"/>
      <c r="M19" s="630">
        <v>37</v>
      </c>
      <c r="N19" s="634">
        <v>1077</v>
      </c>
      <c r="O19" s="616"/>
    </row>
    <row r="20" spans="1:15" x14ac:dyDescent="0.2">
      <c r="A20" s="633">
        <v>1968</v>
      </c>
      <c r="B20" s="630">
        <v>367</v>
      </c>
      <c r="C20" s="630"/>
      <c r="D20" s="630">
        <v>304</v>
      </c>
      <c r="E20" s="630"/>
      <c r="F20" s="630">
        <v>27</v>
      </c>
      <c r="G20" s="630">
        <v>9</v>
      </c>
      <c r="H20" s="630">
        <v>111</v>
      </c>
      <c r="I20" s="630">
        <v>152</v>
      </c>
      <c r="J20" s="630"/>
      <c r="K20" s="630">
        <v>260</v>
      </c>
      <c r="L20" s="630"/>
      <c r="M20" s="630">
        <v>32</v>
      </c>
      <c r="N20" s="634">
        <v>1262</v>
      </c>
      <c r="O20" s="616"/>
    </row>
    <row r="21" spans="1:15" x14ac:dyDescent="0.2">
      <c r="A21" s="633">
        <v>1969</v>
      </c>
      <c r="B21" s="630">
        <v>376</v>
      </c>
      <c r="C21" s="630"/>
      <c r="D21" s="630">
        <v>274</v>
      </c>
      <c r="E21" s="630"/>
      <c r="F21" s="630">
        <v>44</v>
      </c>
      <c r="G21" s="630">
        <v>8</v>
      </c>
      <c r="H21" s="630">
        <v>120</v>
      </c>
      <c r="I21" s="630">
        <v>169</v>
      </c>
      <c r="J21" s="630"/>
      <c r="K21" s="630">
        <v>255</v>
      </c>
      <c r="L21" s="630"/>
      <c r="M21" s="630">
        <v>29</v>
      </c>
      <c r="N21" s="634">
        <v>1275</v>
      </c>
      <c r="O21" s="616"/>
    </row>
    <row r="22" spans="1:15" x14ac:dyDescent="0.2">
      <c r="A22" s="633">
        <v>1970</v>
      </c>
      <c r="B22" s="630">
        <v>393</v>
      </c>
      <c r="C22" s="630"/>
      <c r="D22" s="630">
        <v>275</v>
      </c>
      <c r="E22" s="630"/>
      <c r="F22" s="630">
        <v>40</v>
      </c>
      <c r="G22" s="630">
        <v>13</v>
      </c>
      <c r="H22" s="630">
        <v>108</v>
      </c>
      <c r="I22" s="630">
        <v>141</v>
      </c>
      <c r="J22" s="630"/>
      <c r="K22" s="630">
        <v>308</v>
      </c>
      <c r="L22" s="630"/>
      <c r="M22" s="630">
        <v>29</v>
      </c>
      <c r="N22" s="634">
        <v>1307</v>
      </c>
      <c r="O22" s="616"/>
    </row>
    <row r="23" spans="1:15" x14ac:dyDescent="0.2">
      <c r="A23" s="633">
        <v>1971</v>
      </c>
      <c r="B23" s="630">
        <v>391</v>
      </c>
      <c r="C23" s="630"/>
      <c r="D23" s="630">
        <v>278</v>
      </c>
      <c r="E23" s="630"/>
      <c r="F23" s="630">
        <v>43</v>
      </c>
      <c r="G23" s="630">
        <v>9</v>
      </c>
      <c r="H23" s="630">
        <v>115</v>
      </c>
      <c r="I23" s="630">
        <v>118</v>
      </c>
      <c r="J23" s="630"/>
      <c r="K23" s="630">
        <v>243</v>
      </c>
      <c r="L23" s="630"/>
      <c r="M23" s="630">
        <v>16</v>
      </c>
      <c r="N23" s="634">
        <v>1213</v>
      </c>
      <c r="O23" s="616"/>
    </row>
    <row r="24" spans="1:15" x14ac:dyDescent="0.2">
      <c r="A24" s="633">
        <v>1972</v>
      </c>
      <c r="B24" s="630">
        <v>385</v>
      </c>
      <c r="C24" s="630"/>
      <c r="D24" s="630">
        <v>260</v>
      </c>
      <c r="E24" s="630"/>
      <c r="F24" s="630">
        <v>57</v>
      </c>
      <c r="G24" s="630">
        <v>9</v>
      </c>
      <c r="H24" s="630">
        <v>101</v>
      </c>
      <c r="I24" s="630">
        <v>138</v>
      </c>
      <c r="J24" s="630"/>
      <c r="K24" s="630">
        <v>226</v>
      </c>
      <c r="L24" s="630"/>
      <c r="M24" s="630">
        <v>18</v>
      </c>
      <c r="N24" s="634">
        <v>1194</v>
      </c>
      <c r="O24" s="616"/>
    </row>
    <row r="25" spans="1:15" x14ac:dyDescent="0.2">
      <c r="A25" s="633">
        <v>1973</v>
      </c>
      <c r="B25" s="630">
        <v>385</v>
      </c>
      <c r="C25" s="630"/>
      <c r="D25" s="630">
        <v>264</v>
      </c>
      <c r="E25" s="630"/>
      <c r="F25" s="630">
        <v>33</v>
      </c>
      <c r="G25" s="630">
        <v>7</v>
      </c>
      <c r="H25" s="630">
        <v>100</v>
      </c>
      <c r="I25" s="630">
        <v>144</v>
      </c>
      <c r="J25" s="630"/>
      <c r="K25" s="630">
        <v>231</v>
      </c>
      <c r="L25" s="630"/>
      <c r="M25" s="630">
        <v>13</v>
      </c>
      <c r="N25" s="634">
        <v>1177</v>
      </c>
      <c r="O25" s="616"/>
    </row>
    <row r="26" spans="1:15" x14ac:dyDescent="0.2">
      <c r="A26" s="633">
        <v>1974</v>
      </c>
      <c r="B26" s="630">
        <v>362</v>
      </c>
      <c r="C26" s="630"/>
      <c r="D26" s="630">
        <v>257</v>
      </c>
      <c r="E26" s="630"/>
      <c r="F26" s="630">
        <v>64</v>
      </c>
      <c r="G26" s="630">
        <v>8</v>
      </c>
      <c r="H26" s="630">
        <v>92</v>
      </c>
      <c r="I26" s="630">
        <v>139</v>
      </c>
      <c r="J26" s="630"/>
      <c r="K26" s="630">
        <v>247</v>
      </c>
      <c r="L26" s="630"/>
      <c r="M26" s="630">
        <v>28</v>
      </c>
      <c r="N26" s="634">
        <v>1197</v>
      </c>
      <c r="O26" s="616"/>
    </row>
    <row r="27" spans="1:15" x14ac:dyDescent="0.2">
      <c r="A27" s="633">
        <v>1975</v>
      </c>
      <c r="B27" s="630">
        <v>367</v>
      </c>
      <c r="C27" s="630"/>
      <c r="D27" s="630">
        <v>253</v>
      </c>
      <c r="E27" s="630"/>
      <c r="F27" s="630">
        <v>35</v>
      </c>
      <c r="G27" s="630">
        <v>6</v>
      </c>
      <c r="H27" s="630">
        <v>91</v>
      </c>
      <c r="I27" s="630">
        <v>147</v>
      </c>
      <c r="J27" s="630"/>
      <c r="K27" s="630">
        <v>240</v>
      </c>
      <c r="L27" s="630"/>
      <c r="M27" s="630">
        <v>33</v>
      </c>
      <c r="N27" s="634">
        <v>1172</v>
      </c>
      <c r="O27" s="616"/>
    </row>
    <row r="28" spans="1:15" x14ac:dyDescent="0.2">
      <c r="A28" s="633">
        <v>1976</v>
      </c>
      <c r="B28" s="630">
        <v>364</v>
      </c>
      <c r="C28" s="630"/>
      <c r="D28" s="630">
        <v>305</v>
      </c>
      <c r="E28" s="630"/>
      <c r="F28" s="630">
        <v>25</v>
      </c>
      <c r="G28" s="630">
        <v>4</v>
      </c>
      <c r="H28" s="630">
        <v>73</v>
      </c>
      <c r="I28" s="630">
        <v>127</v>
      </c>
      <c r="J28" s="630"/>
      <c r="K28" s="630">
        <v>247</v>
      </c>
      <c r="L28" s="630"/>
      <c r="M28" s="630">
        <v>23</v>
      </c>
      <c r="N28" s="634">
        <v>1168</v>
      </c>
      <c r="O28" s="616"/>
    </row>
    <row r="29" spans="1:15" x14ac:dyDescent="0.2">
      <c r="A29" s="633">
        <v>1977</v>
      </c>
      <c r="B29" s="630">
        <v>383</v>
      </c>
      <c r="C29" s="630"/>
      <c r="D29" s="630">
        <v>225</v>
      </c>
      <c r="E29" s="630"/>
      <c r="F29" s="630">
        <v>25</v>
      </c>
      <c r="G29" s="630">
        <v>4</v>
      </c>
      <c r="H29" s="630">
        <v>73</v>
      </c>
      <c r="I29" s="630">
        <v>121</v>
      </c>
      <c r="J29" s="630"/>
      <c r="K29" s="630">
        <v>181</v>
      </c>
      <c r="L29" s="630"/>
      <c r="M29" s="630">
        <v>19</v>
      </c>
      <c r="N29" s="634">
        <v>1031</v>
      </c>
      <c r="O29" s="616"/>
    </row>
    <row r="30" spans="1:15" x14ac:dyDescent="0.2">
      <c r="A30" s="633">
        <v>1978</v>
      </c>
      <c r="B30" s="630">
        <v>360</v>
      </c>
      <c r="C30" s="630"/>
      <c r="D30" s="630">
        <v>240</v>
      </c>
      <c r="E30" s="630"/>
      <c r="F30" s="630">
        <v>37</v>
      </c>
      <c r="G30" s="630">
        <v>5</v>
      </c>
      <c r="H30" s="630">
        <v>78</v>
      </c>
      <c r="I30" s="630">
        <v>114</v>
      </c>
      <c r="J30" s="630"/>
      <c r="K30" s="630">
        <v>189</v>
      </c>
      <c r="L30" s="630"/>
      <c r="M30" s="630">
        <v>11</v>
      </c>
      <c r="N30" s="634">
        <v>1034</v>
      </c>
      <c r="O30" s="616"/>
    </row>
    <row r="31" spans="1:15" x14ac:dyDescent="0.2">
      <c r="A31" s="633">
        <v>1979</v>
      </c>
      <c r="B31" s="630">
        <v>337</v>
      </c>
      <c r="C31" s="630"/>
      <c r="D31" s="630">
        <v>216</v>
      </c>
      <c r="E31" s="630"/>
      <c r="F31" s="630">
        <v>28</v>
      </c>
      <c r="G31" s="630">
        <v>4</v>
      </c>
      <c r="H31" s="630">
        <v>50</v>
      </c>
      <c r="I31" s="630">
        <v>94</v>
      </c>
      <c r="J31" s="630"/>
      <c r="K31" s="630">
        <v>178</v>
      </c>
      <c r="L31" s="630"/>
      <c r="M31" s="630">
        <v>19</v>
      </c>
      <c r="N31" s="630">
        <v>926</v>
      </c>
      <c r="O31" s="616"/>
    </row>
    <row r="32" spans="1:15" x14ac:dyDescent="0.2">
      <c r="A32" s="633">
        <v>1980</v>
      </c>
      <c r="B32" s="630">
        <v>295</v>
      </c>
      <c r="C32" s="630"/>
      <c r="D32" s="630">
        <v>203</v>
      </c>
      <c r="E32" s="630"/>
      <c r="F32" s="630">
        <v>40</v>
      </c>
      <c r="G32" s="630">
        <v>3</v>
      </c>
      <c r="H32" s="630">
        <v>34</v>
      </c>
      <c r="I32" s="630">
        <v>112</v>
      </c>
      <c r="J32" s="630"/>
      <c r="K32" s="630">
        <v>133</v>
      </c>
      <c r="L32" s="630"/>
      <c r="M32" s="630">
        <v>28</v>
      </c>
      <c r="N32" s="630">
        <v>848</v>
      </c>
      <c r="O32" s="616"/>
    </row>
    <row r="33" spans="1:15" x14ac:dyDescent="0.2">
      <c r="A33" s="633">
        <v>1981</v>
      </c>
      <c r="B33" s="630">
        <v>277</v>
      </c>
      <c r="C33" s="630"/>
      <c r="D33" s="630">
        <v>185</v>
      </c>
      <c r="E33" s="630"/>
      <c r="F33" s="630">
        <v>46</v>
      </c>
      <c r="G33" s="630">
        <v>7</v>
      </c>
      <c r="H33" s="630">
        <v>32</v>
      </c>
      <c r="I33" s="630">
        <v>76</v>
      </c>
      <c r="J33" s="630"/>
      <c r="K33" s="630">
        <v>135</v>
      </c>
      <c r="L33" s="630"/>
      <c r="M33" s="630">
        <v>26</v>
      </c>
      <c r="N33" s="630">
        <v>784</v>
      </c>
      <c r="O33" s="616"/>
    </row>
    <row r="34" spans="1:15" x14ac:dyDescent="0.2">
      <c r="A34" s="633">
        <v>1982</v>
      </c>
      <c r="B34" s="630">
        <v>278</v>
      </c>
      <c r="C34" s="630"/>
      <c r="D34" s="630">
        <v>153</v>
      </c>
      <c r="E34" s="630"/>
      <c r="F34" s="630">
        <v>43</v>
      </c>
      <c r="G34" s="630">
        <v>4</v>
      </c>
      <c r="H34" s="630">
        <v>41</v>
      </c>
      <c r="I34" s="630">
        <v>82</v>
      </c>
      <c r="J34" s="630"/>
      <c r="K34" s="630">
        <v>142</v>
      </c>
      <c r="L34" s="630"/>
      <c r="M34" s="630">
        <v>15</v>
      </c>
      <c r="N34" s="630">
        <v>758</v>
      </c>
      <c r="O34" s="616"/>
    </row>
    <row r="35" spans="1:15" x14ac:dyDescent="0.2">
      <c r="A35" s="633">
        <v>1983</v>
      </c>
      <c r="B35" s="630">
        <v>258</v>
      </c>
      <c r="C35" s="630"/>
      <c r="D35" s="630">
        <v>151</v>
      </c>
      <c r="E35" s="630"/>
      <c r="F35" s="630">
        <v>72</v>
      </c>
      <c r="G35" s="630">
        <v>12</v>
      </c>
      <c r="H35" s="630">
        <v>31</v>
      </c>
      <c r="I35" s="630">
        <v>90</v>
      </c>
      <c r="J35" s="630"/>
      <c r="K35" s="630">
        <v>157</v>
      </c>
      <c r="L35" s="630"/>
      <c r="M35" s="630">
        <v>8</v>
      </c>
      <c r="N35" s="630">
        <v>779</v>
      </c>
      <c r="O35" s="616"/>
    </row>
    <row r="36" spans="1:15" x14ac:dyDescent="0.2">
      <c r="A36" s="633">
        <v>1984</v>
      </c>
      <c r="B36" s="630">
        <v>266</v>
      </c>
      <c r="C36" s="630"/>
      <c r="D36" s="630">
        <v>161</v>
      </c>
      <c r="E36" s="630"/>
      <c r="F36" s="630">
        <v>66</v>
      </c>
      <c r="G36" s="630">
        <v>9</v>
      </c>
      <c r="H36" s="630">
        <v>32</v>
      </c>
      <c r="I36" s="630">
        <v>111</v>
      </c>
      <c r="J36" s="630"/>
      <c r="K36" s="630">
        <v>152</v>
      </c>
      <c r="L36" s="630"/>
      <c r="M36" s="630">
        <v>4</v>
      </c>
      <c r="N36" s="630">
        <v>801</v>
      </c>
      <c r="O36" s="616"/>
    </row>
    <row r="37" spans="1:15" x14ac:dyDescent="0.2">
      <c r="A37" s="633">
        <v>1985</v>
      </c>
      <c r="B37" s="630">
        <v>306</v>
      </c>
      <c r="C37" s="630"/>
      <c r="D37" s="630">
        <v>205</v>
      </c>
      <c r="E37" s="630"/>
      <c r="F37" s="630">
        <v>51</v>
      </c>
      <c r="G37" s="630">
        <v>6</v>
      </c>
      <c r="H37" s="630">
        <v>26</v>
      </c>
      <c r="I37" s="630">
        <v>91</v>
      </c>
      <c r="J37" s="630"/>
      <c r="K37" s="630">
        <v>113</v>
      </c>
      <c r="L37" s="630"/>
      <c r="M37" s="630">
        <v>10</v>
      </c>
      <c r="N37" s="630">
        <v>808</v>
      </c>
      <c r="O37" s="616"/>
    </row>
    <row r="38" spans="1:15" x14ac:dyDescent="0.2">
      <c r="A38" s="633">
        <v>1986</v>
      </c>
      <c r="B38" s="630">
        <v>347</v>
      </c>
      <c r="C38" s="630"/>
      <c r="D38" s="630">
        <v>160</v>
      </c>
      <c r="E38" s="630"/>
      <c r="F38" s="630">
        <v>60</v>
      </c>
      <c r="G38" s="630">
        <v>8</v>
      </c>
      <c r="H38" s="630">
        <v>30</v>
      </c>
      <c r="I38" s="630">
        <v>85</v>
      </c>
      <c r="J38" s="630"/>
      <c r="K38" s="630">
        <v>148</v>
      </c>
      <c r="L38" s="630"/>
      <c r="M38" s="630">
        <v>6</v>
      </c>
      <c r="N38" s="630">
        <v>844</v>
      </c>
      <c r="O38" s="616"/>
    </row>
    <row r="39" spans="1:15" x14ac:dyDescent="0.2">
      <c r="A39" s="633">
        <v>1987</v>
      </c>
      <c r="B39" s="630">
        <v>334</v>
      </c>
      <c r="C39" s="630"/>
      <c r="D39" s="630">
        <v>162</v>
      </c>
      <c r="E39" s="630"/>
      <c r="F39" s="630">
        <v>53</v>
      </c>
      <c r="G39" s="630">
        <v>6</v>
      </c>
      <c r="H39" s="630">
        <v>24</v>
      </c>
      <c r="I39" s="630">
        <v>58</v>
      </c>
      <c r="J39" s="630"/>
      <c r="K39" s="630">
        <v>144</v>
      </c>
      <c r="L39" s="630"/>
      <c r="M39" s="630">
        <v>6</v>
      </c>
      <c r="N39" s="630">
        <v>787</v>
      </c>
      <c r="O39" s="616"/>
    </row>
    <row r="40" spans="1:15" x14ac:dyDescent="0.2">
      <c r="A40" s="633">
        <v>1988</v>
      </c>
      <c r="B40" s="630">
        <v>359</v>
      </c>
      <c r="C40" s="630"/>
      <c r="D40" s="630">
        <v>166</v>
      </c>
      <c r="E40" s="630"/>
      <c r="F40" s="630">
        <v>50</v>
      </c>
      <c r="G40" s="630">
        <v>7</v>
      </c>
      <c r="H40" s="630">
        <v>24</v>
      </c>
      <c r="I40" s="630">
        <v>66</v>
      </c>
      <c r="J40" s="630"/>
      <c r="K40" s="630">
        <v>136</v>
      </c>
      <c r="L40" s="630"/>
      <c r="M40" s="630">
        <v>5</v>
      </c>
      <c r="N40" s="630">
        <v>813</v>
      </c>
      <c r="O40" s="616"/>
    </row>
    <row r="41" spans="1:15" x14ac:dyDescent="0.2">
      <c r="A41" s="633">
        <v>1989</v>
      </c>
      <c r="B41" s="630">
        <v>377</v>
      </c>
      <c r="C41" s="630"/>
      <c r="D41" s="630">
        <v>213</v>
      </c>
      <c r="E41" s="630"/>
      <c r="F41" s="630">
        <v>35</v>
      </c>
      <c r="G41" s="630">
        <v>5</v>
      </c>
      <c r="H41" s="630">
        <v>24</v>
      </c>
      <c r="I41" s="630">
        <v>87</v>
      </c>
      <c r="J41" s="630"/>
      <c r="K41" s="630">
        <v>155</v>
      </c>
      <c r="L41" s="630"/>
      <c r="M41" s="630">
        <v>8</v>
      </c>
      <c r="N41" s="630">
        <v>904</v>
      </c>
      <c r="O41" s="616"/>
    </row>
    <row r="42" spans="1:15" x14ac:dyDescent="0.2">
      <c r="A42" s="633">
        <v>1990</v>
      </c>
      <c r="B42" s="630">
        <v>342</v>
      </c>
      <c r="C42" s="630"/>
      <c r="D42" s="630">
        <v>154</v>
      </c>
      <c r="E42" s="630"/>
      <c r="F42" s="630">
        <v>39</v>
      </c>
      <c r="G42" s="630">
        <v>7</v>
      </c>
      <c r="H42" s="630">
        <v>22</v>
      </c>
      <c r="I42" s="630">
        <v>68</v>
      </c>
      <c r="J42" s="630"/>
      <c r="K42" s="630">
        <v>134</v>
      </c>
      <c r="L42" s="630"/>
      <c r="M42" s="630">
        <v>6</v>
      </c>
      <c r="N42" s="630">
        <v>772</v>
      </c>
      <c r="O42" s="616"/>
    </row>
    <row r="43" spans="1:15" x14ac:dyDescent="0.2">
      <c r="A43" s="633">
        <v>1991</v>
      </c>
      <c r="B43" s="630">
        <v>333</v>
      </c>
      <c r="C43" s="630"/>
      <c r="D43" s="630">
        <v>157</v>
      </c>
      <c r="E43" s="630"/>
      <c r="F43" s="630">
        <v>30</v>
      </c>
      <c r="G43" s="630">
        <v>7</v>
      </c>
      <c r="H43" s="630">
        <v>12</v>
      </c>
      <c r="I43" s="630">
        <v>68</v>
      </c>
      <c r="J43" s="630"/>
      <c r="K43" s="630">
        <v>125</v>
      </c>
      <c r="L43" s="630"/>
      <c r="M43" s="630">
        <v>13</v>
      </c>
      <c r="N43" s="630">
        <v>745</v>
      </c>
      <c r="O43" s="616"/>
    </row>
    <row r="44" spans="1:15" x14ac:dyDescent="0.2">
      <c r="A44" s="633">
        <v>1992</v>
      </c>
      <c r="B44" s="630">
        <v>356</v>
      </c>
      <c r="C44" s="630"/>
      <c r="D44" s="630">
        <v>129</v>
      </c>
      <c r="E44" s="630"/>
      <c r="F44" s="630">
        <v>28</v>
      </c>
      <c r="G44" s="630">
        <v>5</v>
      </c>
      <c r="H44" s="630">
        <v>17</v>
      </c>
      <c r="I44" s="630">
        <v>76</v>
      </c>
      <c r="J44" s="630"/>
      <c r="K44" s="630">
        <v>138</v>
      </c>
      <c r="L44" s="630"/>
      <c r="M44" s="630">
        <v>10</v>
      </c>
      <c r="N44" s="630">
        <v>759</v>
      </c>
      <c r="O44" s="616"/>
    </row>
    <row r="45" spans="1:15" x14ac:dyDescent="0.2">
      <c r="A45" s="633">
        <v>1993</v>
      </c>
      <c r="B45" s="630">
        <v>294</v>
      </c>
      <c r="C45" s="630"/>
      <c r="D45" s="630">
        <v>114</v>
      </c>
      <c r="E45" s="630"/>
      <c r="F45" s="630">
        <v>38</v>
      </c>
      <c r="G45" s="630">
        <v>4</v>
      </c>
      <c r="H45" s="630">
        <v>14</v>
      </c>
      <c r="I45" s="630">
        <v>70</v>
      </c>
      <c r="J45" s="630"/>
      <c r="K45" s="630">
        <v>94</v>
      </c>
      <c r="L45" s="630"/>
      <c r="M45" s="630">
        <v>4</v>
      </c>
      <c r="N45" s="630">
        <v>632</v>
      </c>
      <c r="O45" s="616"/>
    </row>
    <row r="46" spans="1:15" x14ac:dyDescent="0.2">
      <c r="A46" s="633">
        <v>1994</v>
      </c>
      <c r="B46" s="630">
        <v>293</v>
      </c>
      <c r="C46" s="630"/>
      <c r="D46" s="630">
        <v>115</v>
      </c>
      <c r="E46" s="630"/>
      <c r="F46" s="630">
        <v>27</v>
      </c>
      <c r="G46" s="630">
        <v>4</v>
      </c>
      <c r="H46" s="630">
        <v>10</v>
      </c>
      <c r="I46" s="630">
        <v>52</v>
      </c>
      <c r="J46" s="630"/>
      <c r="K46" s="630">
        <v>86</v>
      </c>
      <c r="L46" s="630"/>
      <c r="M46" s="630">
        <v>2</v>
      </c>
      <c r="N46" s="630">
        <v>589</v>
      </c>
      <c r="O46" s="616"/>
    </row>
    <row r="47" spans="1:15" x14ac:dyDescent="0.2">
      <c r="A47" s="633">
        <v>1995</v>
      </c>
      <c r="B47" s="630">
        <v>283</v>
      </c>
      <c r="C47" s="630"/>
      <c r="D47" s="630">
        <v>111</v>
      </c>
      <c r="E47" s="630"/>
      <c r="F47" s="630">
        <v>29</v>
      </c>
      <c r="G47" s="630">
        <v>3</v>
      </c>
      <c r="H47" s="630">
        <v>9</v>
      </c>
      <c r="I47" s="630">
        <v>57</v>
      </c>
      <c r="J47" s="630"/>
      <c r="K47" s="630">
        <v>71</v>
      </c>
      <c r="L47" s="630"/>
      <c r="M47" s="630">
        <v>9</v>
      </c>
      <c r="N47" s="630">
        <v>572</v>
      </c>
      <c r="O47" s="616"/>
    </row>
    <row r="48" spans="1:15" x14ac:dyDescent="0.2">
      <c r="A48" s="633">
        <v>1996</v>
      </c>
      <c r="B48" s="630">
        <v>243</v>
      </c>
      <c r="C48" s="630"/>
      <c r="D48" s="630">
        <v>113</v>
      </c>
      <c r="E48" s="630"/>
      <c r="F48" s="630">
        <v>38</v>
      </c>
      <c r="G48" s="630">
        <v>2</v>
      </c>
      <c r="H48" s="630">
        <v>14</v>
      </c>
      <c r="I48" s="630">
        <v>49</v>
      </c>
      <c r="J48" s="630"/>
      <c r="K48" s="630">
        <v>74</v>
      </c>
      <c r="L48" s="630"/>
      <c r="M48" s="630">
        <v>4</v>
      </c>
      <c r="N48" s="630">
        <v>537</v>
      </c>
      <c r="O48" s="616"/>
    </row>
    <row r="49" spans="1:15" x14ac:dyDescent="0.2">
      <c r="A49" s="633">
        <v>1997</v>
      </c>
      <c r="B49" s="630">
        <v>273</v>
      </c>
      <c r="C49" s="630"/>
      <c r="D49" s="630">
        <v>98</v>
      </c>
      <c r="E49" s="630"/>
      <c r="F49" s="630">
        <v>33</v>
      </c>
      <c r="G49" s="630">
        <v>3</v>
      </c>
      <c r="H49" s="630">
        <v>13</v>
      </c>
      <c r="I49" s="630">
        <v>42</v>
      </c>
      <c r="J49" s="630"/>
      <c r="K49" s="630">
        <v>72</v>
      </c>
      <c r="L49" s="630"/>
      <c r="M49" s="630">
        <v>7</v>
      </c>
      <c r="N49" s="630">
        <v>541</v>
      </c>
      <c r="O49" s="616"/>
    </row>
    <row r="50" spans="1:15" x14ac:dyDescent="0.2">
      <c r="A50" s="633">
        <v>1998</v>
      </c>
      <c r="B50" s="630">
        <v>271</v>
      </c>
      <c r="C50" s="630"/>
      <c r="D50" s="630">
        <v>74</v>
      </c>
      <c r="E50" s="630"/>
      <c r="F50" s="630">
        <v>33</v>
      </c>
      <c r="G50" s="630">
        <v>7</v>
      </c>
      <c r="H50" s="630">
        <v>12</v>
      </c>
      <c r="I50" s="630">
        <v>58</v>
      </c>
      <c r="J50" s="630"/>
      <c r="K50" s="630">
        <v>69</v>
      </c>
      <c r="L50" s="630"/>
      <c r="M50" s="630">
        <v>7</v>
      </c>
      <c r="N50" s="630">
        <v>531</v>
      </c>
      <c r="O50" s="616"/>
    </row>
    <row r="51" spans="1:15" x14ac:dyDescent="0.2">
      <c r="A51" s="633">
        <v>1999</v>
      </c>
      <c r="B51" s="630">
        <v>277</v>
      </c>
      <c r="C51" s="630"/>
      <c r="D51" s="630">
        <v>115</v>
      </c>
      <c r="E51" s="630"/>
      <c r="F51" s="630">
        <v>36</v>
      </c>
      <c r="G51" s="636">
        <v>0</v>
      </c>
      <c r="H51" s="630">
        <v>12</v>
      </c>
      <c r="I51" s="630">
        <v>45</v>
      </c>
      <c r="J51" s="630"/>
      <c r="K51" s="630">
        <v>86</v>
      </c>
      <c r="L51" s="630"/>
      <c r="M51" s="630">
        <v>9</v>
      </c>
      <c r="N51" s="630">
        <v>580</v>
      </c>
      <c r="O51" s="616"/>
    </row>
    <row r="52" spans="1:15" x14ac:dyDescent="0.2">
      <c r="A52" s="36">
        <v>2000</v>
      </c>
      <c r="B52" s="637">
        <v>301</v>
      </c>
      <c r="C52" s="637"/>
      <c r="D52" s="637">
        <v>116</v>
      </c>
      <c r="E52" s="637"/>
      <c r="F52" s="637">
        <v>36</v>
      </c>
      <c r="G52" s="637">
        <v>3</v>
      </c>
      <c r="H52" s="637">
        <v>10</v>
      </c>
      <c r="I52" s="637">
        <v>47</v>
      </c>
      <c r="J52" s="637"/>
      <c r="K52" s="637">
        <v>73</v>
      </c>
      <c r="L52" s="637"/>
      <c r="M52" s="637">
        <v>5</v>
      </c>
      <c r="N52" s="637">
        <v>591</v>
      </c>
      <c r="O52" s="616"/>
    </row>
    <row r="53" spans="1:15" x14ac:dyDescent="0.2">
      <c r="A53" s="36">
        <v>2001</v>
      </c>
      <c r="B53" s="630">
        <v>278</v>
      </c>
      <c r="C53" s="630"/>
      <c r="D53" s="630">
        <v>121</v>
      </c>
      <c r="E53" s="630"/>
      <c r="F53" s="630">
        <v>35</v>
      </c>
      <c r="G53" s="630">
        <v>3</v>
      </c>
      <c r="H53" s="630">
        <v>9</v>
      </c>
      <c r="I53" s="630">
        <v>43</v>
      </c>
      <c r="J53" s="630"/>
      <c r="K53" s="630">
        <v>87</v>
      </c>
      <c r="L53" s="630"/>
      <c r="M53" s="630">
        <v>7</v>
      </c>
      <c r="N53" s="630">
        <v>583</v>
      </c>
      <c r="O53" s="616"/>
    </row>
    <row r="54" spans="1:15" x14ac:dyDescent="0.2">
      <c r="A54" s="253">
        <v>2002</v>
      </c>
      <c r="B54" s="30">
        <v>289</v>
      </c>
      <c r="C54" s="30"/>
      <c r="D54" s="30">
        <v>116</v>
      </c>
      <c r="E54" s="30"/>
      <c r="F54" s="30">
        <v>34</v>
      </c>
      <c r="G54" s="30">
        <v>3</v>
      </c>
      <c r="H54" s="30">
        <v>12</v>
      </c>
      <c r="I54" s="30">
        <v>42</v>
      </c>
      <c r="J54" s="30"/>
      <c r="K54" s="30">
        <v>58</v>
      </c>
      <c r="L54" s="30"/>
      <c r="M54" s="30">
        <v>6</v>
      </c>
      <c r="N54" s="30">
        <v>560</v>
      </c>
      <c r="O54" s="616"/>
    </row>
    <row r="55" spans="1:15" x14ac:dyDescent="0.2">
      <c r="A55" s="253">
        <v>2003</v>
      </c>
      <c r="B55" s="83">
        <v>268</v>
      </c>
      <c r="D55" s="83">
        <v>110</v>
      </c>
      <c r="F55" s="83">
        <v>45</v>
      </c>
      <c r="G55" s="83">
        <v>2</v>
      </c>
      <c r="H55" s="83">
        <v>9</v>
      </c>
      <c r="I55" s="83">
        <v>35</v>
      </c>
      <c r="K55" s="83">
        <v>55</v>
      </c>
      <c r="M55" s="83">
        <v>5</v>
      </c>
      <c r="N55" s="83">
        <v>529</v>
      </c>
      <c r="O55" s="616"/>
    </row>
    <row r="56" spans="1:15" x14ac:dyDescent="0.2">
      <c r="A56" s="253">
        <v>2004</v>
      </c>
      <c r="B56" s="83">
        <v>210</v>
      </c>
      <c r="D56" s="83">
        <v>92</v>
      </c>
      <c r="F56" s="83">
        <v>51</v>
      </c>
      <c r="G56" s="83">
        <v>5</v>
      </c>
      <c r="H56" s="83">
        <v>18</v>
      </c>
      <c r="I56" s="83">
        <v>27</v>
      </c>
      <c r="K56" s="83">
        <v>67</v>
      </c>
      <c r="M56" s="83">
        <v>10</v>
      </c>
      <c r="N56" s="83">
        <v>480</v>
      </c>
      <c r="O56" s="616"/>
    </row>
    <row r="57" spans="1:15" x14ac:dyDescent="0.2">
      <c r="A57" s="253">
        <v>2005</v>
      </c>
      <c r="B57" s="83">
        <v>209</v>
      </c>
      <c r="D57" s="83">
        <v>82</v>
      </c>
      <c r="F57" s="83">
        <v>41</v>
      </c>
      <c r="G57" s="83">
        <v>5</v>
      </c>
      <c r="H57" s="83">
        <v>8</v>
      </c>
      <c r="I57" s="83">
        <v>38</v>
      </c>
      <c r="K57" s="83">
        <v>50</v>
      </c>
      <c r="M57" s="83">
        <v>7</v>
      </c>
      <c r="N57" s="83">
        <v>440</v>
      </c>
      <c r="O57" s="616"/>
    </row>
    <row r="58" spans="1:15" x14ac:dyDescent="0.2">
      <c r="A58" s="253">
        <v>2006</v>
      </c>
      <c r="B58" s="83">
        <v>208</v>
      </c>
      <c r="D58" s="83">
        <v>79</v>
      </c>
      <c r="F58" s="83">
        <v>52</v>
      </c>
      <c r="G58" s="83">
        <v>3</v>
      </c>
      <c r="H58" s="83">
        <v>15</v>
      </c>
      <c r="I58" s="83">
        <v>26</v>
      </c>
      <c r="K58" s="83">
        <v>55</v>
      </c>
      <c r="M58" s="83">
        <v>7</v>
      </c>
      <c r="N58" s="83">
        <v>445</v>
      </c>
      <c r="O58" s="616"/>
    </row>
    <row r="59" spans="1:15" x14ac:dyDescent="0.2">
      <c r="A59" s="253">
        <v>2007</v>
      </c>
      <c r="B59" s="83">
        <v>218</v>
      </c>
      <c r="D59" s="83">
        <v>82</v>
      </c>
      <c r="F59" s="83">
        <v>55</v>
      </c>
      <c r="G59" s="83">
        <v>5</v>
      </c>
      <c r="H59" s="83">
        <v>14</v>
      </c>
      <c r="I59" s="83">
        <v>33</v>
      </c>
      <c r="K59" s="83">
        <v>58</v>
      </c>
      <c r="M59" s="83">
        <v>6</v>
      </c>
      <c r="N59" s="83">
        <f>B59+D59+F59+G59+H59+I59+K59+M59</f>
        <v>471</v>
      </c>
      <c r="O59" s="616"/>
    </row>
    <row r="60" spans="1:15" x14ac:dyDescent="0.2">
      <c r="A60" s="253">
        <v>2008</v>
      </c>
      <c r="B60" s="83">
        <v>185</v>
      </c>
      <c r="D60" s="83">
        <v>66</v>
      </c>
      <c r="F60" s="83">
        <v>51</v>
      </c>
      <c r="G60" s="422">
        <v>0</v>
      </c>
      <c r="H60" s="83">
        <v>11</v>
      </c>
      <c r="I60" s="83">
        <v>30</v>
      </c>
      <c r="K60" s="83">
        <v>45</v>
      </c>
      <c r="M60" s="83">
        <v>9</v>
      </c>
      <c r="N60" s="83">
        <v>397</v>
      </c>
      <c r="O60" s="616"/>
    </row>
    <row r="61" spans="1:15" x14ac:dyDescent="0.2">
      <c r="A61" s="341">
        <v>2009</v>
      </c>
      <c r="B61" s="153">
        <v>169</v>
      </c>
      <c r="C61" s="153"/>
      <c r="D61" s="153">
        <v>60</v>
      </c>
      <c r="E61" s="153"/>
      <c r="F61" s="153">
        <v>43</v>
      </c>
      <c r="G61" s="449">
        <v>4</v>
      </c>
      <c r="H61" s="153">
        <v>11</v>
      </c>
      <c r="I61" s="153">
        <v>20</v>
      </c>
      <c r="J61" s="153"/>
      <c r="K61" s="153">
        <v>44</v>
      </c>
      <c r="L61" s="153"/>
      <c r="M61" s="153">
        <v>7</v>
      </c>
      <c r="N61" s="153">
        <v>358</v>
      </c>
      <c r="O61" s="616"/>
    </row>
    <row r="62" spans="1:15" s="3" customFormat="1" x14ac:dyDescent="0.2">
      <c r="A62" s="341">
        <v>2010</v>
      </c>
      <c r="B62" s="153">
        <v>122</v>
      </c>
      <c r="C62" s="153"/>
      <c r="D62" s="153">
        <v>43</v>
      </c>
      <c r="E62" s="153"/>
      <c r="F62" s="153">
        <v>35</v>
      </c>
      <c r="G62" s="153">
        <v>2</v>
      </c>
      <c r="H62" s="153">
        <v>8</v>
      </c>
      <c r="I62" s="153">
        <v>21</v>
      </c>
      <c r="J62" s="153"/>
      <c r="K62" s="153">
        <v>31</v>
      </c>
      <c r="L62" s="153"/>
      <c r="M62" s="153">
        <v>4</v>
      </c>
      <c r="N62" s="153">
        <v>266</v>
      </c>
      <c r="O62" s="616"/>
    </row>
    <row r="63" spans="1:15" s="3" customFormat="1" x14ac:dyDescent="0.2">
      <c r="A63" s="341">
        <v>2011</v>
      </c>
      <c r="B63" s="449">
        <v>116</v>
      </c>
      <c r="C63" s="449"/>
      <c r="D63" s="449">
        <v>59</v>
      </c>
      <c r="E63" s="449"/>
      <c r="F63" s="449">
        <v>46</v>
      </c>
      <c r="G63" s="449" t="s">
        <v>142</v>
      </c>
      <c r="H63" s="449">
        <v>11</v>
      </c>
      <c r="I63" s="449">
        <v>21</v>
      </c>
      <c r="J63" s="449"/>
      <c r="K63" s="449">
        <v>53</v>
      </c>
      <c r="L63" s="449"/>
      <c r="M63" s="449">
        <v>13</v>
      </c>
      <c r="N63" s="449">
        <v>319</v>
      </c>
      <c r="O63" s="616"/>
    </row>
    <row r="64" spans="1:15" s="3" customFormat="1" x14ac:dyDescent="0.2">
      <c r="A64" s="341">
        <v>2012</v>
      </c>
      <c r="B64" s="49">
        <v>106</v>
      </c>
      <c r="C64" s="395" t="s">
        <v>623</v>
      </c>
      <c r="D64" s="49">
        <v>56</v>
      </c>
      <c r="E64" s="49"/>
      <c r="F64" s="49">
        <v>31</v>
      </c>
      <c r="G64" s="449" t="s">
        <v>142</v>
      </c>
      <c r="H64" s="449">
        <v>8</v>
      </c>
      <c r="I64" s="449">
        <v>28</v>
      </c>
      <c r="J64" s="449"/>
      <c r="K64" s="449">
        <v>50</v>
      </c>
      <c r="L64" s="449"/>
      <c r="M64" s="449">
        <v>6</v>
      </c>
      <c r="N64" s="49">
        <v>285</v>
      </c>
      <c r="O64" s="616"/>
    </row>
    <row r="65" spans="1:15" s="153" customFormat="1" x14ac:dyDescent="0.2">
      <c r="A65" s="341">
        <v>2013</v>
      </c>
      <c r="B65" s="49">
        <v>110</v>
      </c>
      <c r="D65" s="49">
        <v>45</v>
      </c>
      <c r="E65" s="49"/>
      <c r="F65" s="449">
        <v>39</v>
      </c>
      <c r="G65" s="449">
        <v>1</v>
      </c>
      <c r="H65" s="449">
        <v>3</v>
      </c>
      <c r="I65" s="449">
        <v>14</v>
      </c>
      <c r="J65" s="449"/>
      <c r="K65" s="449">
        <v>42</v>
      </c>
      <c r="L65" s="449"/>
      <c r="M65" s="49">
        <v>6</v>
      </c>
      <c r="N65" s="153">
        <v>260</v>
      </c>
      <c r="O65" s="616"/>
    </row>
    <row r="66" spans="1:15" s="83" customFormat="1" x14ac:dyDescent="0.2">
      <c r="A66" s="306">
        <v>2014</v>
      </c>
      <c r="B66" s="58">
        <v>100</v>
      </c>
      <c r="C66" s="58"/>
      <c r="D66" s="435">
        <v>37</v>
      </c>
      <c r="E66" s="435"/>
      <c r="F66" s="58">
        <v>28</v>
      </c>
      <c r="G66" s="320">
        <v>3</v>
      </c>
      <c r="H66" s="320">
        <v>8</v>
      </c>
      <c r="I66" s="320">
        <v>33</v>
      </c>
      <c r="J66" s="320"/>
      <c r="K66" s="320">
        <v>52</v>
      </c>
      <c r="L66" s="320"/>
      <c r="M66" s="320">
        <v>9</v>
      </c>
      <c r="N66" s="58">
        <v>270</v>
      </c>
      <c r="O66" s="616"/>
    </row>
    <row r="67" spans="1:15" x14ac:dyDescent="0.2">
      <c r="A67" s="253"/>
      <c r="B67" s="254"/>
      <c r="C67" s="254"/>
      <c r="D67" s="254"/>
      <c r="E67" s="254"/>
      <c r="F67" s="254"/>
      <c r="G67" s="254"/>
      <c r="H67" s="254"/>
      <c r="I67" s="254"/>
      <c r="J67" s="254"/>
      <c r="K67" s="254"/>
      <c r="L67" s="254"/>
      <c r="M67" s="254"/>
      <c r="N67" s="254"/>
      <c r="O67" s="616"/>
    </row>
    <row r="68" spans="1:15" x14ac:dyDescent="0.2">
      <c r="A68" s="629" t="s">
        <v>221</v>
      </c>
      <c r="B68" s="630"/>
      <c r="C68" s="630"/>
      <c r="O68" s="616"/>
    </row>
    <row r="69" spans="1:15" x14ac:dyDescent="0.2">
      <c r="A69" s="633">
        <v>1960</v>
      </c>
      <c r="B69" s="630">
        <v>584</v>
      </c>
      <c r="C69" s="630"/>
      <c r="D69" s="630">
        <v>577</v>
      </c>
      <c r="E69" s="630"/>
      <c r="F69" s="630">
        <v>362</v>
      </c>
      <c r="G69" s="630">
        <v>55</v>
      </c>
      <c r="H69" s="630">
        <v>345</v>
      </c>
      <c r="I69" s="630">
        <v>365</v>
      </c>
      <c r="J69" s="630"/>
      <c r="K69" s="630">
        <v>631</v>
      </c>
      <c r="L69" s="630"/>
      <c r="M69" s="630">
        <v>64</v>
      </c>
      <c r="N69" s="634">
        <v>2983</v>
      </c>
      <c r="O69" s="616"/>
    </row>
    <row r="70" spans="1:15" x14ac:dyDescent="0.2">
      <c r="A70" s="633">
        <v>1961</v>
      </c>
      <c r="B70" s="630">
        <v>637</v>
      </c>
      <c r="C70" s="630"/>
      <c r="D70" s="630">
        <v>694</v>
      </c>
      <c r="E70" s="630"/>
      <c r="F70" s="630">
        <v>293</v>
      </c>
      <c r="G70" s="630">
        <v>39</v>
      </c>
      <c r="H70" s="630">
        <v>333</v>
      </c>
      <c r="I70" s="630">
        <v>335</v>
      </c>
      <c r="J70" s="630"/>
      <c r="K70" s="630">
        <v>631</v>
      </c>
      <c r="L70" s="630"/>
      <c r="M70" s="630">
        <v>69</v>
      </c>
      <c r="N70" s="634">
        <v>3031</v>
      </c>
      <c r="O70" s="616"/>
    </row>
    <row r="71" spans="1:15" x14ac:dyDescent="0.2">
      <c r="A71" s="633">
        <v>1962</v>
      </c>
      <c r="B71" s="630">
        <v>638</v>
      </c>
      <c r="C71" s="630"/>
      <c r="D71" s="630">
        <v>710</v>
      </c>
      <c r="E71" s="630"/>
      <c r="F71" s="630">
        <v>210</v>
      </c>
      <c r="G71" s="630">
        <v>37</v>
      </c>
      <c r="H71" s="630">
        <v>349</v>
      </c>
      <c r="I71" s="630">
        <v>291</v>
      </c>
      <c r="J71" s="630"/>
      <c r="K71" s="630">
        <v>651</v>
      </c>
      <c r="L71" s="630"/>
      <c r="M71" s="630">
        <v>56</v>
      </c>
      <c r="N71" s="634">
        <v>2942</v>
      </c>
      <c r="O71" s="616"/>
    </row>
    <row r="72" spans="1:15" x14ac:dyDescent="0.2">
      <c r="A72" s="633">
        <v>1963</v>
      </c>
      <c r="B72" s="630">
        <v>747</v>
      </c>
      <c r="C72" s="630"/>
      <c r="D72" s="630">
        <v>695</v>
      </c>
      <c r="E72" s="630"/>
      <c r="F72" s="630">
        <v>169</v>
      </c>
      <c r="G72" s="630">
        <v>32</v>
      </c>
      <c r="H72" s="630">
        <v>381</v>
      </c>
      <c r="I72" s="630">
        <v>322</v>
      </c>
      <c r="J72" s="630"/>
      <c r="K72" s="630">
        <v>667</v>
      </c>
      <c r="L72" s="630"/>
      <c r="M72" s="630">
        <v>55</v>
      </c>
      <c r="N72" s="634">
        <v>3068</v>
      </c>
      <c r="O72" s="616"/>
    </row>
    <row r="73" spans="1:15" x14ac:dyDescent="0.2">
      <c r="A73" s="633">
        <v>1964</v>
      </c>
      <c r="B73" s="630">
        <v>886</v>
      </c>
      <c r="C73" s="630"/>
      <c r="D73" s="630">
        <v>889</v>
      </c>
      <c r="E73" s="630"/>
      <c r="F73" s="630">
        <v>172</v>
      </c>
      <c r="G73" s="630">
        <v>21</v>
      </c>
      <c r="H73" s="630">
        <v>345</v>
      </c>
      <c r="I73" s="630">
        <v>332</v>
      </c>
      <c r="J73" s="630"/>
      <c r="K73" s="630">
        <v>680</v>
      </c>
      <c r="L73" s="630"/>
      <c r="M73" s="630">
        <v>45</v>
      </c>
      <c r="N73" s="634">
        <v>3370</v>
      </c>
      <c r="O73" s="616"/>
    </row>
    <row r="74" spans="1:15" x14ac:dyDescent="0.2">
      <c r="A74" s="633">
        <v>1965</v>
      </c>
      <c r="B74" s="630">
        <v>911</v>
      </c>
      <c r="C74" s="630"/>
      <c r="D74" s="630">
        <v>814</v>
      </c>
      <c r="E74" s="630"/>
      <c r="F74" s="630">
        <v>116</v>
      </c>
      <c r="G74" s="630">
        <v>15</v>
      </c>
      <c r="H74" s="630">
        <v>297</v>
      </c>
      <c r="I74" s="630">
        <v>303</v>
      </c>
      <c r="J74" s="630"/>
      <c r="K74" s="630">
        <v>650</v>
      </c>
      <c r="L74" s="630"/>
      <c r="M74" s="630">
        <v>52</v>
      </c>
      <c r="N74" s="634">
        <v>3158</v>
      </c>
      <c r="O74" s="616"/>
    </row>
    <row r="75" spans="1:15" x14ac:dyDescent="0.2">
      <c r="A75" s="635" t="s">
        <v>550</v>
      </c>
      <c r="B75" s="634">
        <v>1403</v>
      </c>
      <c r="C75" s="634"/>
      <c r="D75" s="634">
        <v>1308</v>
      </c>
      <c r="E75" s="634"/>
      <c r="F75" s="630">
        <v>173</v>
      </c>
      <c r="G75" s="630">
        <v>23</v>
      </c>
      <c r="H75" s="630">
        <v>422</v>
      </c>
      <c r="I75" s="630">
        <v>485</v>
      </c>
      <c r="J75" s="630"/>
      <c r="K75" s="630">
        <v>825</v>
      </c>
      <c r="L75" s="630"/>
      <c r="M75" s="630">
        <v>61</v>
      </c>
      <c r="N75" s="634">
        <v>4700</v>
      </c>
      <c r="O75" s="616"/>
    </row>
    <row r="76" spans="1:15" x14ac:dyDescent="0.2">
      <c r="A76" s="633">
        <v>1967</v>
      </c>
      <c r="B76" s="634">
        <v>1752</v>
      </c>
      <c r="C76" s="634"/>
      <c r="D76" s="634">
        <v>1539</v>
      </c>
      <c r="E76" s="634"/>
      <c r="F76" s="630">
        <v>196</v>
      </c>
      <c r="G76" s="630">
        <v>32</v>
      </c>
      <c r="H76" s="630">
        <v>518</v>
      </c>
      <c r="I76" s="630">
        <v>446</v>
      </c>
      <c r="J76" s="630"/>
      <c r="K76" s="630">
        <v>755</v>
      </c>
      <c r="L76" s="630"/>
      <c r="M76" s="630">
        <v>66</v>
      </c>
      <c r="N76" s="634">
        <v>5304</v>
      </c>
      <c r="O76" s="616"/>
    </row>
    <row r="77" spans="1:15" x14ac:dyDescent="0.2">
      <c r="A77" s="633">
        <v>1968</v>
      </c>
      <c r="B77" s="634">
        <v>1934</v>
      </c>
      <c r="C77" s="634"/>
      <c r="D77" s="634">
        <v>1775</v>
      </c>
      <c r="E77" s="634"/>
      <c r="F77" s="630">
        <v>234</v>
      </c>
      <c r="G77" s="630">
        <v>61</v>
      </c>
      <c r="H77" s="630">
        <v>603</v>
      </c>
      <c r="I77" s="630">
        <v>588</v>
      </c>
      <c r="J77" s="630"/>
      <c r="K77" s="630">
        <v>854</v>
      </c>
      <c r="L77" s="630"/>
      <c r="M77" s="630">
        <v>62</v>
      </c>
      <c r="N77" s="634">
        <v>6111</v>
      </c>
      <c r="O77" s="616"/>
    </row>
    <row r="78" spans="1:15" x14ac:dyDescent="0.2">
      <c r="A78" s="633">
        <v>1969</v>
      </c>
      <c r="B78" s="634">
        <v>2033</v>
      </c>
      <c r="C78" s="634"/>
      <c r="D78" s="634">
        <v>1731</v>
      </c>
      <c r="E78" s="634"/>
      <c r="F78" s="630">
        <v>333</v>
      </c>
      <c r="G78" s="630">
        <v>69</v>
      </c>
      <c r="H78" s="630">
        <v>702</v>
      </c>
      <c r="I78" s="630">
        <v>659</v>
      </c>
      <c r="J78" s="630"/>
      <c r="K78" s="630">
        <v>936</v>
      </c>
      <c r="L78" s="630"/>
      <c r="M78" s="630">
        <v>66</v>
      </c>
      <c r="N78" s="634">
        <v>6529</v>
      </c>
      <c r="O78" s="616"/>
    </row>
    <row r="79" spans="1:15" x14ac:dyDescent="0.2">
      <c r="A79" s="633">
        <v>1970</v>
      </c>
      <c r="B79" s="634">
        <v>2048</v>
      </c>
      <c r="C79" s="634"/>
      <c r="D79" s="634">
        <v>1732</v>
      </c>
      <c r="E79" s="634"/>
      <c r="F79" s="630">
        <v>322</v>
      </c>
      <c r="G79" s="630">
        <v>64</v>
      </c>
      <c r="H79" s="630">
        <v>655</v>
      </c>
      <c r="I79" s="630">
        <v>673</v>
      </c>
      <c r="J79" s="630"/>
      <c r="K79" s="634">
        <v>1051</v>
      </c>
      <c r="L79" s="634"/>
      <c r="M79" s="630">
        <v>69</v>
      </c>
      <c r="N79" s="634">
        <v>6614</v>
      </c>
      <c r="O79" s="616"/>
    </row>
    <row r="80" spans="1:15" x14ac:dyDescent="0.2">
      <c r="A80" s="633">
        <v>1971</v>
      </c>
      <c r="B80" s="634">
        <v>2224</v>
      </c>
      <c r="C80" s="634"/>
      <c r="D80" s="634">
        <v>1796</v>
      </c>
      <c r="E80" s="634"/>
      <c r="F80" s="630">
        <v>398</v>
      </c>
      <c r="G80" s="630">
        <v>84</v>
      </c>
      <c r="H80" s="630">
        <v>714</v>
      </c>
      <c r="I80" s="630">
        <v>671</v>
      </c>
      <c r="J80" s="630"/>
      <c r="K80" s="634">
        <v>1087</v>
      </c>
      <c r="L80" s="634"/>
      <c r="M80" s="630">
        <v>57</v>
      </c>
      <c r="N80" s="634">
        <v>7031</v>
      </c>
      <c r="O80" s="616"/>
    </row>
    <row r="81" spans="1:15" x14ac:dyDescent="0.2">
      <c r="A81" s="633">
        <v>1972</v>
      </c>
      <c r="B81" s="634">
        <v>2180</v>
      </c>
      <c r="C81" s="634"/>
      <c r="D81" s="634">
        <v>1739</v>
      </c>
      <c r="E81" s="634"/>
      <c r="F81" s="630">
        <v>426</v>
      </c>
      <c r="G81" s="630">
        <v>87</v>
      </c>
      <c r="H81" s="630">
        <v>578</v>
      </c>
      <c r="I81" s="630">
        <v>652</v>
      </c>
      <c r="J81" s="630"/>
      <c r="K81" s="630">
        <v>957</v>
      </c>
      <c r="L81" s="630"/>
      <c r="M81" s="630">
        <v>38</v>
      </c>
      <c r="N81" s="634">
        <v>6657</v>
      </c>
      <c r="O81" s="616"/>
    </row>
    <row r="82" spans="1:15" x14ac:dyDescent="0.2">
      <c r="A82" s="633">
        <v>1973</v>
      </c>
      <c r="B82" s="634">
        <v>2418</v>
      </c>
      <c r="C82" s="634"/>
      <c r="D82" s="634">
        <v>1883</v>
      </c>
      <c r="E82" s="634"/>
      <c r="F82" s="630">
        <v>413</v>
      </c>
      <c r="G82" s="630">
        <v>94</v>
      </c>
      <c r="H82" s="630">
        <v>648</v>
      </c>
      <c r="I82" s="630">
        <v>775</v>
      </c>
      <c r="J82" s="630"/>
      <c r="K82" s="630">
        <v>976</v>
      </c>
      <c r="L82" s="630"/>
      <c r="M82" s="630">
        <v>57</v>
      </c>
      <c r="N82" s="634">
        <v>7264</v>
      </c>
      <c r="O82" s="616"/>
    </row>
    <row r="83" spans="1:15" x14ac:dyDescent="0.2">
      <c r="A83" s="633">
        <v>1974</v>
      </c>
      <c r="B83" s="634">
        <v>2205</v>
      </c>
      <c r="C83" s="634"/>
      <c r="D83" s="634">
        <v>1704</v>
      </c>
      <c r="E83" s="634"/>
      <c r="F83" s="630">
        <v>471</v>
      </c>
      <c r="G83" s="630">
        <v>91</v>
      </c>
      <c r="H83" s="630">
        <v>701</v>
      </c>
      <c r="I83" s="630">
        <v>732</v>
      </c>
      <c r="J83" s="630"/>
      <c r="K83" s="634">
        <v>1010</v>
      </c>
      <c r="L83" s="634"/>
      <c r="M83" s="630">
        <v>68</v>
      </c>
      <c r="N83" s="634">
        <v>6982</v>
      </c>
      <c r="O83" s="616"/>
    </row>
    <row r="84" spans="1:15" x14ac:dyDescent="0.2">
      <c r="A84" s="633">
        <v>1975</v>
      </c>
      <c r="B84" s="634">
        <v>2061</v>
      </c>
      <c r="C84" s="634"/>
      <c r="D84" s="634">
        <v>1683</v>
      </c>
      <c r="E84" s="634"/>
      <c r="F84" s="630">
        <v>379</v>
      </c>
      <c r="G84" s="630">
        <v>64</v>
      </c>
      <c r="H84" s="630">
        <v>693</v>
      </c>
      <c r="I84" s="630">
        <v>770</v>
      </c>
      <c r="J84" s="630"/>
      <c r="K84" s="630">
        <v>989</v>
      </c>
      <c r="L84" s="630"/>
      <c r="M84" s="630">
        <v>89</v>
      </c>
      <c r="N84" s="634">
        <v>6728</v>
      </c>
      <c r="O84" s="616"/>
    </row>
    <row r="85" spans="1:15" x14ac:dyDescent="0.2">
      <c r="A85" s="633">
        <v>1976</v>
      </c>
      <c r="B85" s="634">
        <v>2245</v>
      </c>
      <c r="C85" s="634"/>
      <c r="D85" s="634">
        <v>1707</v>
      </c>
      <c r="E85" s="634"/>
      <c r="F85" s="630">
        <v>339</v>
      </c>
      <c r="G85" s="630">
        <v>58</v>
      </c>
      <c r="H85" s="630">
        <v>642</v>
      </c>
      <c r="I85" s="630">
        <v>698</v>
      </c>
      <c r="J85" s="630"/>
      <c r="K85" s="630">
        <v>926</v>
      </c>
      <c r="L85" s="630"/>
      <c r="M85" s="630">
        <v>64</v>
      </c>
      <c r="N85" s="634">
        <v>6679</v>
      </c>
      <c r="O85" s="616"/>
    </row>
    <row r="86" spans="1:15" x14ac:dyDescent="0.2">
      <c r="A86" s="638">
        <v>1977</v>
      </c>
      <c r="B86" s="639">
        <v>2142</v>
      </c>
      <c r="C86" s="639"/>
      <c r="D86" s="639">
        <v>1742</v>
      </c>
      <c r="E86" s="639"/>
      <c r="F86" s="640">
        <v>308</v>
      </c>
      <c r="G86" s="640">
        <v>45</v>
      </c>
      <c r="H86" s="640">
        <v>643</v>
      </c>
      <c r="I86" s="640">
        <v>667</v>
      </c>
      <c r="J86" s="640"/>
      <c r="K86" s="640">
        <v>910</v>
      </c>
      <c r="L86" s="640"/>
      <c r="M86" s="640">
        <v>72</v>
      </c>
      <c r="N86" s="639">
        <v>6529</v>
      </c>
      <c r="O86" s="616"/>
    </row>
    <row r="87" spans="1:15" x14ac:dyDescent="0.2">
      <c r="A87" s="633">
        <v>1978</v>
      </c>
      <c r="B87" s="634">
        <v>2147</v>
      </c>
      <c r="C87" s="634"/>
      <c r="D87" s="634">
        <v>1645</v>
      </c>
      <c r="E87" s="634"/>
      <c r="F87" s="630">
        <v>304</v>
      </c>
      <c r="G87" s="630">
        <v>54</v>
      </c>
      <c r="H87" s="630">
        <v>578</v>
      </c>
      <c r="I87" s="630">
        <v>751</v>
      </c>
      <c r="J87" s="630"/>
      <c r="K87" s="630">
        <v>871</v>
      </c>
      <c r="L87" s="630"/>
      <c r="M87" s="630">
        <v>81</v>
      </c>
      <c r="N87" s="634">
        <v>6431</v>
      </c>
      <c r="O87" s="616"/>
    </row>
    <row r="88" spans="1:15" x14ac:dyDescent="0.2">
      <c r="A88" s="633">
        <v>1979</v>
      </c>
      <c r="B88" s="634">
        <v>1998</v>
      </c>
      <c r="C88" s="634"/>
      <c r="D88" s="634">
        <v>1532</v>
      </c>
      <c r="E88" s="634"/>
      <c r="F88" s="630">
        <v>324</v>
      </c>
      <c r="G88" s="630">
        <v>61</v>
      </c>
      <c r="H88" s="630">
        <v>485</v>
      </c>
      <c r="I88" s="630">
        <v>729</v>
      </c>
      <c r="J88" s="630"/>
      <c r="K88" s="630">
        <v>844</v>
      </c>
      <c r="L88" s="630"/>
      <c r="M88" s="630">
        <v>63</v>
      </c>
      <c r="N88" s="634">
        <v>6036</v>
      </c>
      <c r="O88" s="616"/>
    </row>
    <row r="89" spans="1:15" x14ac:dyDescent="0.2">
      <c r="A89" s="633">
        <v>1980</v>
      </c>
      <c r="B89" s="634">
        <v>1934</v>
      </c>
      <c r="C89" s="634"/>
      <c r="D89" s="634">
        <v>1549</v>
      </c>
      <c r="E89" s="634"/>
      <c r="F89" s="630">
        <v>396</v>
      </c>
      <c r="G89" s="630">
        <v>63</v>
      </c>
      <c r="H89" s="630">
        <v>452</v>
      </c>
      <c r="I89" s="630">
        <v>776</v>
      </c>
      <c r="J89" s="630"/>
      <c r="K89" s="630">
        <v>817</v>
      </c>
      <c r="L89" s="630"/>
      <c r="M89" s="630">
        <v>77</v>
      </c>
      <c r="N89" s="634">
        <v>6064</v>
      </c>
      <c r="O89" s="616"/>
    </row>
    <row r="90" spans="1:15" x14ac:dyDescent="0.2">
      <c r="A90" s="633">
        <v>1981</v>
      </c>
      <c r="B90" s="634">
        <v>1884</v>
      </c>
      <c r="C90" s="634"/>
      <c r="D90" s="634">
        <v>1389</v>
      </c>
      <c r="E90" s="634"/>
      <c r="F90" s="630">
        <v>475</v>
      </c>
      <c r="G90" s="630">
        <v>73</v>
      </c>
      <c r="H90" s="630">
        <v>408</v>
      </c>
      <c r="I90" s="630">
        <v>812</v>
      </c>
      <c r="J90" s="630"/>
      <c r="K90" s="630">
        <v>846</v>
      </c>
      <c r="L90" s="630"/>
      <c r="M90" s="630">
        <v>97</v>
      </c>
      <c r="N90" s="634">
        <v>5984</v>
      </c>
      <c r="O90" s="616"/>
    </row>
    <row r="91" spans="1:15" x14ac:dyDescent="0.2">
      <c r="A91" s="633">
        <v>1982</v>
      </c>
      <c r="B91" s="634">
        <v>1875</v>
      </c>
      <c r="C91" s="634"/>
      <c r="D91" s="634">
        <v>1358</v>
      </c>
      <c r="E91" s="634"/>
      <c r="F91" s="630">
        <v>542</v>
      </c>
      <c r="G91" s="630">
        <v>103</v>
      </c>
      <c r="H91" s="630">
        <v>439</v>
      </c>
      <c r="I91" s="630">
        <v>850</v>
      </c>
      <c r="J91" s="630"/>
      <c r="K91" s="630">
        <v>722</v>
      </c>
      <c r="L91" s="630"/>
      <c r="M91" s="630">
        <v>61</v>
      </c>
      <c r="N91" s="634">
        <v>5950</v>
      </c>
      <c r="O91" s="616"/>
    </row>
    <row r="92" spans="1:15" x14ac:dyDescent="0.2">
      <c r="A92" s="633">
        <v>1983</v>
      </c>
      <c r="B92" s="634">
        <v>1915</v>
      </c>
      <c r="C92" s="634"/>
      <c r="D92" s="634">
        <v>1344</v>
      </c>
      <c r="E92" s="634"/>
      <c r="F92" s="630">
        <v>581</v>
      </c>
      <c r="G92" s="630">
        <v>99</v>
      </c>
      <c r="H92" s="630">
        <v>380</v>
      </c>
      <c r="I92" s="630">
        <v>945</v>
      </c>
      <c r="J92" s="630"/>
      <c r="K92" s="630">
        <v>749</v>
      </c>
      <c r="L92" s="630"/>
      <c r="M92" s="630">
        <v>50</v>
      </c>
      <c r="N92" s="634">
        <v>6063</v>
      </c>
      <c r="O92" s="616"/>
    </row>
    <row r="93" spans="1:15" x14ac:dyDescent="0.2">
      <c r="A93" s="633">
        <v>1984</v>
      </c>
      <c r="B93" s="634">
        <v>2030</v>
      </c>
      <c r="C93" s="634"/>
      <c r="D93" s="634">
        <v>1332</v>
      </c>
      <c r="E93" s="634"/>
      <c r="F93" s="630">
        <v>549</v>
      </c>
      <c r="G93" s="630">
        <v>79</v>
      </c>
      <c r="H93" s="630">
        <v>312</v>
      </c>
      <c r="I93" s="630">
        <v>895</v>
      </c>
      <c r="J93" s="630"/>
      <c r="K93" s="630">
        <v>821</v>
      </c>
      <c r="L93" s="630"/>
      <c r="M93" s="630">
        <v>50</v>
      </c>
      <c r="N93" s="634">
        <v>6068</v>
      </c>
      <c r="O93" s="616"/>
    </row>
    <row r="94" spans="1:15" x14ac:dyDescent="0.2">
      <c r="A94" s="633">
        <v>1985</v>
      </c>
      <c r="B94" s="634">
        <v>2055</v>
      </c>
      <c r="C94" s="634"/>
      <c r="D94" s="634">
        <v>1386</v>
      </c>
      <c r="E94" s="634"/>
      <c r="F94" s="630">
        <v>474</v>
      </c>
      <c r="G94" s="630">
        <v>58</v>
      </c>
      <c r="H94" s="630">
        <v>282</v>
      </c>
      <c r="I94" s="630">
        <v>794</v>
      </c>
      <c r="J94" s="630"/>
      <c r="K94" s="630">
        <v>717</v>
      </c>
      <c r="L94" s="630"/>
      <c r="M94" s="630">
        <v>48</v>
      </c>
      <c r="N94" s="634">
        <v>5814</v>
      </c>
      <c r="O94" s="616"/>
    </row>
    <row r="95" spans="1:15" x14ac:dyDescent="0.2">
      <c r="A95" s="633">
        <v>1986</v>
      </c>
      <c r="B95" s="634">
        <v>2008</v>
      </c>
      <c r="C95" s="634"/>
      <c r="D95" s="634">
        <v>1385</v>
      </c>
      <c r="E95" s="634"/>
      <c r="F95" s="630">
        <v>499</v>
      </c>
      <c r="G95" s="630">
        <v>87</v>
      </c>
      <c r="H95" s="630">
        <v>246</v>
      </c>
      <c r="I95" s="630">
        <v>815</v>
      </c>
      <c r="J95" s="630"/>
      <c r="K95" s="630">
        <v>716</v>
      </c>
      <c r="L95" s="630"/>
      <c r="M95" s="630">
        <v>50</v>
      </c>
      <c r="N95" s="634">
        <v>5804</v>
      </c>
      <c r="O95" s="616"/>
    </row>
    <row r="96" spans="1:15" x14ac:dyDescent="0.2">
      <c r="A96" s="633">
        <v>1987</v>
      </c>
      <c r="B96" s="634">
        <v>1962</v>
      </c>
      <c r="C96" s="634"/>
      <c r="D96" s="634">
        <v>1328</v>
      </c>
      <c r="E96" s="634"/>
      <c r="F96" s="630">
        <v>469</v>
      </c>
      <c r="G96" s="630">
        <v>64</v>
      </c>
      <c r="H96" s="630">
        <v>208</v>
      </c>
      <c r="I96" s="630">
        <v>652</v>
      </c>
      <c r="J96" s="630"/>
      <c r="K96" s="630">
        <v>701</v>
      </c>
      <c r="L96" s="630"/>
      <c r="M96" s="630">
        <v>39</v>
      </c>
      <c r="N96" s="634">
        <v>5423</v>
      </c>
      <c r="O96" s="616"/>
    </row>
    <row r="97" spans="1:15" x14ac:dyDescent="0.2">
      <c r="A97" s="633">
        <v>1988</v>
      </c>
      <c r="B97" s="634">
        <v>2297</v>
      </c>
      <c r="C97" s="634"/>
      <c r="D97" s="634">
        <v>1351</v>
      </c>
      <c r="E97" s="634"/>
      <c r="F97" s="630">
        <v>424</v>
      </c>
      <c r="G97" s="630">
        <v>58</v>
      </c>
      <c r="H97" s="630">
        <v>257</v>
      </c>
      <c r="I97" s="630">
        <v>717</v>
      </c>
      <c r="J97" s="630"/>
      <c r="K97" s="630">
        <v>720</v>
      </c>
      <c r="L97" s="630"/>
      <c r="M97" s="630">
        <v>45</v>
      </c>
      <c r="N97" s="634">
        <v>5869</v>
      </c>
      <c r="O97" s="616"/>
    </row>
    <row r="98" spans="1:15" x14ac:dyDescent="0.2">
      <c r="A98" s="633">
        <v>1989</v>
      </c>
      <c r="B98" s="634">
        <v>2272</v>
      </c>
      <c r="C98" s="634"/>
      <c r="D98" s="634">
        <v>1274</v>
      </c>
      <c r="E98" s="634"/>
      <c r="F98" s="630">
        <v>384</v>
      </c>
      <c r="G98" s="630">
        <v>51</v>
      </c>
      <c r="H98" s="630">
        <v>259</v>
      </c>
      <c r="I98" s="630">
        <v>742</v>
      </c>
      <c r="J98" s="630"/>
      <c r="K98" s="630">
        <v>746</v>
      </c>
      <c r="L98" s="630"/>
      <c r="M98" s="630">
        <v>62</v>
      </c>
      <c r="N98" s="634">
        <v>5790</v>
      </c>
      <c r="O98" s="616"/>
    </row>
    <row r="99" spans="1:15" x14ac:dyDescent="0.2">
      <c r="A99" s="633">
        <v>1990</v>
      </c>
      <c r="B99" s="634">
        <v>2149</v>
      </c>
      <c r="C99" s="634"/>
      <c r="D99" s="634">
        <v>1239</v>
      </c>
      <c r="E99" s="634"/>
      <c r="F99" s="630">
        <v>309</v>
      </c>
      <c r="G99" s="630">
        <v>48</v>
      </c>
      <c r="H99" s="630">
        <v>299</v>
      </c>
      <c r="I99" s="630">
        <v>772</v>
      </c>
      <c r="J99" s="630"/>
      <c r="K99" s="630">
        <v>647</v>
      </c>
      <c r="L99" s="630"/>
      <c r="M99" s="630">
        <v>38</v>
      </c>
      <c r="N99" s="634">
        <v>5501</v>
      </c>
      <c r="O99" s="616"/>
    </row>
    <row r="100" spans="1:15" x14ac:dyDescent="0.2">
      <c r="A100" s="633">
        <v>1991</v>
      </c>
      <c r="B100" s="634">
        <v>1918</v>
      </c>
      <c r="C100" s="634"/>
      <c r="D100" s="634">
        <v>1052</v>
      </c>
      <c r="E100" s="634"/>
      <c r="F100" s="630">
        <v>250</v>
      </c>
      <c r="G100" s="630">
        <v>36</v>
      </c>
      <c r="H100" s="630">
        <v>248</v>
      </c>
      <c r="I100" s="630">
        <v>755</v>
      </c>
      <c r="J100" s="630"/>
      <c r="K100" s="630">
        <v>545</v>
      </c>
      <c r="L100" s="630"/>
      <c r="M100" s="630">
        <v>28</v>
      </c>
      <c r="N100" s="634">
        <v>4832</v>
      </c>
      <c r="O100" s="616"/>
    </row>
    <row r="101" spans="1:15" x14ac:dyDescent="0.2">
      <c r="A101" s="633">
        <v>1992</v>
      </c>
      <c r="B101" s="634">
        <v>1793</v>
      </c>
      <c r="C101" s="634"/>
      <c r="D101" s="630">
        <v>998</v>
      </c>
      <c r="E101" s="630"/>
      <c r="F101" s="630">
        <v>309</v>
      </c>
      <c r="G101" s="630">
        <v>39</v>
      </c>
      <c r="H101" s="630">
        <v>273</v>
      </c>
      <c r="I101" s="630">
        <v>703</v>
      </c>
      <c r="J101" s="630"/>
      <c r="K101" s="630">
        <v>562</v>
      </c>
      <c r="L101" s="630"/>
      <c r="M101" s="630">
        <v>28</v>
      </c>
      <c r="N101" s="634">
        <v>4705</v>
      </c>
      <c r="O101" s="616"/>
    </row>
    <row r="102" spans="1:15" x14ac:dyDescent="0.2">
      <c r="A102" s="633">
        <v>1993</v>
      </c>
      <c r="B102" s="634">
        <v>1685</v>
      </c>
      <c r="C102" s="634"/>
      <c r="D102" s="630">
        <v>928</v>
      </c>
      <c r="E102" s="630"/>
      <c r="F102" s="630">
        <v>257</v>
      </c>
      <c r="G102" s="630">
        <v>36</v>
      </c>
      <c r="H102" s="630">
        <v>195</v>
      </c>
      <c r="I102" s="630">
        <v>719</v>
      </c>
      <c r="J102" s="630"/>
      <c r="K102" s="630">
        <v>486</v>
      </c>
      <c r="L102" s="630"/>
      <c r="M102" s="630">
        <v>28</v>
      </c>
      <c r="N102" s="634">
        <v>4334</v>
      </c>
      <c r="O102" s="616"/>
    </row>
    <row r="103" spans="1:15" x14ac:dyDescent="0.2">
      <c r="A103" s="633">
        <v>1994</v>
      </c>
      <c r="B103" s="634">
        <v>1622</v>
      </c>
      <c r="C103" s="634"/>
      <c r="D103" s="630">
        <v>895</v>
      </c>
      <c r="E103" s="630"/>
      <c r="F103" s="630">
        <v>224</v>
      </c>
      <c r="G103" s="630">
        <v>43</v>
      </c>
      <c r="H103" s="630">
        <v>216</v>
      </c>
      <c r="I103" s="630">
        <v>727</v>
      </c>
      <c r="J103" s="630"/>
      <c r="K103" s="630">
        <v>459</v>
      </c>
      <c r="L103" s="630"/>
      <c r="M103" s="630">
        <v>35</v>
      </c>
      <c r="N103" s="634">
        <v>4221</v>
      </c>
      <c r="O103" s="616"/>
    </row>
    <row r="104" spans="1:15" x14ac:dyDescent="0.2">
      <c r="A104" s="633">
        <v>1995</v>
      </c>
      <c r="B104" s="634">
        <v>1490</v>
      </c>
      <c r="C104" s="634"/>
      <c r="D104" s="630">
        <v>834</v>
      </c>
      <c r="E104" s="630"/>
      <c r="F104" s="630">
        <v>235</v>
      </c>
      <c r="G104" s="630">
        <v>33</v>
      </c>
      <c r="H104" s="630">
        <v>235</v>
      </c>
      <c r="I104" s="630">
        <v>670</v>
      </c>
      <c r="J104" s="630"/>
      <c r="K104" s="630">
        <v>434</v>
      </c>
      <c r="L104" s="630"/>
      <c r="M104" s="630">
        <v>34</v>
      </c>
      <c r="N104" s="634">
        <v>3965</v>
      </c>
      <c r="O104" s="616"/>
    </row>
    <row r="105" spans="1:15" x14ac:dyDescent="0.2">
      <c r="A105" s="633">
        <v>1996</v>
      </c>
      <c r="B105" s="634">
        <v>1504</v>
      </c>
      <c r="C105" s="634"/>
      <c r="D105" s="630">
        <v>825</v>
      </c>
      <c r="E105" s="630"/>
      <c r="F105" s="630">
        <v>208</v>
      </c>
      <c r="G105" s="630">
        <v>35</v>
      </c>
      <c r="H105" s="630">
        <v>161</v>
      </c>
      <c r="I105" s="630">
        <v>643</v>
      </c>
      <c r="J105" s="630"/>
      <c r="K105" s="630">
        <v>433</v>
      </c>
      <c r="L105" s="630"/>
      <c r="M105" s="630">
        <v>28</v>
      </c>
      <c r="N105" s="634">
        <v>3837</v>
      </c>
      <c r="O105" s="616"/>
    </row>
    <row r="106" spans="1:15" x14ac:dyDescent="0.2">
      <c r="A106" s="633">
        <v>1997</v>
      </c>
      <c r="B106" s="634">
        <v>1549</v>
      </c>
      <c r="C106" s="634"/>
      <c r="D106" s="630">
        <v>838</v>
      </c>
      <c r="E106" s="630"/>
      <c r="F106" s="630">
        <v>244</v>
      </c>
      <c r="G106" s="630">
        <v>30</v>
      </c>
      <c r="H106" s="630">
        <v>183</v>
      </c>
      <c r="I106" s="630">
        <v>675</v>
      </c>
      <c r="J106" s="630"/>
      <c r="K106" s="630">
        <v>364</v>
      </c>
      <c r="L106" s="630"/>
      <c r="M106" s="630">
        <v>34</v>
      </c>
      <c r="N106" s="634">
        <v>3917</v>
      </c>
      <c r="O106" s="616"/>
    </row>
    <row r="107" spans="1:15" x14ac:dyDescent="0.2">
      <c r="A107" s="633">
        <v>1998</v>
      </c>
      <c r="B107" s="634">
        <v>1656</v>
      </c>
      <c r="C107" s="634"/>
      <c r="D107" s="630">
        <v>889</v>
      </c>
      <c r="E107" s="630"/>
      <c r="F107" s="630">
        <v>195</v>
      </c>
      <c r="G107" s="630">
        <v>20</v>
      </c>
      <c r="H107" s="630">
        <v>153</v>
      </c>
      <c r="I107" s="630">
        <v>538</v>
      </c>
      <c r="J107" s="630"/>
      <c r="K107" s="630">
        <v>403</v>
      </c>
      <c r="L107" s="630"/>
      <c r="M107" s="630">
        <v>29</v>
      </c>
      <c r="N107" s="634">
        <v>3883</v>
      </c>
      <c r="O107" s="616"/>
    </row>
    <row r="108" spans="1:15" x14ac:dyDescent="0.2">
      <c r="A108" s="633">
        <v>1999</v>
      </c>
      <c r="B108" s="634">
        <v>1762</v>
      </c>
      <c r="C108" s="634"/>
      <c r="D108" s="630">
        <v>888</v>
      </c>
      <c r="E108" s="630"/>
      <c r="F108" s="630">
        <v>247</v>
      </c>
      <c r="G108" s="630">
        <v>27</v>
      </c>
      <c r="H108" s="630">
        <v>182</v>
      </c>
      <c r="I108" s="630">
        <v>532</v>
      </c>
      <c r="J108" s="630"/>
      <c r="K108" s="630">
        <v>368</v>
      </c>
      <c r="L108" s="630"/>
      <c r="M108" s="630">
        <v>37</v>
      </c>
      <c r="N108" s="634">
        <v>4043</v>
      </c>
      <c r="O108" s="616"/>
    </row>
    <row r="109" spans="1:15" x14ac:dyDescent="0.2">
      <c r="A109" s="341">
        <v>2000</v>
      </c>
      <c r="B109" s="637">
        <v>1802</v>
      </c>
      <c r="C109" s="637"/>
      <c r="D109" s="637">
        <v>910</v>
      </c>
      <c r="E109" s="637"/>
      <c r="F109" s="637">
        <v>280</v>
      </c>
      <c r="G109" s="637">
        <v>19</v>
      </c>
      <c r="H109" s="637">
        <v>194</v>
      </c>
      <c r="I109" s="637">
        <v>468</v>
      </c>
      <c r="J109" s="637"/>
      <c r="K109" s="637">
        <v>402</v>
      </c>
      <c r="L109" s="637"/>
      <c r="M109" s="637">
        <v>28</v>
      </c>
      <c r="N109" s="637">
        <v>4103</v>
      </c>
      <c r="O109" s="616"/>
    </row>
    <row r="110" spans="1:15" x14ac:dyDescent="0.2">
      <c r="A110" s="36">
        <v>2001</v>
      </c>
      <c r="B110" s="632">
        <v>1827</v>
      </c>
      <c r="C110" s="632"/>
      <c r="D110" s="631">
        <v>897</v>
      </c>
      <c r="E110" s="631"/>
      <c r="F110" s="631">
        <v>270</v>
      </c>
      <c r="G110" s="631">
        <v>28</v>
      </c>
      <c r="H110" s="631">
        <v>213</v>
      </c>
      <c r="I110" s="631">
        <v>431</v>
      </c>
      <c r="J110" s="631"/>
      <c r="K110" s="631">
        <v>347</v>
      </c>
      <c r="L110" s="631"/>
      <c r="M110" s="631">
        <v>45</v>
      </c>
      <c r="N110" s="632">
        <v>4058</v>
      </c>
      <c r="O110" s="616"/>
    </row>
    <row r="111" spans="1:15" x14ac:dyDescent="0.2">
      <c r="A111" s="253">
        <v>2002</v>
      </c>
      <c r="B111" s="81">
        <v>2047</v>
      </c>
      <c r="C111" s="81"/>
      <c r="D111" s="81">
        <v>1047</v>
      </c>
      <c r="E111" s="81"/>
      <c r="F111" s="30">
        <v>357</v>
      </c>
      <c r="G111" s="30">
        <v>37</v>
      </c>
      <c r="H111" s="30">
        <v>238</v>
      </c>
      <c r="I111" s="30">
        <v>441</v>
      </c>
      <c r="J111" s="30"/>
      <c r="K111" s="30">
        <v>381</v>
      </c>
      <c r="L111" s="30"/>
      <c r="M111" s="30">
        <v>44</v>
      </c>
      <c r="N111" s="81">
        <v>4592</v>
      </c>
      <c r="O111" s="616"/>
    </row>
    <row r="112" spans="1:15" x14ac:dyDescent="0.2">
      <c r="A112" s="253">
        <v>2003</v>
      </c>
      <c r="B112" s="82">
        <v>2024</v>
      </c>
      <c r="C112" s="82"/>
      <c r="D112" s="82">
        <v>1095</v>
      </c>
      <c r="E112" s="82"/>
      <c r="F112" s="82">
        <v>364</v>
      </c>
      <c r="G112" s="82">
        <v>36</v>
      </c>
      <c r="H112" s="82">
        <v>251</v>
      </c>
      <c r="I112" s="82">
        <v>420</v>
      </c>
      <c r="J112" s="82"/>
      <c r="K112" s="82">
        <v>417</v>
      </c>
      <c r="L112" s="82"/>
      <c r="M112" s="82">
        <v>57</v>
      </c>
      <c r="N112" s="82">
        <v>4664</v>
      </c>
      <c r="O112" s="616"/>
    </row>
    <row r="113" spans="1:15" x14ac:dyDescent="0.2">
      <c r="A113" s="253">
        <v>2004</v>
      </c>
      <c r="B113" s="641">
        <v>1826</v>
      </c>
      <c r="C113" s="641"/>
      <c r="D113" s="83">
        <v>881</v>
      </c>
      <c r="F113" s="83">
        <v>288</v>
      </c>
      <c r="G113" s="83">
        <v>30</v>
      </c>
      <c r="H113" s="83">
        <v>259</v>
      </c>
      <c r="I113" s="83">
        <v>350</v>
      </c>
      <c r="K113" s="83">
        <v>359</v>
      </c>
      <c r="M113" s="83">
        <v>29</v>
      </c>
      <c r="N113" s="641">
        <v>4022</v>
      </c>
      <c r="O113" s="616"/>
    </row>
    <row r="114" spans="1:15" x14ac:dyDescent="0.2">
      <c r="A114" s="253">
        <v>2005</v>
      </c>
      <c r="B114" s="641">
        <v>1704</v>
      </c>
      <c r="C114" s="641"/>
      <c r="D114" s="641">
        <v>853</v>
      </c>
      <c r="E114" s="641"/>
      <c r="F114" s="641">
        <v>339</v>
      </c>
      <c r="G114" s="641">
        <v>32</v>
      </c>
      <c r="H114" s="641">
        <v>296</v>
      </c>
      <c r="I114" s="641">
        <v>353</v>
      </c>
      <c r="J114" s="641"/>
      <c r="K114" s="641">
        <v>317</v>
      </c>
      <c r="L114" s="641"/>
      <c r="M114" s="641">
        <v>21</v>
      </c>
      <c r="N114" s="641">
        <v>3915</v>
      </c>
      <c r="O114" s="616"/>
    </row>
    <row r="115" spans="1:15" x14ac:dyDescent="0.2">
      <c r="A115" s="253">
        <v>2006</v>
      </c>
      <c r="B115" s="641">
        <v>1682</v>
      </c>
      <c r="C115" s="641"/>
      <c r="D115" s="641">
        <v>831</v>
      </c>
      <c r="E115" s="641"/>
      <c r="F115" s="641">
        <v>348</v>
      </c>
      <c r="G115" s="641">
        <v>44</v>
      </c>
      <c r="H115" s="641">
        <v>329</v>
      </c>
      <c r="I115" s="641">
        <v>336</v>
      </c>
      <c r="J115" s="641"/>
      <c r="K115" s="641">
        <v>364</v>
      </c>
      <c r="L115" s="641"/>
      <c r="M115" s="641">
        <v>25</v>
      </c>
      <c r="N115" s="641">
        <v>3959</v>
      </c>
      <c r="O115" s="616"/>
    </row>
    <row r="116" spans="1:15" x14ac:dyDescent="0.2">
      <c r="A116" s="253">
        <v>2007</v>
      </c>
      <c r="B116" s="641">
        <v>1612</v>
      </c>
      <c r="C116" s="641"/>
      <c r="D116" s="641">
        <v>776</v>
      </c>
      <c r="E116" s="641"/>
      <c r="F116" s="641">
        <v>345</v>
      </c>
      <c r="G116" s="641">
        <v>31</v>
      </c>
      <c r="H116" s="641">
        <v>342</v>
      </c>
      <c r="I116" s="641">
        <v>331</v>
      </c>
      <c r="J116" s="641"/>
      <c r="K116" s="641">
        <v>343</v>
      </c>
      <c r="L116" s="641"/>
      <c r="M116" s="641">
        <v>44</v>
      </c>
      <c r="N116" s="641">
        <f>B116+D116+F116+G116+H116+I116+K116+M116</f>
        <v>3824</v>
      </c>
      <c r="O116" s="616"/>
    </row>
    <row r="117" spans="1:15" x14ac:dyDescent="0.2">
      <c r="A117" s="253">
        <v>2008</v>
      </c>
      <c r="B117" s="641">
        <v>1575</v>
      </c>
      <c r="C117" s="641"/>
      <c r="D117" s="641">
        <v>755</v>
      </c>
      <c r="E117" s="641"/>
      <c r="F117" s="641">
        <v>306</v>
      </c>
      <c r="G117" s="641">
        <v>35</v>
      </c>
      <c r="H117" s="641">
        <v>300</v>
      </c>
      <c r="I117" s="641">
        <v>337</v>
      </c>
      <c r="J117" s="641"/>
      <c r="K117" s="641">
        <v>331</v>
      </c>
      <c r="L117" s="641"/>
      <c r="M117" s="641">
        <v>18</v>
      </c>
      <c r="N117" s="641">
        <v>3657</v>
      </c>
      <c r="O117" s="616"/>
    </row>
    <row r="118" spans="1:15" x14ac:dyDescent="0.2">
      <c r="A118" s="341">
        <v>2009</v>
      </c>
      <c r="B118" s="151">
        <v>1453</v>
      </c>
      <c r="C118" s="151"/>
      <c r="D118" s="151">
        <v>714</v>
      </c>
      <c r="E118" s="151"/>
      <c r="F118" s="151">
        <v>323</v>
      </c>
      <c r="G118" s="151">
        <v>31</v>
      </c>
      <c r="H118" s="151">
        <v>309</v>
      </c>
      <c r="I118" s="151">
        <v>302</v>
      </c>
      <c r="J118" s="151"/>
      <c r="K118" s="151">
        <v>293</v>
      </c>
      <c r="L118" s="151"/>
      <c r="M118" s="151">
        <v>35</v>
      </c>
      <c r="N118" s="151">
        <v>3460</v>
      </c>
      <c r="O118" s="616"/>
    </row>
    <row r="119" spans="1:15" s="3" customFormat="1" x14ac:dyDescent="0.2">
      <c r="A119" s="341">
        <v>2010</v>
      </c>
      <c r="B119" s="151">
        <v>1278</v>
      </c>
      <c r="C119" s="151"/>
      <c r="D119" s="151">
        <v>612</v>
      </c>
      <c r="E119" s="151"/>
      <c r="F119" s="151">
        <v>232</v>
      </c>
      <c r="G119" s="151">
        <v>28</v>
      </c>
      <c r="H119" s="151">
        <v>153</v>
      </c>
      <c r="I119" s="151">
        <v>269</v>
      </c>
      <c r="J119" s="151"/>
      <c r="K119" s="151">
        <v>276</v>
      </c>
      <c r="L119" s="151"/>
      <c r="M119" s="151">
        <v>40</v>
      </c>
      <c r="N119" s="151">
        <v>2888</v>
      </c>
      <c r="O119" s="616"/>
    </row>
    <row r="120" spans="1:15" s="3" customFormat="1" x14ac:dyDescent="0.2">
      <c r="A120" s="341">
        <v>2011</v>
      </c>
      <c r="B120" s="151">
        <v>1306</v>
      </c>
      <c r="C120" s="151"/>
      <c r="D120" s="151">
        <v>633</v>
      </c>
      <c r="E120" s="151"/>
      <c r="F120" s="151">
        <v>288</v>
      </c>
      <c r="G120" s="151">
        <v>27</v>
      </c>
      <c r="H120" s="151">
        <v>172</v>
      </c>
      <c r="I120" s="151">
        <v>324</v>
      </c>
      <c r="J120" s="151"/>
      <c r="K120" s="151">
        <v>320</v>
      </c>
      <c r="L120" s="151"/>
      <c r="M120" s="151">
        <v>57</v>
      </c>
      <c r="N120" s="151">
        <v>3127</v>
      </c>
      <c r="O120" s="616"/>
    </row>
    <row r="121" spans="1:15" s="153" customFormat="1" x14ac:dyDescent="0.2">
      <c r="A121" s="341">
        <v>2012</v>
      </c>
      <c r="B121" s="151">
        <v>1299</v>
      </c>
      <c r="C121" s="395"/>
      <c r="D121" s="151">
        <v>619</v>
      </c>
      <c r="E121" s="151"/>
      <c r="F121" s="151">
        <v>231</v>
      </c>
      <c r="G121" s="151">
        <v>16</v>
      </c>
      <c r="H121" s="151">
        <v>126</v>
      </c>
      <c r="I121" s="151">
        <v>315</v>
      </c>
      <c r="J121" s="151"/>
      <c r="K121" s="151">
        <v>322</v>
      </c>
      <c r="L121" s="151"/>
      <c r="M121" s="151">
        <v>48</v>
      </c>
      <c r="N121" s="151">
        <v>2976</v>
      </c>
      <c r="O121" s="616"/>
    </row>
    <row r="122" spans="1:15" s="153" customFormat="1" x14ac:dyDescent="0.2">
      <c r="A122" s="341">
        <v>2013</v>
      </c>
      <c r="B122" s="151">
        <v>1145</v>
      </c>
      <c r="C122" s="395" t="s">
        <v>623</v>
      </c>
      <c r="D122" s="151">
        <v>534</v>
      </c>
      <c r="E122" s="151"/>
      <c r="F122" s="153">
        <v>226</v>
      </c>
      <c r="G122" s="153">
        <v>27</v>
      </c>
      <c r="H122" s="153">
        <v>130</v>
      </c>
      <c r="I122" s="153">
        <v>313</v>
      </c>
      <c r="J122" s="395" t="s">
        <v>623</v>
      </c>
      <c r="K122" s="153">
        <v>302</v>
      </c>
      <c r="M122" s="153">
        <v>44</v>
      </c>
      <c r="N122" s="151">
        <v>2721</v>
      </c>
      <c r="O122" s="616"/>
    </row>
    <row r="123" spans="1:15" s="83" customFormat="1" x14ac:dyDescent="0.2">
      <c r="A123" s="306">
        <v>2014</v>
      </c>
      <c r="B123" s="615">
        <v>1056</v>
      </c>
      <c r="C123" s="394" t="s">
        <v>623</v>
      </c>
      <c r="D123" s="615">
        <v>464</v>
      </c>
      <c r="E123" s="615"/>
      <c r="F123" s="435">
        <v>223</v>
      </c>
      <c r="G123" s="435">
        <v>27</v>
      </c>
      <c r="H123" s="435">
        <v>111</v>
      </c>
      <c r="I123" s="435">
        <v>239</v>
      </c>
      <c r="J123" s="394" t="s">
        <v>623</v>
      </c>
      <c r="K123" s="435">
        <v>232</v>
      </c>
      <c r="L123" s="394" t="s">
        <v>623</v>
      </c>
      <c r="M123" s="435">
        <v>43</v>
      </c>
      <c r="N123" s="615">
        <v>2395</v>
      </c>
      <c r="O123" s="616"/>
    </row>
    <row r="124" spans="1:15" x14ac:dyDescent="0.2">
      <c r="A124" s="253"/>
      <c r="B124" s="641"/>
      <c r="C124" s="641"/>
      <c r="D124" s="641"/>
      <c r="E124" s="641"/>
      <c r="F124" s="641"/>
      <c r="G124" s="641"/>
      <c r="H124" s="641"/>
      <c r="I124" s="641"/>
      <c r="J124" s="641"/>
      <c r="K124" s="641"/>
      <c r="L124" s="641"/>
      <c r="M124" s="641"/>
      <c r="N124" s="641"/>
      <c r="O124" s="616"/>
    </row>
    <row r="125" spans="1:15" x14ac:dyDescent="0.2">
      <c r="A125" s="629" t="s">
        <v>10</v>
      </c>
      <c r="B125" s="630"/>
      <c r="C125" s="630"/>
      <c r="O125" s="616"/>
    </row>
    <row r="126" spans="1:15" x14ac:dyDescent="0.2">
      <c r="A126" s="633">
        <v>1960</v>
      </c>
      <c r="B126" s="634">
        <v>4746</v>
      </c>
      <c r="C126" s="634"/>
      <c r="D126" s="634">
        <v>5437</v>
      </c>
      <c r="E126" s="634"/>
      <c r="F126" s="634">
        <v>1606</v>
      </c>
      <c r="G126" s="630">
        <v>346</v>
      </c>
      <c r="H126" s="634">
        <v>2060</v>
      </c>
      <c r="I126" s="634">
        <v>1756</v>
      </c>
      <c r="J126" s="634"/>
      <c r="K126" s="634">
        <v>2352</v>
      </c>
      <c r="L126" s="634"/>
      <c r="M126" s="630">
        <v>250</v>
      </c>
      <c r="N126" s="634">
        <v>18553</v>
      </c>
      <c r="O126" s="616"/>
    </row>
    <row r="127" spans="1:15" x14ac:dyDescent="0.2">
      <c r="A127" s="633">
        <v>1961</v>
      </c>
      <c r="B127" s="634">
        <v>5317</v>
      </c>
      <c r="C127" s="634"/>
      <c r="D127" s="634">
        <v>6190</v>
      </c>
      <c r="E127" s="634"/>
      <c r="F127" s="634">
        <v>1360</v>
      </c>
      <c r="G127" s="630">
        <v>259</v>
      </c>
      <c r="H127" s="634">
        <v>2316</v>
      </c>
      <c r="I127" s="634">
        <v>1767</v>
      </c>
      <c r="J127" s="634"/>
      <c r="K127" s="634">
        <v>2386</v>
      </c>
      <c r="L127" s="634"/>
      <c r="M127" s="630">
        <v>272</v>
      </c>
      <c r="N127" s="634">
        <v>19867</v>
      </c>
      <c r="O127" s="616"/>
    </row>
    <row r="128" spans="1:15" x14ac:dyDescent="0.2">
      <c r="A128" s="633">
        <v>1962</v>
      </c>
      <c r="B128" s="634">
        <v>5612</v>
      </c>
      <c r="C128" s="634"/>
      <c r="D128" s="634">
        <v>6397</v>
      </c>
      <c r="E128" s="634"/>
      <c r="F128" s="630">
        <v>989</v>
      </c>
      <c r="G128" s="630">
        <v>182</v>
      </c>
      <c r="H128" s="634">
        <v>2026</v>
      </c>
      <c r="I128" s="634">
        <v>1518</v>
      </c>
      <c r="J128" s="634"/>
      <c r="K128" s="634">
        <v>2509</v>
      </c>
      <c r="L128" s="634"/>
      <c r="M128" s="630">
        <v>263</v>
      </c>
      <c r="N128" s="634">
        <v>19496</v>
      </c>
      <c r="O128" s="616"/>
    </row>
    <row r="129" spans="1:15" x14ac:dyDescent="0.2">
      <c r="A129" s="633">
        <v>1963</v>
      </c>
      <c r="B129" s="634">
        <v>6237</v>
      </c>
      <c r="C129" s="634"/>
      <c r="D129" s="634">
        <v>6534</v>
      </c>
      <c r="E129" s="634"/>
      <c r="F129" s="630">
        <v>914</v>
      </c>
      <c r="G129" s="630">
        <v>169</v>
      </c>
      <c r="H129" s="634">
        <v>2051</v>
      </c>
      <c r="I129" s="634">
        <v>1671</v>
      </c>
      <c r="J129" s="634"/>
      <c r="K129" s="634">
        <v>2525</v>
      </c>
      <c r="L129" s="634"/>
      <c r="M129" s="630">
        <v>231</v>
      </c>
      <c r="N129" s="634">
        <v>20332</v>
      </c>
      <c r="O129" s="616"/>
    </row>
    <row r="130" spans="1:15" x14ac:dyDescent="0.2">
      <c r="A130" s="633">
        <v>1964</v>
      </c>
      <c r="B130" s="634">
        <v>6974</v>
      </c>
      <c r="C130" s="634"/>
      <c r="D130" s="634">
        <v>7058</v>
      </c>
      <c r="E130" s="634"/>
      <c r="F130" s="630">
        <v>814</v>
      </c>
      <c r="G130" s="630">
        <v>160</v>
      </c>
      <c r="H130" s="634">
        <v>2086</v>
      </c>
      <c r="I130" s="634">
        <v>1689</v>
      </c>
      <c r="J130" s="634"/>
      <c r="K130" s="634">
        <v>2570</v>
      </c>
      <c r="L130" s="634"/>
      <c r="M130" s="630">
        <v>214</v>
      </c>
      <c r="N130" s="634">
        <v>21565</v>
      </c>
      <c r="O130" s="616"/>
    </row>
    <row r="131" spans="1:15" x14ac:dyDescent="0.2">
      <c r="A131" s="633">
        <v>1965</v>
      </c>
      <c r="B131" s="634">
        <v>6869</v>
      </c>
      <c r="C131" s="634"/>
      <c r="D131" s="634">
        <v>6930</v>
      </c>
      <c r="E131" s="634"/>
      <c r="F131" s="630">
        <v>675</v>
      </c>
      <c r="G131" s="630">
        <v>111</v>
      </c>
      <c r="H131" s="634">
        <v>1797</v>
      </c>
      <c r="I131" s="634">
        <v>1423</v>
      </c>
      <c r="J131" s="634"/>
      <c r="K131" s="634">
        <v>2428</v>
      </c>
      <c r="L131" s="634"/>
      <c r="M131" s="630">
        <v>227</v>
      </c>
      <c r="N131" s="634">
        <v>20460</v>
      </c>
      <c r="O131" s="616"/>
    </row>
    <row r="132" spans="1:15" x14ac:dyDescent="0.2">
      <c r="A132" s="635" t="s">
        <v>550</v>
      </c>
      <c r="B132" s="634">
        <v>5576</v>
      </c>
      <c r="C132" s="634"/>
      <c r="D132" s="634">
        <v>5812</v>
      </c>
      <c r="E132" s="634"/>
      <c r="F132" s="630">
        <v>484</v>
      </c>
      <c r="G132" s="630">
        <v>81</v>
      </c>
      <c r="H132" s="634">
        <v>1391</v>
      </c>
      <c r="I132" s="634">
        <v>1309</v>
      </c>
      <c r="J132" s="634"/>
      <c r="K132" s="634">
        <v>1943</v>
      </c>
      <c r="L132" s="634"/>
      <c r="M132" s="630">
        <v>134</v>
      </c>
      <c r="N132" s="634">
        <v>16730</v>
      </c>
      <c r="O132" s="616"/>
    </row>
    <row r="133" spans="1:15" x14ac:dyDescent="0.2">
      <c r="A133" s="633">
        <v>1967</v>
      </c>
      <c r="B133" s="634">
        <v>5470</v>
      </c>
      <c r="C133" s="634"/>
      <c r="D133" s="634">
        <v>5541</v>
      </c>
      <c r="E133" s="634"/>
      <c r="F133" s="630">
        <v>451</v>
      </c>
      <c r="G133" s="630">
        <v>104</v>
      </c>
      <c r="H133" s="634">
        <v>1316</v>
      </c>
      <c r="I133" s="634">
        <v>1097</v>
      </c>
      <c r="J133" s="634"/>
      <c r="K133" s="634">
        <v>1588</v>
      </c>
      <c r="L133" s="634"/>
      <c r="M133" s="630">
        <v>130</v>
      </c>
      <c r="N133" s="634">
        <v>15697</v>
      </c>
      <c r="O133" s="616"/>
    </row>
    <row r="134" spans="1:15" x14ac:dyDescent="0.2">
      <c r="A134" s="633">
        <v>1968</v>
      </c>
      <c r="B134" s="634">
        <v>6012</v>
      </c>
      <c r="C134" s="634"/>
      <c r="D134" s="634">
        <v>5940</v>
      </c>
      <c r="E134" s="634"/>
      <c r="F134" s="630">
        <v>575</v>
      </c>
      <c r="G134" s="630">
        <v>122</v>
      </c>
      <c r="H134" s="634">
        <v>1307</v>
      </c>
      <c r="I134" s="634">
        <v>1277</v>
      </c>
      <c r="J134" s="634"/>
      <c r="K134" s="634">
        <v>1536</v>
      </c>
      <c r="L134" s="634"/>
      <c r="M134" s="630">
        <v>148</v>
      </c>
      <c r="N134" s="634">
        <v>16917</v>
      </c>
      <c r="O134" s="616"/>
    </row>
    <row r="135" spans="1:15" x14ac:dyDescent="0.2">
      <c r="A135" s="633">
        <v>1969</v>
      </c>
      <c r="B135" s="634">
        <v>5937</v>
      </c>
      <c r="C135" s="634"/>
      <c r="D135" s="634">
        <v>5713</v>
      </c>
      <c r="E135" s="634"/>
      <c r="F135" s="630">
        <v>573</v>
      </c>
      <c r="G135" s="630">
        <v>137</v>
      </c>
      <c r="H135" s="634">
        <v>1383</v>
      </c>
      <c r="I135" s="634">
        <v>1229</v>
      </c>
      <c r="J135" s="634"/>
      <c r="K135" s="634">
        <v>1605</v>
      </c>
      <c r="L135" s="634"/>
      <c r="M135" s="630">
        <v>93</v>
      </c>
      <c r="N135" s="634">
        <v>16670</v>
      </c>
      <c r="O135" s="616"/>
    </row>
    <row r="136" spans="1:15" x14ac:dyDescent="0.2">
      <c r="A136" s="633">
        <v>1970</v>
      </c>
      <c r="B136" s="634">
        <v>5718</v>
      </c>
      <c r="C136" s="634"/>
      <c r="D136" s="634">
        <v>5336</v>
      </c>
      <c r="E136" s="634"/>
      <c r="F136" s="630">
        <v>600</v>
      </c>
      <c r="G136" s="630">
        <v>129</v>
      </c>
      <c r="H136" s="634">
        <v>1141</v>
      </c>
      <c r="I136" s="634">
        <v>1139</v>
      </c>
      <c r="J136" s="634"/>
      <c r="K136" s="634">
        <v>1464</v>
      </c>
      <c r="L136" s="634"/>
      <c r="M136" s="630">
        <v>89</v>
      </c>
      <c r="N136" s="634">
        <v>15616</v>
      </c>
      <c r="O136" s="616"/>
    </row>
    <row r="137" spans="1:15" x14ac:dyDescent="0.2">
      <c r="A137" s="633">
        <v>1971</v>
      </c>
      <c r="B137" s="634">
        <v>5344</v>
      </c>
      <c r="C137" s="634"/>
      <c r="D137" s="634">
        <v>5106</v>
      </c>
      <c r="E137" s="634"/>
      <c r="F137" s="630">
        <v>577</v>
      </c>
      <c r="G137" s="630">
        <v>147</v>
      </c>
      <c r="H137" s="634">
        <v>1057</v>
      </c>
      <c r="I137" s="634">
        <v>1231</v>
      </c>
      <c r="J137" s="634"/>
      <c r="K137" s="634">
        <v>1302</v>
      </c>
      <c r="L137" s="634"/>
      <c r="M137" s="630">
        <v>77</v>
      </c>
      <c r="N137" s="634">
        <v>14841</v>
      </c>
      <c r="O137" s="616"/>
    </row>
    <row r="138" spans="1:15" x14ac:dyDescent="0.2">
      <c r="A138" s="633">
        <v>1972</v>
      </c>
      <c r="B138" s="634">
        <v>5544</v>
      </c>
      <c r="C138" s="634"/>
      <c r="D138" s="634">
        <v>4883</v>
      </c>
      <c r="E138" s="634"/>
      <c r="F138" s="630">
        <v>670</v>
      </c>
      <c r="G138" s="630">
        <v>144</v>
      </c>
      <c r="H138" s="634">
        <v>1001</v>
      </c>
      <c r="I138" s="634">
        <v>1102</v>
      </c>
      <c r="J138" s="634"/>
      <c r="K138" s="634">
        <v>1189</v>
      </c>
      <c r="L138" s="634"/>
      <c r="M138" s="630">
        <v>66</v>
      </c>
      <c r="N138" s="634">
        <v>14599</v>
      </c>
      <c r="O138" s="616"/>
    </row>
    <row r="139" spans="1:15" x14ac:dyDescent="0.2">
      <c r="A139" s="633">
        <v>1973</v>
      </c>
      <c r="B139" s="634">
        <v>5967</v>
      </c>
      <c r="C139" s="634"/>
      <c r="D139" s="634">
        <v>5192</v>
      </c>
      <c r="E139" s="634"/>
      <c r="F139" s="630">
        <v>557</v>
      </c>
      <c r="G139" s="630">
        <v>116</v>
      </c>
      <c r="H139" s="634">
        <v>1033</v>
      </c>
      <c r="I139" s="634">
        <v>1237</v>
      </c>
      <c r="J139" s="634"/>
      <c r="K139" s="634">
        <v>1090</v>
      </c>
      <c r="L139" s="634"/>
      <c r="M139" s="630">
        <v>95</v>
      </c>
      <c r="N139" s="634">
        <v>15287</v>
      </c>
      <c r="O139" s="616"/>
    </row>
    <row r="140" spans="1:15" x14ac:dyDescent="0.2">
      <c r="A140" s="633">
        <v>1974</v>
      </c>
      <c r="B140" s="634">
        <v>5313</v>
      </c>
      <c r="C140" s="634"/>
      <c r="D140" s="634">
        <v>4441</v>
      </c>
      <c r="E140" s="634"/>
      <c r="F140" s="630">
        <v>636</v>
      </c>
      <c r="G140" s="630">
        <v>144</v>
      </c>
      <c r="H140" s="630">
        <v>935</v>
      </c>
      <c r="I140" s="634">
        <v>1160</v>
      </c>
      <c r="J140" s="634"/>
      <c r="K140" s="634">
        <v>1193</v>
      </c>
      <c r="L140" s="634"/>
      <c r="M140" s="630">
        <v>98</v>
      </c>
      <c r="N140" s="634">
        <v>13920</v>
      </c>
      <c r="O140" s="616"/>
    </row>
    <row r="141" spans="1:15" x14ac:dyDescent="0.2">
      <c r="A141" s="633">
        <v>1975</v>
      </c>
      <c r="B141" s="634">
        <v>5221</v>
      </c>
      <c r="C141" s="634"/>
      <c r="D141" s="634">
        <v>4526</v>
      </c>
      <c r="E141" s="634"/>
      <c r="F141" s="630">
        <v>562</v>
      </c>
      <c r="G141" s="630">
        <v>121</v>
      </c>
      <c r="H141" s="634">
        <v>1161</v>
      </c>
      <c r="I141" s="634">
        <v>1219</v>
      </c>
      <c r="J141" s="634"/>
      <c r="K141" s="634">
        <v>1134</v>
      </c>
      <c r="L141" s="634"/>
      <c r="M141" s="630">
        <v>137</v>
      </c>
      <c r="N141" s="634">
        <v>14081</v>
      </c>
      <c r="O141" s="616"/>
    </row>
    <row r="142" spans="1:15" x14ac:dyDescent="0.2">
      <c r="A142" s="633">
        <v>1976</v>
      </c>
      <c r="B142" s="634">
        <v>6338</v>
      </c>
      <c r="C142" s="634"/>
      <c r="D142" s="634">
        <v>4594</v>
      </c>
      <c r="E142" s="634"/>
      <c r="F142" s="630">
        <v>575</v>
      </c>
      <c r="G142" s="630">
        <v>93</v>
      </c>
      <c r="H142" s="634">
        <v>1106</v>
      </c>
      <c r="I142" s="634">
        <v>1193</v>
      </c>
      <c r="J142" s="634"/>
      <c r="K142" s="634">
        <v>1142</v>
      </c>
      <c r="L142" s="634"/>
      <c r="M142" s="630">
        <v>123</v>
      </c>
      <c r="N142" s="634">
        <v>15164</v>
      </c>
      <c r="O142" s="616"/>
    </row>
    <row r="143" spans="1:15" x14ac:dyDescent="0.2">
      <c r="A143" s="633">
        <v>1977</v>
      </c>
      <c r="B143" s="634">
        <v>5901</v>
      </c>
      <c r="C143" s="634"/>
      <c r="D143" s="634">
        <v>4442</v>
      </c>
      <c r="E143" s="634"/>
      <c r="F143" s="630">
        <v>510</v>
      </c>
      <c r="G143" s="630">
        <v>87</v>
      </c>
      <c r="H143" s="634">
        <v>1013</v>
      </c>
      <c r="I143" s="634">
        <v>1219</v>
      </c>
      <c r="J143" s="634"/>
      <c r="K143" s="634">
        <v>1108</v>
      </c>
      <c r="L143" s="634"/>
      <c r="M143" s="630">
        <v>107</v>
      </c>
      <c r="N143" s="634">
        <v>14387</v>
      </c>
      <c r="O143" s="616"/>
    </row>
    <row r="144" spans="1:15" x14ac:dyDescent="0.2">
      <c r="A144" s="633">
        <v>1978</v>
      </c>
      <c r="B144" s="634">
        <v>5953</v>
      </c>
      <c r="C144" s="634"/>
      <c r="D144" s="634">
        <v>4250</v>
      </c>
      <c r="E144" s="634"/>
      <c r="F144" s="630">
        <v>522</v>
      </c>
      <c r="G144" s="630">
        <v>94</v>
      </c>
      <c r="H144" s="630">
        <v>933</v>
      </c>
      <c r="I144" s="634">
        <v>1214</v>
      </c>
      <c r="J144" s="634"/>
      <c r="K144" s="634">
        <v>1085</v>
      </c>
      <c r="L144" s="634"/>
      <c r="M144" s="630">
        <v>91</v>
      </c>
      <c r="N144" s="634">
        <v>14142</v>
      </c>
      <c r="O144" s="616"/>
    </row>
    <row r="145" spans="1:15" x14ac:dyDescent="0.2">
      <c r="A145" s="633">
        <v>1979</v>
      </c>
      <c r="B145" s="634">
        <v>5660</v>
      </c>
      <c r="C145" s="634"/>
      <c r="D145" s="634">
        <v>3845</v>
      </c>
      <c r="E145" s="634"/>
      <c r="F145" s="630">
        <v>523</v>
      </c>
      <c r="G145" s="630">
        <v>90</v>
      </c>
      <c r="H145" s="630">
        <v>868</v>
      </c>
      <c r="I145" s="634">
        <v>1367</v>
      </c>
      <c r="J145" s="634"/>
      <c r="K145" s="634">
        <v>1073</v>
      </c>
      <c r="L145" s="634"/>
      <c r="M145" s="630">
        <v>90</v>
      </c>
      <c r="N145" s="634">
        <v>13516</v>
      </c>
      <c r="O145" s="616"/>
    </row>
    <row r="146" spans="1:15" x14ac:dyDescent="0.2">
      <c r="A146" s="633">
        <v>1980</v>
      </c>
      <c r="B146" s="634">
        <v>5352</v>
      </c>
      <c r="C146" s="634"/>
      <c r="D146" s="634">
        <v>3620</v>
      </c>
      <c r="E146" s="634"/>
      <c r="F146" s="630">
        <v>639</v>
      </c>
      <c r="G146" s="630">
        <v>107</v>
      </c>
      <c r="H146" s="630">
        <v>755</v>
      </c>
      <c r="I146" s="634">
        <v>1507</v>
      </c>
      <c r="J146" s="634"/>
      <c r="K146" s="634">
        <v>1075</v>
      </c>
      <c r="L146" s="634"/>
      <c r="M146" s="630">
        <v>127</v>
      </c>
      <c r="N146" s="634">
        <v>13182</v>
      </c>
      <c r="O146" s="616"/>
    </row>
    <row r="147" spans="1:15" x14ac:dyDescent="0.2">
      <c r="A147" s="633">
        <v>1981</v>
      </c>
      <c r="B147" s="634">
        <v>5034</v>
      </c>
      <c r="C147" s="634"/>
      <c r="D147" s="634">
        <v>3332</v>
      </c>
      <c r="E147" s="634"/>
      <c r="F147" s="630">
        <v>708</v>
      </c>
      <c r="G147" s="630">
        <v>122</v>
      </c>
      <c r="H147" s="630">
        <v>648</v>
      </c>
      <c r="I147" s="634">
        <v>1511</v>
      </c>
      <c r="J147" s="634"/>
      <c r="K147" s="634">
        <v>1014</v>
      </c>
      <c r="L147" s="634"/>
      <c r="M147" s="630">
        <v>201</v>
      </c>
      <c r="N147" s="634">
        <v>12570</v>
      </c>
      <c r="O147" s="616"/>
    </row>
    <row r="148" spans="1:15" x14ac:dyDescent="0.2">
      <c r="A148" s="633">
        <v>1982</v>
      </c>
      <c r="B148" s="634">
        <v>5276</v>
      </c>
      <c r="C148" s="634"/>
      <c r="D148" s="634">
        <v>3413</v>
      </c>
      <c r="E148" s="634"/>
      <c r="F148" s="630">
        <v>939</v>
      </c>
      <c r="G148" s="630">
        <v>146</v>
      </c>
      <c r="H148" s="630">
        <v>644</v>
      </c>
      <c r="I148" s="634">
        <v>1806</v>
      </c>
      <c r="J148" s="634"/>
      <c r="K148" s="630">
        <v>998</v>
      </c>
      <c r="L148" s="630"/>
      <c r="M148" s="630">
        <v>105</v>
      </c>
      <c r="N148" s="634">
        <v>13327</v>
      </c>
      <c r="O148" s="616"/>
    </row>
    <row r="149" spans="1:15" x14ac:dyDescent="0.2">
      <c r="A149" s="633">
        <v>1983</v>
      </c>
      <c r="B149" s="634">
        <v>5458</v>
      </c>
      <c r="C149" s="634"/>
      <c r="D149" s="634">
        <v>3529</v>
      </c>
      <c r="E149" s="634"/>
      <c r="F149" s="634">
        <v>1036</v>
      </c>
      <c r="G149" s="630">
        <v>168</v>
      </c>
      <c r="H149" s="630">
        <v>633</v>
      </c>
      <c r="I149" s="634">
        <v>1875</v>
      </c>
      <c r="J149" s="634"/>
      <c r="K149" s="630">
        <v>944</v>
      </c>
      <c r="L149" s="630"/>
      <c r="M149" s="630">
        <v>97</v>
      </c>
      <c r="N149" s="634">
        <v>13740</v>
      </c>
      <c r="O149" s="616"/>
    </row>
    <row r="150" spans="1:15" x14ac:dyDescent="0.2">
      <c r="A150" s="633">
        <v>1984</v>
      </c>
      <c r="B150" s="634">
        <v>6119</v>
      </c>
      <c r="C150" s="634"/>
      <c r="D150" s="634">
        <v>3586</v>
      </c>
      <c r="E150" s="634"/>
      <c r="F150" s="630">
        <v>950</v>
      </c>
      <c r="G150" s="630">
        <v>152</v>
      </c>
      <c r="H150" s="630">
        <v>553</v>
      </c>
      <c r="I150" s="634">
        <v>2042</v>
      </c>
      <c r="J150" s="634"/>
      <c r="K150" s="634">
        <v>1052</v>
      </c>
      <c r="L150" s="634"/>
      <c r="M150" s="630">
        <v>113</v>
      </c>
      <c r="N150" s="634">
        <v>14567</v>
      </c>
      <c r="O150" s="616"/>
    </row>
    <row r="151" spans="1:15" x14ac:dyDescent="0.2">
      <c r="A151" s="633">
        <v>1985</v>
      </c>
      <c r="B151" s="634">
        <v>6747</v>
      </c>
      <c r="C151" s="634"/>
      <c r="D151" s="634">
        <v>3849</v>
      </c>
      <c r="E151" s="634"/>
      <c r="F151" s="630">
        <v>778</v>
      </c>
      <c r="G151" s="630">
        <v>111</v>
      </c>
      <c r="H151" s="630">
        <v>471</v>
      </c>
      <c r="I151" s="634">
        <v>1779</v>
      </c>
      <c r="J151" s="634"/>
      <c r="K151" s="634">
        <v>1056</v>
      </c>
      <c r="L151" s="634"/>
      <c r="M151" s="630">
        <v>66</v>
      </c>
      <c r="N151" s="634">
        <v>14857</v>
      </c>
      <c r="O151" s="616"/>
    </row>
    <row r="152" spans="1:15" x14ac:dyDescent="0.2">
      <c r="A152" s="633">
        <v>1986</v>
      </c>
      <c r="B152" s="634">
        <v>7271</v>
      </c>
      <c r="C152" s="634"/>
      <c r="D152" s="634">
        <v>4044</v>
      </c>
      <c r="E152" s="634"/>
      <c r="F152" s="630">
        <v>798</v>
      </c>
      <c r="G152" s="630">
        <v>126</v>
      </c>
      <c r="H152" s="630">
        <v>508</v>
      </c>
      <c r="I152" s="634">
        <v>1909</v>
      </c>
      <c r="J152" s="634"/>
      <c r="K152" s="634">
        <v>1034</v>
      </c>
      <c r="L152" s="634"/>
      <c r="M152" s="630">
        <v>120</v>
      </c>
      <c r="N152" s="634">
        <v>15810</v>
      </c>
      <c r="O152" s="616"/>
    </row>
    <row r="153" spans="1:15" x14ac:dyDescent="0.2">
      <c r="A153" s="633">
        <v>1987</v>
      </c>
      <c r="B153" s="634">
        <v>7174</v>
      </c>
      <c r="C153" s="634"/>
      <c r="D153" s="634">
        <v>3780</v>
      </c>
      <c r="E153" s="634"/>
      <c r="F153" s="630">
        <v>700</v>
      </c>
      <c r="G153" s="630">
        <v>91</v>
      </c>
      <c r="H153" s="630">
        <v>421</v>
      </c>
      <c r="I153" s="634">
        <v>1656</v>
      </c>
      <c r="J153" s="634"/>
      <c r="K153" s="634">
        <v>1111</v>
      </c>
      <c r="L153" s="634"/>
      <c r="M153" s="630">
        <v>111</v>
      </c>
      <c r="N153" s="634">
        <v>15044</v>
      </c>
      <c r="O153" s="616"/>
    </row>
    <row r="154" spans="1:15" x14ac:dyDescent="0.2">
      <c r="A154" s="633">
        <v>1988</v>
      </c>
      <c r="B154" s="634">
        <v>8201</v>
      </c>
      <c r="C154" s="634"/>
      <c r="D154" s="634">
        <v>4428</v>
      </c>
      <c r="E154" s="634"/>
      <c r="F154" s="630">
        <v>714</v>
      </c>
      <c r="G154" s="630">
        <v>113</v>
      </c>
      <c r="H154" s="630">
        <v>462</v>
      </c>
      <c r="I154" s="634">
        <v>1854</v>
      </c>
      <c r="J154" s="634"/>
      <c r="K154" s="634">
        <v>1069</v>
      </c>
      <c r="L154" s="634"/>
      <c r="M154" s="630">
        <v>128</v>
      </c>
      <c r="N154" s="634">
        <v>16969</v>
      </c>
      <c r="O154" s="616"/>
    </row>
    <row r="155" spans="1:15" x14ac:dyDescent="0.2">
      <c r="A155" s="633">
        <v>1989</v>
      </c>
      <c r="B155" s="634">
        <v>8745</v>
      </c>
      <c r="C155" s="634"/>
      <c r="D155" s="634">
        <v>4359</v>
      </c>
      <c r="E155" s="634"/>
      <c r="F155" s="630">
        <v>628</v>
      </c>
      <c r="G155" s="630">
        <v>91</v>
      </c>
      <c r="H155" s="630">
        <v>559</v>
      </c>
      <c r="I155" s="634">
        <v>2010</v>
      </c>
      <c r="J155" s="634"/>
      <c r="K155" s="634">
        <v>1217</v>
      </c>
      <c r="L155" s="634"/>
      <c r="M155" s="630">
        <v>132</v>
      </c>
      <c r="N155" s="634">
        <v>17741</v>
      </c>
      <c r="O155" s="616"/>
    </row>
    <row r="156" spans="1:15" x14ac:dyDescent="0.2">
      <c r="A156" s="633">
        <v>1990</v>
      </c>
      <c r="B156" s="634">
        <v>8239</v>
      </c>
      <c r="C156" s="634"/>
      <c r="D156" s="634">
        <v>4256</v>
      </c>
      <c r="E156" s="634"/>
      <c r="F156" s="630">
        <v>590</v>
      </c>
      <c r="G156" s="630">
        <v>70</v>
      </c>
      <c r="H156" s="630">
        <v>584</v>
      </c>
      <c r="I156" s="634">
        <v>2056</v>
      </c>
      <c r="J156" s="634"/>
      <c r="K156" s="634">
        <v>1077</v>
      </c>
      <c r="L156" s="634"/>
      <c r="M156" s="630">
        <v>124</v>
      </c>
      <c r="N156" s="634">
        <v>16996</v>
      </c>
      <c r="O156" s="616"/>
    </row>
    <row r="157" spans="1:15" x14ac:dyDescent="0.2">
      <c r="A157" s="633">
        <v>1991</v>
      </c>
      <c r="B157" s="634">
        <v>7910</v>
      </c>
      <c r="C157" s="634"/>
      <c r="D157" s="634">
        <v>3987</v>
      </c>
      <c r="E157" s="634"/>
      <c r="F157" s="630">
        <v>554</v>
      </c>
      <c r="G157" s="630">
        <v>94</v>
      </c>
      <c r="H157" s="630">
        <v>574</v>
      </c>
      <c r="I157" s="634">
        <v>1998</v>
      </c>
      <c r="J157" s="634"/>
      <c r="K157" s="634">
        <v>1037</v>
      </c>
      <c r="L157" s="634"/>
      <c r="M157" s="630">
        <v>71</v>
      </c>
      <c r="N157" s="634">
        <v>16225</v>
      </c>
      <c r="O157" s="616"/>
    </row>
    <row r="158" spans="1:15" x14ac:dyDescent="0.2">
      <c r="A158" s="633">
        <v>1992</v>
      </c>
      <c r="B158" s="634">
        <v>7761</v>
      </c>
      <c r="C158" s="634"/>
      <c r="D158" s="634">
        <v>4017</v>
      </c>
      <c r="E158" s="634"/>
      <c r="F158" s="630">
        <v>517</v>
      </c>
      <c r="G158" s="630">
        <v>81</v>
      </c>
      <c r="H158" s="630">
        <v>581</v>
      </c>
      <c r="I158" s="634">
        <v>2032</v>
      </c>
      <c r="J158" s="634"/>
      <c r="K158" s="630">
        <v>945</v>
      </c>
      <c r="L158" s="630"/>
      <c r="M158" s="630">
        <v>88</v>
      </c>
      <c r="N158" s="634">
        <v>16022</v>
      </c>
      <c r="O158" s="616"/>
    </row>
    <row r="159" spans="1:15" x14ac:dyDescent="0.2">
      <c r="A159" s="633">
        <v>1993</v>
      </c>
      <c r="B159" s="634">
        <v>7532</v>
      </c>
      <c r="C159" s="634"/>
      <c r="D159" s="634">
        <v>3756</v>
      </c>
      <c r="E159" s="634"/>
      <c r="F159" s="630">
        <v>490</v>
      </c>
      <c r="G159" s="630">
        <v>53</v>
      </c>
      <c r="H159" s="630">
        <v>512</v>
      </c>
      <c r="I159" s="634">
        <v>2058</v>
      </c>
      <c r="J159" s="634"/>
      <c r="K159" s="630">
        <v>888</v>
      </c>
      <c r="L159" s="630"/>
      <c r="M159" s="630">
        <v>118</v>
      </c>
      <c r="N159" s="634">
        <v>15407</v>
      </c>
      <c r="O159" s="616"/>
    </row>
    <row r="160" spans="1:15" x14ac:dyDescent="0.2">
      <c r="A160" s="633">
        <v>1994</v>
      </c>
      <c r="B160" s="634">
        <v>8219</v>
      </c>
      <c r="C160" s="634"/>
      <c r="D160" s="634">
        <v>3919</v>
      </c>
      <c r="E160" s="634"/>
      <c r="F160" s="630">
        <v>452</v>
      </c>
      <c r="G160" s="630">
        <v>75</v>
      </c>
      <c r="H160" s="630">
        <v>560</v>
      </c>
      <c r="I160" s="634">
        <v>2513</v>
      </c>
      <c r="J160" s="634"/>
      <c r="K160" s="634">
        <v>1020</v>
      </c>
      <c r="L160" s="634"/>
      <c r="M160" s="630">
        <v>104</v>
      </c>
      <c r="N160" s="634">
        <v>16862</v>
      </c>
      <c r="O160" s="616"/>
    </row>
    <row r="161" spans="1:15" x14ac:dyDescent="0.2">
      <c r="A161" s="633">
        <v>1995</v>
      </c>
      <c r="B161" s="634">
        <v>8494</v>
      </c>
      <c r="C161" s="634"/>
      <c r="D161" s="634">
        <v>4170</v>
      </c>
      <c r="E161" s="634"/>
      <c r="F161" s="630">
        <v>489</v>
      </c>
      <c r="G161" s="630">
        <v>88</v>
      </c>
      <c r="H161" s="630">
        <v>576</v>
      </c>
      <c r="I161" s="634">
        <v>2331</v>
      </c>
      <c r="J161" s="634"/>
      <c r="K161" s="630">
        <v>969</v>
      </c>
      <c r="L161" s="630"/>
      <c r="M161" s="630">
        <v>91</v>
      </c>
      <c r="N161" s="634">
        <v>17208</v>
      </c>
      <c r="O161" s="616"/>
    </row>
    <row r="162" spans="1:15" x14ac:dyDescent="0.2">
      <c r="A162" s="633">
        <v>1996</v>
      </c>
      <c r="B162" s="634">
        <v>8344</v>
      </c>
      <c r="C162" s="634"/>
      <c r="D162" s="634">
        <v>4098</v>
      </c>
      <c r="E162" s="634"/>
      <c r="F162" s="630">
        <v>493</v>
      </c>
      <c r="G162" s="630">
        <v>61</v>
      </c>
      <c r="H162" s="630">
        <v>548</v>
      </c>
      <c r="I162" s="634">
        <v>2293</v>
      </c>
      <c r="J162" s="634"/>
      <c r="K162" s="634">
        <v>1028</v>
      </c>
      <c r="L162" s="634"/>
      <c r="M162" s="630">
        <v>108</v>
      </c>
      <c r="N162" s="634">
        <v>16973</v>
      </c>
      <c r="O162" s="616"/>
    </row>
    <row r="163" spans="1:15" x14ac:dyDescent="0.2">
      <c r="A163" s="633">
        <v>1997</v>
      </c>
      <c r="B163" s="634">
        <v>8719</v>
      </c>
      <c r="C163" s="634"/>
      <c r="D163" s="634">
        <v>3987</v>
      </c>
      <c r="E163" s="634"/>
      <c r="F163" s="630">
        <v>500</v>
      </c>
      <c r="G163" s="630">
        <v>78</v>
      </c>
      <c r="H163" s="630">
        <v>573</v>
      </c>
      <c r="I163" s="634">
        <v>2467</v>
      </c>
      <c r="J163" s="634"/>
      <c r="K163" s="630">
        <v>948</v>
      </c>
      <c r="L163" s="630"/>
      <c r="M163" s="630">
        <v>91</v>
      </c>
      <c r="N163" s="634">
        <v>17363</v>
      </c>
      <c r="O163" s="616"/>
    </row>
    <row r="164" spans="1:15" x14ac:dyDescent="0.2">
      <c r="A164" s="633">
        <v>1998</v>
      </c>
      <c r="B164" s="634">
        <v>9023</v>
      </c>
      <c r="C164" s="634"/>
      <c r="D164" s="634">
        <v>4400</v>
      </c>
      <c r="E164" s="634"/>
      <c r="F164" s="630">
        <v>456</v>
      </c>
      <c r="G164" s="630">
        <v>53</v>
      </c>
      <c r="H164" s="630">
        <v>479</v>
      </c>
      <c r="I164" s="634">
        <v>2068</v>
      </c>
      <c r="J164" s="634"/>
      <c r="K164" s="630">
        <v>931</v>
      </c>
      <c r="L164" s="630"/>
      <c r="M164" s="630">
        <v>63</v>
      </c>
      <c r="N164" s="634">
        <v>17473</v>
      </c>
      <c r="O164" s="616"/>
    </row>
    <row r="165" spans="1:15" x14ac:dyDescent="0.2">
      <c r="A165" s="633">
        <v>1999</v>
      </c>
      <c r="B165" s="634">
        <v>9204</v>
      </c>
      <c r="C165" s="634"/>
      <c r="D165" s="634">
        <v>4413</v>
      </c>
      <c r="E165" s="634"/>
      <c r="F165" s="630">
        <v>472</v>
      </c>
      <c r="G165" s="630">
        <v>74</v>
      </c>
      <c r="H165" s="630">
        <v>582</v>
      </c>
      <c r="I165" s="634">
        <v>2046</v>
      </c>
      <c r="J165" s="634"/>
      <c r="K165" s="634">
        <v>1027</v>
      </c>
      <c r="L165" s="634"/>
      <c r="M165" s="630">
        <v>103</v>
      </c>
      <c r="N165" s="634">
        <v>17921</v>
      </c>
      <c r="O165" s="616"/>
    </row>
    <row r="166" spans="1:15" x14ac:dyDescent="0.2">
      <c r="A166" s="633">
        <v>2000</v>
      </c>
      <c r="B166" s="642">
        <v>9395</v>
      </c>
      <c r="C166" s="642"/>
      <c r="D166" s="642">
        <v>4257</v>
      </c>
      <c r="E166" s="642"/>
      <c r="F166" s="642">
        <v>512</v>
      </c>
      <c r="G166" s="642">
        <v>47</v>
      </c>
      <c r="H166" s="642">
        <v>711</v>
      </c>
      <c r="I166" s="642">
        <v>1919</v>
      </c>
      <c r="J166" s="642"/>
      <c r="K166" s="642">
        <v>1013</v>
      </c>
      <c r="L166" s="642"/>
      <c r="M166" s="642">
        <v>75</v>
      </c>
      <c r="N166" s="642">
        <v>17929</v>
      </c>
      <c r="O166" s="616"/>
    </row>
    <row r="167" spans="1:15" x14ac:dyDescent="0.2">
      <c r="A167" s="341">
        <v>2001</v>
      </c>
      <c r="B167" s="634">
        <v>9509</v>
      </c>
      <c r="C167" s="634"/>
      <c r="D167" s="634">
        <v>4441</v>
      </c>
      <c r="E167" s="634"/>
      <c r="F167" s="630">
        <v>556</v>
      </c>
      <c r="G167" s="630">
        <v>66</v>
      </c>
      <c r="H167" s="630">
        <v>853</v>
      </c>
      <c r="I167" s="634">
        <v>1734</v>
      </c>
      <c r="J167" s="634"/>
      <c r="K167" s="641">
        <v>1029</v>
      </c>
      <c r="L167" s="641"/>
      <c r="M167" s="630">
        <v>84</v>
      </c>
      <c r="N167" s="634">
        <v>18272</v>
      </c>
      <c r="O167" s="616"/>
    </row>
    <row r="168" spans="1:15" x14ac:dyDescent="0.2">
      <c r="A168" s="253">
        <v>2002</v>
      </c>
      <c r="B168" s="81">
        <v>10340</v>
      </c>
      <c r="C168" s="81"/>
      <c r="D168" s="81">
        <v>5116</v>
      </c>
      <c r="E168" s="81"/>
      <c r="F168" s="30">
        <v>735</v>
      </c>
      <c r="G168" s="30">
        <v>111</v>
      </c>
      <c r="H168" s="30">
        <v>882</v>
      </c>
      <c r="I168" s="81">
        <v>1796</v>
      </c>
      <c r="J168" s="81"/>
      <c r="K168" s="81">
        <v>1071</v>
      </c>
      <c r="L168" s="81"/>
      <c r="M168" s="30">
        <v>104</v>
      </c>
      <c r="N168" s="81">
        <v>20155</v>
      </c>
      <c r="O168" s="616"/>
    </row>
    <row r="169" spans="1:15" x14ac:dyDescent="0.2">
      <c r="A169" s="253">
        <v>2003</v>
      </c>
      <c r="B169" s="641">
        <v>11554</v>
      </c>
      <c r="C169" s="641"/>
      <c r="D169" s="641">
        <v>5636</v>
      </c>
      <c r="E169" s="641"/>
      <c r="F169" s="641">
        <v>733</v>
      </c>
      <c r="G169" s="641">
        <v>81</v>
      </c>
      <c r="H169" s="641">
        <v>1182</v>
      </c>
      <c r="I169" s="641">
        <v>1857</v>
      </c>
      <c r="J169" s="641"/>
      <c r="K169" s="641">
        <v>1201</v>
      </c>
      <c r="L169" s="641"/>
      <c r="M169" s="641">
        <v>195</v>
      </c>
      <c r="N169" s="641">
        <v>22439</v>
      </c>
      <c r="O169" s="616"/>
    </row>
    <row r="170" spans="1:15" x14ac:dyDescent="0.2">
      <c r="A170" s="253">
        <v>2004</v>
      </c>
      <c r="B170" s="641">
        <v>11621</v>
      </c>
      <c r="C170" s="641"/>
      <c r="D170" s="641">
        <v>5757</v>
      </c>
      <c r="E170" s="641"/>
      <c r="F170" s="83">
        <v>672</v>
      </c>
      <c r="G170" s="83">
        <v>72</v>
      </c>
      <c r="H170" s="641">
        <v>1303</v>
      </c>
      <c r="I170" s="641">
        <v>1812</v>
      </c>
      <c r="J170" s="641"/>
      <c r="K170" s="641">
        <v>1223</v>
      </c>
      <c r="L170" s="641"/>
      <c r="M170" s="83">
        <v>100</v>
      </c>
      <c r="N170" s="641">
        <v>22560</v>
      </c>
      <c r="O170" s="616"/>
    </row>
    <row r="171" spans="1:15" x14ac:dyDescent="0.2">
      <c r="A171" s="253">
        <v>2005</v>
      </c>
      <c r="B171" s="641">
        <v>11549</v>
      </c>
      <c r="C171" s="641"/>
      <c r="D171" s="641">
        <v>5581</v>
      </c>
      <c r="E171" s="641"/>
      <c r="F171" s="641">
        <v>676</v>
      </c>
      <c r="G171" s="641">
        <v>69</v>
      </c>
      <c r="H171" s="641">
        <v>1506</v>
      </c>
      <c r="I171" s="641">
        <v>1870</v>
      </c>
      <c r="J171" s="641"/>
      <c r="K171" s="641">
        <v>1176</v>
      </c>
      <c r="L171" s="641"/>
      <c r="M171" s="641">
        <v>117</v>
      </c>
      <c r="N171" s="641">
        <v>22544</v>
      </c>
      <c r="O171" s="616"/>
    </row>
    <row r="172" spans="1:15" x14ac:dyDescent="0.2">
      <c r="A172" s="253">
        <v>2006</v>
      </c>
      <c r="B172" s="641">
        <v>11489</v>
      </c>
      <c r="C172" s="641"/>
      <c r="D172" s="641">
        <v>5606</v>
      </c>
      <c r="E172" s="641"/>
      <c r="F172" s="641">
        <v>743</v>
      </c>
      <c r="G172" s="641">
        <v>79</v>
      </c>
      <c r="H172" s="641">
        <v>1642</v>
      </c>
      <c r="I172" s="641">
        <v>1729</v>
      </c>
      <c r="J172" s="641"/>
      <c r="K172" s="641">
        <v>1267</v>
      </c>
      <c r="L172" s="641"/>
      <c r="M172" s="641">
        <v>122</v>
      </c>
      <c r="N172" s="641">
        <v>22677</v>
      </c>
      <c r="O172" s="616"/>
    </row>
    <row r="173" spans="1:15" x14ac:dyDescent="0.2">
      <c r="A173" s="253">
        <v>2007</v>
      </c>
      <c r="B173" s="641">
        <v>11602</v>
      </c>
      <c r="C173" s="641"/>
      <c r="D173" s="641">
        <v>5467</v>
      </c>
      <c r="E173" s="641"/>
      <c r="F173" s="641">
        <v>741</v>
      </c>
      <c r="G173" s="641">
        <v>78</v>
      </c>
      <c r="H173" s="641">
        <v>1817</v>
      </c>
      <c r="I173" s="641">
        <v>1767</v>
      </c>
      <c r="J173" s="641"/>
      <c r="K173" s="641">
        <v>1322</v>
      </c>
      <c r="L173" s="641"/>
      <c r="M173" s="641">
        <v>131</v>
      </c>
      <c r="N173" s="641">
        <f>B173+D173+F173+G173+H173+I173+K173+M173</f>
        <v>22925</v>
      </c>
      <c r="O173" s="616"/>
    </row>
    <row r="174" spans="1:15" x14ac:dyDescent="0.2">
      <c r="A174" s="253">
        <v>2008</v>
      </c>
      <c r="B174" s="641">
        <v>11250</v>
      </c>
      <c r="C174" s="641"/>
      <c r="D174" s="641">
        <v>5243</v>
      </c>
      <c r="E174" s="641"/>
      <c r="F174" s="641">
        <v>833</v>
      </c>
      <c r="G174" s="641">
        <v>65</v>
      </c>
      <c r="H174" s="641">
        <v>1726</v>
      </c>
      <c r="I174" s="641">
        <v>1980</v>
      </c>
      <c r="J174" s="641"/>
      <c r="K174" s="641">
        <v>1344</v>
      </c>
      <c r="L174" s="641"/>
      <c r="M174" s="641">
        <v>150</v>
      </c>
      <c r="N174" s="641">
        <v>22591</v>
      </c>
      <c r="O174" s="616"/>
    </row>
    <row r="175" spans="1:15" x14ac:dyDescent="0.2">
      <c r="A175" s="253">
        <v>2009</v>
      </c>
      <c r="B175" s="641">
        <v>10998</v>
      </c>
      <c r="C175" s="641"/>
      <c r="D175" s="641">
        <v>5056</v>
      </c>
      <c r="E175" s="641"/>
      <c r="F175" s="641">
        <v>736</v>
      </c>
      <c r="G175" s="641">
        <v>74</v>
      </c>
      <c r="H175" s="641">
        <v>1714</v>
      </c>
      <c r="I175" s="641">
        <v>1912</v>
      </c>
      <c r="J175" s="641"/>
      <c r="K175" s="641">
        <v>1216</v>
      </c>
      <c r="L175" s="641"/>
      <c r="M175" s="641">
        <v>115</v>
      </c>
      <c r="N175" s="641">
        <v>21821</v>
      </c>
      <c r="O175" s="616"/>
    </row>
    <row r="176" spans="1:15" s="3" customFormat="1" x14ac:dyDescent="0.2">
      <c r="A176" s="341">
        <v>2010</v>
      </c>
      <c r="B176" s="151">
        <v>10966</v>
      </c>
      <c r="C176" s="151"/>
      <c r="D176" s="151">
        <v>4860</v>
      </c>
      <c r="E176" s="151"/>
      <c r="F176" s="151">
        <v>695</v>
      </c>
      <c r="G176" s="151">
        <v>62</v>
      </c>
      <c r="H176" s="151">
        <v>1075</v>
      </c>
      <c r="I176" s="151">
        <v>1491</v>
      </c>
      <c r="J176" s="151"/>
      <c r="K176" s="151">
        <v>1144</v>
      </c>
      <c r="L176" s="151"/>
      <c r="M176" s="151">
        <v>124</v>
      </c>
      <c r="N176" s="151">
        <v>20417</v>
      </c>
      <c r="O176" s="616"/>
    </row>
    <row r="177" spans="1:15" s="3" customFormat="1" x14ac:dyDescent="0.2">
      <c r="A177" s="341">
        <v>2011</v>
      </c>
      <c r="B177" s="151">
        <v>10231</v>
      </c>
      <c r="C177" s="151"/>
      <c r="D177" s="151">
        <v>4263</v>
      </c>
      <c r="E177" s="151"/>
      <c r="F177" s="151">
        <v>667</v>
      </c>
      <c r="G177" s="151">
        <v>61</v>
      </c>
      <c r="H177" s="151">
        <v>964</v>
      </c>
      <c r="I177" s="151">
        <v>1688</v>
      </c>
      <c r="J177" s="151"/>
      <c r="K177" s="151">
        <v>1217</v>
      </c>
      <c r="L177" s="151"/>
      <c r="M177" s="151">
        <v>142</v>
      </c>
      <c r="N177" s="151">
        <v>19233</v>
      </c>
      <c r="O177" s="616"/>
    </row>
    <row r="178" spans="1:15" s="153" customFormat="1" x14ac:dyDescent="0.2">
      <c r="A178" s="341">
        <v>2012</v>
      </c>
      <c r="B178" s="151">
        <v>10897</v>
      </c>
      <c r="C178" s="395" t="s">
        <v>623</v>
      </c>
      <c r="D178" s="151">
        <v>4469</v>
      </c>
      <c r="E178" s="151"/>
      <c r="F178" s="151">
        <v>629</v>
      </c>
      <c r="G178" s="151">
        <v>45</v>
      </c>
      <c r="H178" s="151">
        <v>786</v>
      </c>
      <c r="I178" s="151">
        <v>1670</v>
      </c>
      <c r="J178" s="151"/>
      <c r="K178" s="151">
        <v>1212</v>
      </c>
      <c r="L178" s="151"/>
      <c r="M178" s="151">
        <v>141</v>
      </c>
      <c r="N178" s="151">
        <v>19849</v>
      </c>
      <c r="O178" s="616"/>
    </row>
    <row r="179" spans="1:15" s="153" customFormat="1" x14ac:dyDescent="0.2">
      <c r="A179" s="341">
        <v>2013</v>
      </c>
      <c r="B179" s="151">
        <v>9397</v>
      </c>
      <c r="C179" s="395" t="s">
        <v>623</v>
      </c>
      <c r="D179" s="151">
        <v>3844</v>
      </c>
      <c r="E179" s="395" t="s">
        <v>623</v>
      </c>
      <c r="F179" s="151">
        <v>627</v>
      </c>
      <c r="G179" s="151">
        <v>68</v>
      </c>
      <c r="H179" s="151">
        <v>735</v>
      </c>
      <c r="I179" s="151">
        <v>1590</v>
      </c>
      <c r="J179" s="151"/>
      <c r="K179" s="151">
        <v>1137</v>
      </c>
      <c r="L179" s="151"/>
      <c r="M179" s="151">
        <v>143</v>
      </c>
      <c r="N179" s="151">
        <v>17541</v>
      </c>
      <c r="O179" s="616"/>
    </row>
    <row r="180" spans="1:15" s="83" customFormat="1" x14ac:dyDescent="0.2">
      <c r="A180" s="306">
        <v>2014</v>
      </c>
      <c r="B180" s="615">
        <v>8171</v>
      </c>
      <c r="C180" s="394" t="s">
        <v>623</v>
      </c>
      <c r="D180" s="615">
        <v>3217</v>
      </c>
      <c r="E180" s="394" t="s">
        <v>623</v>
      </c>
      <c r="F180" s="615">
        <v>547</v>
      </c>
      <c r="G180" s="615">
        <v>55</v>
      </c>
      <c r="H180" s="615">
        <v>692</v>
      </c>
      <c r="I180" s="615">
        <v>1394</v>
      </c>
      <c r="J180" s="394" t="s">
        <v>623</v>
      </c>
      <c r="K180" s="615">
        <v>928</v>
      </c>
      <c r="L180" s="394" t="s">
        <v>623</v>
      </c>
      <c r="M180" s="615">
        <v>126</v>
      </c>
      <c r="N180" s="615">
        <v>15130</v>
      </c>
      <c r="O180" s="616"/>
    </row>
    <row r="181" spans="1:15" x14ac:dyDescent="0.2">
      <c r="A181" s="253"/>
      <c r="B181" s="641"/>
      <c r="C181" s="641"/>
      <c r="D181" s="641"/>
      <c r="E181" s="641"/>
      <c r="F181" s="641"/>
      <c r="G181" s="641"/>
      <c r="H181" s="641"/>
      <c r="I181" s="641"/>
      <c r="J181" s="641"/>
      <c r="K181" s="641"/>
      <c r="L181" s="641"/>
      <c r="M181" s="641"/>
      <c r="N181" s="641"/>
    </row>
    <row r="182" spans="1:15" s="83" customFormat="1" x14ac:dyDescent="0.2">
      <c r="A182" s="153" t="s">
        <v>544</v>
      </c>
    </row>
    <row r="183" spans="1:15" s="83" customFormat="1" x14ac:dyDescent="0.2">
      <c r="A183" s="153" t="s">
        <v>545</v>
      </c>
      <c r="D183" s="30"/>
      <c r="E183" s="30"/>
      <c r="F183" s="30"/>
      <c r="G183" s="30"/>
      <c r="H183" s="30"/>
      <c r="I183" s="30"/>
      <c r="J183" s="30"/>
      <c r="K183" s="30"/>
      <c r="L183" s="30"/>
      <c r="M183" s="30"/>
      <c r="N183" s="30"/>
    </row>
  </sheetData>
  <phoneticPr fontId="0" type="noConversion"/>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66" max="16383" man="1"/>
    <brk id="123"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AF178"/>
  <sheetViews>
    <sheetView zoomScaleNormal="100" workbookViewId="0">
      <pane ySplit="7" topLeftCell="A8" activePane="bottomLeft" state="frozen"/>
      <selection activeCell="C146" sqref="C146"/>
      <selection pane="bottomLeft"/>
    </sheetView>
  </sheetViews>
  <sheetFormatPr defaultColWidth="9.140625" defaultRowHeight="11.25" customHeight="1" x14ac:dyDescent="0.2"/>
  <cols>
    <col min="1" max="1" width="16.140625" style="2" customWidth="1"/>
    <col min="2" max="7" width="4.7109375" style="2" customWidth="1"/>
    <col min="8" max="8" width="4.5703125" style="2" customWidth="1"/>
    <col min="9" max="28" width="4.7109375" style="2" customWidth="1"/>
    <col min="29" max="29" width="4.7109375" style="30" customWidth="1"/>
    <col min="30" max="30" width="1.140625" style="11" customWidth="1"/>
    <col min="31" max="32" width="4.7109375" style="30" customWidth="1"/>
    <col min="33" max="16384" width="9.140625" style="2"/>
  </cols>
  <sheetData>
    <row r="1" spans="1:32" ht="11.25" customHeight="1" x14ac:dyDescent="0.2">
      <c r="A1" s="4" t="s">
        <v>703</v>
      </c>
      <c r="B1" s="4"/>
      <c r="C1" s="4"/>
      <c r="D1" s="4"/>
      <c r="E1" s="4"/>
      <c r="F1" s="4"/>
      <c r="G1" s="4"/>
      <c r="H1" s="4"/>
      <c r="I1" s="4"/>
      <c r="J1" s="4"/>
      <c r="K1" s="4"/>
      <c r="L1" s="4"/>
      <c r="M1" s="4"/>
      <c r="AD1" s="10"/>
    </row>
    <row r="2" spans="1:32" ht="11.25" hidden="1" customHeight="1" x14ac:dyDescent="0.2">
      <c r="A2" s="4" t="s">
        <v>317</v>
      </c>
      <c r="B2" s="4"/>
      <c r="C2" s="4"/>
      <c r="D2" s="4"/>
      <c r="E2" s="4"/>
      <c r="F2" s="4"/>
      <c r="G2" s="4"/>
      <c r="H2" s="4"/>
      <c r="I2" s="4"/>
      <c r="J2" s="4"/>
      <c r="K2" s="4"/>
      <c r="L2" s="4"/>
      <c r="M2" s="4"/>
      <c r="AD2" s="10"/>
    </row>
    <row r="3" spans="1:32" ht="11.25" customHeight="1" x14ac:dyDescent="0.2">
      <c r="A3" s="16" t="s">
        <v>704</v>
      </c>
      <c r="B3" s="4"/>
      <c r="C3" s="4"/>
      <c r="D3" s="4"/>
      <c r="E3" s="4"/>
      <c r="F3" s="4"/>
      <c r="G3" s="4"/>
      <c r="H3" s="4"/>
      <c r="I3" s="4"/>
      <c r="J3" s="4"/>
      <c r="K3" s="4"/>
      <c r="L3" s="4"/>
      <c r="M3" s="4"/>
      <c r="AD3" s="10"/>
    </row>
    <row r="4" spans="1:32" ht="11.25" hidden="1" customHeight="1" x14ac:dyDescent="0.2">
      <c r="A4" s="16" t="s">
        <v>317</v>
      </c>
      <c r="B4" s="4"/>
      <c r="C4" s="4"/>
      <c r="D4" s="4"/>
      <c r="E4" s="4"/>
      <c r="F4" s="4"/>
      <c r="G4" s="4"/>
      <c r="H4" s="4"/>
      <c r="I4" s="4"/>
      <c r="J4" s="4"/>
      <c r="K4" s="4"/>
      <c r="L4" s="4"/>
      <c r="M4" s="4"/>
      <c r="AD4" s="10"/>
    </row>
    <row r="5" spans="1:32" ht="11.25" customHeight="1" x14ac:dyDescent="0.2">
      <c r="A5" s="18"/>
      <c r="B5" s="6"/>
      <c r="C5" s="6"/>
      <c r="D5" s="6"/>
      <c r="E5" s="6"/>
      <c r="F5" s="6"/>
      <c r="G5" s="6"/>
      <c r="H5" s="6"/>
      <c r="I5" s="6"/>
      <c r="J5" s="6"/>
      <c r="K5" s="6"/>
      <c r="L5" s="5"/>
      <c r="M5" s="5"/>
      <c r="AD5" s="13"/>
    </row>
    <row r="6" spans="1:32" ht="11.25" customHeight="1" x14ac:dyDescent="0.2">
      <c r="A6" s="4" t="s">
        <v>20</v>
      </c>
      <c r="B6" s="4"/>
      <c r="C6" s="4"/>
      <c r="D6" s="4"/>
      <c r="E6" s="4"/>
      <c r="F6" s="4"/>
      <c r="G6" s="4"/>
      <c r="H6" s="4"/>
      <c r="I6" s="4"/>
      <c r="J6" s="4"/>
      <c r="K6" s="4"/>
      <c r="L6" s="50"/>
      <c r="M6" s="50"/>
      <c r="N6" s="51"/>
      <c r="O6" s="51"/>
      <c r="P6" s="51"/>
      <c r="Q6" s="51"/>
      <c r="R6" s="51"/>
      <c r="S6" s="51"/>
      <c r="T6" s="51"/>
      <c r="U6" s="51"/>
      <c r="V6" s="51"/>
      <c r="W6" s="51"/>
      <c r="X6" s="51"/>
      <c r="Y6" s="51"/>
      <c r="Z6" s="51"/>
      <c r="AA6" s="51"/>
      <c r="AB6" s="51"/>
      <c r="AC6" s="299"/>
      <c r="AD6" s="441"/>
      <c r="AE6" s="299"/>
      <c r="AF6" s="299"/>
    </row>
    <row r="7" spans="1:32" s="21" customFormat="1" ht="11.25" customHeight="1" x14ac:dyDescent="0.2">
      <c r="A7" s="18" t="s">
        <v>95</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v>2011</v>
      </c>
      <c r="AC7" s="300">
        <v>2012</v>
      </c>
      <c r="AD7" s="26"/>
      <c r="AE7" s="300">
        <v>2013</v>
      </c>
      <c r="AF7" s="300">
        <v>2014</v>
      </c>
    </row>
    <row r="8" spans="1:32" s="21" customFormat="1" ht="11.25" customHeight="1" x14ac:dyDescent="0.2">
      <c r="AC8" s="150"/>
      <c r="AD8" s="19"/>
      <c r="AE8" s="150"/>
      <c r="AF8" s="150"/>
    </row>
    <row r="9" spans="1:32" s="4" customFormat="1" ht="11.25" customHeight="1" x14ac:dyDescent="0.2">
      <c r="A9" s="9" t="s">
        <v>167</v>
      </c>
      <c r="B9" s="28">
        <v>808</v>
      </c>
      <c r="C9" s="28">
        <v>844</v>
      </c>
      <c r="D9" s="28">
        <v>787</v>
      </c>
      <c r="E9" s="28">
        <v>813</v>
      </c>
      <c r="F9" s="28">
        <v>904</v>
      </c>
      <c r="G9" s="28">
        <v>772</v>
      </c>
      <c r="H9" s="28">
        <v>745</v>
      </c>
      <c r="I9" s="28">
        <v>759</v>
      </c>
      <c r="J9" s="28">
        <v>632</v>
      </c>
      <c r="K9" s="28">
        <v>589</v>
      </c>
      <c r="L9" s="28">
        <v>572</v>
      </c>
      <c r="M9" s="28">
        <v>537</v>
      </c>
      <c r="N9" s="4">
        <v>541</v>
      </c>
      <c r="O9" s="4">
        <v>531</v>
      </c>
      <c r="P9" s="4">
        <v>580</v>
      </c>
      <c r="Q9" s="4">
        <v>591</v>
      </c>
      <c r="R9" s="4">
        <v>583</v>
      </c>
      <c r="S9" s="4">
        <v>560</v>
      </c>
      <c r="T9" s="4">
        <v>529</v>
      </c>
      <c r="U9" s="4">
        <v>480</v>
      </c>
      <c r="V9" s="4">
        <v>440</v>
      </c>
      <c r="W9" s="4">
        <v>445</v>
      </c>
      <c r="X9" s="4">
        <v>471</v>
      </c>
      <c r="Y9" s="4">
        <v>397</v>
      </c>
      <c r="Z9" s="4">
        <v>358</v>
      </c>
      <c r="AA9" s="62">
        <v>266</v>
      </c>
      <c r="AB9" s="77">
        <v>319</v>
      </c>
      <c r="AC9" s="84">
        <v>285</v>
      </c>
      <c r="AD9" s="27"/>
      <c r="AE9" s="77">
        <v>260</v>
      </c>
      <c r="AF9" s="4">
        <f>SUM(AF11:AF38)-AF12-AF24-AF27</f>
        <v>270</v>
      </c>
    </row>
    <row r="10" spans="1:32" s="4" customFormat="1" ht="11.25" customHeight="1" x14ac:dyDescent="0.2">
      <c r="A10" s="9"/>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11"/>
      <c r="AE10" s="77"/>
      <c r="AF10" s="2"/>
    </row>
    <row r="11" spans="1:32" ht="11.25" customHeight="1" x14ac:dyDescent="0.2">
      <c r="A11" s="30" t="s">
        <v>168</v>
      </c>
      <c r="B11" s="29">
        <v>54</v>
      </c>
      <c r="C11" s="29">
        <v>85</v>
      </c>
      <c r="D11" s="29">
        <v>84</v>
      </c>
      <c r="E11" s="29">
        <v>86</v>
      </c>
      <c r="F11" s="29">
        <v>95</v>
      </c>
      <c r="G11" s="29">
        <v>84</v>
      </c>
      <c r="H11" s="29">
        <v>70</v>
      </c>
      <c r="I11" s="29">
        <v>57</v>
      </c>
      <c r="J11" s="29">
        <v>74</v>
      </c>
      <c r="K11" s="29">
        <v>51</v>
      </c>
      <c r="L11" s="29">
        <v>54</v>
      </c>
      <c r="M11" s="29">
        <v>39</v>
      </c>
      <c r="N11" s="2">
        <v>43</v>
      </c>
      <c r="O11" s="2">
        <v>53</v>
      </c>
      <c r="P11" s="2">
        <v>49</v>
      </c>
      <c r="Q11" s="2">
        <v>67</v>
      </c>
      <c r="R11" s="2">
        <v>67</v>
      </c>
      <c r="S11" s="2">
        <v>64</v>
      </c>
      <c r="T11" s="2">
        <v>59</v>
      </c>
      <c r="U11" s="2">
        <v>58</v>
      </c>
      <c r="V11" s="2">
        <v>40</v>
      </c>
      <c r="W11" s="2">
        <v>47</v>
      </c>
      <c r="X11" s="2">
        <v>53</v>
      </c>
      <c r="Y11" s="2">
        <v>44</v>
      </c>
      <c r="Z11" s="2">
        <v>34</v>
      </c>
      <c r="AA11" s="20">
        <v>33</v>
      </c>
      <c r="AB11" s="42">
        <v>35</v>
      </c>
      <c r="AC11" s="301">
        <v>31</v>
      </c>
      <c r="AD11" s="32"/>
      <c r="AE11" s="42">
        <v>22</v>
      </c>
      <c r="AF11" s="2">
        <v>35</v>
      </c>
    </row>
    <row r="12" spans="1:32" s="25" customFormat="1" ht="22.5" customHeight="1" x14ac:dyDescent="0.2">
      <c r="A12" s="455" t="s">
        <v>551</v>
      </c>
      <c r="B12" s="75">
        <v>16</v>
      </c>
      <c r="C12" s="75">
        <v>24</v>
      </c>
      <c r="D12" s="75">
        <v>26</v>
      </c>
      <c r="E12" s="75">
        <v>29</v>
      </c>
      <c r="F12" s="75">
        <v>34</v>
      </c>
      <c r="G12" s="75">
        <v>20</v>
      </c>
      <c r="H12" s="75">
        <v>22</v>
      </c>
      <c r="I12" s="75">
        <v>23</v>
      </c>
      <c r="J12" s="75">
        <v>24</v>
      </c>
      <c r="K12" s="75">
        <v>14</v>
      </c>
      <c r="L12" s="75">
        <v>20</v>
      </c>
      <c r="M12" s="75">
        <v>11</v>
      </c>
      <c r="N12" s="25">
        <v>17</v>
      </c>
      <c r="O12" s="25">
        <v>17</v>
      </c>
      <c r="P12" s="25">
        <v>17</v>
      </c>
      <c r="Q12" s="25">
        <v>20</v>
      </c>
      <c r="R12" s="25">
        <v>16</v>
      </c>
      <c r="S12" s="25">
        <v>18</v>
      </c>
      <c r="T12" s="25">
        <v>12</v>
      </c>
      <c r="U12" s="25">
        <v>12</v>
      </c>
      <c r="V12" s="25">
        <v>9</v>
      </c>
      <c r="W12" s="25">
        <v>7</v>
      </c>
      <c r="X12" s="25">
        <v>16</v>
      </c>
      <c r="Y12" s="25">
        <v>8</v>
      </c>
      <c r="Z12" s="25">
        <v>9</v>
      </c>
      <c r="AA12" s="93">
        <v>12</v>
      </c>
      <c r="AB12" s="286">
        <v>11</v>
      </c>
      <c r="AC12" s="308">
        <v>6</v>
      </c>
      <c r="AD12" s="446"/>
      <c r="AE12" s="286">
        <v>6</v>
      </c>
      <c r="AF12" s="25">
        <v>8</v>
      </c>
    </row>
    <row r="13" spans="1:32" ht="11.25" customHeight="1" x14ac:dyDescent="0.2">
      <c r="A13" s="30" t="s">
        <v>169</v>
      </c>
      <c r="B13" s="29">
        <v>15</v>
      </c>
      <c r="C13" s="29">
        <v>27</v>
      </c>
      <c r="D13" s="29">
        <v>21</v>
      </c>
      <c r="E13" s="29">
        <v>35</v>
      </c>
      <c r="F13" s="29">
        <v>32</v>
      </c>
      <c r="G13" s="29">
        <v>37</v>
      </c>
      <c r="H13" s="29">
        <v>24</v>
      </c>
      <c r="I13" s="29">
        <v>35</v>
      </c>
      <c r="J13" s="29">
        <v>22</v>
      </c>
      <c r="K13" s="29">
        <v>16</v>
      </c>
      <c r="L13" s="29">
        <v>19</v>
      </c>
      <c r="M13" s="29">
        <v>22</v>
      </c>
      <c r="N13" s="2">
        <v>10</v>
      </c>
      <c r="O13" s="2">
        <v>15</v>
      </c>
      <c r="P13" s="2">
        <v>20</v>
      </c>
      <c r="Q13" s="2">
        <v>19</v>
      </c>
      <c r="R13" s="2">
        <v>11</v>
      </c>
      <c r="S13" s="2">
        <v>21</v>
      </c>
      <c r="T13" s="2">
        <v>16</v>
      </c>
      <c r="U13" s="2">
        <v>12</v>
      </c>
      <c r="V13" s="2">
        <v>19</v>
      </c>
      <c r="W13" s="2">
        <v>12</v>
      </c>
      <c r="X13" s="2">
        <v>20</v>
      </c>
      <c r="Y13" s="2">
        <v>11</v>
      </c>
      <c r="Z13" s="2">
        <v>13</v>
      </c>
      <c r="AA13" s="20">
        <v>18</v>
      </c>
      <c r="AB13" s="42">
        <v>8</v>
      </c>
      <c r="AC13" s="301">
        <v>11</v>
      </c>
      <c r="AD13" s="41"/>
      <c r="AE13" s="82">
        <v>13</v>
      </c>
      <c r="AF13" s="2">
        <v>3</v>
      </c>
    </row>
    <row r="14" spans="1:32" ht="11.25" customHeight="1" x14ac:dyDescent="0.2">
      <c r="A14" s="30" t="s">
        <v>170</v>
      </c>
      <c r="B14" s="29">
        <v>25</v>
      </c>
      <c r="C14" s="29">
        <v>32</v>
      </c>
      <c r="D14" s="29">
        <v>18</v>
      </c>
      <c r="E14" s="29">
        <v>26</v>
      </c>
      <c r="F14" s="29">
        <v>30</v>
      </c>
      <c r="G14" s="29">
        <v>35</v>
      </c>
      <c r="H14" s="29">
        <v>15</v>
      </c>
      <c r="I14" s="29">
        <v>24</v>
      </c>
      <c r="J14" s="29">
        <v>13</v>
      </c>
      <c r="K14" s="29">
        <v>23</v>
      </c>
      <c r="L14" s="29">
        <v>18</v>
      </c>
      <c r="M14" s="29">
        <v>26</v>
      </c>
      <c r="N14" s="2">
        <v>22</v>
      </c>
      <c r="O14" s="2">
        <v>12</v>
      </c>
      <c r="P14" s="2">
        <v>15</v>
      </c>
      <c r="Q14" s="2">
        <v>11</v>
      </c>
      <c r="R14" s="2">
        <v>30</v>
      </c>
      <c r="S14" s="2">
        <v>22</v>
      </c>
      <c r="T14" s="2">
        <v>12</v>
      </c>
      <c r="U14" s="2">
        <v>10</v>
      </c>
      <c r="V14" s="2">
        <v>15</v>
      </c>
      <c r="W14" s="2">
        <v>13</v>
      </c>
      <c r="X14" s="2">
        <v>7</v>
      </c>
      <c r="Y14" s="2">
        <v>15</v>
      </c>
      <c r="Z14" s="2">
        <v>8</v>
      </c>
      <c r="AA14" s="20">
        <v>8</v>
      </c>
      <c r="AB14" s="42">
        <v>10</v>
      </c>
      <c r="AC14" s="301">
        <v>12</v>
      </c>
      <c r="AD14" s="32"/>
      <c r="AE14" s="42">
        <v>15</v>
      </c>
      <c r="AF14" s="2">
        <v>11</v>
      </c>
    </row>
    <row r="15" spans="1:32" ht="11.25" customHeight="1" x14ac:dyDescent="0.2">
      <c r="A15" s="30" t="s">
        <v>171</v>
      </c>
      <c r="B15" s="29">
        <v>39</v>
      </c>
      <c r="C15" s="29">
        <v>30</v>
      </c>
      <c r="D15" s="29">
        <v>33</v>
      </c>
      <c r="E15" s="29">
        <v>29</v>
      </c>
      <c r="F15" s="29">
        <v>35</v>
      </c>
      <c r="G15" s="29">
        <v>32</v>
      </c>
      <c r="H15" s="29">
        <v>34</v>
      </c>
      <c r="I15" s="29">
        <v>39</v>
      </c>
      <c r="J15" s="29">
        <v>22</v>
      </c>
      <c r="K15" s="29">
        <v>24</v>
      </c>
      <c r="L15" s="29">
        <v>21</v>
      </c>
      <c r="M15" s="29">
        <v>12</v>
      </c>
      <c r="N15" s="2">
        <v>22</v>
      </c>
      <c r="O15" s="2">
        <v>11</v>
      </c>
      <c r="P15" s="2">
        <v>30</v>
      </c>
      <c r="Q15" s="2">
        <v>21</v>
      </c>
      <c r="R15" s="2">
        <v>28</v>
      </c>
      <c r="S15" s="2">
        <v>21</v>
      </c>
      <c r="T15" s="2">
        <v>16</v>
      </c>
      <c r="U15" s="2">
        <v>9</v>
      </c>
      <c r="V15" s="2">
        <v>14</v>
      </c>
      <c r="W15" s="2">
        <v>16</v>
      </c>
      <c r="X15" s="2">
        <v>22</v>
      </c>
      <c r="Y15" s="2">
        <v>21</v>
      </c>
      <c r="Z15" s="2">
        <v>18</v>
      </c>
      <c r="AA15" s="20">
        <v>13</v>
      </c>
      <c r="AB15" s="42">
        <v>16</v>
      </c>
      <c r="AC15" s="301">
        <v>9</v>
      </c>
      <c r="AD15" s="32"/>
      <c r="AE15" s="42">
        <v>13</v>
      </c>
      <c r="AF15" s="2">
        <v>13</v>
      </c>
    </row>
    <row r="16" spans="1:32" ht="11.25" customHeight="1" x14ac:dyDescent="0.2">
      <c r="A16" s="30"/>
      <c r="AB16" s="42"/>
      <c r="AC16" s="301"/>
      <c r="AD16" s="32"/>
      <c r="AE16" s="42"/>
      <c r="AF16" s="2"/>
    </row>
    <row r="17" spans="1:32" ht="11.25" customHeight="1" x14ac:dyDescent="0.2">
      <c r="A17" s="30" t="s">
        <v>172</v>
      </c>
      <c r="B17" s="29">
        <v>37</v>
      </c>
      <c r="C17" s="29">
        <v>36</v>
      </c>
      <c r="D17" s="29">
        <v>29</v>
      </c>
      <c r="E17" s="29">
        <v>34</v>
      </c>
      <c r="F17" s="29">
        <v>37</v>
      </c>
      <c r="G17" s="29">
        <v>34</v>
      </c>
      <c r="H17" s="29">
        <v>40</v>
      </c>
      <c r="I17" s="29">
        <v>42</v>
      </c>
      <c r="J17" s="29">
        <v>29</v>
      </c>
      <c r="K17" s="29">
        <v>30</v>
      </c>
      <c r="L17" s="29">
        <v>17</v>
      </c>
      <c r="M17" s="29">
        <v>17</v>
      </c>
      <c r="N17" s="2">
        <v>11</v>
      </c>
      <c r="O17" s="2">
        <v>19</v>
      </c>
      <c r="P17" s="2">
        <v>26</v>
      </c>
      <c r="Q17" s="2">
        <v>29</v>
      </c>
      <c r="R17" s="2">
        <v>30</v>
      </c>
      <c r="S17" s="2">
        <v>25</v>
      </c>
      <c r="T17" s="2">
        <v>17</v>
      </c>
      <c r="U17" s="2">
        <v>34</v>
      </c>
      <c r="V17" s="2">
        <v>20</v>
      </c>
      <c r="W17" s="2">
        <v>28</v>
      </c>
      <c r="X17" s="2">
        <v>16</v>
      </c>
      <c r="Y17" s="2">
        <v>9</v>
      </c>
      <c r="Z17" s="2">
        <v>13</v>
      </c>
      <c r="AA17" s="20">
        <v>9</v>
      </c>
      <c r="AB17" s="42">
        <v>13</v>
      </c>
      <c r="AC17" s="301">
        <v>12</v>
      </c>
      <c r="AD17" s="32"/>
      <c r="AE17" s="42">
        <v>4</v>
      </c>
      <c r="AF17" s="2">
        <v>8</v>
      </c>
    </row>
    <row r="18" spans="1:32" ht="11.25" customHeight="1" x14ac:dyDescent="0.2">
      <c r="A18" s="30" t="s">
        <v>173</v>
      </c>
      <c r="B18" s="29">
        <v>24</v>
      </c>
      <c r="C18" s="29">
        <v>15</v>
      </c>
      <c r="D18" s="29">
        <v>17</v>
      </c>
      <c r="E18" s="29">
        <v>27</v>
      </c>
      <c r="F18" s="29">
        <v>36</v>
      </c>
      <c r="G18" s="29">
        <v>21</v>
      </c>
      <c r="H18" s="29">
        <v>25</v>
      </c>
      <c r="I18" s="29">
        <v>20</v>
      </c>
      <c r="J18" s="29">
        <v>17</v>
      </c>
      <c r="K18" s="29">
        <v>21</v>
      </c>
      <c r="L18" s="29">
        <v>12</v>
      </c>
      <c r="M18" s="29">
        <v>11</v>
      </c>
      <c r="N18" s="2">
        <v>23</v>
      </c>
      <c r="O18" s="2">
        <v>20</v>
      </c>
      <c r="P18" s="2">
        <v>15</v>
      </c>
      <c r="Q18" s="2">
        <v>18</v>
      </c>
      <c r="R18" s="2">
        <v>11</v>
      </c>
      <c r="S18" s="2">
        <v>13</v>
      </c>
      <c r="T18" s="2">
        <v>14</v>
      </c>
      <c r="U18" s="2">
        <v>7</v>
      </c>
      <c r="V18" s="2">
        <v>11</v>
      </c>
      <c r="W18" s="2">
        <v>12</v>
      </c>
      <c r="X18" s="2">
        <v>19</v>
      </c>
      <c r="Y18" s="2">
        <v>10</v>
      </c>
      <c r="Z18" s="2">
        <v>11</v>
      </c>
      <c r="AA18" s="20">
        <v>10</v>
      </c>
      <c r="AB18" s="48">
        <v>3</v>
      </c>
      <c r="AC18" s="301">
        <v>3</v>
      </c>
      <c r="AD18" s="32"/>
      <c r="AE18" s="42">
        <v>6</v>
      </c>
      <c r="AF18" s="2">
        <v>8</v>
      </c>
    </row>
    <row r="19" spans="1:32" ht="11.25" customHeight="1" x14ac:dyDescent="0.2">
      <c r="A19" s="30" t="s">
        <v>174</v>
      </c>
      <c r="B19" s="29">
        <v>21</v>
      </c>
      <c r="C19" s="29">
        <v>38</v>
      </c>
      <c r="D19" s="29">
        <v>14</v>
      </c>
      <c r="E19" s="29">
        <v>16</v>
      </c>
      <c r="F19" s="29">
        <v>15</v>
      </c>
      <c r="G19" s="29">
        <v>23</v>
      </c>
      <c r="H19" s="29">
        <v>28</v>
      </c>
      <c r="I19" s="29">
        <v>9</v>
      </c>
      <c r="J19" s="29">
        <v>16</v>
      </c>
      <c r="K19" s="29">
        <v>16</v>
      </c>
      <c r="L19" s="29">
        <v>19</v>
      </c>
      <c r="M19" s="29">
        <v>22</v>
      </c>
      <c r="N19" s="2">
        <v>21</v>
      </c>
      <c r="O19" s="2">
        <v>25</v>
      </c>
      <c r="P19" s="2">
        <v>15</v>
      </c>
      <c r="Q19" s="2">
        <v>21</v>
      </c>
      <c r="R19" s="2">
        <v>21</v>
      </c>
      <c r="S19" s="2">
        <v>22</v>
      </c>
      <c r="T19" s="2">
        <v>14</v>
      </c>
      <c r="U19" s="2">
        <v>14</v>
      </c>
      <c r="V19" s="2">
        <v>13</v>
      </c>
      <c r="W19" s="2">
        <v>14</v>
      </c>
      <c r="X19" s="2">
        <v>12</v>
      </c>
      <c r="Y19" s="2">
        <v>13</v>
      </c>
      <c r="Z19" s="2">
        <v>16</v>
      </c>
      <c r="AA19" s="20">
        <v>6</v>
      </c>
      <c r="AB19" s="42">
        <v>13</v>
      </c>
      <c r="AC19" s="301">
        <v>11</v>
      </c>
      <c r="AD19" s="32"/>
      <c r="AE19" s="42">
        <v>10</v>
      </c>
      <c r="AF19" s="2">
        <v>5</v>
      </c>
    </row>
    <row r="20" spans="1:32" ht="11.25" customHeight="1" x14ac:dyDescent="0.2">
      <c r="A20" s="30" t="s">
        <v>175</v>
      </c>
      <c r="B20" s="29">
        <v>3</v>
      </c>
      <c r="C20" s="29">
        <v>10</v>
      </c>
      <c r="D20" s="29">
        <v>4</v>
      </c>
      <c r="E20" s="29">
        <v>11</v>
      </c>
      <c r="F20" s="29">
        <v>3</v>
      </c>
      <c r="G20" s="29">
        <v>6</v>
      </c>
      <c r="H20" s="29">
        <v>4</v>
      </c>
      <c r="I20" s="29">
        <v>4</v>
      </c>
      <c r="J20" s="29">
        <v>5</v>
      </c>
      <c r="K20" s="29">
        <v>8</v>
      </c>
      <c r="L20" s="29">
        <v>3</v>
      </c>
      <c r="M20" s="29">
        <v>3</v>
      </c>
      <c r="N20" s="2">
        <v>4</v>
      </c>
      <c r="O20" s="2">
        <v>3</v>
      </c>
      <c r="P20" s="2">
        <v>5</v>
      </c>
      <c r="Q20" s="2">
        <v>6</v>
      </c>
      <c r="R20" s="2">
        <v>7</v>
      </c>
      <c r="S20" s="2">
        <v>4</v>
      </c>
      <c r="T20" s="2">
        <v>5</v>
      </c>
      <c r="U20" s="2">
        <v>1</v>
      </c>
      <c r="V20" s="2">
        <v>3</v>
      </c>
      <c r="W20" s="2">
        <v>1</v>
      </c>
      <c r="X20" s="2">
        <v>5</v>
      </c>
      <c r="Y20" s="2">
        <v>2</v>
      </c>
      <c r="Z20" s="2">
        <v>3</v>
      </c>
      <c r="AA20" s="20">
        <v>2</v>
      </c>
      <c r="AB20" s="42">
        <v>1</v>
      </c>
      <c r="AC20" s="301">
        <v>3</v>
      </c>
      <c r="AD20" s="32"/>
      <c r="AE20" s="42">
        <v>3</v>
      </c>
      <c r="AF20" s="2">
        <v>3</v>
      </c>
    </row>
    <row r="21" spans="1:32" ht="11.25" customHeight="1" x14ac:dyDescent="0.2">
      <c r="A21" s="30" t="s">
        <v>176</v>
      </c>
      <c r="B21" s="29">
        <v>25</v>
      </c>
      <c r="C21" s="29">
        <v>10</v>
      </c>
      <c r="D21" s="29">
        <v>9</v>
      </c>
      <c r="E21" s="29">
        <v>20</v>
      </c>
      <c r="F21" s="29">
        <v>22</v>
      </c>
      <c r="G21" s="29">
        <v>9</v>
      </c>
      <c r="H21" s="29">
        <v>11</v>
      </c>
      <c r="I21" s="29">
        <v>18</v>
      </c>
      <c r="J21" s="29">
        <v>13</v>
      </c>
      <c r="K21" s="29">
        <v>13</v>
      </c>
      <c r="L21" s="29">
        <v>12</v>
      </c>
      <c r="M21" s="29">
        <v>17</v>
      </c>
      <c r="N21" s="2">
        <v>11</v>
      </c>
      <c r="O21" s="2">
        <v>10</v>
      </c>
      <c r="P21" s="2">
        <v>9</v>
      </c>
      <c r="Q21" s="2">
        <v>11</v>
      </c>
      <c r="R21" s="2">
        <v>9</v>
      </c>
      <c r="S21" s="2">
        <v>5</v>
      </c>
      <c r="T21" s="2">
        <v>4</v>
      </c>
      <c r="U21" s="2">
        <v>9</v>
      </c>
      <c r="V21" s="2">
        <v>7</v>
      </c>
      <c r="W21" s="2">
        <v>5</v>
      </c>
      <c r="X21" s="2">
        <v>12</v>
      </c>
      <c r="Y21" s="2">
        <v>3</v>
      </c>
      <c r="Z21" s="2">
        <v>6</v>
      </c>
      <c r="AA21" s="81">
        <v>3</v>
      </c>
      <c r="AB21" s="42">
        <v>4</v>
      </c>
      <c r="AC21" s="301">
        <v>2</v>
      </c>
      <c r="AD21" s="32"/>
      <c r="AE21" s="42">
        <v>5</v>
      </c>
      <c r="AF21" s="2">
        <v>3</v>
      </c>
    </row>
    <row r="22" spans="1:32" ht="11.25" customHeight="1" x14ac:dyDescent="0.2">
      <c r="A22" s="30"/>
      <c r="AB22" s="42"/>
      <c r="AC22" s="301"/>
      <c r="AD22" s="32"/>
      <c r="AE22" s="42"/>
      <c r="AF22" s="2"/>
    </row>
    <row r="23" spans="1:32" ht="11.25" customHeight="1" x14ac:dyDescent="0.2">
      <c r="A23" s="30" t="s">
        <v>177</v>
      </c>
      <c r="B23" s="29">
        <v>84</v>
      </c>
      <c r="C23" s="29">
        <v>88</v>
      </c>
      <c r="D23" s="29">
        <v>105</v>
      </c>
      <c r="E23" s="29">
        <v>79</v>
      </c>
      <c r="F23" s="29">
        <v>107</v>
      </c>
      <c r="G23" s="29">
        <v>88</v>
      </c>
      <c r="H23" s="29">
        <v>82</v>
      </c>
      <c r="I23" s="29">
        <v>67</v>
      </c>
      <c r="J23" s="29">
        <v>80</v>
      </c>
      <c r="K23" s="29">
        <v>71</v>
      </c>
      <c r="L23" s="29">
        <v>83</v>
      </c>
      <c r="M23" s="29">
        <v>56</v>
      </c>
      <c r="N23" s="2">
        <v>74</v>
      </c>
      <c r="O23" s="2">
        <v>62</v>
      </c>
      <c r="P23" s="2">
        <v>85</v>
      </c>
      <c r="Q23" s="2">
        <v>86</v>
      </c>
      <c r="R23" s="2">
        <v>58</v>
      </c>
      <c r="S23" s="2">
        <v>58</v>
      </c>
      <c r="T23" s="2">
        <v>79</v>
      </c>
      <c r="U23" s="2">
        <v>71</v>
      </c>
      <c r="V23" s="2">
        <v>59</v>
      </c>
      <c r="W23" s="2">
        <v>60</v>
      </c>
      <c r="X23" s="2">
        <v>69</v>
      </c>
      <c r="Y23" s="2">
        <v>55</v>
      </c>
      <c r="Z23" s="2">
        <v>43</v>
      </c>
      <c r="AA23" s="20">
        <v>34</v>
      </c>
      <c r="AB23" s="42">
        <v>38</v>
      </c>
      <c r="AC23" s="301">
        <v>25</v>
      </c>
      <c r="AD23" s="32"/>
      <c r="AE23" s="42">
        <v>38</v>
      </c>
      <c r="AF23" s="2">
        <v>38</v>
      </c>
    </row>
    <row r="24" spans="1:32" s="25" customFormat="1" ht="11.25" customHeight="1" x14ac:dyDescent="0.2">
      <c r="A24" s="455" t="s">
        <v>552</v>
      </c>
      <c r="B24" s="75">
        <v>8</v>
      </c>
      <c r="C24" s="75">
        <v>10</v>
      </c>
      <c r="D24" s="75">
        <v>14</v>
      </c>
      <c r="E24" s="75">
        <v>11</v>
      </c>
      <c r="F24" s="75">
        <v>10</v>
      </c>
      <c r="G24" s="75">
        <v>13</v>
      </c>
      <c r="H24" s="75">
        <v>7</v>
      </c>
      <c r="I24" s="75">
        <v>9</v>
      </c>
      <c r="J24" s="75">
        <v>13</v>
      </c>
      <c r="K24" s="75">
        <v>6</v>
      </c>
      <c r="L24" s="75">
        <v>8</v>
      </c>
      <c r="M24" s="75">
        <v>7</v>
      </c>
      <c r="N24" s="25">
        <v>3</v>
      </c>
      <c r="O24" s="25">
        <v>6</v>
      </c>
      <c r="P24" s="25">
        <v>10</v>
      </c>
      <c r="Q24" s="25">
        <v>9</v>
      </c>
      <c r="R24" s="25">
        <v>6</v>
      </c>
      <c r="S24" s="25">
        <v>4</v>
      </c>
      <c r="T24" s="25">
        <v>8</v>
      </c>
      <c r="U24" s="25">
        <v>7</v>
      </c>
      <c r="V24" s="25">
        <v>13</v>
      </c>
      <c r="W24" s="25">
        <v>9</v>
      </c>
      <c r="X24" s="25">
        <v>10</v>
      </c>
      <c r="Y24" s="25">
        <v>4</v>
      </c>
      <c r="Z24" s="25">
        <v>4</v>
      </c>
      <c r="AA24" s="25">
        <v>1</v>
      </c>
      <c r="AB24" s="286">
        <v>4</v>
      </c>
      <c r="AC24" s="308">
        <v>5</v>
      </c>
      <c r="AD24" s="447"/>
      <c r="AE24" s="286">
        <v>3</v>
      </c>
      <c r="AF24" s="25">
        <v>2</v>
      </c>
    </row>
    <row r="25" spans="1:32" ht="11.25" customHeight="1" x14ac:dyDescent="0.2">
      <c r="A25" s="30" t="s">
        <v>178</v>
      </c>
      <c r="B25" s="29">
        <v>34</v>
      </c>
      <c r="C25" s="29">
        <v>33</v>
      </c>
      <c r="D25" s="29">
        <v>29</v>
      </c>
      <c r="E25" s="29">
        <v>38</v>
      </c>
      <c r="F25" s="29">
        <v>61</v>
      </c>
      <c r="G25" s="29">
        <v>19</v>
      </c>
      <c r="H25" s="29">
        <v>19</v>
      </c>
      <c r="I25" s="29">
        <v>23</v>
      </c>
      <c r="J25" s="29">
        <v>25</v>
      </c>
      <c r="K25" s="29">
        <v>17</v>
      </c>
      <c r="L25" s="29">
        <v>12</v>
      </c>
      <c r="M25" s="29">
        <v>26</v>
      </c>
      <c r="N25" s="2">
        <v>20</v>
      </c>
      <c r="O25" s="2">
        <v>21</v>
      </c>
      <c r="P25" s="2">
        <v>17</v>
      </c>
      <c r="Q25" s="2">
        <v>17</v>
      </c>
      <c r="R25" s="2">
        <v>22</v>
      </c>
      <c r="S25" s="2">
        <v>17</v>
      </c>
      <c r="T25" s="2">
        <v>15</v>
      </c>
      <c r="U25" s="2">
        <v>24</v>
      </c>
      <c r="V25" s="2">
        <v>17</v>
      </c>
      <c r="W25" s="2">
        <v>14</v>
      </c>
      <c r="X25" s="2">
        <v>15</v>
      </c>
      <c r="Y25" s="2">
        <v>17</v>
      </c>
      <c r="Z25" s="2">
        <v>13</v>
      </c>
      <c r="AA25" s="20">
        <v>9</v>
      </c>
      <c r="AB25" s="82">
        <v>7</v>
      </c>
      <c r="AC25" s="301">
        <v>6</v>
      </c>
      <c r="AD25" s="32"/>
      <c r="AE25" s="42">
        <v>13</v>
      </c>
      <c r="AF25" s="2">
        <v>3</v>
      </c>
    </row>
    <row r="26" spans="1:32" ht="11.25" customHeight="1" x14ac:dyDescent="0.2">
      <c r="A26" s="30" t="s">
        <v>179</v>
      </c>
      <c r="B26" s="29">
        <v>164</v>
      </c>
      <c r="C26" s="29">
        <v>154</v>
      </c>
      <c r="D26" s="29">
        <v>148</v>
      </c>
      <c r="E26" s="29">
        <v>138</v>
      </c>
      <c r="F26" s="29">
        <v>131</v>
      </c>
      <c r="G26" s="29">
        <v>120</v>
      </c>
      <c r="H26" s="29">
        <v>107</v>
      </c>
      <c r="I26" s="29">
        <v>142</v>
      </c>
      <c r="J26" s="29">
        <v>93</v>
      </c>
      <c r="K26" s="29">
        <v>86</v>
      </c>
      <c r="L26" s="29">
        <v>78</v>
      </c>
      <c r="M26" s="29">
        <v>83</v>
      </c>
      <c r="N26" s="2">
        <v>93</v>
      </c>
      <c r="O26" s="2">
        <v>91</v>
      </c>
      <c r="P26" s="2">
        <v>98</v>
      </c>
      <c r="Q26" s="2">
        <v>90</v>
      </c>
      <c r="R26" s="2">
        <v>90</v>
      </c>
      <c r="S26" s="2">
        <v>108</v>
      </c>
      <c r="T26" s="2">
        <v>82</v>
      </c>
      <c r="U26" s="2">
        <v>78</v>
      </c>
      <c r="V26" s="2">
        <v>68</v>
      </c>
      <c r="W26" s="2">
        <v>61</v>
      </c>
      <c r="X26" s="2">
        <v>67</v>
      </c>
      <c r="Y26" s="2">
        <v>69</v>
      </c>
      <c r="Z26" s="2">
        <v>55</v>
      </c>
      <c r="AA26" s="20">
        <v>35</v>
      </c>
      <c r="AB26" s="48">
        <v>70</v>
      </c>
      <c r="AC26" s="301">
        <v>43</v>
      </c>
      <c r="AD26" s="32"/>
      <c r="AE26" s="42">
        <v>38</v>
      </c>
      <c r="AF26" s="2">
        <v>49</v>
      </c>
    </row>
    <row r="27" spans="1:32" s="25" customFormat="1" ht="22.5" customHeight="1" x14ac:dyDescent="0.2">
      <c r="A27" s="455" t="s">
        <v>553</v>
      </c>
      <c r="B27" s="75">
        <v>21</v>
      </c>
      <c r="C27" s="75">
        <v>25</v>
      </c>
      <c r="D27" s="75">
        <v>19</v>
      </c>
      <c r="E27" s="75">
        <v>22</v>
      </c>
      <c r="F27" s="75">
        <v>17</v>
      </c>
      <c r="G27" s="75">
        <v>19</v>
      </c>
      <c r="H27" s="75">
        <v>15</v>
      </c>
      <c r="I27" s="75">
        <v>42</v>
      </c>
      <c r="J27" s="75">
        <v>7</v>
      </c>
      <c r="K27" s="75">
        <v>13</v>
      </c>
      <c r="L27" s="75">
        <v>11</v>
      </c>
      <c r="M27" s="75">
        <v>7</v>
      </c>
      <c r="N27" s="25">
        <v>14</v>
      </c>
      <c r="O27" s="25">
        <v>24</v>
      </c>
      <c r="P27" s="25">
        <v>16</v>
      </c>
      <c r="Q27" s="25">
        <v>12</v>
      </c>
      <c r="R27" s="25">
        <v>13</v>
      </c>
      <c r="S27" s="25">
        <v>10</v>
      </c>
      <c r="T27" s="25">
        <v>11</v>
      </c>
      <c r="U27" s="25">
        <v>12</v>
      </c>
      <c r="V27" s="25">
        <v>9</v>
      </c>
      <c r="W27" s="25">
        <v>9</v>
      </c>
      <c r="X27" s="25">
        <v>11</v>
      </c>
      <c r="Y27" s="25">
        <v>13</v>
      </c>
      <c r="Z27" s="25">
        <v>9</v>
      </c>
      <c r="AA27" s="25">
        <v>4</v>
      </c>
      <c r="AB27" s="287">
        <v>10</v>
      </c>
      <c r="AC27" s="308">
        <v>4</v>
      </c>
      <c r="AD27" s="447"/>
      <c r="AE27" s="286">
        <v>6</v>
      </c>
      <c r="AF27" s="25">
        <v>5</v>
      </c>
    </row>
    <row r="28" spans="1:32" ht="11.25" customHeight="1" x14ac:dyDescent="0.2">
      <c r="A28" s="30"/>
      <c r="AB28" s="48"/>
      <c r="AC28" s="301"/>
      <c r="AD28" s="32"/>
      <c r="AE28" s="42"/>
      <c r="AF28" s="2"/>
    </row>
    <row r="29" spans="1:32" ht="11.25" customHeight="1" x14ac:dyDescent="0.2">
      <c r="A29" s="30" t="s">
        <v>180</v>
      </c>
      <c r="B29" s="29">
        <v>27</v>
      </c>
      <c r="C29" s="29">
        <v>41</v>
      </c>
      <c r="D29" s="29">
        <v>45</v>
      </c>
      <c r="E29" s="29">
        <v>36</v>
      </c>
      <c r="F29" s="29">
        <v>42</v>
      </c>
      <c r="G29" s="29">
        <v>27</v>
      </c>
      <c r="H29" s="29">
        <v>37</v>
      </c>
      <c r="I29" s="29">
        <v>39</v>
      </c>
      <c r="J29" s="29">
        <v>29</v>
      </c>
      <c r="K29" s="29">
        <v>20</v>
      </c>
      <c r="L29" s="29">
        <v>31</v>
      </c>
      <c r="M29" s="29">
        <v>20</v>
      </c>
      <c r="N29" s="2">
        <v>26</v>
      </c>
      <c r="O29" s="2">
        <v>20</v>
      </c>
      <c r="P29" s="2">
        <v>28</v>
      </c>
      <c r="Q29" s="2">
        <v>30</v>
      </c>
      <c r="R29" s="2">
        <v>27</v>
      </c>
      <c r="S29" s="2">
        <v>32</v>
      </c>
      <c r="T29" s="2">
        <v>23</v>
      </c>
      <c r="U29" s="2">
        <v>16</v>
      </c>
      <c r="V29" s="2">
        <v>35</v>
      </c>
      <c r="W29" s="2">
        <v>21</v>
      </c>
      <c r="X29" s="2">
        <v>24</v>
      </c>
      <c r="Y29" s="2">
        <v>22</v>
      </c>
      <c r="Z29" s="2">
        <v>16</v>
      </c>
      <c r="AA29" s="20">
        <v>16</v>
      </c>
      <c r="AB29" s="42">
        <v>9</v>
      </c>
      <c r="AC29" s="301">
        <v>18</v>
      </c>
      <c r="AD29" s="32"/>
      <c r="AE29" s="42">
        <v>12</v>
      </c>
      <c r="AF29" s="2">
        <v>10</v>
      </c>
    </row>
    <row r="30" spans="1:32" ht="11.25" customHeight="1" x14ac:dyDescent="0.2">
      <c r="A30" s="30" t="s">
        <v>181</v>
      </c>
      <c r="B30" s="29">
        <v>27</v>
      </c>
      <c r="C30" s="29">
        <v>36</v>
      </c>
      <c r="D30" s="29">
        <v>32</v>
      </c>
      <c r="E30" s="29">
        <v>30</v>
      </c>
      <c r="F30" s="29">
        <v>28</v>
      </c>
      <c r="G30" s="29">
        <v>37</v>
      </c>
      <c r="H30" s="29">
        <v>23</v>
      </c>
      <c r="I30" s="29">
        <v>17</v>
      </c>
      <c r="J30" s="29">
        <v>24</v>
      </c>
      <c r="K30" s="29">
        <v>25</v>
      </c>
      <c r="L30" s="29">
        <v>22</v>
      </c>
      <c r="M30" s="29">
        <v>28</v>
      </c>
      <c r="N30" s="2">
        <v>18</v>
      </c>
      <c r="O30" s="2">
        <v>24</v>
      </c>
      <c r="P30" s="2">
        <v>30</v>
      </c>
      <c r="Q30" s="2">
        <v>28</v>
      </c>
      <c r="R30" s="2">
        <v>27</v>
      </c>
      <c r="S30" s="2">
        <v>23</v>
      </c>
      <c r="T30" s="2">
        <v>21</v>
      </c>
      <c r="U30" s="2">
        <v>14</v>
      </c>
      <c r="V30" s="2">
        <v>16</v>
      </c>
      <c r="W30" s="2">
        <v>17</v>
      </c>
      <c r="X30" s="2">
        <v>13</v>
      </c>
      <c r="Y30" s="2">
        <v>12</v>
      </c>
      <c r="Z30" s="2">
        <v>18</v>
      </c>
      <c r="AA30" s="20">
        <v>4</v>
      </c>
      <c r="AB30" s="48">
        <v>13</v>
      </c>
      <c r="AC30" s="301">
        <v>9</v>
      </c>
      <c r="AD30" s="32"/>
      <c r="AE30" s="42">
        <v>7</v>
      </c>
      <c r="AF30" s="2">
        <v>12</v>
      </c>
    </row>
    <row r="31" spans="1:32" ht="11.25" customHeight="1" x14ac:dyDescent="0.2">
      <c r="A31" s="2" t="s">
        <v>182</v>
      </c>
      <c r="B31" s="29">
        <v>33</v>
      </c>
      <c r="C31" s="29">
        <v>18</v>
      </c>
      <c r="D31" s="29">
        <v>26</v>
      </c>
      <c r="E31" s="29">
        <v>26</v>
      </c>
      <c r="F31" s="29">
        <v>26</v>
      </c>
      <c r="G31" s="29">
        <v>30</v>
      </c>
      <c r="H31" s="29">
        <v>24</v>
      </c>
      <c r="I31" s="29">
        <v>26</v>
      </c>
      <c r="J31" s="29">
        <v>22</v>
      </c>
      <c r="K31" s="29">
        <v>21</v>
      </c>
      <c r="L31" s="29">
        <v>19</v>
      </c>
      <c r="M31" s="29">
        <v>17</v>
      </c>
      <c r="N31" s="2">
        <v>17</v>
      </c>
      <c r="O31" s="2">
        <v>27</v>
      </c>
      <c r="P31" s="2">
        <v>20</v>
      </c>
      <c r="Q31" s="2">
        <v>16</v>
      </c>
      <c r="R31" s="2">
        <v>22</v>
      </c>
      <c r="S31" s="2">
        <v>17</v>
      </c>
      <c r="T31" s="2">
        <v>15</v>
      </c>
      <c r="U31" s="2">
        <v>21</v>
      </c>
      <c r="V31" s="2">
        <v>14</v>
      </c>
      <c r="W31" s="2">
        <v>23</v>
      </c>
      <c r="X31" s="2">
        <v>8</v>
      </c>
      <c r="Y31" s="2">
        <v>6</v>
      </c>
      <c r="Z31" s="2">
        <v>16</v>
      </c>
      <c r="AA31" s="20">
        <v>5</v>
      </c>
      <c r="AB31" s="42">
        <v>9</v>
      </c>
      <c r="AC31" s="301">
        <v>7</v>
      </c>
      <c r="AD31" s="32"/>
      <c r="AE31" s="42">
        <v>6</v>
      </c>
      <c r="AF31" s="2">
        <v>9</v>
      </c>
    </row>
    <row r="32" spans="1:32" ht="11.25" customHeight="1" x14ac:dyDescent="0.2">
      <c r="A32" s="2" t="s">
        <v>183</v>
      </c>
      <c r="B32" s="29">
        <v>29</v>
      </c>
      <c r="C32" s="29">
        <v>36</v>
      </c>
      <c r="D32" s="29">
        <v>40</v>
      </c>
      <c r="E32" s="29">
        <v>38</v>
      </c>
      <c r="F32" s="29">
        <v>33</v>
      </c>
      <c r="G32" s="29">
        <v>25</v>
      </c>
      <c r="H32" s="29">
        <v>52</v>
      </c>
      <c r="I32" s="29">
        <v>43</v>
      </c>
      <c r="J32" s="29">
        <v>25</v>
      </c>
      <c r="K32" s="29">
        <v>27</v>
      </c>
      <c r="L32" s="29">
        <v>38</v>
      </c>
      <c r="M32" s="29">
        <v>31</v>
      </c>
      <c r="N32" s="2">
        <v>24</v>
      </c>
      <c r="O32" s="2">
        <v>19</v>
      </c>
      <c r="P32" s="2">
        <v>28</v>
      </c>
      <c r="Q32" s="2">
        <v>13</v>
      </c>
      <c r="R32" s="2">
        <v>17</v>
      </c>
      <c r="S32" s="2">
        <v>20</v>
      </c>
      <c r="T32" s="2">
        <v>22</v>
      </c>
      <c r="U32" s="2">
        <v>29</v>
      </c>
      <c r="V32" s="2">
        <v>19</v>
      </c>
      <c r="W32" s="2">
        <v>23</v>
      </c>
      <c r="X32" s="2">
        <v>18</v>
      </c>
      <c r="Y32" s="2">
        <v>16</v>
      </c>
      <c r="Z32" s="2">
        <v>14</v>
      </c>
      <c r="AA32" s="20">
        <v>15</v>
      </c>
      <c r="AB32" s="42">
        <v>10</v>
      </c>
      <c r="AC32" s="301">
        <v>24</v>
      </c>
      <c r="AD32" s="32"/>
      <c r="AE32" s="42">
        <v>9</v>
      </c>
      <c r="AF32" s="2">
        <v>14</v>
      </c>
    </row>
    <row r="33" spans="1:32" ht="11.25" customHeight="1" x14ac:dyDescent="0.2">
      <c r="A33" s="2" t="s">
        <v>184</v>
      </c>
      <c r="B33" s="29">
        <v>51</v>
      </c>
      <c r="C33" s="29">
        <v>33</v>
      </c>
      <c r="D33" s="29">
        <v>34</v>
      </c>
      <c r="E33" s="29">
        <v>43</v>
      </c>
      <c r="F33" s="29">
        <v>36</v>
      </c>
      <c r="G33" s="29">
        <v>37</v>
      </c>
      <c r="H33" s="29">
        <v>46</v>
      </c>
      <c r="I33" s="29">
        <v>45</v>
      </c>
      <c r="J33" s="29">
        <v>32</v>
      </c>
      <c r="K33" s="29">
        <v>30</v>
      </c>
      <c r="L33" s="29">
        <v>33</v>
      </c>
      <c r="M33" s="29">
        <v>35</v>
      </c>
      <c r="N33" s="2">
        <v>23</v>
      </c>
      <c r="O33" s="2">
        <v>22</v>
      </c>
      <c r="P33" s="2">
        <v>17</v>
      </c>
      <c r="Q33" s="2">
        <v>29</v>
      </c>
      <c r="R33" s="2">
        <v>18</v>
      </c>
      <c r="S33" s="2">
        <v>15</v>
      </c>
      <c r="T33" s="2">
        <v>28</v>
      </c>
      <c r="U33" s="2">
        <v>12</v>
      </c>
      <c r="V33" s="2">
        <v>15</v>
      </c>
      <c r="W33" s="2">
        <v>21</v>
      </c>
      <c r="X33" s="2">
        <v>23</v>
      </c>
      <c r="Y33" s="2">
        <v>15</v>
      </c>
      <c r="Z33" s="2">
        <v>15</v>
      </c>
      <c r="AA33" s="20">
        <v>14</v>
      </c>
      <c r="AB33" s="48">
        <v>10</v>
      </c>
      <c r="AC33" s="301">
        <v>16</v>
      </c>
      <c r="AD33" s="32"/>
      <c r="AE33" s="42">
        <v>8</v>
      </c>
      <c r="AF33" s="2">
        <v>6</v>
      </c>
    </row>
    <row r="34" spans="1:32" ht="11.25" customHeight="1" x14ac:dyDescent="0.2">
      <c r="AB34" s="48"/>
      <c r="AC34" s="301"/>
      <c r="AD34" s="32"/>
      <c r="AE34" s="42"/>
      <c r="AF34" s="2"/>
    </row>
    <row r="35" spans="1:32" ht="11.25" customHeight="1" x14ac:dyDescent="0.2">
      <c r="A35" s="2" t="s">
        <v>185</v>
      </c>
      <c r="B35" s="29">
        <v>34</v>
      </c>
      <c r="C35" s="29">
        <v>40</v>
      </c>
      <c r="D35" s="29">
        <v>29</v>
      </c>
      <c r="E35" s="29">
        <v>37</v>
      </c>
      <c r="F35" s="29">
        <v>41</v>
      </c>
      <c r="G35" s="29">
        <v>33</v>
      </c>
      <c r="H35" s="29">
        <v>36</v>
      </c>
      <c r="I35" s="29">
        <v>32</v>
      </c>
      <c r="J35" s="29">
        <v>23</v>
      </c>
      <c r="K35" s="29">
        <v>26</v>
      </c>
      <c r="L35" s="29">
        <v>21</v>
      </c>
      <c r="M35" s="29">
        <v>16</v>
      </c>
      <c r="N35" s="2">
        <v>24</v>
      </c>
      <c r="O35" s="2">
        <v>17</v>
      </c>
      <c r="P35" s="2">
        <v>28</v>
      </c>
      <c r="Q35" s="2">
        <v>22</v>
      </c>
      <c r="R35" s="2">
        <v>26</v>
      </c>
      <c r="S35" s="2">
        <v>13</v>
      </c>
      <c r="T35" s="2">
        <v>22</v>
      </c>
      <c r="U35" s="2">
        <v>10</v>
      </c>
      <c r="V35" s="2">
        <v>7</v>
      </c>
      <c r="W35" s="2">
        <v>18</v>
      </c>
      <c r="X35" s="2">
        <v>19</v>
      </c>
      <c r="Y35" s="2">
        <v>17</v>
      </c>
      <c r="Z35" s="2">
        <v>13</v>
      </c>
      <c r="AA35" s="20">
        <v>8</v>
      </c>
      <c r="AB35" s="48">
        <v>8</v>
      </c>
      <c r="AC35" s="301">
        <v>10</v>
      </c>
      <c r="AD35" s="32"/>
      <c r="AE35" s="42">
        <v>10</v>
      </c>
      <c r="AF35" s="2">
        <v>14</v>
      </c>
    </row>
    <row r="36" spans="1:32" ht="11.25" customHeight="1" x14ac:dyDescent="0.2">
      <c r="A36" s="2" t="s">
        <v>186</v>
      </c>
      <c r="B36" s="29">
        <v>26</v>
      </c>
      <c r="C36" s="29">
        <v>11</v>
      </c>
      <c r="D36" s="29">
        <v>11</v>
      </c>
      <c r="E36" s="29">
        <v>19</v>
      </c>
      <c r="F36" s="29">
        <v>26</v>
      </c>
      <c r="G36" s="29">
        <v>20</v>
      </c>
      <c r="H36" s="29">
        <v>22</v>
      </c>
      <c r="I36" s="29">
        <v>33</v>
      </c>
      <c r="J36" s="29">
        <v>19</v>
      </c>
      <c r="K36" s="29">
        <v>17</v>
      </c>
      <c r="L36" s="29">
        <v>17</v>
      </c>
      <c r="M36" s="29">
        <v>20</v>
      </c>
      <c r="N36" s="2">
        <v>10</v>
      </c>
      <c r="O36" s="2">
        <v>13</v>
      </c>
      <c r="P36" s="2">
        <v>10</v>
      </c>
      <c r="Q36" s="2">
        <v>18</v>
      </c>
      <c r="R36" s="2">
        <v>16</v>
      </c>
      <c r="S36" s="2">
        <v>8</v>
      </c>
      <c r="T36" s="2">
        <v>19</v>
      </c>
      <c r="U36" s="2">
        <v>9</v>
      </c>
      <c r="V36" s="2">
        <v>16</v>
      </c>
      <c r="W36" s="2">
        <v>11</v>
      </c>
      <c r="X36" s="2">
        <v>9</v>
      </c>
      <c r="Y36" s="2">
        <v>6</v>
      </c>
      <c r="Z36" s="2">
        <v>7</v>
      </c>
      <c r="AA36" s="20">
        <v>9</v>
      </c>
      <c r="AB36" s="42">
        <v>6</v>
      </c>
      <c r="AC36" s="301">
        <v>7</v>
      </c>
      <c r="AD36" s="32"/>
      <c r="AE36" s="42">
        <v>6</v>
      </c>
      <c r="AF36" s="2">
        <v>5</v>
      </c>
    </row>
    <row r="37" spans="1:32" ht="11.25" customHeight="1" x14ac:dyDescent="0.2">
      <c r="A37" s="2" t="s">
        <v>187</v>
      </c>
      <c r="B37" s="29">
        <v>30</v>
      </c>
      <c r="C37" s="29">
        <v>30</v>
      </c>
      <c r="D37" s="29">
        <v>34</v>
      </c>
      <c r="E37" s="29">
        <v>20</v>
      </c>
      <c r="F37" s="29">
        <v>33</v>
      </c>
      <c r="G37" s="29">
        <v>29</v>
      </c>
      <c r="H37" s="29">
        <v>19</v>
      </c>
      <c r="I37" s="29">
        <v>17</v>
      </c>
      <c r="J37" s="29">
        <v>28</v>
      </c>
      <c r="K37" s="29">
        <v>27</v>
      </c>
      <c r="L37" s="29">
        <v>21</v>
      </c>
      <c r="M37" s="29">
        <v>14</v>
      </c>
      <c r="N37" s="2">
        <v>18</v>
      </c>
      <c r="O37" s="2">
        <v>15</v>
      </c>
      <c r="P37" s="2">
        <v>20</v>
      </c>
      <c r="Q37" s="2">
        <v>15</v>
      </c>
      <c r="R37" s="2">
        <v>19</v>
      </c>
      <c r="S37" s="2">
        <v>21</v>
      </c>
      <c r="T37" s="2">
        <v>31</v>
      </c>
      <c r="U37" s="2">
        <v>22</v>
      </c>
      <c r="V37" s="2">
        <v>18</v>
      </c>
      <c r="W37" s="2">
        <v>15</v>
      </c>
      <c r="X37" s="2">
        <v>13</v>
      </c>
      <c r="Y37" s="2">
        <v>13</v>
      </c>
      <c r="Z37" s="2">
        <v>19</v>
      </c>
      <c r="AA37" s="20">
        <v>5</v>
      </c>
      <c r="AB37" s="42">
        <v>16</v>
      </c>
      <c r="AC37" s="301">
        <v>11</v>
      </c>
      <c r="AD37" s="32"/>
      <c r="AE37" s="82">
        <v>5</v>
      </c>
      <c r="AF37" s="2">
        <v>8</v>
      </c>
    </row>
    <row r="38" spans="1:32" ht="11.25" customHeight="1" x14ac:dyDescent="0.2">
      <c r="A38" s="1" t="s">
        <v>188</v>
      </c>
      <c r="B38" s="31">
        <v>26</v>
      </c>
      <c r="C38" s="31">
        <v>41</v>
      </c>
      <c r="D38" s="31">
        <v>25</v>
      </c>
      <c r="E38" s="31">
        <v>25</v>
      </c>
      <c r="F38" s="31">
        <v>35</v>
      </c>
      <c r="G38" s="31">
        <v>26</v>
      </c>
      <c r="H38" s="31">
        <v>27</v>
      </c>
      <c r="I38" s="31">
        <v>27</v>
      </c>
      <c r="J38" s="31">
        <v>21</v>
      </c>
      <c r="K38" s="31">
        <v>20</v>
      </c>
      <c r="L38" s="31">
        <v>22</v>
      </c>
      <c r="M38" s="31">
        <v>22</v>
      </c>
      <c r="N38" s="1">
        <v>27</v>
      </c>
      <c r="O38" s="1">
        <v>32</v>
      </c>
      <c r="P38" s="1">
        <v>15</v>
      </c>
      <c r="Q38" s="1">
        <v>24</v>
      </c>
      <c r="R38" s="1">
        <v>27</v>
      </c>
      <c r="S38" s="1">
        <v>31</v>
      </c>
      <c r="T38" s="1">
        <v>15</v>
      </c>
      <c r="U38" s="1">
        <v>20</v>
      </c>
      <c r="V38" s="1">
        <v>14</v>
      </c>
      <c r="W38" s="1">
        <v>13</v>
      </c>
      <c r="X38" s="1">
        <v>27</v>
      </c>
      <c r="Y38" s="1">
        <v>21</v>
      </c>
      <c r="Z38" s="1">
        <v>7</v>
      </c>
      <c r="AA38" s="47">
        <v>10</v>
      </c>
      <c r="AB38" s="199">
        <v>20</v>
      </c>
      <c r="AC38" s="303">
        <v>15</v>
      </c>
      <c r="AD38" s="394" t="s">
        <v>623</v>
      </c>
      <c r="AE38" s="199">
        <v>17</v>
      </c>
      <c r="AF38" s="1">
        <v>13</v>
      </c>
    </row>
    <row r="39" spans="1:32" ht="11.25" customHeight="1" x14ac:dyDescent="0.2">
      <c r="AD39" s="32"/>
    </row>
    <row r="40" spans="1:32" ht="11.25" customHeight="1" x14ac:dyDescent="0.2">
      <c r="AA40" s="20"/>
      <c r="AB40" s="20"/>
      <c r="AC40" s="81"/>
      <c r="AD40" s="32"/>
      <c r="AE40" s="81"/>
      <c r="AF40" s="81"/>
    </row>
    <row r="41" spans="1:32" ht="11.25" customHeight="1" x14ac:dyDescent="0.2">
      <c r="AD41" s="32"/>
    </row>
    <row r="42" spans="1:32" ht="11.25" customHeight="1" x14ac:dyDescent="0.2">
      <c r="AD42" s="32"/>
    </row>
    <row r="43" spans="1:32" ht="11.25" customHeight="1" x14ac:dyDescent="0.2">
      <c r="AD43" s="32"/>
    </row>
    <row r="44" spans="1:32" ht="11.25" customHeight="1" x14ac:dyDescent="0.2">
      <c r="AD44" s="32"/>
    </row>
    <row r="45" spans="1:32" ht="11.25" customHeight="1" x14ac:dyDescent="0.2">
      <c r="K45" s="9"/>
      <c r="L45" s="62"/>
      <c r="M45" s="4"/>
      <c r="N45" s="4"/>
      <c r="O45" s="4"/>
      <c r="P45" s="4"/>
      <c r="AD45" s="32"/>
    </row>
    <row r="46" spans="1:32" ht="11.25" customHeight="1" x14ac:dyDescent="0.2">
      <c r="K46" s="9"/>
      <c r="L46" s="4"/>
      <c r="M46" s="4"/>
      <c r="N46" s="4"/>
      <c r="O46" s="4"/>
      <c r="P46" s="4"/>
      <c r="AD46" s="32"/>
    </row>
    <row r="47" spans="1:32" ht="11.25" customHeight="1" x14ac:dyDescent="0.2">
      <c r="L47" s="20"/>
      <c r="AD47" s="32"/>
    </row>
    <row r="48" spans="1:32" ht="11.25" customHeight="1" x14ac:dyDescent="0.2">
      <c r="L48" s="20"/>
      <c r="AD48" s="32"/>
    </row>
    <row r="49" spans="12:30" ht="11.25" customHeight="1" x14ac:dyDescent="0.2">
      <c r="L49" s="20"/>
      <c r="O49" s="20"/>
      <c r="AD49" s="32"/>
    </row>
    <row r="50" spans="12:30" ht="11.25" customHeight="1" x14ac:dyDescent="0.2">
      <c r="L50" s="20"/>
      <c r="O50" s="20"/>
      <c r="AD50" s="32"/>
    </row>
    <row r="51" spans="12:30" ht="11.25" customHeight="1" x14ac:dyDescent="0.2">
      <c r="O51" s="20"/>
      <c r="AD51" s="32"/>
    </row>
    <row r="52" spans="12:30" ht="11.25" customHeight="1" x14ac:dyDescent="0.2">
      <c r="L52" s="20"/>
      <c r="O52" s="20"/>
      <c r="AD52" s="35"/>
    </row>
    <row r="53" spans="12:30" ht="11.25" customHeight="1" x14ac:dyDescent="0.2">
      <c r="L53" s="20"/>
      <c r="O53" s="20"/>
      <c r="AD53" s="32"/>
    </row>
    <row r="54" spans="12:30" ht="11.25" customHeight="1" x14ac:dyDescent="0.2">
      <c r="L54" s="20"/>
      <c r="AD54" s="2"/>
    </row>
    <row r="61" spans="12:30" ht="11.25" customHeight="1" x14ac:dyDescent="0.2">
      <c r="AD61" s="3"/>
    </row>
    <row r="62" spans="12:30" ht="11.25" customHeight="1" x14ac:dyDescent="0.2">
      <c r="AD62" s="3"/>
    </row>
    <row r="63" spans="12:30" ht="11.25" customHeight="1" x14ac:dyDescent="0.2">
      <c r="AD63" s="34"/>
    </row>
    <row r="64" spans="12:30" ht="11.25" customHeight="1" x14ac:dyDescent="0.2">
      <c r="AD64" s="34"/>
    </row>
    <row r="65" spans="30:30" ht="11.25" customHeight="1" x14ac:dyDescent="0.2">
      <c r="AD65" s="34"/>
    </row>
    <row r="66" spans="30:30" ht="11.25" customHeight="1" x14ac:dyDescent="0.2">
      <c r="AD66" s="34"/>
    </row>
    <row r="67" spans="30:30" ht="11.25" customHeight="1" x14ac:dyDescent="0.2">
      <c r="AD67" s="34"/>
    </row>
    <row r="68" spans="30:30" ht="11.25" customHeight="1" x14ac:dyDescent="0.2">
      <c r="AD68" s="34"/>
    </row>
    <row r="69" spans="30:30" ht="11.25" customHeight="1" x14ac:dyDescent="0.2">
      <c r="AD69" s="34"/>
    </row>
    <row r="70" spans="30:30" ht="11.25" customHeight="1" x14ac:dyDescent="0.2">
      <c r="AD70" s="34"/>
    </row>
    <row r="71" spans="30:30" ht="11.25" customHeight="1" x14ac:dyDescent="0.2">
      <c r="AD71" s="38"/>
    </row>
    <row r="72" spans="30:30" ht="11.25" customHeight="1" x14ac:dyDescent="0.2">
      <c r="AD72" s="34"/>
    </row>
    <row r="73" spans="30:30" ht="11.25" customHeight="1" x14ac:dyDescent="0.2">
      <c r="AD73" s="34"/>
    </row>
    <row r="74" spans="30:30" ht="11.25" customHeight="1" x14ac:dyDescent="0.2">
      <c r="AD74" s="34"/>
    </row>
    <row r="75" spans="30:30" ht="11.25" customHeight="1" x14ac:dyDescent="0.2">
      <c r="AD75" s="34"/>
    </row>
    <row r="76" spans="30:30" ht="11.25" customHeight="1" x14ac:dyDescent="0.2">
      <c r="AD76" s="34"/>
    </row>
    <row r="77" spans="30:30" ht="11.25" customHeight="1" x14ac:dyDescent="0.2">
      <c r="AD77" s="34"/>
    </row>
    <row r="78" spans="30:30" ht="11.25" customHeight="1" x14ac:dyDescent="0.2">
      <c r="AD78" s="34"/>
    </row>
    <row r="79" spans="30:30" ht="11.25" customHeight="1" x14ac:dyDescent="0.2">
      <c r="AD79" s="34"/>
    </row>
    <row r="80" spans="30:30" ht="11.25" customHeight="1" x14ac:dyDescent="0.2">
      <c r="AD80" s="34"/>
    </row>
    <row r="81" spans="30:30" ht="11.25" customHeight="1" x14ac:dyDescent="0.2">
      <c r="AD81" s="34"/>
    </row>
    <row r="82" spans="30:30" ht="11.25" customHeight="1" x14ac:dyDescent="0.2">
      <c r="AD82" s="34"/>
    </row>
    <row r="83" spans="30:30" ht="11.25" customHeight="1" x14ac:dyDescent="0.2">
      <c r="AD83" s="34"/>
    </row>
    <row r="84" spans="30:30" ht="11.25" customHeight="1" x14ac:dyDescent="0.2">
      <c r="AD84" s="34"/>
    </row>
    <row r="85" spans="30:30" ht="11.25" customHeight="1" x14ac:dyDescent="0.2">
      <c r="AD85" s="34"/>
    </row>
    <row r="86" spans="30:30" ht="11.25" customHeight="1" x14ac:dyDescent="0.2">
      <c r="AD86" s="34"/>
    </row>
    <row r="87" spans="30:30" ht="11.25" customHeight="1" x14ac:dyDescent="0.2">
      <c r="AD87" s="34"/>
    </row>
    <row r="88" spans="30:30" ht="11.25" customHeight="1" x14ac:dyDescent="0.2">
      <c r="AD88" s="34"/>
    </row>
    <row r="89" spans="30:30" ht="11.25" customHeight="1" x14ac:dyDescent="0.2">
      <c r="AD89" s="34"/>
    </row>
    <row r="90" spans="30:30" ht="11.25" customHeight="1" x14ac:dyDescent="0.2">
      <c r="AD90" s="34"/>
    </row>
    <row r="91" spans="30:30" ht="11.25" customHeight="1" x14ac:dyDescent="0.2">
      <c r="AD91" s="34"/>
    </row>
    <row r="92" spans="30:30" ht="11.25" customHeight="1" x14ac:dyDescent="0.2">
      <c r="AD92" s="34"/>
    </row>
    <row r="93" spans="30:30" ht="11.25" customHeight="1" x14ac:dyDescent="0.2">
      <c r="AD93" s="34"/>
    </row>
    <row r="94" spans="30:30" ht="11.25" customHeight="1" x14ac:dyDescent="0.2">
      <c r="AD94" s="35"/>
    </row>
    <row r="95" spans="30:30" ht="11.25" customHeight="1" x14ac:dyDescent="0.2">
      <c r="AD95" s="40"/>
    </row>
    <row r="96" spans="30:30" ht="11.25" customHeight="1" x14ac:dyDescent="0.2">
      <c r="AD96" s="20"/>
    </row>
    <row r="97" spans="30:30" ht="11.25" customHeight="1" x14ac:dyDescent="0.2">
      <c r="AD97" s="42"/>
    </row>
    <row r="98" spans="30:30" ht="11.25" customHeight="1" x14ac:dyDescent="0.2">
      <c r="AD98" s="43"/>
    </row>
    <row r="99" spans="30:30" ht="11.25" customHeight="1" x14ac:dyDescent="0.2">
      <c r="AD99" s="43"/>
    </row>
    <row r="100" spans="30:30" ht="11.25" customHeight="1" x14ac:dyDescent="0.2">
      <c r="AD100" s="43"/>
    </row>
    <row r="101" spans="30:30" ht="11.25" customHeight="1" x14ac:dyDescent="0.2">
      <c r="AD101" s="43"/>
    </row>
    <row r="102" spans="30:30" ht="11.25" customHeight="1" x14ac:dyDescent="0.2">
      <c r="AD102" s="34"/>
    </row>
    <row r="103" spans="30:30" ht="11.25" customHeight="1" x14ac:dyDescent="0.2">
      <c r="AD103" s="34"/>
    </row>
    <row r="104" spans="30:30" ht="11.25" customHeight="1" x14ac:dyDescent="0.2">
      <c r="AD104" s="34"/>
    </row>
    <row r="105" spans="30:30" ht="11.25" customHeight="1" x14ac:dyDescent="0.2">
      <c r="AD105" s="34"/>
    </row>
    <row r="106" spans="30:30" ht="11.25" customHeight="1" x14ac:dyDescent="0.2">
      <c r="AD106" s="34"/>
    </row>
    <row r="107" spans="30:30" ht="11.25" customHeight="1" x14ac:dyDescent="0.2">
      <c r="AD107" s="34"/>
    </row>
    <row r="108" spans="30:30" ht="11.25" customHeight="1" x14ac:dyDescent="0.2">
      <c r="AD108" s="34"/>
    </row>
    <row r="109" spans="30:30" ht="11.25" customHeight="1" x14ac:dyDescent="0.2">
      <c r="AD109" s="34"/>
    </row>
    <row r="110" spans="30:30" ht="11.25" customHeight="1" x14ac:dyDescent="0.2">
      <c r="AD110" s="34"/>
    </row>
    <row r="111" spans="30:30" ht="11.25" customHeight="1" x14ac:dyDescent="0.2">
      <c r="AD111" s="34"/>
    </row>
    <row r="112" spans="30:30" ht="11.25" customHeight="1" x14ac:dyDescent="0.2">
      <c r="AD112" s="34"/>
    </row>
    <row r="113" spans="30:30" ht="11.25" customHeight="1" x14ac:dyDescent="0.2">
      <c r="AD113" s="34"/>
    </row>
    <row r="114" spans="30:30" ht="11.25" customHeight="1" x14ac:dyDescent="0.2">
      <c r="AD114" s="34"/>
    </row>
    <row r="115" spans="30:30" ht="11.25" customHeight="1" x14ac:dyDescent="0.2">
      <c r="AD115" s="34"/>
    </row>
    <row r="116" spans="30:30" ht="11.25" customHeight="1" x14ac:dyDescent="0.2">
      <c r="AD116" s="34"/>
    </row>
    <row r="117" spans="30:30" ht="11.25" customHeight="1" x14ac:dyDescent="0.2">
      <c r="AD117" s="34"/>
    </row>
    <row r="118" spans="30:30" ht="11.25" customHeight="1" x14ac:dyDescent="0.2">
      <c r="AD118" s="34"/>
    </row>
    <row r="119" spans="30:30" ht="11.25" customHeight="1" x14ac:dyDescent="0.2">
      <c r="AD119" s="34"/>
    </row>
    <row r="120" spans="30:30" ht="11.25" customHeight="1" x14ac:dyDescent="0.2">
      <c r="AD120" s="34"/>
    </row>
    <row r="121" spans="30:30" ht="11.25" customHeight="1" x14ac:dyDescent="0.2">
      <c r="AD121" s="34"/>
    </row>
    <row r="122" spans="30:30" ht="11.25" customHeight="1" x14ac:dyDescent="0.2">
      <c r="AD122" s="34"/>
    </row>
    <row r="123" spans="30:30" ht="11.25" customHeight="1" x14ac:dyDescent="0.2">
      <c r="AD123" s="34"/>
    </row>
    <row r="124" spans="30:30" ht="11.25" customHeight="1" x14ac:dyDescent="0.2">
      <c r="AD124" s="34"/>
    </row>
    <row r="125" spans="30:30" ht="11.25" customHeight="1" x14ac:dyDescent="0.2">
      <c r="AD125" s="34"/>
    </row>
    <row r="126" spans="30:30" ht="11.25" customHeight="1" x14ac:dyDescent="0.2">
      <c r="AD126" s="34"/>
    </row>
    <row r="127" spans="30:30" ht="11.25" customHeight="1" x14ac:dyDescent="0.2">
      <c r="AD127" s="34"/>
    </row>
    <row r="128" spans="30:30" ht="11.25" customHeight="1" x14ac:dyDescent="0.2">
      <c r="AD128" s="34"/>
    </row>
    <row r="129" spans="30:30" ht="11.25" customHeight="1" x14ac:dyDescent="0.2">
      <c r="AD129" s="34"/>
    </row>
    <row r="130" spans="30:30" ht="11.25" customHeight="1" x14ac:dyDescent="0.2">
      <c r="AD130" s="44"/>
    </row>
    <row r="131" spans="30:30" ht="11.25" customHeight="1" x14ac:dyDescent="0.2">
      <c r="AD131" s="34"/>
    </row>
    <row r="132" spans="30:30" ht="11.25" customHeight="1" x14ac:dyDescent="0.2">
      <c r="AD132" s="20"/>
    </row>
    <row r="133" spans="30:30" ht="11.25" customHeight="1" x14ac:dyDescent="0.2">
      <c r="AD133" s="43"/>
    </row>
    <row r="134" spans="30:30" ht="11.25" customHeight="1" x14ac:dyDescent="0.2">
      <c r="AD134" s="43"/>
    </row>
    <row r="135" spans="30:30" ht="11.25" customHeight="1" x14ac:dyDescent="0.2">
      <c r="AD135" s="43"/>
    </row>
    <row r="136" spans="30:30" ht="11.25" customHeight="1" x14ac:dyDescent="0.2">
      <c r="AD136" s="43"/>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sheetData>
  <pageMargins left="0.74803149606299213" right="0.74803149606299213" top="0.98425196850393704" bottom="0.98425196850393704" header="0.51181102362204722" footer="0.51181102362204722"/>
  <pageSetup paperSize="9" scale="83"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AF272"/>
  <sheetViews>
    <sheetView zoomScaleNormal="100" zoomScaleSheetLayoutView="100" workbookViewId="0">
      <pane ySplit="7" topLeftCell="A8" activePane="bottomLeft" state="frozen"/>
      <selection activeCell="C146" sqref="C146"/>
      <selection pane="bottomLeft"/>
    </sheetView>
  </sheetViews>
  <sheetFormatPr defaultColWidth="9.140625" defaultRowHeight="11.25" customHeight="1" x14ac:dyDescent="0.2"/>
  <cols>
    <col min="1" max="1" width="15.28515625" style="2" customWidth="1"/>
    <col min="2" max="28" width="4.7109375" style="2" customWidth="1"/>
    <col min="29" max="29" width="4.7109375" style="30" customWidth="1"/>
    <col min="30" max="30" width="1.140625" style="11" customWidth="1"/>
    <col min="31" max="31" width="4.5703125" style="30" customWidth="1"/>
    <col min="32" max="32" width="4.5703125" style="2" customWidth="1"/>
    <col min="33" max="16384" width="9.140625" style="2"/>
  </cols>
  <sheetData>
    <row r="1" spans="1:32" ht="11.25" customHeight="1" x14ac:dyDescent="0.2">
      <c r="A1" s="4" t="s">
        <v>666</v>
      </c>
      <c r="B1" s="4"/>
      <c r="C1" s="4"/>
      <c r="D1" s="4"/>
      <c r="E1" s="4"/>
      <c r="F1" s="4"/>
      <c r="G1" s="4"/>
      <c r="H1" s="4"/>
      <c r="I1" s="4"/>
      <c r="J1" s="4"/>
      <c r="K1" s="4"/>
      <c r="L1" s="4"/>
      <c r="M1" s="4"/>
      <c r="AD1" s="10"/>
    </row>
    <row r="2" spans="1:32" ht="11.25" hidden="1" customHeight="1" x14ac:dyDescent="0.2">
      <c r="A2" s="4" t="s">
        <v>317</v>
      </c>
      <c r="B2" s="4"/>
      <c r="C2" s="4"/>
      <c r="D2" s="4"/>
      <c r="E2" s="4"/>
      <c r="F2" s="4"/>
      <c r="G2" s="4"/>
      <c r="H2" s="4"/>
      <c r="I2" s="4"/>
      <c r="J2" s="4"/>
      <c r="K2" s="4"/>
      <c r="L2" s="4"/>
      <c r="M2" s="4"/>
      <c r="AD2" s="10"/>
    </row>
    <row r="3" spans="1:32" ht="11.25" customHeight="1" x14ac:dyDescent="0.2">
      <c r="A3" s="16" t="s">
        <v>667</v>
      </c>
      <c r="B3" s="4"/>
      <c r="C3" s="4"/>
      <c r="D3" s="4"/>
      <c r="E3" s="4"/>
      <c r="F3" s="4"/>
      <c r="G3" s="4"/>
      <c r="H3" s="4"/>
      <c r="I3" s="4"/>
      <c r="J3" s="4"/>
      <c r="K3" s="4"/>
      <c r="L3" s="4"/>
      <c r="M3" s="4"/>
      <c r="AD3" s="10"/>
    </row>
    <row r="4" spans="1:32" ht="11.25" hidden="1" customHeight="1" x14ac:dyDescent="0.2">
      <c r="A4" s="16" t="s">
        <v>317</v>
      </c>
      <c r="B4" s="4"/>
      <c r="C4" s="4"/>
      <c r="D4" s="4"/>
      <c r="E4" s="4"/>
      <c r="F4" s="4"/>
      <c r="G4" s="4"/>
      <c r="H4" s="4"/>
      <c r="I4" s="4"/>
      <c r="J4" s="4"/>
      <c r="K4" s="4"/>
      <c r="L4" s="4"/>
      <c r="M4" s="4"/>
      <c r="AD4" s="10"/>
    </row>
    <row r="5" spans="1:32" ht="11.25" customHeight="1" x14ac:dyDescent="0.2">
      <c r="A5" s="18"/>
      <c r="B5" s="6"/>
      <c r="C5" s="6"/>
      <c r="D5" s="6"/>
      <c r="E5" s="6"/>
      <c r="F5" s="6"/>
      <c r="G5" s="6"/>
      <c r="H5" s="6"/>
      <c r="I5" s="6"/>
      <c r="J5" s="6"/>
      <c r="K5" s="6"/>
      <c r="L5" s="5"/>
      <c r="M5" s="5"/>
      <c r="AD5" s="13"/>
      <c r="AE5" s="80"/>
      <c r="AF5" s="1"/>
    </row>
    <row r="6" spans="1:32" ht="11.25" customHeight="1" x14ac:dyDescent="0.2">
      <c r="A6" s="4" t="s">
        <v>20</v>
      </c>
      <c r="B6" s="4"/>
      <c r="C6" s="4"/>
      <c r="D6" s="4"/>
      <c r="E6" s="4"/>
      <c r="F6" s="4"/>
      <c r="G6" s="4"/>
      <c r="H6" s="4"/>
      <c r="I6" s="4"/>
      <c r="J6" s="4"/>
      <c r="K6" s="4"/>
      <c r="L6" s="50"/>
      <c r="M6" s="50"/>
      <c r="N6" s="51"/>
      <c r="O6" s="51"/>
      <c r="P6" s="51"/>
      <c r="Q6" s="51"/>
      <c r="R6" s="51"/>
      <c r="S6" s="51"/>
      <c r="T6" s="51"/>
      <c r="U6" s="51"/>
      <c r="V6" s="51"/>
      <c r="W6" s="51"/>
      <c r="X6" s="51"/>
      <c r="Y6" s="51"/>
      <c r="Z6" s="51"/>
      <c r="AA6" s="51"/>
      <c r="AB6" s="51"/>
      <c r="AC6" s="299"/>
      <c r="AD6" s="10"/>
      <c r="AE6" s="150"/>
    </row>
    <row r="7" spans="1:32" s="21" customFormat="1" ht="11.25" customHeight="1" x14ac:dyDescent="0.2">
      <c r="A7" s="18" t="s">
        <v>95</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c r="AC7" s="300">
        <v>2012</v>
      </c>
      <c r="AD7" s="26"/>
      <c r="AE7" s="300">
        <v>2013</v>
      </c>
      <c r="AF7" s="300">
        <v>2014</v>
      </c>
    </row>
    <row r="8" spans="1:32" s="21" customFormat="1" ht="11.25" customHeight="1" x14ac:dyDescent="0.2">
      <c r="AC8" s="150"/>
      <c r="AD8" s="19"/>
      <c r="AE8" s="150"/>
    </row>
    <row r="9" spans="1:32" s="9" customFormat="1" ht="11.25" customHeight="1" x14ac:dyDescent="0.2">
      <c r="A9" s="9" t="s">
        <v>167</v>
      </c>
      <c r="B9" s="53">
        <v>9.6672237683532192</v>
      </c>
      <c r="C9" s="53">
        <v>10.069778554354434</v>
      </c>
      <c r="D9" s="53">
        <v>9.3533662551225127</v>
      </c>
      <c r="E9" s="53">
        <v>9.6111923931372534</v>
      </c>
      <c r="F9" s="53">
        <v>10.601573630039793</v>
      </c>
      <c r="G9" s="53">
        <v>8.9865353297720887</v>
      </c>
      <c r="H9" s="53">
        <v>8.6185763985896084</v>
      </c>
      <c r="I9" s="53">
        <v>8.7321544502982213</v>
      </c>
      <c r="J9" s="53">
        <v>7.2268967716697414</v>
      </c>
      <c r="K9" s="53">
        <v>6.6807457617813935</v>
      </c>
      <c r="L9" s="53">
        <v>6.4724215999645152</v>
      </c>
      <c r="M9" s="53">
        <v>6.0715705886789069</v>
      </c>
      <c r="N9" s="53">
        <v>6.1146352834800304</v>
      </c>
      <c r="O9" s="53">
        <v>5.997071260792187</v>
      </c>
      <c r="P9" s="53">
        <v>6.5452219541188965</v>
      </c>
      <c r="Q9" s="53">
        <v>6.6533135077349552</v>
      </c>
      <c r="R9" s="53">
        <v>6.5438503072354557</v>
      </c>
      <c r="S9" s="53">
        <v>6.2634300242886871</v>
      </c>
      <c r="T9" s="53">
        <v>5.8937104416717636</v>
      </c>
      <c r="U9" s="53">
        <v>5.3265910527474558</v>
      </c>
      <c r="V9" s="53">
        <v>4.8630864329614694</v>
      </c>
      <c r="W9" s="53">
        <v>4.8829962767427713</v>
      </c>
      <c r="X9" s="53">
        <v>5.1290835699771975</v>
      </c>
      <c r="Y9" s="53">
        <v>4.2889489773881637</v>
      </c>
      <c r="Z9" s="53">
        <v>3.8326965846819321</v>
      </c>
      <c r="AA9" s="53">
        <v>2.825107773613281</v>
      </c>
      <c r="AB9" s="53">
        <v>3.3639658098747689</v>
      </c>
      <c r="AC9" s="53">
        <v>2.9824528173348113</v>
      </c>
      <c r="AD9" s="27"/>
      <c r="AE9" s="52">
        <v>2.6957352638668621</v>
      </c>
      <c r="AF9" s="52">
        <v>2.7699822156882559</v>
      </c>
    </row>
    <row r="10" spans="1:32" s="9" customFormat="1" ht="11.25" customHeight="1" x14ac:dyDescent="0.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3"/>
      <c r="AC10" s="53"/>
      <c r="AD10" s="3"/>
      <c r="AE10" s="52"/>
      <c r="AF10" s="52"/>
    </row>
    <row r="11" spans="1:32" s="30" customFormat="1" ht="11.25" customHeight="1" x14ac:dyDescent="0.2">
      <c r="A11" s="30" t="s">
        <v>168</v>
      </c>
      <c r="B11" s="52">
        <v>3.4214049429163929</v>
      </c>
      <c r="C11" s="52">
        <v>5.3347291495249269</v>
      </c>
      <c r="D11" s="52">
        <v>5.2298747880811156</v>
      </c>
      <c r="E11" s="52">
        <v>5.3183660495300664</v>
      </c>
      <c r="F11" s="52">
        <v>5.8295405524318085</v>
      </c>
      <c r="G11" s="52">
        <v>5.1167439965059947</v>
      </c>
      <c r="H11" s="52">
        <v>4.2308573348862595</v>
      </c>
      <c r="I11" s="52">
        <v>3.4135006946773343</v>
      </c>
      <c r="J11" s="52">
        <v>4.3884879286930012</v>
      </c>
      <c r="K11" s="52">
        <v>2.9850711324891632</v>
      </c>
      <c r="L11" s="52">
        <v>3.1290634365460703</v>
      </c>
      <c r="M11" s="52">
        <v>2.235815470696485</v>
      </c>
      <c r="N11" s="52">
        <v>2.4391295370645585</v>
      </c>
      <c r="O11" s="52">
        <v>2.9717848652043242</v>
      </c>
      <c r="P11" s="52">
        <v>2.7171245945800573</v>
      </c>
      <c r="Q11" s="52">
        <v>3.6748372376193634</v>
      </c>
      <c r="R11" s="52">
        <v>3.643518181155724</v>
      </c>
      <c r="S11" s="52">
        <v>3.458586400081709</v>
      </c>
      <c r="T11" s="52">
        <v>3.1705565992717393</v>
      </c>
      <c r="U11" s="52">
        <v>3.0968017512947834</v>
      </c>
      <c r="V11" s="52">
        <v>2.116463706615801</v>
      </c>
      <c r="W11" s="52">
        <v>2.4503363738358295</v>
      </c>
      <c r="X11" s="52">
        <v>2.7186234942416476</v>
      </c>
      <c r="Y11" s="52">
        <v>2.2208056174268638</v>
      </c>
      <c r="Z11" s="52">
        <v>1.6838501928008471</v>
      </c>
      <c r="AA11" s="52">
        <v>1.6063529800038261</v>
      </c>
      <c r="AB11" s="52">
        <v>1.6734617181288021</v>
      </c>
      <c r="AC11" s="52">
        <v>1.4574476987841125</v>
      </c>
      <c r="AD11" s="32"/>
      <c r="AE11" s="52">
        <v>1.0170861222297116</v>
      </c>
      <c r="AF11" s="52">
        <v>1.5923248124241371</v>
      </c>
    </row>
    <row r="12" spans="1:32" s="79" customFormat="1" ht="22.5" customHeight="1" x14ac:dyDescent="0.2">
      <c r="A12" s="455" t="s">
        <v>551</v>
      </c>
      <c r="B12" s="445">
        <v>2.4278105700802697</v>
      </c>
      <c r="C12" s="445">
        <v>3.6187250929936958</v>
      </c>
      <c r="D12" s="445">
        <v>3.8991616802387488</v>
      </c>
      <c r="E12" s="445">
        <v>4.3316877898683313</v>
      </c>
      <c r="F12" s="445">
        <v>5.0581162682408314</v>
      </c>
      <c r="G12" s="445">
        <v>2.9653704044172158</v>
      </c>
      <c r="H12" s="445">
        <v>3.238322902008349</v>
      </c>
      <c r="I12" s="445">
        <v>3.3597438414434628</v>
      </c>
      <c r="J12" s="445">
        <v>3.463433359212877</v>
      </c>
      <c r="K12" s="445">
        <v>1.9896905604816189</v>
      </c>
      <c r="L12" s="445">
        <v>2.8124687991742592</v>
      </c>
      <c r="M12" s="445">
        <v>1.531048266992548</v>
      </c>
      <c r="N12" s="445">
        <v>2.3372870147207836</v>
      </c>
      <c r="O12" s="445">
        <v>2.309428036184662</v>
      </c>
      <c r="P12" s="445">
        <v>2.2858587366193226</v>
      </c>
      <c r="Q12" s="445">
        <v>2.6654299071897305</v>
      </c>
      <c r="R12" s="445">
        <v>2.1193512665773007</v>
      </c>
      <c r="S12" s="445">
        <v>2.3742066192880547</v>
      </c>
      <c r="T12" s="445">
        <v>1.5753799619545739</v>
      </c>
      <c r="U12" s="445">
        <v>1.5685372344597173</v>
      </c>
      <c r="V12" s="445">
        <v>1.1672576448890974</v>
      </c>
      <c r="W12" s="445">
        <v>0.89412876731576152</v>
      </c>
      <c r="X12" s="445">
        <v>2.012166059034437</v>
      </c>
      <c r="Y12" s="445">
        <v>0.98750802350269096</v>
      </c>
      <c r="Z12" s="445">
        <v>1.0850995337689002</v>
      </c>
      <c r="AA12" s="445">
        <v>1.416642957572724</v>
      </c>
      <c r="AB12" s="445">
        <v>1.2726708965619373</v>
      </c>
      <c r="AC12" s="445">
        <v>0.68086265298132731</v>
      </c>
      <c r="AD12" s="446"/>
      <c r="AE12" s="52">
        <v>0.66837473543500059</v>
      </c>
      <c r="AF12" s="52">
        <v>0.87720356276227018</v>
      </c>
    </row>
    <row r="13" spans="1:32" s="30" customFormat="1" ht="11.25" customHeight="1" x14ac:dyDescent="0.2">
      <c r="A13" s="30" t="s">
        <v>169</v>
      </c>
      <c r="B13" s="52">
        <v>5.9558788494830299</v>
      </c>
      <c r="C13" s="52">
        <v>10.590810314664742</v>
      </c>
      <c r="D13" s="52">
        <v>8.1477774027213581</v>
      </c>
      <c r="E13" s="52">
        <v>13.436938527925797</v>
      </c>
      <c r="F13" s="52">
        <v>12.087422281652048</v>
      </c>
      <c r="G13" s="52">
        <v>13.763088883515911</v>
      </c>
      <c r="H13" s="52">
        <v>8.7617462160208532</v>
      </c>
      <c r="I13" s="52">
        <v>12.562363159972723</v>
      </c>
      <c r="J13" s="52">
        <v>7.7736867769587921</v>
      </c>
      <c r="K13" s="52">
        <v>5.5818756497652124</v>
      </c>
      <c r="L13" s="52">
        <v>6.5863593032325154</v>
      </c>
      <c r="M13" s="52">
        <v>7.6084287557106443</v>
      </c>
      <c r="N13" s="52">
        <v>3.4426607636510105</v>
      </c>
      <c r="O13" s="52">
        <v>5.1473338526421264</v>
      </c>
      <c r="P13" s="52">
        <v>6.8395944120513654</v>
      </c>
      <c r="Q13" s="52">
        <v>6.4582795143373808</v>
      </c>
      <c r="R13" s="52">
        <v>3.7083610055726552</v>
      </c>
      <c r="S13" s="52">
        <v>7.0315246689323798</v>
      </c>
      <c r="T13" s="52">
        <v>5.324547829414799</v>
      </c>
      <c r="U13" s="52">
        <v>3.9661030393569625</v>
      </c>
      <c r="V13" s="52">
        <v>6.2424638676334823</v>
      </c>
      <c r="W13" s="52">
        <v>3.7508791122919436</v>
      </c>
      <c r="X13" s="52">
        <v>6.1867788535898782</v>
      </c>
      <c r="Y13" s="52">
        <v>3.36198149076372</v>
      </c>
      <c r="Z13" s="52">
        <v>3.9168660251040981</v>
      </c>
      <c r="AA13" s="52">
        <v>5.3590248956478765</v>
      </c>
      <c r="AB13" s="52">
        <v>2.3624605026134717</v>
      </c>
      <c r="AC13" s="52">
        <v>3.2165905894256048</v>
      </c>
      <c r="AD13" s="41"/>
      <c r="AE13" s="52">
        <v>3.7628697381332112</v>
      </c>
      <c r="AF13" s="52">
        <v>0.85974173358323158</v>
      </c>
    </row>
    <row r="14" spans="1:32" s="30" customFormat="1" ht="11.25" customHeight="1" x14ac:dyDescent="0.2">
      <c r="A14" s="30" t="s">
        <v>170</v>
      </c>
      <c r="B14" s="52">
        <v>10.01197432128826</v>
      </c>
      <c r="C14" s="52">
        <v>12.826730907210626</v>
      </c>
      <c r="D14" s="52">
        <v>7.1978982137215937</v>
      </c>
      <c r="E14" s="52">
        <v>10.34113824113148</v>
      </c>
      <c r="F14" s="52">
        <v>11.840718652684094</v>
      </c>
      <c r="G14" s="52">
        <v>13.691342377442927</v>
      </c>
      <c r="H14" s="52">
        <v>5.8407120996191857</v>
      </c>
      <c r="I14" s="52">
        <v>9.3074482854904641</v>
      </c>
      <c r="J14" s="52">
        <v>5.0154514485009587</v>
      </c>
      <c r="K14" s="52">
        <v>8.8532023572613578</v>
      </c>
      <c r="L14" s="52">
        <v>6.9578662543486667</v>
      </c>
      <c r="M14" s="52">
        <v>10.101677266952363</v>
      </c>
      <c r="N14" s="52">
        <v>8.5646435940358945</v>
      </c>
      <c r="O14" s="52">
        <v>4.6825796331198859</v>
      </c>
      <c r="P14" s="52">
        <v>5.8618937824846613</v>
      </c>
      <c r="Q14" s="52">
        <v>4.2963211773482328</v>
      </c>
      <c r="R14" s="52">
        <v>11.663167716351762</v>
      </c>
      <c r="S14" s="52">
        <v>8.4940117217361752</v>
      </c>
      <c r="T14" s="52">
        <v>4.6086488977648052</v>
      </c>
      <c r="U14" s="52">
        <v>3.8303903167732791</v>
      </c>
      <c r="V14" s="52">
        <v>5.7274862063040528</v>
      </c>
      <c r="W14" s="52">
        <v>4.9411058194824005</v>
      </c>
      <c r="X14" s="52">
        <v>2.6396168784644973</v>
      </c>
      <c r="Y14" s="52">
        <v>5.6069735799404912</v>
      </c>
      <c r="Z14" s="52">
        <v>2.9733918595964366</v>
      </c>
      <c r="AA14" s="52">
        <v>2.9548862738145365</v>
      </c>
      <c r="AB14" s="52">
        <v>3.6688765533106107</v>
      </c>
      <c r="AC14" s="52">
        <v>4.3680361673394659</v>
      </c>
      <c r="AD14" s="32"/>
      <c r="AE14" s="52">
        <v>5.404061692768285</v>
      </c>
      <c r="AF14" s="52">
        <v>3.9192492143686803</v>
      </c>
    </row>
    <row r="15" spans="1:32" s="30" customFormat="1" ht="11.25" customHeight="1" x14ac:dyDescent="0.2">
      <c r="A15" s="30" t="s">
        <v>171</v>
      </c>
      <c r="B15" s="52">
        <v>9.9089142116696518</v>
      </c>
      <c r="C15" s="52">
        <v>7.5996889194002328</v>
      </c>
      <c r="D15" s="52">
        <v>8.3421811011679061</v>
      </c>
      <c r="E15" s="52">
        <v>7.3062765954766586</v>
      </c>
      <c r="F15" s="52">
        <v>8.7608196122210931</v>
      </c>
      <c r="G15" s="52">
        <v>7.9402299192825998</v>
      </c>
      <c r="H15" s="52">
        <v>8.3723220881556273</v>
      </c>
      <c r="I15" s="52">
        <v>9.5525488159738217</v>
      </c>
      <c r="J15" s="52">
        <v>5.3500384230032196</v>
      </c>
      <c r="K15" s="52">
        <v>5.7747417607668856</v>
      </c>
      <c r="L15" s="52">
        <v>5.0427069250773817</v>
      </c>
      <c r="M15" s="52">
        <v>2.8869818769712672</v>
      </c>
      <c r="N15" s="52">
        <v>5.3093927985326772</v>
      </c>
      <c r="O15" s="52">
        <v>2.6672421443656935</v>
      </c>
      <c r="P15" s="52">
        <v>7.293591364387825</v>
      </c>
      <c r="Q15" s="52">
        <v>5.1052036611603402</v>
      </c>
      <c r="R15" s="52">
        <v>6.7901339353918759</v>
      </c>
      <c r="S15" s="52">
        <v>5.0793589365273633</v>
      </c>
      <c r="T15" s="52">
        <v>3.8563788120907119</v>
      </c>
      <c r="U15" s="52">
        <v>2.1635135459987018</v>
      </c>
      <c r="V15" s="52">
        <v>3.3629351698162155</v>
      </c>
      <c r="W15" s="52">
        <v>3.8280625696827015</v>
      </c>
      <c r="X15" s="52">
        <v>5.2280250660038163</v>
      </c>
      <c r="Y15" s="52">
        <v>4.962556330922161</v>
      </c>
      <c r="Z15" s="52">
        <v>4.2144104742148318</v>
      </c>
      <c r="AA15" s="52">
        <v>3.0257749475144422</v>
      </c>
      <c r="AB15" s="52">
        <v>3.7116511047961493</v>
      </c>
      <c r="AC15" s="52">
        <v>2.0747653209892483</v>
      </c>
      <c r="AD15" s="32"/>
      <c r="AE15" s="52">
        <v>2.9690668907931519</v>
      </c>
      <c r="AF15" s="52">
        <v>2.9404779407606791</v>
      </c>
    </row>
    <row r="16" spans="1:32" s="30" customFormat="1" ht="11.25" customHeight="1" x14ac:dyDescent="0.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32"/>
      <c r="AE16" s="52"/>
      <c r="AF16" s="52"/>
    </row>
    <row r="17" spans="1:32" s="30" customFormat="1" ht="11.25" customHeight="1" x14ac:dyDescent="0.2">
      <c r="A17" s="30" t="s">
        <v>172</v>
      </c>
      <c r="B17" s="52">
        <v>11.689440012637233</v>
      </c>
      <c r="C17" s="52">
        <v>11.348877091661098</v>
      </c>
      <c r="D17" s="52">
        <v>9.1079257798268873</v>
      </c>
      <c r="E17" s="52">
        <v>10.617070375563252</v>
      </c>
      <c r="F17" s="52">
        <v>11.45280361537152</v>
      </c>
      <c r="G17" s="52">
        <v>10.456294227818049</v>
      </c>
      <c r="H17" s="52">
        <v>12.245410267164239</v>
      </c>
      <c r="I17" s="52">
        <v>12.849852532644745</v>
      </c>
      <c r="J17" s="52">
        <v>8.8436203952183465</v>
      </c>
      <c r="K17" s="52">
        <v>9.1073022349319679</v>
      </c>
      <c r="L17" s="52">
        <v>5.1578452343027053</v>
      </c>
      <c r="M17" s="52">
        <v>5.1714801993149306</v>
      </c>
      <c r="N17" s="52">
        <v>3.352963410024751</v>
      </c>
      <c r="O17" s="52">
        <v>5.7916411377221779</v>
      </c>
      <c r="P17" s="52">
        <v>7.9446077502704222</v>
      </c>
      <c r="Q17" s="52">
        <v>8.8460752404454759</v>
      </c>
      <c r="R17" s="52">
        <v>9.151251891258724</v>
      </c>
      <c r="S17" s="52">
        <v>7.6226251711279351</v>
      </c>
      <c r="T17" s="52">
        <v>5.1725344506007751</v>
      </c>
      <c r="U17" s="52">
        <v>10.325025736645035</v>
      </c>
      <c r="V17" s="52">
        <v>6.0573204231644047</v>
      </c>
      <c r="W17" s="52">
        <v>8.4454619215235613</v>
      </c>
      <c r="X17" s="52">
        <v>4.7960193039776984</v>
      </c>
      <c r="Y17" s="52">
        <v>2.6845957893606487</v>
      </c>
      <c r="Z17" s="52">
        <v>3.8685410243896632</v>
      </c>
      <c r="AA17" s="52">
        <v>2.6716854773114531</v>
      </c>
      <c r="AB17" s="52">
        <v>3.8473376423514929</v>
      </c>
      <c r="AC17" s="52">
        <v>3.5386121563122943</v>
      </c>
      <c r="AD17" s="32"/>
      <c r="AE17" s="52">
        <v>1.172212697994051</v>
      </c>
      <c r="AF17" s="52">
        <v>2.3238115156479657</v>
      </c>
    </row>
    <row r="18" spans="1:32" s="30" customFormat="1" ht="11.25" customHeight="1" x14ac:dyDescent="0.2">
      <c r="A18" s="30" t="s">
        <v>173</v>
      </c>
      <c r="B18" s="52">
        <v>13.79532338537236</v>
      </c>
      <c r="C18" s="52">
        <v>8.6279788096840431</v>
      </c>
      <c r="D18" s="52">
        <v>9.763605871947437</v>
      </c>
      <c r="E18" s="52">
        <v>15.391017346246587</v>
      </c>
      <c r="F18" s="52">
        <v>20.386320778757455</v>
      </c>
      <c r="G18" s="52">
        <v>11.805578979323371</v>
      </c>
      <c r="H18" s="52">
        <v>13.996819922513605</v>
      </c>
      <c r="I18" s="52">
        <v>11.175619269002743</v>
      </c>
      <c r="J18" s="52">
        <v>9.4628970937773094</v>
      </c>
      <c r="K18" s="52">
        <v>11.618450098756826</v>
      </c>
      <c r="L18" s="52">
        <v>6.6527328872306333</v>
      </c>
      <c r="M18" s="52">
        <v>6.122846567031254</v>
      </c>
      <c r="N18" s="52">
        <v>12.847654744415459</v>
      </c>
      <c r="O18" s="52">
        <v>11.231033592021474</v>
      </c>
      <c r="P18" s="52">
        <v>8.467448306228091</v>
      </c>
      <c r="Q18" s="52">
        <v>10.190275080814542</v>
      </c>
      <c r="R18" s="52">
        <v>6.2294005051477503</v>
      </c>
      <c r="S18" s="52">
        <v>7.3455457740510122</v>
      </c>
      <c r="T18" s="52">
        <v>7.8896352734322166</v>
      </c>
      <c r="U18" s="52">
        <v>3.9262977816417535</v>
      </c>
      <c r="V18" s="52">
        <v>6.1644334605448234</v>
      </c>
      <c r="W18" s="52">
        <v>6.6802126534361346</v>
      </c>
      <c r="X18" s="52">
        <v>10.509605226039483</v>
      </c>
      <c r="Y18" s="52">
        <v>5.4877513390113268</v>
      </c>
      <c r="Z18" s="52">
        <v>6.0056125178803468</v>
      </c>
      <c r="AA18" s="52">
        <v>5.436555398499511</v>
      </c>
      <c r="AB18" s="52">
        <v>1.6246601752466776</v>
      </c>
      <c r="AC18" s="52">
        <v>1.6138837035403228</v>
      </c>
      <c r="AD18" s="32"/>
      <c r="AE18" s="52">
        <v>3.2058817243369169</v>
      </c>
      <c r="AF18" s="52">
        <v>4.2299395118649805</v>
      </c>
    </row>
    <row r="19" spans="1:32" s="30" customFormat="1" ht="11.25" customHeight="1" x14ac:dyDescent="0.2">
      <c r="A19" s="30" t="s">
        <v>174</v>
      </c>
      <c r="B19" s="52">
        <v>8.8170092704554612</v>
      </c>
      <c r="C19" s="52">
        <v>16.005593533740214</v>
      </c>
      <c r="D19" s="52">
        <v>5.8983130824584169</v>
      </c>
      <c r="E19" s="52">
        <v>6.7288807768492855</v>
      </c>
      <c r="F19" s="52">
        <v>6.2613748309428798</v>
      </c>
      <c r="G19" s="52">
        <v>9.5395309868852181</v>
      </c>
      <c r="H19" s="52">
        <v>11.575844519871177</v>
      </c>
      <c r="I19" s="52">
        <v>3.7203611230530109</v>
      </c>
      <c r="J19" s="52">
        <v>6.5971764084971634</v>
      </c>
      <c r="K19" s="52">
        <v>6.5558455606682049</v>
      </c>
      <c r="L19" s="52">
        <v>7.806978617096461</v>
      </c>
      <c r="M19" s="52">
        <v>9.0948176075668883</v>
      </c>
      <c r="N19" s="52">
        <v>8.7441705529646896</v>
      </c>
      <c r="O19" s="52">
        <v>10.499613614218998</v>
      </c>
      <c r="P19" s="52">
        <v>6.3424678965416641</v>
      </c>
      <c r="Q19" s="52">
        <v>8.9213266437544334</v>
      </c>
      <c r="R19" s="52">
        <v>8.9477070435497676</v>
      </c>
      <c r="S19" s="52">
        <v>9.3765849625149702</v>
      </c>
      <c r="T19" s="52">
        <v>5.9603382066193813</v>
      </c>
      <c r="U19" s="52">
        <v>5.9702510917030569</v>
      </c>
      <c r="V19" s="52">
        <v>5.5568854084738231</v>
      </c>
      <c r="W19" s="52">
        <v>5.9886386968722194</v>
      </c>
      <c r="X19" s="52">
        <v>5.1318456682946021</v>
      </c>
      <c r="Y19" s="52">
        <v>5.5699087820323312</v>
      </c>
      <c r="Z19" s="52">
        <v>6.848171752147544</v>
      </c>
      <c r="AA19" s="52">
        <v>2.5691970402850095</v>
      </c>
      <c r="AB19" s="52">
        <v>5.5772448410485218</v>
      </c>
      <c r="AC19" s="52">
        <v>4.7099525579324162</v>
      </c>
      <c r="AD19" s="32"/>
      <c r="AE19" s="52">
        <v>4.2758066309209228</v>
      </c>
      <c r="AF19" s="52">
        <v>2.1222591023692901</v>
      </c>
    </row>
    <row r="20" spans="1:32" s="30" customFormat="1" ht="11.25" customHeight="1" x14ac:dyDescent="0.2">
      <c r="A20" s="30" t="s">
        <v>175</v>
      </c>
      <c r="B20" s="52">
        <v>5.3434026788258766</v>
      </c>
      <c r="C20" s="52">
        <v>17.80183002812689</v>
      </c>
      <c r="D20" s="52">
        <v>7.1087099468623931</v>
      </c>
      <c r="E20" s="52">
        <v>19.509426600216376</v>
      </c>
      <c r="F20" s="52">
        <v>5.2779732582688244</v>
      </c>
      <c r="G20" s="52">
        <v>10.506408909434755</v>
      </c>
      <c r="H20" s="52">
        <v>6.9707056096753393</v>
      </c>
      <c r="I20" s="52">
        <v>6.9470978498732157</v>
      </c>
      <c r="J20" s="52">
        <v>8.6578587383768255</v>
      </c>
      <c r="K20" s="52">
        <v>13.736971341243539</v>
      </c>
      <c r="L20" s="52">
        <v>5.1617343427391607</v>
      </c>
      <c r="M20" s="52">
        <v>5.1750012937503236</v>
      </c>
      <c r="N20" s="52">
        <v>6.9214929660327735</v>
      </c>
      <c r="O20" s="52">
        <v>5.2044480682823586</v>
      </c>
      <c r="P20" s="52">
        <v>8.7065542940725784</v>
      </c>
      <c r="Q20" s="52">
        <v>10.468829061469474</v>
      </c>
      <c r="R20" s="52">
        <v>12.192572981258273</v>
      </c>
      <c r="S20" s="52">
        <v>6.9709485718269111</v>
      </c>
      <c r="T20" s="52">
        <v>8.6903623881115841</v>
      </c>
      <c r="U20" s="52">
        <v>1.7342744662770331</v>
      </c>
      <c r="V20" s="52">
        <v>5.2184803785137772</v>
      </c>
      <c r="W20" s="52">
        <v>1.7452920746286891</v>
      </c>
      <c r="X20" s="52">
        <v>8.7531949161443929</v>
      </c>
      <c r="Y20" s="52">
        <v>3.5085257174935092</v>
      </c>
      <c r="Z20" s="52">
        <v>5.2428304293878121</v>
      </c>
      <c r="AA20" s="52">
        <v>3.4922907681293545</v>
      </c>
      <c r="AB20" s="52">
        <v>1.7449570740559783</v>
      </c>
      <c r="AC20" s="52">
        <v>5.2409985849303817</v>
      </c>
      <c r="AD20" s="32"/>
      <c r="AE20" s="52">
        <v>5.248333654064834</v>
      </c>
      <c r="AF20" s="52">
        <v>5.2397170552790149</v>
      </c>
    </row>
    <row r="21" spans="1:32" s="30" customFormat="1" ht="11.25" customHeight="1" x14ac:dyDescent="0.2">
      <c r="A21" s="30" t="s">
        <v>176</v>
      </c>
      <c r="B21" s="52">
        <v>16.560788028537551</v>
      </c>
      <c r="C21" s="52">
        <v>6.6552196888019273</v>
      </c>
      <c r="D21" s="52">
        <v>6.0160427807486627</v>
      </c>
      <c r="E21" s="52">
        <v>13.373990263735088</v>
      </c>
      <c r="F21" s="52">
        <v>14.670578821018939</v>
      </c>
      <c r="G21" s="52">
        <v>5.9775245078504824</v>
      </c>
      <c r="H21" s="52">
        <v>7.2766723116003389</v>
      </c>
      <c r="I21" s="52">
        <v>11.899567649042085</v>
      </c>
      <c r="J21" s="52">
        <v>8.5609108809177297</v>
      </c>
      <c r="K21" s="52">
        <v>8.4958435719140475</v>
      </c>
      <c r="L21" s="52">
        <v>7.8566424638430767</v>
      </c>
      <c r="M21" s="52">
        <v>11.186271155212802</v>
      </c>
      <c r="N21" s="52">
        <v>7.2515360071724286</v>
      </c>
      <c r="O21" s="52">
        <v>6.6044091035175079</v>
      </c>
      <c r="P21" s="52">
        <v>5.9751037344398341</v>
      </c>
      <c r="Q21" s="52">
        <v>7.3142188414277358</v>
      </c>
      <c r="R21" s="52">
        <v>5.9993200770579334</v>
      </c>
      <c r="S21" s="52">
        <v>3.3361134278565472</v>
      </c>
      <c r="T21" s="52">
        <v>2.6686414613480642</v>
      </c>
      <c r="U21" s="52">
        <v>5.986629859979379</v>
      </c>
      <c r="V21" s="52">
        <v>4.6451133407655147</v>
      </c>
      <c r="W21" s="52">
        <v>3.3017248210465149</v>
      </c>
      <c r="X21" s="52">
        <v>7.8999341672152736</v>
      </c>
      <c r="Y21" s="52">
        <v>1.9703268772289322</v>
      </c>
      <c r="Z21" s="52">
        <v>3.9320798736491667</v>
      </c>
      <c r="AA21" s="52">
        <v>1.9578794859913722</v>
      </c>
      <c r="AB21" s="52">
        <v>2.6147379705711242</v>
      </c>
      <c r="AC21" s="52">
        <v>1.3130683123789515</v>
      </c>
      <c r="AD21" s="32"/>
      <c r="AE21" s="52">
        <v>3.2731724241769609</v>
      </c>
      <c r="AF21" s="52">
        <v>1.9460679696672873</v>
      </c>
    </row>
    <row r="22" spans="1:32" s="30" customFormat="1" ht="10.15" customHeight="1" x14ac:dyDescent="0.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32"/>
      <c r="AE22" s="52"/>
      <c r="AF22" s="52"/>
    </row>
    <row r="23" spans="1:32" s="30" customFormat="1" ht="11.25" customHeight="1" x14ac:dyDescent="0.2">
      <c r="A23" s="30" t="s">
        <v>177</v>
      </c>
      <c r="B23" s="52">
        <v>8.1514302848924878</v>
      </c>
      <c r="C23" s="52">
        <v>8.5132400230631404</v>
      </c>
      <c r="D23" s="52">
        <v>10.100524265307104</v>
      </c>
      <c r="E23" s="52">
        <v>7.5441643978467621</v>
      </c>
      <c r="F23" s="52">
        <v>10.113278167133736</v>
      </c>
      <c r="G23" s="52">
        <v>8.2351741131045024</v>
      </c>
      <c r="H23" s="52">
        <v>7.6050917016392683</v>
      </c>
      <c r="I23" s="52">
        <v>6.1655174571565556</v>
      </c>
      <c r="J23" s="52">
        <v>7.3168478653553652</v>
      </c>
      <c r="K23" s="52">
        <v>6.419611098151333</v>
      </c>
      <c r="L23" s="52">
        <v>7.4658348107590777</v>
      </c>
      <c r="M23" s="52">
        <v>5.0252699287847458</v>
      </c>
      <c r="N23" s="52">
        <v>6.6272435234367091</v>
      </c>
      <c r="O23" s="52">
        <v>5.5336095378008006</v>
      </c>
      <c r="P23" s="52">
        <v>7.5637176473100753</v>
      </c>
      <c r="Q23" s="52">
        <v>7.6145008429075354</v>
      </c>
      <c r="R23" s="52">
        <v>5.1030687920068347</v>
      </c>
      <c r="S23" s="52">
        <v>5.0651040529565359</v>
      </c>
      <c r="T23" s="52">
        <v>6.8534922880861142</v>
      </c>
      <c r="U23" s="52">
        <v>6.1158444301454278</v>
      </c>
      <c r="V23" s="52">
        <v>5.0450462776109397</v>
      </c>
      <c r="W23" s="52">
        <v>5.0654284508231324</v>
      </c>
      <c r="X23" s="52">
        <v>5.7530826934765882</v>
      </c>
      <c r="Y23" s="52">
        <v>4.5276507748868502</v>
      </c>
      <c r="Z23" s="52">
        <v>3.4929191218638866</v>
      </c>
      <c r="AA23" s="52">
        <v>2.7345939811586475</v>
      </c>
      <c r="AB23" s="52">
        <v>3.0328836418228269</v>
      </c>
      <c r="AC23" s="52">
        <v>1.9792761866156594</v>
      </c>
      <c r="AD23" s="32"/>
      <c r="AE23" s="52">
        <v>2.9825700177933849</v>
      </c>
      <c r="AF23" s="52">
        <v>2.9482321469026496</v>
      </c>
    </row>
    <row r="24" spans="1:32" s="79" customFormat="1" ht="11.25" customHeight="1" x14ac:dyDescent="0.2">
      <c r="A24" s="455" t="s">
        <v>552</v>
      </c>
      <c r="B24" s="445">
        <v>3.4792290028529678</v>
      </c>
      <c r="C24" s="445">
        <v>4.3467677435059286</v>
      </c>
      <c r="D24" s="445">
        <v>6.0648593385837684</v>
      </c>
      <c r="E24" s="445">
        <v>4.7500809672892155</v>
      </c>
      <c r="F24" s="445">
        <v>4.2935407972246553</v>
      </c>
      <c r="G24" s="445">
        <v>5.5582396627431194</v>
      </c>
      <c r="H24" s="445">
        <v>2.9813114363106696</v>
      </c>
      <c r="I24" s="445">
        <v>3.8025384056378968</v>
      </c>
      <c r="J24" s="445">
        <v>5.4751135033145495</v>
      </c>
      <c r="K24" s="445">
        <v>2.4721267706607994</v>
      </c>
      <c r="L24" s="445">
        <v>3.2560165080036958</v>
      </c>
      <c r="M24" s="445">
        <v>2.8225009777949817</v>
      </c>
      <c r="N24" s="445">
        <v>1.1932794501368293</v>
      </c>
      <c r="O24" s="445">
        <v>2.3538273232275682</v>
      </c>
      <c r="P24" s="445">
        <v>3.8823794327067174</v>
      </c>
      <c r="Q24" s="445">
        <v>3.4671525816803364</v>
      </c>
      <c r="R24" s="445">
        <v>2.2866115085157221</v>
      </c>
      <c r="S24" s="445">
        <v>1.506699161145242</v>
      </c>
      <c r="T24" s="445">
        <v>2.9943369602239764</v>
      </c>
      <c r="U24" s="445">
        <v>2.6008575398860083</v>
      </c>
      <c r="V24" s="445">
        <v>4.7922557147649396</v>
      </c>
      <c r="W24" s="445">
        <v>3.2579893137950506</v>
      </c>
      <c r="X24" s="445">
        <v>3.5612408787717991</v>
      </c>
      <c r="Y24" s="445">
        <v>1.3959900186713665</v>
      </c>
      <c r="Z24" s="445">
        <v>1.3609654689036403</v>
      </c>
      <c r="AA24" s="445">
        <v>0.33448955221883647</v>
      </c>
      <c r="AB24" s="445">
        <v>1.3208512886555386</v>
      </c>
      <c r="AC24" s="445">
        <v>1.6246531365553454</v>
      </c>
      <c r="AD24" s="447"/>
      <c r="AE24" s="52">
        <v>0.95848482718518568</v>
      </c>
      <c r="AF24" s="52">
        <v>0.62871926741630957</v>
      </c>
    </row>
    <row r="25" spans="1:32" s="30" customFormat="1" ht="11.25" customHeight="1" x14ac:dyDescent="0.2">
      <c r="A25" s="30" t="s">
        <v>178</v>
      </c>
      <c r="B25" s="52">
        <v>14.162948892582364</v>
      </c>
      <c r="C25" s="52">
        <v>13.622291021671826</v>
      </c>
      <c r="D25" s="52">
        <v>11.866910552138703</v>
      </c>
      <c r="E25" s="52">
        <v>15.358685943164778</v>
      </c>
      <c r="F25" s="52">
        <v>24.306759271434775</v>
      </c>
      <c r="G25" s="52">
        <v>7.459024438119541</v>
      </c>
      <c r="H25" s="52">
        <v>7.3679393812482061</v>
      </c>
      <c r="I25" s="52">
        <v>8.806457047462974</v>
      </c>
      <c r="J25" s="52">
        <v>9.4479737875415246</v>
      </c>
      <c r="K25" s="52">
        <v>6.341698157550165</v>
      </c>
      <c r="L25" s="52">
        <v>4.455368347578136</v>
      </c>
      <c r="M25" s="52">
        <v>9.6274901873657708</v>
      </c>
      <c r="N25" s="52">
        <v>7.3712337602506217</v>
      </c>
      <c r="O25" s="52">
        <v>7.7053192387144591</v>
      </c>
      <c r="P25" s="52">
        <v>6.2148813506033918</v>
      </c>
      <c r="Q25" s="52">
        <v>6.1817282657706798</v>
      </c>
      <c r="R25" s="52">
        <v>7.9522000484361275</v>
      </c>
      <c r="S25" s="52">
        <v>6.1030116567522645</v>
      </c>
      <c r="T25" s="52">
        <v>5.3319683494358774</v>
      </c>
      <c r="U25" s="52">
        <v>8.4570172100300223</v>
      </c>
      <c r="V25" s="52">
        <v>5.9468006212657594</v>
      </c>
      <c r="W25" s="52">
        <v>4.846655288566394</v>
      </c>
      <c r="X25" s="52">
        <v>5.1476871441661265</v>
      </c>
      <c r="Y25" s="52">
        <v>5.7907429863883477</v>
      </c>
      <c r="Z25" s="52">
        <v>4.3796849995788767</v>
      </c>
      <c r="AA25" s="52">
        <v>3.0051688904916456</v>
      </c>
      <c r="AB25" s="52">
        <v>2.3200010605719132</v>
      </c>
      <c r="AC25" s="52">
        <v>1.9729313814465532</v>
      </c>
      <c r="AD25" s="32"/>
      <c r="AE25" s="52">
        <v>4.2367357580497975</v>
      </c>
      <c r="AF25" s="52">
        <v>0.96567041668678477</v>
      </c>
    </row>
    <row r="26" spans="1:32" s="30" customFormat="1" ht="11.25" customHeight="1" x14ac:dyDescent="0.2">
      <c r="A26" s="30" t="s">
        <v>179</v>
      </c>
      <c r="B26" s="52">
        <v>11.738416544868667</v>
      </c>
      <c r="C26" s="52">
        <v>10.972545124591825</v>
      </c>
      <c r="D26" s="52">
        <v>10.486250258613603</v>
      </c>
      <c r="E26" s="52">
        <v>9.7254738349516607</v>
      </c>
      <c r="F26" s="52">
        <v>9.1527808733429801</v>
      </c>
      <c r="G26" s="52">
        <v>8.3258574072031148</v>
      </c>
      <c r="H26" s="52">
        <v>7.389216991608059</v>
      </c>
      <c r="I26" s="52">
        <v>9.7551257346399698</v>
      </c>
      <c r="J26" s="52">
        <v>6.3521422770585891</v>
      </c>
      <c r="K26" s="52">
        <v>5.8211551608601768</v>
      </c>
      <c r="L26" s="52">
        <v>5.261379250334401</v>
      </c>
      <c r="M26" s="52">
        <v>5.5891728966864962</v>
      </c>
      <c r="N26" s="52">
        <v>6.2600505785161795</v>
      </c>
      <c r="O26" s="52">
        <v>6.1200415893815263</v>
      </c>
      <c r="P26" s="52">
        <v>6.5828849022878213</v>
      </c>
      <c r="Q26" s="52">
        <v>6.0215128582716515</v>
      </c>
      <c r="R26" s="52">
        <v>5.9965739574123313</v>
      </c>
      <c r="S26" s="52">
        <v>7.1607115625600866</v>
      </c>
      <c r="T26" s="52">
        <v>5.412569835352266</v>
      </c>
      <c r="U26" s="52">
        <v>5.1251893198939484</v>
      </c>
      <c r="V26" s="52">
        <v>4.4489369984723135</v>
      </c>
      <c r="W26" s="52">
        <v>3.9654576138086335</v>
      </c>
      <c r="X26" s="52">
        <v>4.3301290378453281</v>
      </c>
      <c r="Y26" s="52">
        <v>4.4283853080294966</v>
      </c>
      <c r="Z26" s="52">
        <v>3.5043945107164385</v>
      </c>
      <c r="AA26" s="52">
        <v>2.2147735520601506</v>
      </c>
      <c r="AB26" s="52">
        <v>4.4008439561323875</v>
      </c>
      <c r="AC26" s="52">
        <v>2.6867493893893393</v>
      </c>
      <c r="AD26" s="32"/>
      <c r="AE26" s="52">
        <v>2.3528188007558741</v>
      </c>
      <c r="AF26" s="52">
        <v>3.0024289037090415</v>
      </c>
    </row>
    <row r="27" spans="1:32" s="79" customFormat="1" ht="22.5" customHeight="1" x14ac:dyDescent="0.2">
      <c r="A27" s="455" t="s">
        <v>553</v>
      </c>
      <c r="B27" s="445">
        <v>4.9354281483918729</v>
      </c>
      <c r="C27" s="445">
        <v>5.8229045113534994</v>
      </c>
      <c r="D27" s="445">
        <v>4.4030302117394058</v>
      </c>
      <c r="E27" s="445">
        <v>5.1072167293848354</v>
      </c>
      <c r="F27" s="445">
        <v>3.9366432011856243</v>
      </c>
      <c r="G27" s="445">
        <v>4.3875651784353478</v>
      </c>
      <c r="H27" s="445">
        <v>3.4713222497870921</v>
      </c>
      <c r="I27" s="445">
        <v>9.6816355509657424</v>
      </c>
      <c r="J27" s="445">
        <v>1.6006841781515757</v>
      </c>
      <c r="K27" s="445">
        <v>2.9242857432072218</v>
      </c>
      <c r="L27" s="445">
        <v>2.4488578304455362</v>
      </c>
      <c r="M27" s="445">
        <v>1.5417958838455033</v>
      </c>
      <c r="N27" s="445">
        <v>3.0660671775318598</v>
      </c>
      <c r="O27" s="445">
        <v>5.2220116494376549</v>
      </c>
      <c r="P27" s="445">
        <v>3.4596838713862521</v>
      </c>
      <c r="Q27" s="445">
        <v>2.5696481723377373</v>
      </c>
      <c r="R27" s="445">
        <v>2.7585211780158594</v>
      </c>
      <c r="S27" s="445">
        <v>2.1056133546421405</v>
      </c>
      <c r="T27" s="445">
        <v>2.3009904718076371</v>
      </c>
      <c r="U27" s="445">
        <v>2.4926777590826945</v>
      </c>
      <c r="V27" s="445">
        <v>1.855892044821855</v>
      </c>
      <c r="W27" s="445">
        <v>1.837646016289711</v>
      </c>
      <c r="X27" s="445">
        <v>2.2289676637582017</v>
      </c>
      <c r="Y27" s="445">
        <v>2.5989760034546388</v>
      </c>
      <c r="Z27" s="445">
        <v>1.7739932588256164</v>
      </c>
      <c r="AA27" s="445">
        <v>0.77858729228750889</v>
      </c>
      <c r="AB27" s="445">
        <v>1.9216947810613136</v>
      </c>
      <c r="AC27" s="445">
        <v>0.76032762517368735</v>
      </c>
      <c r="AD27" s="447"/>
      <c r="AE27" s="52">
        <v>1.1251314997440325</v>
      </c>
      <c r="AF27" s="52">
        <v>0.92396677415480144</v>
      </c>
    </row>
    <row r="28" spans="1:32" s="30" customFormat="1" ht="11.25" customHeight="1" x14ac:dyDescent="0.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32"/>
      <c r="AE28" s="52"/>
      <c r="AF28" s="52"/>
    </row>
    <row r="29" spans="1:32" s="30" customFormat="1" ht="11.25" customHeight="1" x14ac:dyDescent="0.2">
      <c r="A29" s="30" t="s">
        <v>180</v>
      </c>
      <c r="B29" s="52">
        <v>9.671075960928853</v>
      </c>
      <c r="C29" s="52">
        <v>14.702665485672073</v>
      </c>
      <c r="D29" s="52">
        <v>16.105826014130177</v>
      </c>
      <c r="E29" s="52">
        <v>12.825354300412549</v>
      </c>
      <c r="F29" s="52">
        <v>14.873837981407702</v>
      </c>
      <c r="G29" s="52">
        <v>9.536929108826957</v>
      </c>
      <c r="H29" s="52">
        <v>13.019596251763803</v>
      </c>
      <c r="I29" s="52">
        <v>13.699063194832291</v>
      </c>
      <c r="J29" s="52">
        <v>10.167589930579902</v>
      </c>
      <c r="K29" s="52">
        <v>7.0053030143818873</v>
      </c>
      <c r="L29" s="52">
        <v>10.915070190943309</v>
      </c>
      <c r="M29" s="52">
        <v>7.0885035105813632</v>
      </c>
      <c r="N29" s="52">
        <v>9.2798149747660421</v>
      </c>
      <c r="O29" s="52">
        <v>7.1861537190142037</v>
      </c>
      <c r="P29" s="52">
        <v>10.122921185827911</v>
      </c>
      <c r="Q29" s="52">
        <v>10.908971902124705</v>
      </c>
      <c r="R29" s="52">
        <v>9.856424746197062</v>
      </c>
      <c r="S29" s="52">
        <v>11.703648978308019</v>
      </c>
      <c r="T29" s="52">
        <v>8.4075697371355052</v>
      </c>
      <c r="U29" s="52">
        <v>5.8490862630553435</v>
      </c>
      <c r="V29" s="52">
        <v>12.807002136939785</v>
      </c>
      <c r="W29" s="52">
        <v>7.6785537992387258</v>
      </c>
      <c r="X29" s="52">
        <v>8.7646899856112999</v>
      </c>
      <c r="Y29" s="52">
        <v>8.0475831644560198</v>
      </c>
      <c r="Z29" s="52">
        <v>5.8552937344697487</v>
      </c>
      <c r="AA29" s="52">
        <v>5.8551223171646569</v>
      </c>
      <c r="AB29" s="52">
        <v>3.299894403379092</v>
      </c>
      <c r="AC29" s="52">
        <v>6.591475025633514</v>
      </c>
      <c r="AD29" s="32"/>
      <c r="AE29" s="52">
        <v>4.3825210452312691</v>
      </c>
      <c r="AF29" s="52">
        <v>3.6404541830638792</v>
      </c>
    </row>
    <row r="30" spans="1:32" s="30" customFormat="1" ht="11.25" customHeight="1" x14ac:dyDescent="0.2">
      <c r="A30" s="30" t="s">
        <v>181</v>
      </c>
      <c r="B30" s="52">
        <v>9.9921912875493604</v>
      </c>
      <c r="C30" s="52">
        <v>13.352125213263111</v>
      </c>
      <c r="D30" s="52">
        <v>11.880849926301602</v>
      </c>
      <c r="E30" s="52">
        <v>11.109835537401262</v>
      </c>
      <c r="F30" s="52">
        <v>10.312201912913455</v>
      </c>
      <c r="G30" s="52">
        <v>13.57733392535402</v>
      </c>
      <c r="H30" s="52">
        <v>8.4061869535978477</v>
      </c>
      <c r="I30" s="52">
        <v>6.1970290713569671</v>
      </c>
      <c r="J30" s="52">
        <v>8.7104220199468667</v>
      </c>
      <c r="K30" s="52">
        <v>9.0308783793546894</v>
      </c>
      <c r="L30" s="52">
        <v>7.9589894977515856</v>
      </c>
      <c r="M30" s="52">
        <v>10.150260100415073</v>
      </c>
      <c r="N30" s="52">
        <v>6.5415771742567133</v>
      </c>
      <c r="O30" s="52">
        <v>8.7404947120006984</v>
      </c>
      <c r="P30" s="52">
        <v>10.956022525582313</v>
      </c>
      <c r="Q30" s="52">
        <v>10.233357089340862</v>
      </c>
      <c r="R30" s="52">
        <v>9.8851492108355874</v>
      </c>
      <c r="S30" s="52">
        <v>8.4122130703846203</v>
      </c>
      <c r="T30" s="52">
        <v>7.6660521656597371</v>
      </c>
      <c r="U30" s="52">
        <v>5.1109813084112146</v>
      </c>
      <c r="V30" s="52">
        <v>5.8368384764392367</v>
      </c>
      <c r="W30" s="52">
        <v>6.1811438752136132</v>
      </c>
      <c r="X30" s="52">
        <v>4.7090018002876111</v>
      </c>
      <c r="Y30" s="52">
        <v>4.3207120533463916</v>
      </c>
      <c r="Z30" s="52">
        <v>6.4543426969112385</v>
      </c>
      <c r="AA30" s="52">
        <v>1.4273989223138137</v>
      </c>
      <c r="AB30" s="52">
        <v>4.6169363431022967</v>
      </c>
      <c r="AC30" s="52">
        <v>3.1789426836634136</v>
      </c>
      <c r="AD30" s="32"/>
      <c r="AE30" s="52">
        <v>2.4527409379982128</v>
      </c>
      <c r="AF30" s="52">
        <v>4.1644976574700676</v>
      </c>
    </row>
    <row r="31" spans="1:32" ht="11.25" customHeight="1" x14ac:dyDescent="0.2">
      <c r="A31" s="2" t="s">
        <v>182</v>
      </c>
      <c r="B31" s="52">
        <v>12.953317030471696</v>
      </c>
      <c r="C31" s="52">
        <v>7.0748320709998707</v>
      </c>
      <c r="D31" s="52">
        <v>10.226034697722348</v>
      </c>
      <c r="E31" s="52">
        <v>10.202199751223283</v>
      </c>
      <c r="F31" s="52">
        <v>10.136057073798293</v>
      </c>
      <c r="G31" s="52">
        <v>11.605999528022686</v>
      </c>
      <c r="H31" s="52">
        <v>9.2507651153647501</v>
      </c>
      <c r="I31" s="52">
        <v>9.9963090551181111</v>
      </c>
      <c r="J31" s="52">
        <v>8.4313154385050506</v>
      </c>
      <c r="K31" s="52">
        <v>8.0228306838890102</v>
      </c>
      <c r="L31" s="52">
        <v>7.2768775301511672</v>
      </c>
      <c r="M31" s="52">
        <v>6.5387884778854328</v>
      </c>
      <c r="N31" s="52">
        <v>6.5753594207495132</v>
      </c>
      <c r="O31" s="52">
        <v>10.478885046631039</v>
      </c>
      <c r="P31" s="52">
        <v>7.7851000969244959</v>
      </c>
      <c r="Q31" s="52">
        <v>6.2283710084900479</v>
      </c>
      <c r="R31" s="52">
        <v>8.5285532084804831</v>
      </c>
      <c r="S31" s="52">
        <v>6.5659374613768389</v>
      </c>
      <c r="T31" s="52">
        <v>5.7662589280909069</v>
      </c>
      <c r="U31" s="52">
        <v>8.0458228769563807</v>
      </c>
      <c r="V31" s="52">
        <v>5.3559609933012231</v>
      </c>
      <c r="W31" s="52">
        <v>9.2559429190024503</v>
      </c>
      <c r="X31" s="52">
        <v>3.2103630519316355</v>
      </c>
      <c r="Y31" s="52">
        <v>2.4002496259610999</v>
      </c>
      <c r="Z31" s="52">
        <v>6.3655496453195308</v>
      </c>
      <c r="AA31" s="52">
        <v>1.9781924069062653</v>
      </c>
      <c r="AB31" s="52">
        <v>3.5397255532787693</v>
      </c>
      <c r="AC31" s="52">
        <v>2.7319845135506431</v>
      </c>
      <c r="AD31" s="32"/>
      <c r="AE31" s="52">
        <v>2.3161194191172498</v>
      </c>
      <c r="AF31" s="52">
        <v>3.4390129268674796</v>
      </c>
    </row>
    <row r="32" spans="1:32" ht="11.25" customHeight="1" x14ac:dyDescent="0.2">
      <c r="A32" s="2" t="s">
        <v>183</v>
      </c>
      <c r="B32" s="52">
        <v>10.215584049598421</v>
      </c>
      <c r="C32" s="52">
        <v>12.712268398360118</v>
      </c>
      <c r="D32" s="52">
        <v>14.117813150742951</v>
      </c>
      <c r="E32" s="52">
        <v>13.361133868013093</v>
      </c>
      <c r="F32" s="52">
        <v>11.511614521378464</v>
      </c>
      <c r="G32" s="52">
        <v>8.6485140123224031</v>
      </c>
      <c r="H32" s="52">
        <v>17.907076049974517</v>
      </c>
      <c r="I32" s="52">
        <v>14.815070027046117</v>
      </c>
      <c r="J32" s="52">
        <v>8.6054076381598197</v>
      </c>
      <c r="K32" s="52">
        <v>9.2718825012104951</v>
      </c>
      <c r="L32" s="52">
        <v>13.105436686945605</v>
      </c>
      <c r="M32" s="52">
        <v>10.757501622300648</v>
      </c>
      <c r="N32" s="52">
        <v>8.4142031749593311</v>
      </c>
      <c r="O32" s="52">
        <v>6.7162015991629493</v>
      </c>
      <c r="P32" s="52">
        <v>9.9795063708455842</v>
      </c>
      <c r="Q32" s="52">
        <v>4.6719063893710535</v>
      </c>
      <c r="R32" s="52">
        <v>6.1369625645283561</v>
      </c>
      <c r="S32" s="52">
        <v>7.2297170288754895</v>
      </c>
      <c r="T32" s="52">
        <v>7.9560248806596272</v>
      </c>
      <c r="U32" s="52">
        <v>10.505647691293355</v>
      </c>
      <c r="V32" s="52">
        <v>6.8901742488803466</v>
      </c>
      <c r="W32" s="52">
        <v>8.3420683251665686</v>
      </c>
      <c r="X32" s="52">
        <v>6.5307781059292207</v>
      </c>
      <c r="Y32" s="52">
        <v>5.7998963268531574</v>
      </c>
      <c r="Z32" s="52">
        <v>5.0641336352521575</v>
      </c>
      <c r="AA32" s="52">
        <v>5.4142437925694917</v>
      </c>
      <c r="AB32" s="52">
        <v>3.6157865239636253</v>
      </c>
      <c r="AC32" s="52">
        <v>8.6782014427509893</v>
      </c>
      <c r="AD32" s="32"/>
      <c r="AE32" s="52">
        <v>3.2450089958860495</v>
      </c>
      <c r="AF32" s="52">
        <v>5.0196663356077202</v>
      </c>
    </row>
    <row r="33" spans="1:32" ht="11.25" customHeight="1" x14ac:dyDescent="0.2">
      <c r="A33" s="2" t="s">
        <v>184</v>
      </c>
      <c r="B33" s="52">
        <v>17.637721206420132</v>
      </c>
      <c r="C33" s="52">
        <v>11.470640374568548</v>
      </c>
      <c r="D33" s="52">
        <v>11.85052996267083</v>
      </c>
      <c r="E33" s="52">
        <v>14.982369583699182</v>
      </c>
      <c r="F33" s="52">
        <v>12.490328669120785</v>
      </c>
      <c r="G33" s="52">
        <v>12.789757132882119</v>
      </c>
      <c r="H33" s="52">
        <v>15.898306139165477</v>
      </c>
      <c r="I33" s="52">
        <v>15.560704035409247</v>
      </c>
      <c r="J33" s="52">
        <v>11.049265914395813</v>
      </c>
      <c r="K33" s="52">
        <v>10.357184779081249</v>
      </c>
      <c r="L33" s="52">
        <v>11.438118048310452</v>
      </c>
      <c r="M33" s="52">
        <v>12.204094299293208</v>
      </c>
      <c r="N33" s="52">
        <v>8.0804957911156698</v>
      </c>
      <c r="O33" s="52">
        <v>7.7951712457392306</v>
      </c>
      <c r="P33" s="52">
        <v>6.0559210877859195</v>
      </c>
      <c r="Q33" s="52">
        <v>10.384513467639708</v>
      </c>
      <c r="R33" s="52">
        <v>6.4708398790671922</v>
      </c>
      <c r="S33" s="52">
        <v>5.4149278731607291</v>
      </c>
      <c r="T33" s="52">
        <v>10.113195553083441</v>
      </c>
      <c r="U33" s="52">
        <v>4.3384104787074431</v>
      </c>
      <c r="V33" s="52">
        <v>5.4349007587121463</v>
      </c>
      <c r="W33" s="52">
        <v>7.6182736991797659</v>
      </c>
      <c r="X33" s="52">
        <v>8.346760731031079</v>
      </c>
      <c r="Y33" s="52">
        <v>5.4365948069646404</v>
      </c>
      <c r="Z33" s="52">
        <v>5.4304539859532257</v>
      </c>
      <c r="AA33" s="52">
        <v>5.0631446468094952</v>
      </c>
      <c r="AB33" s="52">
        <v>3.6214826349907652</v>
      </c>
      <c r="AC33" s="52">
        <v>5.7837527156526427</v>
      </c>
      <c r="AD33" s="32"/>
      <c r="AE33" s="52">
        <v>2.8780084181746233</v>
      </c>
      <c r="AF33" s="52">
        <v>2.1429260226221558</v>
      </c>
    </row>
    <row r="34" spans="1:32" ht="11.25" customHeight="1" x14ac:dyDescent="0.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32"/>
      <c r="AE34" s="52"/>
      <c r="AF34" s="52"/>
    </row>
    <row r="35" spans="1:32" ht="11.25" customHeight="1" x14ac:dyDescent="0.2">
      <c r="A35" s="2" t="s">
        <v>185</v>
      </c>
      <c r="B35" s="52">
        <v>12.961565147113765</v>
      </c>
      <c r="C35" s="52">
        <v>15.320446284600271</v>
      </c>
      <c r="D35" s="52">
        <v>11.139621713811595</v>
      </c>
      <c r="E35" s="52">
        <v>14.232739917834778</v>
      </c>
      <c r="F35" s="52">
        <v>15.739688584502932</v>
      </c>
      <c r="G35" s="52">
        <v>12.636173919702859</v>
      </c>
      <c r="H35" s="52">
        <v>13.778322106552357</v>
      </c>
      <c r="I35" s="52">
        <v>12.268574429990529</v>
      </c>
      <c r="J35" s="52">
        <v>8.8269044046252976</v>
      </c>
      <c r="K35" s="52">
        <v>9.988666705084615</v>
      </c>
      <c r="L35" s="52">
        <v>8.1303960664369512</v>
      </c>
      <c r="M35" s="52">
        <v>6.2357017307969613</v>
      </c>
      <c r="N35" s="52">
        <v>9.4356683991602264</v>
      </c>
      <c r="O35" s="52">
        <v>6.7491384923218627</v>
      </c>
      <c r="P35" s="52">
        <v>11.231493106671106</v>
      </c>
      <c r="Q35" s="52">
        <v>8.9103818098605529</v>
      </c>
      <c r="R35" s="52">
        <v>10.60886738099707</v>
      </c>
      <c r="S35" s="52">
        <v>5.320912413688661</v>
      </c>
      <c r="T35" s="52">
        <v>9.0125151062042974</v>
      </c>
      <c r="U35" s="52">
        <v>4.0950879420135546</v>
      </c>
      <c r="V35" s="52">
        <v>2.8719598253848426</v>
      </c>
      <c r="W35" s="52">
        <v>7.3777143840838111</v>
      </c>
      <c r="X35" s="52">
        <v>7.8045093633574174</v>
      </c>
      <c r="Y35" s="52">
        <v>6.9851913942442021</v>
      </c>
      <c r="Z35" s="52">
        <v>5.3488697426782199</v>
      </c>
      <c r="AA35" s="52">
        <v>3.2972694487377638</v>
      </c>
      <c r="AB35" s="52">
        <v>3.3036691375358758</v>
      </c>
      <c r="AC35" s="52">
        <v>4.132555861823862</v>
      </c>
      <c r="AD35" s="32"/>
      <c r="AE35" s="52">
        <v>4.1295693685062522</v>
      </c>
      <c r="AF35" s="52">
        <v>5.7598709788900733</v>
      </c>
    </row>
    <row r="36" spans="1:32" ht="11.25" customHeight="1" x14ac:dyDescent="0.2">
      <c r="A36" s="2" t="s">
        <v>186</v>
      </c>
      <c r="B36" s="52">
        <v>19.375512333258811</v>
      </c>
      <c r="C36" s="52">
        <v>8.2370472432100517</v>
      </c>
      <c r="D36" s="52">
        <v>8.2465570624264366</v>
      </c>
      <c r="E36" s="52">
        <v>14.166840645411435</v>
      </c>
      <c r="F36" s="52">
        <v>19.289407889367826</v>
      </c>
      <c r="G36" s="52">
        <v>14.735570192888614</v>
      </c>
      <c r="H36" s="52">
        <v>16.17540015734253</v>
      </c>
      <c r="I36" s="52">
        <v>24.280774041645206</v>
      </c>
      <c r="J36" s="52">
        <v>13.963093339604477</v>
      </c>
      <c r="K36" s="52">
        <v>12.47239565373695</v>
      </c>
      <c r="L36" s="52">
        <v>12.538352607977343</v>
      </c>
      <c r="M36" s="52">
        <v>14.863147568760636</v>
      </c>
      <c r="N36" s="52">
        <v>7.5107215550197903</v>
      </c>
      <c r="O36" s="52">
        <v>9.8659745306072892</v>
      </c>
      <c r="P36" s="52">
        <v>7.6508167246853604</v>
      </c>
      <c r="Q36" s="52">
        <v>13.892533535032339</v>
      </c>
      <c r="R36" s="52">
        <v>12.443034233897937</v>
      </c>
      <c r="S36" s="52">
        <v>6.2525889626173337</v>
      </c>
      <c r="T36" s="52">
        <v>14.88503270790082</v>
      </c>
      <c r="U36" s="52">
        <v>7.0630336514314411</v>
      </c>
      <c r="V36" s="52">
        <v>12.595648203545675</v>
      </c>
      <c r="W36" s="52">
        <v>8.660053534876397</v>
      </c>
      <c r="X36" s="52">
        <v>7.0901313249879863</v>
      </c>
      <c r="Y36" s="52">
        <v>4.7282441665287598</v>
      </c>
      <c r="Z36" s="52">
        <v>5.5263448754993449</v>
      </c>
      <c r="AA36" s="52">
        <v>7.1038984616113217</v>
      </c>
      <c r="AB36" s="52">
        <v>4.7506314380953132</v>
      </c>
      <c r="AC36" s="52">
        <v>5.5467072368681709</v>
      </c>
      <c r="AD36" s="32"/>
      <c r="AE36" s="52">
        <v>4.7445457492823877</v>
      </c>
      <c r="AF36" s="52">
        <v>3.9443063937206642</v>
      </c>
    </row>
    <row r="37" spans="1:32" ht="11.25" customHeight="1" x14ac:dyDescent="0.2">
      <c r="A37" s="2" t="s">
        <v>187</v>
      </c>
      <c r="B37" s="52">
        <v>12.232166520560233</v>
      </c>
      <c r="C37" s="52">
        <v>12.234710689874554</v>
      </c>
      <c r="D37" s="52">
        <v>13.83784487775892</v>
      </c>
      <c r="E37" s="52">
        <v>8.0801224946570187</v>
      </c>
      <c r="F37" s="52">
        <v>13.192928590275612</v>
      </c>
      <c r="G37" s="52">
        <v>11.509398018796038</v>
      </c>
      <c r="H37" s="52">
        <v>7.4851773790060472</v>
      </c>
      <c r="I37" s="52">
        <v>6.6409622363635652</v>
      </c>
      <c r="J37" s="52">
        <v>10.845524865302455</v>
      </c>
      <c r="K37" s="52">
        <v>10.393609854681936</v>
      </c>
      <c r="L37" s="52">
        <v>8.0622869252741172</v>
      </c>
      <c r="M37" s="52">
        <v>5.3867908193693603</v>
      </c>
      <c r="N37" s="52">
        <v>6.9454358839803518</v>
      </c>
      <c r="O37" s="52">
        <v>5.818396217266673</v>
      </c>
      <c r="P37" s="52">
        <v>7.7908924467297727</v>
      </c>
      <c r="Q37" s="52">
        <v>5.8676263495540608</v>
      </c>
      <c r="R37" s="52">
        <v>7.4563021450603957</v>
      </c>
      <c r="S37" s="52">
        <v>8.2278728989538852</v>
      </c>
      <c r="T37" s="52">
        <v>12.111456656612855</v>
      </c>
      <c r="U37" s="52">
        <v>8.5644768856447691</v>
      </c>
      <c r="V37" s="52">
        <v>6.9861673885706299</v>
      </c>
      <c r="W37" s="52">
        <v>5.8234108882254514</v>
      </c>
      <c r="X37" s="52">
        <v>5.0467209900890166</v>
      </c>
      <c r="Y37" s="52">
        <v>5.0424340216902239</v>
      </c>
      <c r="Z37" s="52">
        <v>7.3487321503163825</v>
      </c>
      <c r="AA37" s="52">
        <v>1.9283725307189745</v>
      </c>
      <c r="AB37" s="52">
        <v>6.1617379181798224</v>
      </c>
      <c r="AC37" s="52">
        <v>4.2272411103040923</v>
      </c>
      <c r="AD37" s="32"/>
      <c r="AE37" s="52">
        <v>1.9148870982566868</v>
      </c>
      <c r="AF37" s="52">
        <v>3.0492220672201005</v>
      </c>
    </row>
    <row r="38" spans="1:32" ht="11.25" customHeight="1" x14ac:dyDescent="0.2">
      <c r="A38" s="1" t="s">
        <v>188</v>
      </c>
      <c r="B38" s="78">
        <v>9.9123141441097982</v>
      </c>
      <c r="C38" s="78">
        <v>15.706465317442987</v>
      </c>
      <c r="D38" s="78">
        <v>9.5846767855294388</v>
      </c>
      <c r="E38" s="78">
        <v>9.5589134956564301</v>
      </c>
      <c r="F38" s="78">
        <v>13.31618715710818</v>
      </c>
      <c r="G38" s="78">
        <v>9.8583805714069044</v>
      </c>
      <c r="H38" s="78">
        <v>10.195065588255284</v>
      </c>
      <c r="I38" s="78">
        <v>10.146980897368925</v>
      </c>
      <c r="J38" s="78">
        <v>7.8624593772932174</v>
      </c>
      <c r="K38" s="78">
        <v>7.4725011956001914</v>
      </c>
      <c r="L38" s="78">
        <v>8.2703346854077466</v>
      </c>
      <c r="M38" s="78">
        <v>8.323244552058112</v>
      </c>
      <c r="N38" s="78">
        <v>10.292889900387699</v>
      </c>
      <c r="O38" s="78">
        <v>12.285342434724521</v>
      </c>
      <c r="P38" s="78">
        <v>5.8118359977372585</v>
      </c>
      <c r="Q38" s="78">
        <v>9.366292275150446</v>
      </c>
      <c r="R38" s="78">
        <v>10.599333419698272</v>
      </c>
      <c r="S38" s="78">
        <v>12.222432500630836</v>
      </c>
      <c r="T38" s="78">
        <v>5.9318079359681102</v>
      </c>
      <c r="U38" s="78">
        <v>7.9181265712532412</v>
      </c>
      <c r="V38" s="78">
        <v>5.5612933979502666</v>
      </c>
      <c r="W38" s="78">
        <v>5.1610649261967714</v>
      </c>
      <c r="X38" s="78">
        <v>10.774056072976274</v>
      </c>
      <c r="Y38" s="78">
        <v>8.4108668399572242</v>
      </c>
      <c r="Z38" s="78">
        <v>2.8110304836177158</v>
      </c>
      <c r="AA38" s="78">
        <v>4.0223805252424487</v>
      </c>
      <c r="AB38" s="78">
        <v>8.0468325655313926</v>
      </c>
      <c r="AC38" s="78">
        <v>6.0328913234956989</v>
      </c>
      <c r="AD38" s="394" t="s">
        <v>623</v>
      </c>
      <c r="AE38" s="78">
        <v>6.815375487098895</v>
      </c>
      <c r="AF38" s="78">
        <v>5.2002704140615315</v>
      </c>
    </row>
    <row r="39" spans="1:32" ht="11.25" customHeight="1" x14ac:dyDescent="0.2">
      <c r="B39" s="21"/>
      <c r="C39" s="21"/>
      <c r="D39" s="21"/>
      <c r="E39" s="21"/>
      <c r="F39" s="21"/>
      <c r="G39" s="21"/>
      <c r="H39" s="21"/>
      <c r="I39" s="21"/>
      <c r="J39" s="21"/>
      <c r="K39" s="21"/>
      <c r="L39" s="21"/>
      <c r="M39" s="21"/>
      <c r="AD39" s="32"/>
    </row>
    <row r="40" spans="1:32" ht="11.25" customHeight="1" x14ac:dyDescent="0.2">
      <c r="A40" s="2" t="s">
        <v>386</v>
      </c>
      <c r="AD40" s="32"/>
      <c r="AE40" s="81"/>
    </row>
    <row r="41" spans="1:32" ht="11.25" customHeight="1" x14ac:dyDescent="0.2">
      <c r="A41" s="25" t="s">
        <v>387</v>
      </c>
      <c r="AD41" s="32"/>
    </row>
    <row r="42" spans="1:32" ht="11.25" customHeight="1" x14ac:dyDescent="0.2">
      <c r="A42" s="30"/>
      <c r="AD42" s="32"/>
    </row>
    <row r="43" spans="1:32" ht="11.25" customHeight="1" x14ac:dyDescent="0.2">
      <c r="AD43" s="2"/>
    </row>
    <row r="44" spans="1:32" ht="11.25" customHeight="1" x14ac:dyDescent="0.2">
      <c r="AD44" s="2"/>
    </row>
    <row r="45" spans="1:32" ht="11.25" customHeight="1" x14ac:dyDescent="0.2">
      <c r="AD45" s="2"/>
    </row>
    <row r="46" spans="1:32" ht="11.25" customHeight="1" x14ac:dyDescent="0.2">
      <c r="AD46" s="2"/>
    </row>
    <row r="47" spans="1:32" ht="11.25" customHeight="1" x14ac:dyDescent="0.2">
      <c r="AD47" s="2"/>
    </row>
    <row r="48" spans="1:32" ht="11.25" customHeight="1" x14ac:dyDescent="0.2">
      <c r="AD48" s="2"/>
    </row>
    <row r="49" spans="30:30" ht="11.25" customHeight="1" x14ac:dyDescent="0.2">
      <c r="AD49" s="2"/>
    </row>
    <row r="50" spans="30:30" ht="11.25" customHeight="1" x14ac:dyDescent="0.2">
      <c r="AD50" s="2"/>
    </row>
    <row r="51" spans="30:30" ht="11.25" customHeight="1" x14ac:dyDescent="0.2">
      <c r="AD51" s="2"/>
    </row>
    <row r="52" spans="30:30" ht="11.25" customHeight="1" x14ac:dyDescent="0.2">
      <c r="AD52" s="2"/>
    </row>
    <row r="53" spans="30:30" ht="11.25" customHeight="1" x14ac:dyDescent="0.2">
      <c r="AD53" s="2"/>
    </row>
    <row r="54" spans="30:30" ht="11.25" customHeight="1" x14ac:dyDescent="0.2">
      <c r="AD54" s="2"/>
    </row>
    <row r="55" spans="30:30" ht="11.25" customHeight="1" x14ac:dyDescent="0.2">
      <c r="AD55" s="2"/>
    </row>
    <row r="56" spans="30:30" ht="11.25" customHeight="1" x14ac:dyDescent="0.2">
      <c r="AD56" s="2"/>
    </row>
    <row r="57" spans="30:30" ht="11.25" customHeight="1" x14ac:dyDescent="0.2">
      <c r="AD57" s="2"/>
    </row>
    <row r="58" spans="30:30" ht="11.25" customHeight="1" x14ac:dyDescent="0.2">
      <c r="AD58" s="2"/>
    </row>
    <row r="59" spans="30:30" ht="11.25" customHeight="1" x14ac:dyDescent="0.2">
      <c r="AD59" s="2"/>
    </row>
    <row r="60" spans="30:30" ht="11.25" customHeight="1" x14ac:dyDescent="0.2">
      <c r="AD60" s="2"/>
    </row>
    <row r="61" spans="30:30" ht="11.25" customHeight="1" x14ac:dyDescent="0.2">
      <c r="AD61" s="2"/>
    </row>
    <row r="62" spans="30:30" ht="11.25" customHeight="1" x14ac:dyDescent="0.2">
      <c r="AD62" s="2"/>
    </row>
    <row r="63" spans="30:30" ht="11.25" customHeight="1" x14ac:dyDescent="0.2">
      <c r="AD63" s="2"/>
    </row>
    <row r="64" spans="30:30" ht="11.25" customHeight="1" x14ac:dyDescent="0.2">
      <c r="AD64" s="2"/>
    </row>
    <row r="65" spans="30:30" ht="11.25" customHeight="1" x14ac:dyDescent="0.2">
      <c r="AD65" s="2"/>
    </row>
    <row r="66" spans="30:30" ht="11.25" customHeight="1" x14ac:dyDescent="0.2">
      <c r="AD66" s="2"/>
    </row>
    <row r="67" spans="30:30" ht="11.25" customHeight="1" x14ac:dyDescent="0.2">
      <c r="AD67" s="2"/>
    </row>
    <row r="68" spans="30:30" ht="11.25" customHeight="1" x14ac:dyDescent="0.2">
      <c r="AD68" s="2"/>
    </row>
    <row r="69" spans="30:30" ht="11.25" customHeight="1" x14ac:dyDescent="0.2">
      <c r="AD69" s="2"/>
    </row>
    <row r="70" spans="30:30" ht="11.25" customHeight="1" x14ac:dyDescent="0.2">
      <c r="AD70" s="2"/>
    </row>
    <row r="71" spans="30:30" ht="11.25" customHeight="1" x14ac:dyDescent="0.2">
      <c r="AD71" s="2"/>
    </row>
    <row r="72" spans="30:30" ht="11.25" customHeight="1" x14ac:dyDescent="0.2">
      <c r="AD72" s="2"/>
    </row>
    <row r="73" spans="30:30" ht="11.25" customHeight="1" x14ac:dyDescent="0.2">
      <c r="AD73" s="2"/>
    </row>
    <row r="74" spans="30:30" ht="11.25" customHeight="1" x14ac:dyDescent="0.2">
      <c r="AD74" s="2"/>
    </row>
    <row r="75" spans="30:30" ht="11.25" customHeight="1" x14ac:dyDescent="0.2">
      <c r="AD75" s="2"/>
    </row>
    <row r="76" spans="30:30" ht="11.25" customHeight="1" x14ac:dyDescent="0.2">
      <c r="AD76" s="2"/>
    </row>
    <row r="77" spans="30:30" ht="11.25" customHeight="1" x14ac:dyDescent="0.2">
      <c r="AD77" s="2"/>
    </row>
    <row r="78" spans="30:30" ht="11.25" customHeight="1" x14ac:dyDescent="0.2">
      <c r="AD78" s="2"/>
    </row>
    <row r="79" spans="30:30" ht="11.25" customHeight="1" x14ac:dyDescent="0.2">
      <c r="AD79" s="2"/>
    </row>
    <row r="80" spans="30:30" ht="11.25" customHeight="1" x14ac:dyDescent="0.2">
      <c r="AD80" s="2"/>
    </row>
    <row r="81" spans="30:30" ht="11.25" customHeight="1" x14ac:dyDescent="0.2">
      <c r="AD81" s="2"/>
    </row>
    <row r="82" spans="30:30" ht="11.25" customHeight="1" x14ac:dyDescent="0.2">
      <c r="AD82" s="2"/>
    </row>
    <row r="83" spans="30:30" ht="11.25" customHeight="1" x14ac:dyDescent="0.2">
      <c r="AD83" s="2"/>
    </row>
    <row r="84" spans="30:30" ht="11.25" customHeight="1" x14ac:dyDescent="0.2">
      <c r="AD84" s="2"/>
    </row>
    <row r="85" spans="30:30" ht="11.25" customHeight="1" x14ac:dyDescent="0.2">
      <c r="AD85" s="2"/>
    </row>
    <row r="86" spans="30:30" ht="11.25" customHeight="1" x14ac:dyDescent="0.2">
      <c r="AD86" s="2"/>
    </row>
    <row r="87" spans="30:30" ht="11.25" customHeight="1" x14ac:dyDescent="0.2">
      <c r="AD87" s="2"/>
    </row>
    <row r="88" spans="30:30" ht="11.25" customHeight="1" x14ac:dyDescent="0.2">
      <c r="AD88" s="2"/>
    </row>
    <row r="89" spans="30:30" ht="11.25" customHeight="1" x14ac:dyDescent="0.2">
      <c r="AD89" s="2"/>
    </row>
    <row r="90" spans="30:30" ht="11.25" customHeight="1" x14ac:dyDescent="0.2">
      <c r="AD90" s="2"/>
    </row>
    <row r="91" spans="30:30" ht="11.25" customHeight="1" x14ac:dyDescent="0.2">
      <c r="AD91" s="2"/>
    </row>
    <row r="92" spans="30:30" ht="11.25" customHeight="1" x14ac:dyDescent="0.2">
      <c r="AD92" s="2"/>
    </row>
    <row r="93" spans="30:30" ht="11.25" customHeight="1" x14ac:dyDescent="0.2">
      <c r="AD93" s="2"/>
    </row>
    <row r="94" spans="30:30" ht="11.25" customHeight="1" x14ac:dyDescent="0.2">
      <c r="AD94" s="2"/>
    </row>
    <row r="95" spans="30:30" ht="11.25" customHeight="1" x14ac:dyDescent="0.2">
      <c r="AD95" s="2"/>
    </row>
    <row r="96" spans="30:30" ht="11.25" customHeight="1" x14ac:dyDescent="0.2">
      <c r="AD96" s="2"/>
    </row>
    <row r="97" spans="30:30" ht="11.25" customHeight="1" x14ac:dyDescent="0.2">
      <c r="AD97" s="2"/>
    </row>
    <row r="98" spans="30:30" ht="11.25" customHeight="1" x14ac:dyDescent="0.2">
      <c r="AD98" s="2"/>
    </row>
    <row r="99" spans="30:30" ht="11.25" customHeight="1" x14ac:dyDescent="0.2">
      <c r="AD99" s="2"/>
    </row>
    <row r="100" spans="30:30" ht="11.25" customHeight="1" x14ac:dyDescent="0.2">
      <c r="AD100" s="2"/>
    </row>
    <row r="101" spans="30:30" ht="11.25" customHeight="1" x14ac:dyDescent="0.2">
      <c r="AD101" s="2"/>
    </row>
    <row r="102" spans="30:30" ht="11.25" customHeight="1" x14ac:dyDescent="0.2">
      <c r="AD102" s="2"/>
    </row>
    <row r="103" spans="30:30" ht="11.25" customHeight="1" x14ac:dyDescent="0.2">
      <c r="AD103" s="2"/>
    </row>
    <row r="104" spans="30:30" ht="11.25" customHeight="1" x14ac:dyDescent="0.2">
      <c r="AD104" s="2"/>
    </row>
    <row r="105" spans="30:30" ht="11.25" customHeight="1" x14ac:dyDescent="0.2">
      <c r="AD105" s="2"/>
    </row>
    <row r="106" spans="30:30" ht="11.25" customHeight="1" x14ac:dyDescent="0.2">
      <c r="AD106" s="2"/>
    </row>
    <row r="107" spans="30:30" ht="11.25" customHeight="1" x14ac:dyDescent="0.2">
      <c r="AD107" s="2"/>
    </row>
    <row r="108" spans="30:30" ht="11.25" customHeight="1" x14ac:dyDescent="0.2">
      <c r="AD108" s="2"/>
    </row>
    <row r="109" spans="30:30" ht="11.25" customHeight="1" x14ac:dyDescent="0.2">
      <c r="AD109" s="2"/>
    </row>
    <row r="110" spans="30:30" ht="11.25" customHeight="1" x14ac:dyDescent="0.2">
      <c r="AD110" s="2"/>
    </row>
    <row r="111" spans="30:30" ht="11.25" customHeight="1" x14ac:dyDescent="0.2">
      <c r="AD111" s="2"/>
    </row>
    <row r="112" spans="30:30" ht="11.25" customHeight="1" x14ac:dyDescent="0.2">
      <c r="AD112" s="2"/>
    </row>
    <row r="113" spans="30:30" ht="11.25" customHeight="1" x14ac:dyDescent="0.2">
      <c r="AD113" s="2"/>
    </row>
    <row r="114" spans="30:30" ht="11.25" customHeight="1" x14ac:dyDescent="0.2">
      <c r="AD114" s="2"/>
    </row>
    <row r="115" spans="30:30" ht="11.25" customHeight="1" x14ac:dyDescent="0.2">
      <c r="AD115" s="2"/>
    </row>
    <row r="116" spans="30:30" ht="11.25" customHeight="1" x14ac:dyDescent="0.2">
      <c r="AD116" s="2"/>
    </row>
    <row r="117" spans="30:30" ht="11.25" customHeight="1" x14ac:dyDescent="0.2">
      <c r="AD117" s="2"/>
    </row>
    <row r="118" spans="30:30" ht="11.25" customHeight="1" x14ac:dyDescent="0.2">
      <c r="AD118" s="2"/>
    </row>
    <row r="119" spans="30:30" ht="11.25" customHeight="1" x14ac:dyDescent="0.2">
      <c r="AD119" s="2"/>
    </row>
    <row r="120" spans="30:30" ht="11.25" customHeight="1" x14ac:dyDescent="0.2">
      <c r="AD120" s="2"/>
    </row>
    <row r="121" spans="30:30" ht="11.25" customHeight="1" x14ac:dyDescent="0.2">
      <c r="AD121" s="2"/>
    </row>
    <row r="122" spans="30:30" ht="11.25" customHeight="1" x14ac:dyDescent="0.2">
      <c r="AD122" s="2"/>
    </row>
    <row r="123" spans="30:30" ht="11.25" customHeight="1" x14ac:dyDescent="0.2">
      <c r="AD123" s="2"/>
    </row>
    <row r="124" spans="30:30" ht="11.25" customHeight="1" x14ac:dyDescent="0.2">
      <c r="AD124" s="2"/>
    </row>
    <row r="125" spans="30:30" ht="11.25" customHeight="1" x14ac:dyDescent="0.2">
      <c r="AD125" s="2"/>
    </row>
    <row r="126" spans="30:30" ht="11.25" customHeight="1" x14ac:dyDescent="0.2">
      <c r="AD126" s="2"/>
    </row>
    <row r="127" spans="30:30" ht="11.25" customHeight="1" x14ac:dyDescent="0.2">
      <c r="AD127" s="2"/>
    </row>
    <row r="128" spans="30:30" ht="11.25" customHeight="1" x14ac:dyDescent="0.2">
      <c r="AD128" s="2"/>
    </row>
    <row r="129" spans="30:30" ht="11.25" customHeight="1" x14ac:dyDescent="0.2">
      <c r="AD129" s="2"/>
    </row>
    <row r="130" spans="30:30" ht="11.25" customHeight="1" x14ac:dyDescent="0.2">
      <c r="AD130" s="2"/>
    </row>
    <row r="131" spans="30:30" ht="11.25" customHeight="1" x14ac:dyDescent="0.2">
      <c r="AD131" s="2"/>
    </row>
    <row r="132" spans="30:30" ht="11.25" customHeight="1" x14ac:dyDescent="0.2">
      <c r="AD132" s="2"/>
    </row>
    <row r="133" spans="30:30" ht="11.25" customHeight="1" x14ac:dyDescent="0.2">
      <c r="AD133" s="2"/>
    </row>
    <row r="134" spans="30:30" ht="11.25" customHeight="1" x14ac:dyDescent="0.2">
      <c r="AD134" s="2"/>
    </row>
    <row r="135" spans="30:30" ht="11.25" customHeight="1" x14ac:dyDescent="0.2">
      <c r="AD135" s="2"/>
    </row>
    <row r="136" spans="30:30" ht="11.25" customHeight="1" x14ac:dyDescent="0.2">
      <c r="AD136" s="2"/>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row r="179" spans="30:30" ht="11.25" customHeight="1" x14ac:dyDescent="0.2">
      <c r="AD179" s="2"/>
    </row>
    <row r="180" spans="30:30" ht="11.25" customHeight="1" x14ac:dyDescent="0.2">
      <c r="AD180" s="2"/>
    </row>
    <row r="181" spans="30:30" ht="11.25" customHeight="1" x14ac:dyDescent="0.2">
      <c r="AD181" s="2"/>
    </row>
    <row r="182" spans="30:30" ht="11.25" customHeight="1" x14ac:dyDescent="0.2">
      <c r="AD182" s="2"/>
    </row>
    <row r="183" spans="30:30" ht="11.25" customHeight="1" x14ac:dyDescent="0.2">
      <c r="AD183" s="2"/>
    </row>
    <row r="184" spans="30:30" ht="11.25" customHeight="1" x14ac:dyDescent="0.2">
      <c r="AD184" s="2"/>
    </row>
    <row r="185" spans="30:30" ht="11.25" customHeight="1" x14ac:dyDescent="0.2">
      <c r="AD185" s="2"/>
    </row>
    <row r="186" spans="30:30" ht="11.25" customHeight="1" x14ac:dyDescent="0.2">
      <c r="AD186" s="2"/>
    </row>
    <row r="187" spans="30:30" ht="11.25" customHeight="1" x14ac:dyDescent="0.2">
      <c r="AD187" s="2"/>
    </row>
    <row r="188" spans="30:30" ht="11.25" customHeight="1" x14ac:dyDescent="0.2">
      <c r="AD188" s="2"/>
    </row>
    <row r="189" spans="30:30" ht="11.25" customHeight="1" x14ac:dyDescent="0.2">
      <c r="AD189" s="2"/>
    </row>
    <row r="190" spans="30:30" ht="11.25" customHeight="1" x14ac:dyDescent="0.2">
      <c r="AD190" s="2"/>
    </row>
    <row r="191" spans="30:30" ht="11.25" customHeight="1" x14ac:dyDescent="0.2">
      <c r="AD191" s="2"/>
    </row>
    <row r="192" spans="30:30" ht="11.25" customHeight="1" x14ac:dyDescent="0.2">
      <c r="AD192" s="2"/>
    </row>
    <row r="193" spans="30:30" ht="11.25" customHeight="1" x14ac:dyDescent="0.2">
      <c r="AD193" s="2"/>
    </row>
    <row r="194" spans="30:30" ht="11.25" customHeight="1" x14ac:dyDescent="0.2">
      <c r="AD194" s="2"/>
    </row>
    <row r="195" spans="30:30" ht="11.25" customHeight="1" x14ac:dyDescent="0.2">
      <c r="AD195" s="2"/>
    </row>
    <row r="196" spans="30:30" ht="11.25" customHeight="1" x14ac:dyDescent="0.2">
      <c r="AD196" s="2"/>
    </row>
    <row r="197" spans="30:30" ht="11.25" customHeight="1" x14ac:dyDescent="0.2">
      <c r="AD197" s="2"/>
    </row>
    <row r="198" spans="30:30" ht="11.25" customHeight="1" x14ac:dyDescent="0.2">
      <c r="AD198" s="2"/>
    </row>
    <row r="199" spans="30:30" ht="11.25" customHeight="1" x14ac:dyDescent="0.2">
      <c r="AD199" s="2"/>
    </row>
    <row r="200" spans="30:30" ht="11.25" customHeight="1" x14ac:dyDescent="0.2">
      <c r="AD200" s="2"/>
    </row>
    <row r="201" spans="30:30" ht="11.25" customHeight="1" x14ac:dyDescent="0.2">
      <c r="AD201" s="2"/>
    </row>
    <row r="202" spans="30:30" ht="11.25" customHeight="1" x14ac:dyDescent="0.2">
      <c r="AD202" s="2"/>
    </row>
    <row r="203" spans="30:30" ht="11.25" customHeight="1" x14ac:dyDescent="0.2">
      <c r="AD203" s="2"/>
    </row>
    <row r="204" spans="30:30" ht="11.25" customHeight="1" x14ac:dyDescent="0.2">
      <c r="AD204" s="2"/>
    </row>
    <row r="205" spans="30:30" ht="11.25" customHeight="1" x14ac:dyDescent="0.2">
      <c r="AD205" s="2"/>
    </row>
    <row r="206" spans="30:30" ht="11.25" customHeight="1" x14ac:dyDescent="0.2">
      <c r="AD206" s="2"/>
    </row>
    <row r="207" spans="30:30" ht="11.25" customHeight="1" x14ac:dyDescent="0.2">
      <c r="AD207" s="2"/>
    </row>
    <row r="208" spans="30:30" ht="11.25" customHeight="1" x14ac:dyDescent="0.2">
      <c r="AD208" s="2"/>
    </row>
    <row r="209" spans="30:30" ht="11.25" customHeight="1" x14ac:dyDescent="0.2">
      <c r="AD209" s="2"/>
    </row>
    <row r="210" spans="30:30" ht="11.25" customHeight="1" x14ac:dyDescent="0.2">
      <c r="AD210" s="2"/>
    </row>
    <row r="211" spans="30:30" ht="11.25" customHeight="1" x14ac:dyDescent="0.2">
      <c r="AD211" s="2"/>
    </row>
    <row r="212" spans="30:30" ht="11.25" customHeight="1" x14ac:dyDescent="0.2">
      <c r="AD212" s="2"/>
    </row>
    <row r="213" spans="30:30" ht="11.25" customHeight="1" x14ac:dyDescent="0.2">
      <c r="AD213" s="2"/>
    </row>
    <row r="214" spans="30:30" ht="11.25" customHeight="1" x14ac:dyDescent="0.2">
      <c r="AD214" s="2"/>
    </row>
    <row r="215" spans="30:30" ht="11.25" customHeight="1" x14ac:dyDescent="0.2">
      <c r="AD215" s="2"/>
    </row>
    <row r="216" spans="30:30" ht="11.25" customHeight="1" x14ac:dyDescent="0.2">
      <c r="AD216" s="2"/>
    </row>
    <row r="217" spans="30:30" ht="11.25" customHeight="1" x14ac:dyDescent="0.2">
      <c r="AD217" s="2"/>
    </row>
    <row r="218" spans="30:30" ht="11.25" customHeight="1" x14ac:dyDescent="0.2">
      <c r="AD218" s="2"/>
    </row>
    <row r="219" spans="30:30" ht="11.25" customHeight="1" x14ac:dyDescent="0.2">
      <c r="AD219" s="2"/>
    </row>
    <row r="220" spans="30:30" ht="11.25" customHeight="1" x14ac:dyDescent="0.2">
      <c r="AD220" s="2"/>
    </row>
    <row r="221" spans="30:30" ht="11.25" customHeight="1" x14ac:dyDescent="0.2">
      <c r="AD221" s="2"/>
    </row>
    <row r="222" spans="30:30" ht="11.25" customHeight="1" x14ac:dyDescent="0.2">
      <c r="AD222" s="2"/>
    </row>
    <row r="223" spans="30:30" ht="11.25" customHeight="1" x14ac:dyDescent="0.2">
      <c r="AD223" s="2"/>
    </row>
    <row r="224" spans="30:30" ht="11.25" customHeight="1" x14ac:dyDescent="0.2">
      <c r="AD224" s="2"/>
    </row>
    <row r="225" spans="30:30" ht="11.25" customHeight="1" x14ac:dyDescent="0.2">
      <c r="AD225" s="2"/>
    </row>
    <row r="226" spans="30:30" ht="11.25" customHeight="1" x14ac:dyDescent="0.2">
      <c r="AD226" s="2"/>
    </row>
    <row r="227" spans="30:30" ht="11.25" customHeight="1" x14ac:dyDescent="0.2">
      <c r="AD227" s="2"/>
    </row>
    <row r="228" spans="30:30" ht="11.25" customHeight="1" x14ac:dyDescent="0.2">
      <c r="AD228" s="2"/>
    </row>
    <row r="229" spans="30:30" ht="11.25" customHeight="1" x14ac:dyDescent="0.2">
      <c r="AD229" s="2"/>
    </row>
    <row r="230" spans="30:30" ht="11.25" customHeight="1" x14ac:dyDescent="0.2">
      <c r="AD230" s="2"/>
    </row>
    <row r="231" spans="30:30" ht="11.25" customHeight="1" x14ac:dyDescent="0.2">
      <c r="AD231" s="2"/>
    </row>
    <row r="232" spans="30:30" ht="11.25" customHeight="1" x14ac:dyDescent="0.2">
      <c r="AD232" s="2"/>
    </row>
    <row r="233" spans="30:30" ht="11.25" customHeight="1" x14ac:dyDescent="0.2">
      <c r="AD233" s="2"/>
    </row>
    <row r="234" spans="30:30" ht="11.25" customHeight="1" x14ac:dyDescent="0.2">
      <c r="AD234" s="2"/>
    </row>
    <row r="235" spans="30:30" ht="11.25" customHeight="1" x14ac:dyDescent="0.2">
      <c r="AD235" s="2"/>
    </row>
    <row r="236" spans="30:30" ht="11.25" customHeight="1" x14ac:dyDescent="0.2">
      <c r="AD236" s="2"/>
    </row>
    <row r="237" spans="30:30" ht="11.25" customHeight="1" x14ac:dyDescent="0.2">
      <c r="AD237" s="2"/>
    </row>
    <row r="238" spans="30:30" ht="11.25" customHeight="1" x14ac:dyDescent="0.2">
      <c r="AD238" s="2"/>
    </row>
    <row r="239" spans="30:30" ht="11.25" customHeight="1" x14ac:dyDescent="0.2">
      <c r="AD239" s="2"/>
    </row>
    <row r="240" spans="30:30" ht="11.25" customHeight="1" x14ac:dyDescent="0.2">
      <c r="AD240" s="2"/>
    </row>
    <row r="241" spans="30:30" ht="11.25" customHeight="1" x14ac:dyDescent="0.2">
      <c r="AD241" s="2"/>
    </row>
    <row r="242" spans="30:30" ht="11.25" customHeight="1" x14ac:dyDescent="0.2">
      <c r="AD242" s="2"/>
    </row>
    <row r="243" spans="30:30" ht="11.25" customHeight="1" x14ac:dyDescent="0.2">
      <c r="AD243" s="2"/>
    </row>
    <row r="244" spans="30:30" ht="11.25" customHeight="1" x14ac:dyDescent="0.2">
      <c r="AD244" s="2"/>
    </row>
    <row r="245" spans="30:30" ht="11.25" customHeight="1" x14ac:dyDescent="0.2">
      <c r="AD245" s="2"/>
    </row>
    <row r="246" spans="30:30" ht="11.25" customHeight="1" x14ac:dyDescent="0.2">
      <c r="AD246" s="2"/>
    </row>
    <row r="247" spans="30:30" ht="11.25" customHeight="1" x14ac:dyDescent="0.2">
      <c r="AD247" s="2"/>
    </row>
    <row r="248" spans="30:30" ht="11.25" customHeight="1" x14ac:dyDescent="0.2">
      <c r="AD248" s="2"/>
    </row>
    <row r="249" spans="30:30" ht="11.25" customHeight="1" x14ac:dyDescent="0.2">
      <c r="AD249" s="2"/>
    </row>
    <row r="250" spans="30:30" ht="11.25" customHeight="1" x14ac:dyDescent="0.2">
      <c r="AD250" s="2"/>
    </row>
    <row r="251" spans="30:30" ht="11.25" customHeight="1" x14ac:dyDescent="0.2">
      <c r="AD251" s="2"/>
    </row>
    <row r="252" spans="30:30" ht="11.25" customHeight="1" x14ac:dyDescent="0.2">
      <c r="AD252" s="2"/>
    </row>
    <row r="253" spans="30:30" ht="11.25" customHeight="1" x14ac:dyDescent="0.2">
      <c r="AD253" s="2"/>
    </row>
    <row r="254" spans="30:30" ht="11.25" customHeight="1" x14ac:dyDescent="0.2">
      <c r="AD254" s="2"/>
    </row>
    <row r="255" spans="30:30" ht="11.25" customHeight="1" x14ac:dyDescent="0.2">
      <c r="AD255" s="2"/>
    </row>
    <row r="256" spans="30:30" ht="11.25" customHeight="1" x14ac:dyDescent="0.2">
      <c r="AD256" s="2"/>
    </row>
    <row r="257" spans="30:30" ht="11.25" customHeight="1" x14ac:dyDescent="0.2">
      <c r="AD257" s="2"/>
    </row>
    <row r="258" spans="30:30" ht="11.25" customHeight="1" x14ac:dyDescent="0.2">
      <c r="AD258" s="2"/>
    </row>
    <row r="259" spans="30:30" ht="11.25" customHeight="1" x14ac:dyDescent="0.2">
      <c r="AD259" s="2"/>
    </row>
    <row r="260" spans="30:30" ht="11.25" customHeight="1" x14ac:dyDescent="0.2">
      <c r="AD260" s="2"/>
    </row>
    <row r="261" spans="30:30" ht="11.25" customHeight="1" x14ac:dyDescent="0.2">
      <c r="AD261" s="2"/>
    </row>
    <row r="262" spans="30:30" ht="11.25" customHeight="1" x14ac:dyDescent="0.2">
      <c r="AD262" s="2"/>
    </row>
    <row r="263" spans="30:30" ht="11.25" customHeight="1" x14ac:dyDescent="0.2">
      <c r="AD263" s="2"/>
    </row>
    <row r="264" spans="30:30" ht="11.25" customHeight="1" x14ac:dyDescent="0.2">
      <c r="AD264" s="2"/>
    </row>
    <row r="265" spans="30:30" ht="11.25" customHeight="1" x14ac:dyDescent="0.2">
      <c r="AD265" s="2"/>
    </row>
    <row r="266" spans="30:30" ht="11.25" customHeight="1" x14ac:dyDescent="0.2">
      <c r="AD266" s="2"/>
    </row>
    <row r="267" spans="30:30" ht="11.25" customHeight="1" x14ac:dyDescent="0.2">
      <c r="AD267" s="2"/>
    </row>
    <row r="268" spans="30:30" ht="11.25" customHeight="1" x14ac:dyDescent="0.2">
      <c r="AD268" s="2"/>
    </row>
    <row r="269" spans="30:30" ht="11.25" customHeight="1" x14ac:dyDescent="0.2">
      <c r="AD269" s="2"/>
    </row>
    <row r="270" spans="30:30" ht="11.25" customHeight="1" x14ac:dyDescent="0.2">
      <c r="AD270" s="2"/>
    </row>
    <row r="271" spans="30:30" ht="11.25" customHeight="1" x14ac:dyDescent="0.2">
      <c r="AD271" s="2"/>
    </row>
    <row r="272" spans="30:30" ht="11.25" customHeight="1" x14ac:dyDescent="0.2">
      <c r="AD272" s="2"/>
    </row>
  </sheetData>
  <pageMargins left="0.74803149606299213" right="0.74803149606299213" top="0.98425196850393704" bottom="0.98425196850393704" header="0.51181102362204722" footer="0.51181102362204722"/>
  <pageSetup paperSize="9" scale="83"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R45"/>
  <sheetViews>
    <sheetView zoomScaleNormal="100" workbookViewId="0">
      <pane ySplit="9" topLeftCell="A16" activePane="bottomLeft" state="frozen"/>
      <selection activeCell="C146" sqref="C146"/>
      <selection pane="bottomLeft"/>
    </sheetView>
  </sheetViews>
  <sheetFormatPr defaultColWidth="9.140625" defaultRowHeight="11.25" x14ac:dyDescent="0.2"/>
  <cols>
    <col min="1" max="1" width="11.42578125" style="2" customWidth="1"/>
    <col min="2" max="2" width="9.140625" style="2" customWidth="1"/>
    <col min="3" max="3" width="2.85546875" style="2" customWidth="1"/>
    <col min="4" max="4" width="8.140625" style="2" customWidth="1"/>
    <col min="5" max="5" width="7.28515625" style="2" customWidth="1"/>
    <col min="6" max="6" width="1" style="2" customWidth="1"/>
    <col min="7" max="7" width="7.85546875" style="2" customWidth="1"/>
    <col min="8" max="8" width="15.5703125" style="2" customWidth="1"/>
    <col min="9" max="9" width="7.28515625" style="2" customWidth="1"/>
    <col min="10" max="10" width="1" style="2" customWidth="1"/>
    <col min="11" max="11" width="15" style="2" customWidth="1"/>
    <col min="12" max="12" width="1" style="2" customWidth="1"/>
    <col min="13" max="13" width="13.42578125" style="2" customWidth="1"/>
    <col min="14" max="14" width="2.85546875" style="2" customWidth="1"/>
    <col min="15" max="15" width="10" style="2" customWidth="1"/>
    <col min="16" max="16" width="1" style="2" customWidth="1"/>
    <col min="17" max="18" width="10" style="2" customWidth="1"/>
    <col min="19" max="16384" width="9.140625" style="2"/>
  </cols>
  <sheetData>
    <row r="1" spans="1:18" s="4" customFormat="1" ht="11.25" customHeight="1" x14ac:dyDescent="0.2">
      <c r="A1" s="5" t="s">
        <v>668</v>
      </c>
      <c r="B1" s="5"/>
      <c r="C1" s="5"/>
      <c r="F1" s="5"/>
      <c r="J1" s="5"/>
      <c r="L1" s="5"/>
      <c r="N1" s="5"/>
      <c r="P1" s="5"/>
    </row>
    <row r="2" spans="1:18" s="4" customFormat="1" ht="11.25" hidden="1" customHeight="1" x14ac:dyDescent="0.2">
      <c r="A2" s="5" t="s">
        <v>317</v>
      </c>
      <c r="B2" s="5"/>
      <c r="C2" s="5"/>
      <c r="F2" s="5"/>
      <c r="J2" s="5"/>
      <c r="L2" s="5"/>
      <c r="N2" s="5"/>
      <c r="P2" s="5"/>
    </row>
    <row r="3" spans="1:18" s="4" customFormat="1" ht="11.25" customHeight="1" x14ac:dyDescent="0.2">
      <c r="A3" s="16" t="s">
        <v>669</v>
      </c>
      <c r="B3" s="16"/>
      <c r="C3" s="16"/>
      <c r="F3" s="16"/>
      <c r="J3" s="16"/>
      <c r="L3" s="16"/>
      <c r="N3" s="16"/>
      <c r="P3" s="16"/>
    </row>
    <row r="4" spans="1:18" s="4" customFormat="1" ht="11.25" hidden="1" customHeight="1" x14ac:dyDescent="0.2">
      <c r="A4" s="16" t="s">
        <v>317</v>
      </c>
      <c r="B4" s="16"/>
      <c r="C4" s="16"/>
      <c r="F4" s="16"/>
      <c r="J4" s="16"/>
      <c r="L4" s="16"/>
      <c r="N4" s="16"/>
      <c r="P4" s="16"/>
    </row>
    <row r="5" spans="1:18" s="4" customFormat="1" ht="11.25" customHeight="1" x14ac:dyDescent="0.2">
      <c r="A5" s="6"/>
      <c r="B5" s="6"/>
      <c r="C5" s="6"/>
      <c r="D5" s="6"/>
      <c r="E5" s="6"/>
      <c r="F5" s="6"/>
      <c r="G5" s="6"/>
      <c r="H5" s="6"/>
      <c r="I5" s="6"/>
      <c r="J5" s="6"/>
      <c r="K5" s="6"/>
      <c r="L5" s="6"/>
      <c r="M5" s="6"/>
      <c r="N5" s="6"/>
      <c r="O5" s="6"/>
      <c r="P5" s="6"/>
      <c r="Q5" s="6"/>
      <c r="R5" s="6"/>
    </row>
    <row r="6" spans="1:18" s="4" customFormat="1" x14ac:dyDescent="0.2">
      <c r="A6" s="4" t="s">
        <v>33</v>
      </c>
      <c r="B6" s="4" t="s">
        <v>301</v>
      </c>
      <c r="G6" s="5"/>
      <c r="H6" s="5"/>
      <c r="K6" s="166"/>
      <c r="M6" s="9"/>
      <c r="N6" s="9"/>
      <c r="O6" s="5"/>
      <c r="Q6" s="5"/>
    </row>
    <row r="7" spans="1:18" s="4" customFormat="1" x14ac:dyDescent="0.2">
      <c r="A7" s="16" t="s">
        <v>37</v>
      </c>
      <c r="B7" s="18" t="s">
        <v>302</v>
      </c>
      <c r="C7" s="18"/>
      <c r="D7" s="6"/>
      <c r="E7" s="6"/>
      <c r="F7" s="18"/>
      <c r="G7" s="6"/>
      <c r="H7" s="18"/>
      <c r="I7" s="6"/>
      <c r="J7" s="18"/>
      <c r="K7" s="6"/>
      <c r="L7" s="18"/>
      <c r="M7" s="6"/>
      <c r="N7" s="18"/>
      <c r="O7" s="6"/>
      <c r="P7" s="18"/>
      <c r="Q7" s="6"/>
      <c r="R7" s="6"/>
    </row>
    <row r="8" spans="1:18" s="4" customFormat="1" x14ac:dyDescent="0.2">
      <c r="B8" s="4" t="s">
        <v>232</v>
      </c>
      <c r="D8" s="4" t="s">
        <v>324</v>
      </c>
      <c r="E8" s="4" t="s">
        <v>325</v>
      </c>
      <c r="G8" s="4" t="s">
        <v>330</v>
      </c>
      <c r="H8" s="4" t="s">
        <v>369</v>
      </c>
      <c r="I8" s="4" t="s">
        <v>329</v>
      </c>
      <c r="K8" s="4" t="s">
        <v>379</v>
      </c>
      <c r="M8" s="4" t="s">
        <v>380</v>
      </c>
      <c r="O8" s="4" t="s">
        <v>466</v>
      </c>
      <c r="Q8" s="4" t="s">
        <v>566</v>
      </c>
      <c r="R8" s="4" t="s">
        <v>467</v>
      </c>
    </row>
    <row r="9" spans="1:18" s="16" customFormat="1" ht="10.5" x14ac:dyDescent="0.15">
      <c r="A9" s="18"/>
      <c r="B9" s="18" t="s">
        <v>328</v>
      </c>
      <c r="C9" s="18"/>
      <c r="D9" s="18" t="s">
        <v>326</v>
      </c>
      <c r="E9" s="18" t="s">
        <v>327</v>
      </c>
      <c r="F9" s="18"/>
      <c r="G9" s="18" t="s">
        <v>331</v>
      </c>
      <c r="H9" s="18" t="s">
        <v>370</v>
      </c>
      <c r="I9" s="18" t="s">
        <v>364</v>
      </c>
      <c r="J9" s="18"/>
      <c r="K9" s="18" t="s">
        <v>381</v>
      </c>
      <c r="L9" s="18"/>
      <c r="M9" s="18" t="s">
        <v>382</v>
      </c>
      <c r="N9" s="18"/>
      <c r="O9" s="18" t="s">
        <v>466</v>
      </c>
      <c r="P9" s="18"/>
      <c r="Q9" s="18" t="s">
        <v>566</v>
      </c>
      <c r="R9" s="18" t="s">
        <v>467</v>
      </c>
    </row>
    <row r="11" spans="1:18" ht="11.25" customHeight="1" x14ac:dyDescent="0.2">
      <c r="A11" s="33">
        <v>1985</v>
      </c>
      <c r="B11" s="33">
        <v>808</v>
      </c>
      <c r="D11" s="33">
        <v>566</v>
      </c>
      <c r="E11" s="45">
        <v>242</v>
      </c>
      <c r="F11" s="33"/>
      <c r="G11" s="45">
        <v>324</v>
      </c>
      <c r="H11" s="45">
        <v>274</v>
      </c>
      <c r="I11" s="45">
        <v>210</v>
      </c>
      <c r="J11" s="33"/>
      <c r="K11" s="45">
        <v>465</v>
      </c>
      <c r="L11" s="33"/>
      <c r="M11" s="45">
        <v>343</v>
      </c>
      <c r="N11" s="33"/>
      <c r="O11" s="45">
        <v>272</v>
      </c>
      <c r="P11" s="33"/>
      <c r="Q11" s="45">
        <v>362</v>
      </c>
      <c r="R11" s="45">
        <v>174</v>
      </c>
    </row>
    <row r="12" spans="1:18" ht="11.25" customHeight="1" x14ac:dyDescent="0.2">
      <c r="A12" s="33">
        <v>1986</v>
      </c>
      <c r="B12" s="33">
        <v>844</v>
      </c>
      <c r="D12" s="33">
        <v>607</v>
      </c>
      <c r="E12" s="45">
        <v>237</v>
      </c>
      <c r="F12" s="33"/>
      <c r="G12" s="45">
        <v>333</v>
      </c>
      <c r="H12" s="45">
        <v>289</v>
      </c>
      <c r="I12" s="45">
        <v>222</v>
      </c>
      <c r="J12" s="33"/>
      <c r="K12" s="45">
        <v>453</v>
      </c>
      <c r="L12" s="33"/>
      <c r="M12" s="45">
        <v>391</v>
      </c>
      <c r="N12" s="33"/>
      <c r="O12" s="45">
        <v>277</v>
      </c>
      <c r="P12" s="33"/>
      <c r="Q12" s="45">
        <v>394</v>
      </c>
      <c r="R12" s="45">
        <v>173</v>
      </c>
    </row>
    <row r="13" spans="1:18" ht="11.25" customHeight="1" x14ac:dyDescent="0.2">
      <c r="A13" s="33">
        <v>1987</v>
      </c>
      <c r="B13" s="33">
        <v>787</v>
      </c>
      <c r="D13" s="33">
        <v>565</v>
      </c>
      <c r="E13" s="45">
        <v>222</v>
      </c>
      <c r="F13" s="33"/>
      <c r="G13" s="45">
        <v>300</v>
      </c>
      <c r="H13" s="45">
        <v>260</v>
      </c>
      <c r="I13" s="45">
        <v>227</v>
      </c>
      <c r="J13" s="33"/>
      <c r="K13" s="45">
        <v>429</v>
      </c>
      <c r="L13" s="33"/>
      <c r="M13" s="45">
        <v>358</v>
      </c>
      <c r="N13" s="33"/>
      <c r="O13" s="45">
        <v>266</v>
      </c>
      <c r="P13" s="33"/>
      <c r="Q13" s="45">
        <v>364</v>
      </c>
      <c r="R13" s="45">
        <v>157</v>
      </c>
    </row>
    <row r="14" spans="1:18" ht="11.25" customHeight="1" x14ac:dyDescent="0.2">
      <c r="A14" s="33">
        <v>1988</v>
      </c>
      <c r="B14" s="33">
        <v>813</v>
      </c>
      <c r="D14" s="33">
        <v>572</v>
      </c>
      <c r="E14" s="45">
        <v>241</v>
      </c>
      <c r="F14" s="33"/>
      <c r="G14" s="45">
        <v>318</v>
      </c>
      <c r="H14" s="45">
        <v>284</v>
      </c>
      <c r="I14" s="45">
        <v>211</v>
      </c>
      <c r="J14" s="33"/>
      <c r="K14" s="45">
        <v>473</v>
      </c>
      <c r="L14" s="33"/>
      <c r="M14" s="45">
        <v>340</v>
      </c>
      <c r="N14" s="33"/>
      <c r="O14" s="45">
        <v>290</v>
      </c>
      <c r="P14" s="33"/>
      <c r="Q14" s="45">
        <v>365</v>
      </c>
      <c r="R14" s="45">
        <v>158</v>
      </c>
    </row>
    <row r="15" spans="1:18" ht="11.25" customHeight="1" x14ac:dyDescent="0.2">
      <c r="A15" s="33">
        <v>1989</v>
      </c>
      <c r="B15" s="33">
        <v>904</v>
      </c>
      <c r="D15" s="33">
        <v>635</v>
      </c>
      <c r="E15" s="45">
        <v>269</v>
      </c>
      <c r="F15" s="33"/>
      <c r="G15" s="45">
        <v>316</v>
      </c>
      <c r="H15" s="45">
        <v>310</v>
      </c>
      <c r="I15" s="45">
        <v>278</v>
      </c>
      <c r="J15" s="33"/>
      <c r="K15" s="45">
        <v>511</v>
      </c>
      <c r="L15" s="33"/>
      <c r="M15" s="45">
        <v>393</v>
      </c>
      <c r="N15" s="33"/>
      <c r="O15" s="45">
        <v>307</v>
      </c>
      <c r="P15" s="33"/>
      <c r="Q15" s="45">
        <v>408</v>
      </c>
      <c r="R15" s="45">
        <v>189</v>
      </c>
    </row>
    <row r="16" spans="1:18" ht="11.25" customHeight="1" x14ac:dyDescent="0.2">
      <c r="A16" s="33">
        <v>1990</v>
      </c>
      <c r="B16" s="33">
        <v>772</v>
      </c>
      <c r="D16" s="33">
        <v>529</v>
      </c>
      <c r="E16" s="45">
        <v>243</v>
      </c>
      <c r="F16" s="33"/>
      <c r="G16" s="45">
        <v>268</v>
      </c>
      <c r="H16" s="45">
        <v>271</v>
      </c>
      <c r="I16" s="45">
        <v>233</v>
      </c>
      <c r="J16" s="33"/>
      <c r="K16" s="45">
        <v>424</v>
      </c>
      <c r="L16" s="33"/>
      <c r="M16" s="45">
        <v>348</v>
      </c>
      <c r="N16" s="33"/>
      <c r="O16" s="45">
        <v>268</v>
      </c>
      <c r="P16" s="33"/>
      <c r="Q16" s="45">
        <v>341</v>
      </c>
      <c r="R16" s="45">
        <v>163</v>
      </c>
    </row>
    <row r="17" spans="1:18" ht="11.25" customHeight="1" x14ac:dyDescent="0.2">
      <c r="A17" s="33">
        <v>1991</v>
      </c>
      <c r="B17" s="33">
        <v>745</v>
      </c>
      <c r="D17" s="33">
        <v>530</v>
      </c>
      <c r="E17" s="45">
        <v>215</v>
      </c>
      <c r="F17" s="33"/>
      <c r="G17" s="45">
        <v>284</v>
      </c>
      <c r="H17" s="45">
        <v>230</v>
      </c>
      <c r="I17" s="45">
        <v>231</v>
      </c>
      <c r="J17" s="33"/>
      <c r="K17" s="45">
        <v>430</v>
      </c>
      <c r="L17" s="33"/>
      <c r="M17" s="45">
        <v>315</v>
      </c>
      <c r="N17" s="33"/>
      <c r="O17" s="45">
        <v>208</v>
      </c>
      <c r="P17" s="33"/>
      <c r="Q17" s="45">
        <v>363</v>
      </c>
      <c r="R17" s="45">
        <v>174</v>
      </c>
    </row>
    <row r="18" spans="1:18" ht="11.25" customHeight="1" x14ac:dyDescent="0.2">
      <c r="A18" s="33">
        <v>1992</v>
      </c>
      <c r="B18" s="33">
        <v>759</v>
      </c>
      <c r="D18" s="33">
        <v>531</v>
      </c>
      <c r="E18" s="45">
        <v>228</v>
      </c>
      <c r="F18" s="33"/>
      <c r="G18" s="45">
        <v>324</v>
      </c>
      <c r="H18" s="45">
        <v>217</v>
      </c>
      <c r="I18" s="45">
        <v>218</v>
      </c>
      <c r="J18" s="33"/>
      <c r="K18" s="45">
        <v>424</v>
      </c>
      <c r="L18" s="33"/>
      <c r="M18" s="45">
        <v>335</v>
      </c>
      <c r="N18" s="33"/>
      <c r="O18" s="45">
        <v>274</v>
      </c>
      <c r="P18" s="33"/>
      <c r="Q18" s="45">
        <v>316</v>
      </c>
      <c r="R18" s="45">
        <v>169</v>
      </c>
    </row>
    <row r="19" spans="1:18" ht="11.25" customHeight="1" x14ac:dyDescent="0.2">
      <c r="A19" s="33">
        <v>1993</v>
      </c>
      <c r="B19" s="33">
        <v>632</v>
      </c>
      <c r="D19" s="33">
        <v>439</v>
      </c>
      <c r="E19" s="45">
        <v>193</v>
      </c>
      <c r="F19" s="33"/>
      <c r="G19" s="45">
        <v>215</v>
      </c>
      <c r="H19" s="45">
        <v>227</v>
      </c>
      <c r="I19" s="45">
        <v>190</v>
      </c>
      <c r="J19" s="33"/>
      <c r="K19" s="45">
        <v>351</v>
      </c>
      <c r="L19" s="33"/>
      <c r="M19" s="45">
        <v>281</v>
      </c>
      <c r="N19" s="33"/>
      <c r="O19" s="45">
        <v>228</v>
      </c>
      <c r="P19" s="33"/>
      <c r="Q19" s="45">
        <v>282</v>
      </c>
      <c r="R19" s="45">
        <v>122</v>
      </c>
    </row>
    <row r="20" spans="1:18" ht="11.25" customHeight="1" x14ac:dyDescent="0.2">
      <c r="A20" s="33">
        <v>1994</v>
      </c>
      <c r="B20" s="33">
        <v>589</v>
      </c>
      <c r="D20" s="33">
        <v>408</v>
      </c>
      <c r="E20" s="45">
        <v>181</v>
      </c>
      <c r="F20" s="33"/>
      <c r="G20" s="45">
        <v>219</v>
      </c>
      <c r="H20" s="45">
        <v>194</v>
      </c>
      <c r="I20" s="45">
        <v>176</v>
      </c>
      <c r="J20" s="33"/>
      <c r="K20" s="45">
        <v>328</v>
      </c>
      <c r="L20" s="33"/>
      <c r="M20" s="45">
        <v>261</v>
      </c>
      <c r="N20" s="33"/>
      <c r="O20" s="45">
        <v>212</v>
      </c>
      <c r="P20" s="33"/>
      <c r="Q20" s="45">
        <v>253</v>
      </c>
      <c r="R20" s="45">
        <v>124</v>
      </c>
    </row>
    <row r="21" spans="1:18" ht="11.25" customHeight="1" x14ac:dyDescent="0.2">
      <c r="A21" s="33">
        <v>1995</v>
      </c>
      <c r="B21" s="33">
        <v>572</v>
      </c>
      <c r="D21" s="33">
        <v>403</v>
      </c>
      <c r="E21" s="45">
        <v>169</v>
      </c>
      <c r="F21" s="33"/>
      <c r="G21" s="45">
        <v>229</v>
      </c>
      <c r="H21" s="45">
        <v>182</v>
      </c>
      <c r="I21" s="45">
        <v>161</v>
      </c>
      <c r="J21" s="33"/>
      <c r="K21" s="45">
        <v>328</v>
      </c>
      <c r="L21" s="33"/>
      <c r="M21" s="45">
        <v>244</v>
      </c>
      <c r="N21" s="33"/>
      <c r="O21" s="45">
        <v>207</v>
      </c>
      <c r="P21" s="33"/>
      <c r="Q21" s="45">
        <v>268</v>
      </c>
      <c r="R21" s="45">
        <v>97</v>
      </c>
    </row>
    <row r="22" spans="1:18" ht="11.25" customHeight="1" x14ac:dyDescent="0.2">
      <c r="A22" s="33">
        <v>1996</v>
      </c>
      <c r="B22" s="33">
        <v>537</v>
      </c>
      <c r="D22" s="33">
        <v>376</v>
      </c>
      <c r="E22" s="45">
        <v>161</v>
      </c>
      <c r="F22" s="33"/>
      <c r="G22" s="45">
        <v>210</v>
      </c>
      <c r="H22" s="45">
        <v>178</v>
      </c>
      <c r="I22" s="45">
        <v>149</v>
      </c>
      <c r="J22" s="33"/>
      <c r="K22" s="45">
        <v>304</v>
      </c>
      <c r="L22" s="33"/>
      <c r="M22" s="45">
        <v>233</v>
      </c>
      <c r="N22" s="33"/>
      <c r="O22" s="45">
        <v>202</v>
      </c>
      <c r="P22" s="33"/>
      <c r="Q22" s="45">
        <v>235</v>
      </c>
      <c r="R22" s="45">
        <v>100</v>
      </c>
    </row>
    <row r="23" spans="1:18" ht="11.25" customHeight="1" x14ac:dyDescent="0.2">
      <c r="A23" s="33">
        <v>1997</v>
      </c>
      <c r="B23" s="33">
        <v>541</v>
      </c>
      <c r="D23" s="33">
        <v>404</v>
      </c>
      <c r="E23" s="45">
        <v>137</v>
      </c>
      <c r="F23" s="33"/>
      <c r="G23" s="45">
        <v>189</v>
      </c>
      <c r="H23" s="45">
        <v>175</v>
      </c>
      <c r="I23" s="45">
        <v>177</v>
      </c>
      <c r="J23" s="33"/>
      <c r="K23" s="45">
        <v>282</v>
      </c>
      <c r="L23" s="33"/>
      <c r="M23" s="45">
        <v>259</v>
      </c>
      <c r="N23" s="33"/>
      <c r="O23" s="45">
        <v>186</v>
      </c>
      <c r="P23" s="33"/>
      <c r="Q23" s="45">
        <v>262</v>
      </c>
      <c r="R23" s="45">
        <v>93</v>
      </c>
    </row>
    <row r="24" spans="1:18" ht="11.25" customHeight="1" x14ac:dyDescent="0.2">
      <c r="A24" s="33">
        <v>1998</v>
      </c>
      <c r="B24" s="33">
        <v>531</v>
      </c>
      <c r="D24" s="33">
        <v>410</v>
      </c>
      <c r="E24" s="45">
        <v>121</v>
      </c>
      <c r="F24" s="33"/>
      <c r="G24" s="45">
        <v>199</v>
      </c>
      <c r="H24" s="45">
        <v>176</v>
      </c>
      <c r="I24" s="45">
        <v>156</v>
      </c>
      <c r="J24" s="33"/>
      <c r="K24" s="45">
        <v>298</v>
      </c>
      <c r="L24" s="33"/>
      <c r="M24" s="45">
        <v>233</v>
      </c>
      <c r="N24" s="33"/>
      <c r="O24" s="45">
        <v>205</v>
      </c>
      <c r="P24" s="33"/>
      <c r="Q24" s="45">
        <v>234</v>
      </c>
      <c r="R24" s="45">
        <v>92</v>
      </c>
    </row>
    <row r="25" spans="1:18" ht="11.25" customHeight="1" x14ac:dyDescent="0.2">
      <c r="A25" s="33">
        <v>1999</v>
      </c>
      <c r="B25" s="33">
        <v>580</v>
      </c>
      <c r="D25" s="33">
        <v>422</v>
      </c>
      <c r="E25" s="45">
        <v>158</v>
      </c>
      <c r="F25" s="33"/>
      <c r="G25" s="45">
        <v>215</v>
      </c>
      <c r="H25" s="45">
        <v>193</v>
      </c>
      <c r="I25" s="45">
        <v>172</v>
      </c>
      <c r="J25" s="33"/>
      <c r="K25" s="45">
        <v>315</v>
      </c>
      <c r="L25" s="33"/>
      <c r="M25" s="45">
        <v>265</v>
      </c>
      <c r="N25" s="33"/>
      <c r="O25" s="45">
        <v>223</v>
      </c>
      <c r="P25" s="33"/>
      <c r="Q25" s="45">
        <v>233</v>
      </c>
      <c r="R25" s="45">
        <v>124</v>
      </c>
    </row>
    <row r="26" spans="1:18" ht="11.25" customHeight="1" x14ac:dyDescent="0.2">
      <c r="A26" s="33">
        <v>2000</v>
      </c>
      <c r="B26" s="33">
        <v>591</v>
      </c>
      <c r="D26" s="33">
        <v>438</v>
      </c>
      <c r="E26" s="46">
        <v>153</v>
      </c>
      <c r="F26" s="33"/>
      <c r="G26" s="46">
        <v>202</v>
      </c>
      <c r="H26" s="46">
        <v>215</v>
      </c>
      <c r="I26" s="45">
        <v>174</v>
      </c>
      <c r="J26" s="33"/>
      <c r="K26" s="46">
        <v>310</v>
      </c>
      <c r="L26" s="33"/>
      <c r="M26" s="46">
        <v>281</v>
      </c>
      <c r="N26" s="33"/>
      <c r="O26" s="46">
        <v>182</v>
      </c>
      <c r="P26" s="33"/>
      <c r="Q26" s="46">
        <v>279</v>
      </c>
      <c r="R26" s="46">
        <v>130</v>
      </c>
    </row>
    <row r="27" spans="1:18" ht="11.25" customHeight="1" x14ac:dyDescent="0.2">
      <c r="A27" s="33">
        <v>2001</v>
      </c>
      <c r="B27" s="33">
        <v>583</v>
      </c>
      <c r="D27" s="33">
        <v>433</v>
      </c>
      <c r="E27" s="45">
        <v>150</v>
      </c>
      <c r="F27" s="33"/>
      <c r="G27" s="45">
        <v>233</v>
      </c>
      <c r="H27" s="45">
        <v>197</v>
      </c>
      <c r="I27" s="45">
        <v>153</v>
      </c>
      <c r="J27" s="33"/>
      <c r="K27" s="45">
        <v>285</v>
      </c>
      <c r="L27" s="33"/>
      <c r="M27" s="45">
        <v>298</v>
      </c>
      <c r="N27" s="33"/>
      <c r="O27" s="45">
        <v>186</v>
      </c>
      <c r="P27" s="33"/>
      <c r="Q27" s="45">
        <v>260</v>
      </c>
      <c r="R27" s="45">
        <v>137</v>
      </c>
    </row>
    <row r="28" spans="1:18" ht="11.25" customHeight="1" x14ac:dyDescent="0.2">
      <c r="A28" s="37">
        <v>2002</v>
      </c>
      <c r="B28" s="37">
        <v>560</v>
      </c>
      <c r="D28" s="37">
        <v>423</v>
      </c>
      <c r="E28" s="20">
        <v>137</v>
      </c>
      <c r="F28" s="37"/>
      <c r="G28" s="20">
        <v>229</v>
      </c>
      <c r="H28" s="2">
        <v>170</v>
      </c>
      <c r="I28" s="45">
        <v>161</v>
      </c>
      <c r="J28" s="37"/>
      <c r="K28" s="20">
        <v>303</v>
      </c>
      <c r="L28" s="37"/>
      <c r="M28" s="20">
        <v>257</v>
      </c>
      <c r="N28" s="37"/>
      <c r="O28" s="20">
        <v>189</v>
      </c>
      <c r="P28" s="37"/>
      <c r="Q28" s="20">
        <v>242</v>
      </c>
      <c r="R28" s="20">
        <v>129</v>
      </c>
    </row>
    <row r="29" spans="1:18" ht="11.25" customHeight="1" x14ac:dyDescent="0.2">
      <c r="A29" s="37">
        <v>2003</v>
      </c>
      <c r="B29" s="37">
        <v>529</v>
      </c>
      <c r="D29" s="37">
        <v>391</v>
      </c>
      <c r="E29" s="42">
        <v>138</v>
      </c>
      <c r="F29" s="37"/>
      <c r="G29" s="42">
        <v>206</v>
      </c>
      <c r="H29" s="42">
        <v>165</v>
      </c>
      <c r="I29" s="45">
        <v>158</v>
      </c>
      <c r="J29" s="37"/>
      <c r="K29" s="42">
        <v>258</v>
      </c>
      <c r="L29" s="37"/>
      <c r="M29" s="42">
        <v>271</v>
      </c>
      <c r="N29" s="37"/>
      <c r="O29" s="42">
        <v>170</v>
      </c>
      <c r="P29" s="37"/>
      <c r="Q29" s="42">
        <v>245</v>
      </c>
      <c r="R29" s="42">
        <v>114</v>
      </c>
    </row>
    <row r="30" spans="1:18" ht="11.25" customHeight="1" x14ac:dyDescent="0.2">
      <c r="A30" s="37">
        <v>2004</v>
      </c>
      <c r="B30" s="37">
        <v>480</v>
      </c>
      <c r="D30" s="37">
        <v>364</v>
      </c>
      <c r="E30" s="42">
        <v>116</v>
      </c>
      <c r="F30" s="37"/>
      <c r="G30" s="42">
        <v>205</v>
      </c>
      <c r="H30" s="42">
        <v>149</v>
      </c>
      <c r="I30" s="45">
        <v>126</v>
      </c>
      <c r="J30" s="37"/>
      <c r="K30" s="42">
        <v>252</v>
      </c>
      <c r="L30" s="37"/>
      <c r="M30" s="42">
        <v>228</v>
      </c>
      <c r="N30" s="37"/>
      <c r="O30" s="42">
        <v>155</v>
      </c>
      <c r="P30" s="37"/>
      <c r="Q30" s="42">
        <v>199</v>
      </c>
      <c r="R30" s="42">
        <v>126</v>
      </c>
    </row>
    <row r="31" spans="1:18" ht="11.25" customHeight="1" x14ac:dyDescent="0.2">
      <c r="A31" s="37">
        <v>2005</v>
      </c>
      <c r="B31" s="37">
        <v>440</v>
      </c>
      <c r="D31" s="37">
        <v>324</v>
      </c>
      <c r="E31" s="20">
        <v>116</v>
      </c>
      <c r="F31" s="37"/>
      <c r="G31" s="20">
        <v>167</v>
      </c>
      <c r="H31" s="2">
        <v>127</v>
      </c>
      <c r="I31" s="45">
        <v>146</v>
      </c>
      <c r="J31" s="37"/>
      <c r="K31" s="20">
        <v>243</v>
      </c>
      <c r="L31" s="37"/>
      <c r="M31" s="20">
        <v>197</v>
      </c>
      <c r="N31" s="37"/>
      <c r="O31" s="20">
        <v>169</v>
      </c>
      <c r="P31" s="37"/>
      <c r="Q31" s="20">
        <v>190</v>
      </c>
      <c r="R31" s="20">
        <v>81</v>
      </c>
    </row>
    <row r="32" spans="1:18" ht="11.25" customHeight="1" x14ac:dyDescent="0.2">
      <c r="A32" s="37">
        <v>2006</v>
      </c>
      <c r="B32" s="37">
        <v>445</v>
      </c>
      <c r="D32" s="37">
        <v>333</v>
      </c>
      <c r="E32" s="20">
        <v>112</v>
      </c>
      <c r="F32" s="37"/>
      <c r="G32" s="20">
        <v>188</v>
      </c>
      <c r="H32" s="2">
        <v>134</v>
      </c>
      <c r="I32" s="45">
        <v>123</v>
      </c>
      <c r="J32" s="37"/>
      <c r="K32" s="20">
        <v>224</v>
      </c>
      <c r="L32" s="37"/>
      <c r="M32" s="20">
        <v>221</v>
      </c>
      <c r="N32" s="37"/>
      <c r="O32" s="20">
        <v>169</v>
      </c>
      <c r="P32" s="37"/>
      <c r="Q32" s="20">
        <v>191</v>
      </c>
      <c r="R32" s="20">
        <v>85</v>
      </c>
    </row>
    <row r="33" spans="1:18" ht="11.25" customHeight="1" x14ac:dyDescent="0.2">
      <c r="A33" s="37">
        <v>2007</v>
      </c>
      <c r="B33" s="37">
        <v>471</v>
      </c>
      <c r="D33" s="37">
        <v>344</v>
      </c>
      <c r="E33" s="20">
        <v>127</v>
      </c>
      <c r="F33" s="37"/>
      <c r="G33" s="20">
        <v>208</v>
      </c>
      <c r="H33" s="2">
        <v>135</v>
      </c>
      <c r="I33" s="45">
        <v>128</v>
      </c>
      <c r="J33" s="37"/>
      <c r="K33" s="20">
        <v>277</v>
      </c>
      <c r="L33" s="37"/>
      <c r="M33" s="20">
        <v>194</v>
      </c>
      <c r="N33" s="37"/>
      <c r="O33" s="20">
        <v>179</v>
      </c>
      <c r="P33" s="37"/>
      <c r="Q33" s="20">
        <v>200</v>
      </c>
      <c r="R33" s="20">
        <v>92</v>
      </c>
    </row>
    <row r="34" spans="1:18" ht="11.25" customHeight="1" x14ac:dyDescent="0.2">
      <c r="A34" s="37">
        <v>2008</v>
      </c>
      <c r="B34" s="37">
        <v>397</v>
      </c>
      <c r="D34" s="37">
        <v>286</v>
      </c>
      <c r="E34" s="20">
        <v>111</v>
      </c>
      <c r="F34" s="37"/>
      <c r="G34" s="20">
        <v>173</v>
      </c>
      <c r="H34" s="2">
        <v>125</v>
      </c>
      <c r="I34" s="45">
        <v>99</v>
      </c>
      <c r="J34" s="37"/>
      <c r="K34" s="20">
        <v>211</v>
      </c>
      <c r="L34" s="37"/>
      <c r="M34" s="20">
        <v>186</v>
      </c>
      <c r="N34" s="37"/>
      <c r="O34" s="20">
        <v>138</v>
      </c>
      <c r="P34" s="37"/>
      <c r="Q34" s="20">
        <v>177</v>
      </c>
      <c r="R34" s="20">
        <v>82</v>
      </c>
    </row>
    <row r="35" spans="1:18" ht="11.25" customHeight="1" x14ac:dyDescent="0.2">
      <c r="A35" s="37">
        <v>2009</v>
      </c>
      <c r="B35" s="37">
        <v>358</v>
      </c>
      <c r="D35" s="37">
        <v>266</v>
      </c>
      <c r="E35" s="20">
        <v>92</v>
      </c>
      <c r="F35" s="37"/>
      <c r="G35" s="20">
        <v>148</v>
      </c>
      <c r="H35" s="2">
        <v>119</v>
      </c>
      <c r="I35" s="45">
        <v>91</v>
      </c>
      <c r="J35" s="37"/>
      <c r="K35" s="20">
        <v>188</v>
      </c>
      <c r="L35" s="37"/>
      <c r="M35" s="20">
        <v>170</v>
      </c>
      <c r="N35" s="37"/>
      <c r="O35" s="20">
        <v>127</v>
      </c>
      <c r="P35" s="37"/>
      <c r="Q35" s="20">
        <v>147</v>
      </c>
      <c r="R35" s="20">
        <v>84</v>
      </c>
    </row>
    <row r="36" spans="1:18" s="21" customFormat="1" ht="11.25" customHeight="1" x14ac:dyDescent="0.2">
      <c r="A36" s="39">
        <v>2010</v>
      </c>
      <c r="B36" s="39">
        <v>266</v>
      </c>
      <c r="D36" s="39">
        <v>199</v>
      </c>
      <c r="E36" s="49">
        <v>67</v>
      </c>
      <c r="F36" s="39"/>
      <c r="G36" s="21">
        <v>121</v>
      </c>
      <c r="H36" s="21">
        <v>85</v>
      </c>
      <c r="I36" s="21">
        <v>60</v>
      </c>
      <c r="J36" s="39"/>
      <c r="K36" s="21">
        <v>140</v>
      </c>
      <c r="L36" s="39"/>
      <c r="M36" s="21">
        <v>126</v>
      </c>
      <c r="N36" s="39"/>
      <c r="O36" s="21">
        <v>92</v>
      </c>
      <c r="P36" s="39"/>
      <c r="Q36" s="21">
        <v>118</v>
      </c>
      <c r="R36" s="21">
        <v>56</v>
      </c>
    </row>
    <row r="37" spans="1:18" s="21" customFormat="1" ht="11.25" customHeight="1" x14ac:dyDescent="0.2">
      <c r="A37" s="39">
        <v>2011</v>
      </c>
      <c r="B37" s="39">
        <v>319</v>
      </c>
      <c r="D37" s="39">
        <v>241</v>
      </c>
      <c r="E37" s="49">
        <v>78</v>
      </c>
      <c r="F37" s="39"/>
      <c r="G37" s="198">
        <v>140</v>
      </c>
      <c r="H37" s="198">
        <v>88</v>
      </c>
      <c r="I37" s="198">
        <v>91</v>
      </c>
      <c r="J37" s="39"/>
      <c r="K37" s="21">
        <v>162</v>
      </c>
      <c r="L37" s="39"/>
      <c r="M37" s="21">
        <v>157</v>
      </c>
      <c r="N37" s="39"/>
      <c r="O37" s="198">
        <v>103</v>
      </c>
      <c r="P37" s="39"/>
      <c r="Q37" s="198">
        <v>133</v>
      </c>
      <c r="R37" s="198">
        <v>83</v>
      </c>
    </row>
    <row r="38" spans="1:18" s="150" customFormat="1" ht="11.25" customHeight="1" x14ac:dyDescent="0.2">
      <c r="A38" s="341">
        <v>2012</v>
      </c>
      <c r="B38" s="341">
        <v>285</v>
      </c>
      <c r="D38" s="341">
        <v>218</v>
      </c>
      <c r="E38" s="49">
        <v>67</v>
      </c>
      <c r="F38" s="395" t="s">
        <v>623</v>
      </c>
      <c r="G38" s="150">
        <v>118</v>
      </c>
      <c r="H38" s="150">
        <v>91</v>
      </c>
      <c r="I38" s="150">
        <v>76</v>
      </c>
      <c r="J38" s="395" t="s">
        <v>623</v>
      </c>
      <c r="K38" s="150">
        <v>162</v>
      </c>
      <c r="L38" s="395" t="s">
        <v>623</v>
      </c>
      <c r="M38" s="150">
        <v>123</v>
      </c>
      <c r="N38" s="341"/>
      <c r="O38" s="307">
        <v>99</v>
      </c>
      <c r="P38" s="395" t="s">
        <v>623</v>
      </c>
      <c r="Q38" s="307">
        <v>120</v>
      </c>
      <c r="R38" s="307">
        <v>66</v>
      </c>
    </row>
    <row r="39" spans="1:18" s="150" customFormat="1" ht="11.25" customHeight="1" x14ac:dyDescent="0.2">
      <c r="A39" s="341">
        <v>2013</v>
      </c>
      <c r="B39" s="341">
        <v>260</v>
      </c>
      <c r="D39" s="341">
        <v>195</v>
      </c>
      <c r="E39" s="49">
        <v>65</v>
      </c>
      <c r="F39" s="395"/>
      <c r="G39" s="150">
        <v>106</v>
      </c>
      <c r="H39" s="150">
        <v>86</v>
      </c>
      <c r="I39" s="150">
        <v>68</v>
      </c>
      <c r="J39" s="395"/>
      <c r="K39" s="150">
        <v>134</v>
      </c>
      <c r="L39" s="395"/>
      <c r="M39" s="150">
        <v>126</v>
      </c>
      <c r="N39" s="341"/>
      <c r="O39" s="307">
        <v>98</v>
      </c>
      <c r="Q39" s="307">
        <v>113</v>
      </c>
      <c r="R39" s="307">
        <v>49</v>
      </c>
    </row>
    <row r="40" spans="1:18" s="30" customFormat="1" ht="11.25" customHeight="1" x14ac:dyDescent="0.2">
      <c r="A40" s="306">
        <v>2014</v>
      </c>
      <c r="B40" s="306">
        <v>270</v>
      </c>
      <c r="C40" s="80"/>
      <c r="D40" s="306">
        <v>191</v>
      </c>
      <c r="E40" s="58">
        <v>79</v>
      </c>
      <c r="F40" s="394"/>
      <c r="G40" s="1">
        <v>112</v>
      </c>
      <c r="H40" s="1">
        <v>72</v>
      </c>
      <c r="I40" s="1">
        <v>86</v>
      </c>
      <c r="J40" s="394"/>
      <c r="K40" s="80">
        <v>145</v>
      </c>
      <c r="L40" s="394"/>
      <c r="M40" s="80">
        <v>125</v>
      </c>
      <c r="N40" s="306"/>
      <c r="O40" s="304">
        <v>104</v>
      </c>
      <c r="P40" s="80"/>
      <c r="Q40" s="304">
        <v>115</v>
      </c>
      <c r="R40" s="304">
        <v>51</v>
      </c>
    </row>
    <row r="41" spans="1:18" s="30" customFormat="1" x14ac:dyDescent="0.2">
      <c r="A41" s="253"/>
      <c r="B41" s="252"/>
      <c r="C41" s="252"/>
      <c r="D41" s="288"/>
      <c r="E41" s="252"/>
      <c r="F41" s="252"/>
      <c r="G41" s="252"/>
      <c r="H41" s="252"/>
      <c r="I41" s="252"/>
      <c r="J41" s="252"/>
      <c r="K41" s="252"/>
      <c r="L41" s="252"/>
      <c r="M41" s="252"/>
      <c r="N41" s="252"/>
      <c r="O41" s="252"/>
      <c r="P41" s="252"/>
      <c r="Q41" s="252"/>
      <c r="R41" s="252"/>
    </row>
    <row r="42" spans="1:18" x14ac:dyDescent="0.2">
      <c r="A42" s="30" t="s">
        <v>616</v>
      </c>
      <c r="O42" s="14"/>
      <c r="Q42" s="43"/>
      <c r="R42" s="43"/>
    </row>
    <row r="43" spans="1:18" x14ac:dyDescent="0.2">
      <c r="A43" s="79" t="s">
        <v>617</v>
      </c>
    </row>
    <row r="44" spans="1:18" s="30" customFormat="1" x14ac:dyDescent="0.2">
      <c r="A44" s="30" t="s">
        <v>383</v>
      </c>
      <c r="B44" s="79"/>
      <c r="C44" s="79"/>
      <c r="F44" s="79"/>
      <c r="J44" s="79"/>
      <c r="L44" s="79"/>
      <c r="N44" s="79"/>
      <c r="P44" s="79"/>
    </row>
    <row r="45" spans="1:18" s="30" customFormat="1" x14ac:dyDescent="0.2">
      <c r="A45" s="79" t="s">
        <v>535</v>
      </c>
    </row>
  </sheetData>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topLeftCell="A16" zoomScaleNormal="100" workbookViewId="0">
      <selection activeCell="Y41" sqref="Y41"/>
    </sheetView>
  </sheetViews>
  <sheetFormatPr defaultColWidth="9.140625" defaultRowHeight="12.75" x14ac:dyDescent="0.2"/>
  <cols>
    <col min="1" max="1" width="6.5703125" style="167" customWidth="1"/>
    <col min="2" max="2" width="9.140625" style="167"/>
    <col min="3" max="10" width="6.5703125" style="167" customWidth="1"/>
    <col min="11" max="11" width="4.140625" style="167" hidden="1" customWidth="1"/>
    <col min="12" max="12" width="9.85546875" style="167" hidden="1" customWidth="1"/>
    <col min="13" max="15" width="6" style="167" hidden="1" customWidth="1"/>
    <col min="16" max="16" width="9.28515625" style="167" hidden="1" customWidth="1"/>
    <col min="17" max="17" width="11.140625" style="167" hidden="1" customWidth="1"/>
    <col min="18" max="18" width="10.42578125" style="167" hidden="1" customWidth="1"/>
    <col min="19" max="19" width="7.42578125" style="167" hidden="1" customWidth="1"/>
    <col min="20" max="20" width="6" style="167" hidden="1" customWidth="1"/>
    <col min="21" max="21" width="4.140625" style="167" customWidth="1"/>
    <col min="22" max="22" width="10.42578125" style="167" customWidth="1"/>
    <col min="23" max="30" width="6.28515625" style="167" customWidth="1"/>
    <col min="31" max="16384" width="9.140625" style="167"/>
  </cols>
  <sheetData>
    <row r="1" spans="1:30" ht="10.9" customHeight="1" x14ac:dyDescent="0.2">
      <c r="A1" s="168" t="s">
        <v>539</v>
      </c>
    </row>
    <row r="2" spans="1:30" ht="10.9" customHeight="1" x14ac:dyDescent="0.2">
      <c r="A2" s="169" t="s">
        <v>689</v>
      </c>
    </row>
    <row r="3" spans="1:30" ht="10.9" customHeight="1" x14ac:dyDescent="0.2">
      <c r="A3" s="170" t="s">
        <v>442</v>
      </c>
    </row>
    <row r="4" spans="1:30" ht="10.9" customHeight="1" x14ac:dyDescent="0.2">
      <c r="A4" s="170" t="s">
        <v>690</v>
      </c>
    </row>
    <row r="5" spans="1:30" ht="10.9" customHeight="1" x14ac:dyDescent="0.2">
      <c r="A5" s="170"/>
    </row>
    <row r="6" spans="1:30" ht="10.9" customHeight="1" x14ac:dyDescent="0.2">
      <c r="A6" s="171"/>
      <c r="B6" s="172" t="s">
        <v>301</v>
      </c>
      <c r="C6" s="173"/>
      <c r="D6" s="173"/>
      <c r="E6" s="173"/>
      <c r="F6" s="173"/>
      <c r="G6" s="173"/>
      <c r="H6" s="173"/>
      <c r="I6" s="173"/>
      <c r="J6" s="173"/>
      <c r="K6" s="173"/>
      <c r="L6" s="173"/>
      <c r="M6" s="173"/>
      <c r="N6" s="173"/>
      <c r="O6" s="173"/>
      <c r="P6" s="173"/>
      <c r="Q6" s="173"/>
      <c r="R6" s="173"/>
      <c r="S6" s="173"/>
      <c r="T6" s="173"/>
      <c r="U6" s="173"/>
      <c r="V6" s="172" t="s">
        <v>384</v>
      </c>
      <c r="W6" s="173"/>
      <c r="X6" s="173"/>
      <c r="Y6" s="173"/>
      <c r="Z6" s="173"/>
      <c r="AA6" s="173"/>
      <c r="AB6" s="173"/>
      <c r="AC6" s="173"/>
      <c r="AD6" s="173"/>
    </row>
    <row r="7" spans="1:30" s="169" customFormat="1" ht="10.9" customHeight="1" x14ac:dyDescent="0.2">
      <c r="A7" s="168"/>
      <c r="B7" s="67" t="s">
        <v>303</v>
      </c>
      <c r="C7" s="174"/>
      <c r="D7" s="174"/>
      <c r="E7" s="174"/>
      <c r="F7" s="174"/>
      <c r="G7" s="174"/>
      <c r="H7" s="174"/>
      <c r="I7" s="174"/>
      <c r="J7" s="174"/>
      <c r="K7" s="174"/>
      <c r="L7" s="174"/>
      <c r="M7" s="174"/>
      <c r="N7" s="174"/>
      <c r="O7" s="174"/>
      <c r="P7" s="174"/>
      <c r="Q7" s="174"/>
      <c r="R7" s="174"/>
      <c r="S7" s="174"/>
      <c r="T7" s="174"/>
      <c r="U7" s="174"/>
      <c r="V7" s="67" t="s">
        <v>385</v>
      </c>
      <c r="W7" s="174"/>
      <c r="X7" s="174"/>
      <c r="Y7" s="174"/>
      <c r="Z7" s="174"/>
      <c r="AA7" s="174"/>
      <c r="AB7" s="174"/>
      <c r="AC7" s="174"/>
      <c r="AD7" s="174"/>
    </row>
    <row r="8" spans="1:30" s="169" customFormat="1" ht="10.9" customHeight="1" x14ac:dyDescent="0.2">
      <c r="A8" s="175" t="s">
        <v>33</v>
      </c>
      <c r="B8" s="176" t="s">
        <v>103</v>
      </c>
      <c r="C8" s="176"/>
      <c r="D8" s="176"/>
      <c r="E8" s="176"/>
      <c r="F8" s="176"/>
      <c r="G8" s="176"/>
      <c r="H8" s="176"/>
      <c r="I8" s="176"/>
      <c r="J8" s="176"/>
      <c r="K8" s="176"/>
      <c r="L8" s="176"/>
      <c r="M8" s="176"/>
      <c r="N8" s="176"/>
      <c r="O8" s="176"/>
      <c r="P8" s="176"/>
      <c r="Q8" s="176"/>
      <c r="R8" s="176"/>
      <c r="S8" s="176"/>
      <c r="T8" s="176"/>
      <c r="U8" s="176"/>
      <c r="V8" s="176" t="s">
        <v>103</v>
      </c>
      <c r="W8" s="176"/>
      <c r="X8" s="176"/>
      <c r="Y8" s="176"/>
      <c r="Z8" s="176"/>
      <c r="AA8" s="176"/>
      <c r="AB8" s="176"/>
      <c r="AC8" s="176"/>
      <c r="AD8" s="176"/>
    </row>
    <row r="9" spans="1:30" s="169" customFormat="1" ht="10.9" customHeight="1" x14ac:dyDescent="0.2">
      <c r="A9" s="177" t="s">
        <v>37</v>
      </c>
      <c r="B9" s="178" t="s">
        <v>105</v>
      </c>
      <c r="C9" s="179"/>
      <c r="D9" s="179"/>
      <c r="E9" s="179"/>
      <c r="F9" s="179"/>
      <c r="G9" s="179"/>
      <c r="H9" s="179"/>
      <c r="I9" s="179"/>
      <c r="J9" s="179"/>
      <c r="K9" s="179"/>
      <c r="L9" s="179"/>
      <c r="M9" s="179"/>
      <c r="N9" s="179"/>
      <c r="O9" s="179"/>
      <c r="P9" s="179"/>
      <c r="Q9" s="179"/>
      <c r="R9" s="179"/>
      <c r="S9" s="179"/>
      <c r="T9" s="179"/>
      <c r="U9" s="179"/>
      <c r="V9" s="178" t="s">
        <v>105</v>
      </c>
      <c r="W9" s="179"/>
      <c r="X9" s="179"/>
      <c r="Y9" s="179"/>
      <c r="Z9" s="179"/>
      <c r="AA9" s="179"/>
      <c r="AB9" s="179"/>
      <c r="AC9" s="179"/>
      <c r="AD9" s="179"/>
    </row>
    <row r="10" spans="1:30" s="169" customFormat="1" ht="10.9" customHeight="1" x14ac:dyDescent="0.2">
      <c r="A10" s="180"/>
      <c r="B10" s="180" t="s">
        <v>153</v>
      </c>
      <c r="C10" s="181" t="s">
        <v>460</v>
      </c>
      <c r="D10" s="181" t="s">
        <v>461</v>
      </c>
      <c r="E10" s="181" t="s">
        <v>462</v>
      </c>
      <c r="F10" s="181" t="s">
        <v>463</v>
      </c>
      <c r="G10" s="181" t="s">
        <v>464</v>
      </c>
      <c r="H10" s="181" t="s">
        <v>465</v>
      </c>
      <c r="I10" s="181" t="s">
        <v>118</v>
      </c>
      <c r="J10" s="181" t="s">
        <v>241</v>
      </c>
      <c r="K10" s="181"/>
      <c r="L10" s="181"/>
      <c r="M10" s="181" t="s">
        <v>460</v>
      </c>
      <c r="N10" s="181" t="s">
        <v>461</v>
      </c>
      <c r="O10" s="181" t="s">
        <v>462</v>
      </c>
      <c r="P10" s="181" t="s">
        <v>463</v>
      </c>
      <c r="Q10" s="181" t="s">
        <v>464</v>
      </c>
      <c r="R10" s="181" t="s">
        <v>465</v>
      </c>
      <c r="S10" s="181" t="s">
        <v>118</v>
      </c>
      <c r="T10" s="181" t="s">
        <v>241</v>
      </c>
      <c r="U10" s="181"/>
      <c r="V10" s="180" t="s">
        <v>153</v>
      </c>
      <c r="W10" s="181" t="s">
        <v>460</v>
      </c>
      <c r="X10" s="181" t="s">
        <v>461</v>
      </c>
      <c r="Y10" s="181" t="s">
        <v>462</v>
      </c>
      <c r="Z10" s="181" t="s">
        <v>463</v>
      </c>
      <c r="AA10" s="181" t="s">
        <v>464</v>
      </c>
      <c r="AB10" s="181" t="s">
        <v>465</v>
      </c>
      <c r="AC10" s="181" t="s">
        <v>118</v>
      </c>
      <c r="AD10" s="181" t="s">
        <v>241</v>
      </c>
    </row>
    <row r="11" spans="1:30" s="169" customFormat="1" ht="10.9" customHeight="1" x14ac:dyDescent="0.2">
      <c r="A11" s="182"/>
      <c r="B11" s="182" t="s">
        <v>101</v>
      </c>
      <c r="C11" s="174"/>
      <c r="D11" s="174"/>
      <c r="E11" s="174"/>
      <c r="F11" s="174"/>
      <c r="G11" s="174"/>
      <c r="H11" s="174"/>
      <c r="I11" s="174"/>
      <c r="J11" s="174"/>
      <c r="K11" s="174"/>
      <c r="L11" s="174"/>
      <c r="M11" s="174"/>
      <c r="N11" s="174"/>
      <c r="O11" s="174"/>
      <c r="P11" s="174"/>
      <c r="Q11" s="174"/>
      <c r="R11" s="174"/>
      <c r="S11" s="174"/>
      <c r="T11" s="174"/>
      <c r="U11" s="174"/>
      <c r="V11" s="182" t="s">
        <v>101</v>
      </c>
      <c r="W11" s="174"/>
      <c r="X11" s="174"/>
      <c r="Y11" s="174"/>
      <c r="Z11" s="174"/>
      <c r="AA11" s="174"/>
      <c r="AB11" s="174"/>
      <c r="AC11" s="174"/>
      <c r="AD11" s="174"/>
    </row>
    <row r="12" spans="1:30" s="169" customFormat="1" ht="10.9" customHeight="1" x14ac:dyDescent="0.2">
      <c r="A12" s="186"/>
      <c r="B12" s="186"/>
      <c r="C12" s="168"/>
      <c r="D12" s="168"/>
      <c r="E12" s="168"/>
      <c r="F12" s="168"/>
      <c r="G12" s="168"/>
      <c r="H12" s="168"/>
      <c r="I12" s="168"/>
      <c r="J12" s="168"/>
      <c r="K12" s="168"/>
      <c r="L12" s="168"/>
      <c r="M12" s="168"/>
      <c r="N12" s="168"/>
      <c r="O12" s="168"/>
      <c r="P12" s="168"/>
      <c r="Q12" s="168"/>
      <c r="R12" s="168"/>
      <c r="S12" s="168"/>
      <c r="T12" s="168"/>
      <c r="U12" s="168"/>
      <c r="V12" s="186"/>
      <c r="W12" s="168"/>
      <c r="X12" s="168"/>
      <c r="Y12" s="168"/>
      <c r="Z12" s="168"/>
      <c r="AA12" s="168"/>
      <c r="AB12" s="168"/>
      <c r="AC12" s="168"/>
      <c r="AD12" s="168"/>
    </row>
    <row r="13" spans="1:30" ht="10.9" customHeight="1" x14ac:dyDescent="0.2">
      <c r="A13" s="499">
        <v>1985</v>
      </c>
      <c r="B13" s="500">
        <v>808</v>
      </c>
      <c r="C13" s="500">
        <v>11</v>
      </c>
      <c r="D13" s="500">
        <v>33</v>
      </c>
      <c r="E13" s="500">
        <v>49</v>
      </c>
      <c r="F13" s="500">
        <v>164</v>
      </c>
      <c r="G13" s="500">
        <v>189</v>
      </c>
      <c r="H13" s="500">
        <v>147</v>
      </c>
      <c r="I13" s="500">
        <v>114</v>
      </c>
      <c r="J13" s="500">
        <v>101</v>
      </c>
      <c r="K13" s="248"/>
      <c r="L13" s="183">
        <v>8358139</v>
      </c>
      <c r="M13" s="183">
        <v>668056</v>
      </c>
      <c r="N13" s="183">
        <v>843945</v>
      </c>
      <c r="O13" s="183">
        <v>332496</v>
      </c>
      <c r="P13" s="183">
        <v>834390</v>
      </c>
      <c r="Q13" s="183">
        <v>2409234</v>
      </c>
      <c r="R13" s="183">
        <v>1815907</v>
      </c>
      <c r="S13" s="183">
        <v>832333</v>
      </c>
      <c r="T13" s="183">
        <v>621778</v>
      </c>
      <c r="U13" s="183"/>
      <c r="V13" s="184">
        <v>9.6672237683532192</v>
      </c>
      <c r="W13" s="184">
        <v>1.6465685511394255</v>
      </c>
      <c r="X13" s="184">
        <v>3.9102074187298936</v>
      </c>
      <c r="Y13" s="184">
        <v>14.737019392714499</v>
      </c>
      <c r="Z13" s="184">
        <v>19.655077361905104</v>
      </c>
      <c r="AA13" s="184">
        <v>7.8448170663372672</v>
      </c>
      <c r="AB13" s="184">
        <v>8.0951282196720431</v>
      </c>
      <c r="AC13" s="184">
        <v>13.696441208026114</v>
      </c>
      <c r="AD13" s="184">
        <v>16.24373972704084</v>
      </c>
    </row>
    <row r="14" spans="1:30" ht="10.9" customHeight="1" x14ac:dyDescent="0.2">
      <c r="A14" s="499">
        <v>1986</v>
      </c>
      <c r="B14" s="500">
        <v>844</v>
      </c>
      <c r="C14" s="500">
        <v>10</v>
      </c>
      <c r="D14" s="500">
        <v>36</v>
      </c>
      <c r="E14" s="500">
        <v>51</v>
      </c>
      <c r="F14" s="500">
        <v>170</v>
      </c>
      <c r="G14" s="500">
        <v>198</v>
      </c>
      <c r="H14" s="500">
        <v>160</v>
      </c>
      <c r="I14" s="500">
        <v>107</v>
      </c>
      <c r="J14" s="500">
        <v>112</v>
      </c>
      <c r="K14" s="248"/>
      <c r="L14" s="183">
        <v>8381515</v>
      </c>
      <c r="M14" s="183">
        <v>675526</v>
      </c>
      <c r="N14" s="183">
        <v>828190</v>
      </c>
      <c r="O14" s="183">
        <v>332727</v>
      </c>
      <c r="P14" s="183">
        <v>843593</v>
      </c>
      <c r="Q14" s="183">
        <v>2417107</v>
      </c>
      <c r="R14" s="183">
        <v>1807263</v>
      </c>
      <c r="S14" s="183">
        <v>840154</v>
      </c>
      <c r="T14" s="183">
        <v>636955</v>
      </c>
      <c r="U14" s="183"/>
      <c r="V14" s="184">
        <v>10.069778554354434</v>
      </c>
      <c r="W14" s="184">
        <v>1.4803279222413348</v>
      </c>
      <c r="X14" s="184">
        <v>4.3468286262814084</v>
      </c>
      <c r="Y14" s="184">
        <v>15.327881416296243</v>
      </c>
      <c r="Z14" s="184">
        <v>20.15189789388959</v>
      </c>
      <c r="AA14" s="184">
        <v>8.1916108802796064</v>
      </c>
      <c r="AB14" s="184">
        <v>8.8531663626157346</v>
      </c>
      <c r="AC14" s="184">
        <v>12.735760348697976</v>
      </c>
      <c r="AD14" s="184">
        <v>17.583659756183717</v>
      </c>
    </row>
    <row r="15" spans="1:30" ht="10.9" customHeight="1" x14ac:dyDescent="0.2">
      <c r="A15" s="499">
        <v>1987</v>
      </c>
      <c r="B15" s="500">
        <v>787</v>
      </c>
      <c r="C15" s="500">
        <v>14</v>
      </c>
      <c r="D15" s="500">
        <v>32</v>
      </c>
      <c r="E15" s="500">
        <v>48</v>
      </c>
      <c r="F15" s="500">
        <v>163</v>
      </c>
      <c r="G15" s="500">
        <v>203</v>
      </c>
      <c r="H15" s="500">
        <v>119</v>
      </c>
      <c r="I15" s="500">
        <v>101</v>
      </c>
      <c r="J15" s="500">
        <v>107</v>
      </c>
      <c r="K15" s="248"/>
      <c r="L15" s="183">
        <v>8414083</v>
      </c>
      <c r="M15" s="183">
        <v>685115</v>
      </c>
      <c r="N15" s="183">
        <v>815569</v>
      </c>
      <c r="O15" s="183">
        <v>337879</v>
      </c>
      <c r="P15" s="183">
        <v>844502</v>
      </c>
      <c r="Q15" s="183">
        <v>2418480</v>
      </c>
      <c r="R15" s="183">
        <v>1819528</v>
      </c>
      <c r="S15" s="183">
        <v>840054</v>
      </c>
      <c r="T15" s="183">
        <v>652956</v>
      </c>
      <c r="U15" s="183"/>
      <c r="V15" s="184">
        <v>9.3533662551225127</v>
      </c>
      <c r="W15" s="184">
        <v>2.0434525590594279</v>
      </c>
      <c r="X15" s="184">
        <v>3.9236410407948314</v>
      </c>
      <c r="Y15" s="184">
        <v>14.20626910817186</v>
      </c>
      <c r="Z15" s="184">
        <v>19.301316041880302</v>
      </c>
      <c r="AA15" s="184">
        <v>8.3937018292481227</v>
      </c>
      <c r="AB15" s="184">
        <v>6.5401576672631583</v>
      </c>
      <c r="AC15" s="184">
        <v>12.02303661431289</v>
      </c>
      <c r="AD15" s="184">
        <v>16.387015357849535</v>
      </c>
    </row>
    <row r="16" spans="1:30" ht="10.9" customHeight="1" x14ac:dyDescent="0.2">
      <c r="A16" s="499">
        <v>1988</v>
      </c>
      <c r="B16" s="500">
        <v>813</v>
      </c>
      <c r="C16" s="500">
        <v>11</v>
      </c>
      <c r="D16" s="500">
        <v>25</v>
      </c>
      <c r="E16" s="500">
        <v>55</v>
      </c>
      <c r="F16" s="500">
        <v>170</v>
      </c>
      <c r="G16" s="500">
        <v>174</v>
      </c>
      <c r="H16" s="500">
        <v>151</v>
      </c>
      <c r="I16" s="500">
        <v>112</v>
      </c>
      <c r="J16" s="500">
        <v>115</v>
      </c>
      <c r="K16" s="248"/>
      <c r="L16" s="183">
        <v>8458888</v>
      </c>
      <c r="M16" s="183">
        <v>705153</v>
      </c>
      <c r="N16" s="183">
        <v>802935</v>
      </c>
      <c r="O16" s="183">
        <v>339754</v>
      </c>
      <c r="P16" s="183">
        <v>843197</v>
      </c>
      <c r="Q16" s="183">
        <v>2418979</v>
      </c>
      <c r="R16" s="183">
        <v>1844421</v>
      </c>
      <c r="S16" s="183">
        <v>839209</v>
      </c>
      <c r="T16" s="183">
        <v>665240</v>
      </c>
      <c r="U16" s="183"/>
      <c r="V16" s="184">
        <v>9.6111923931372534</v>
      </c>
      <c r="W16" s="184">
        <v>1.5599451466561158</v>
      </c>
      <c r="X16" s="184">
        <v>3.1135770641459146</v>
      </c>
      <c r="Y16" s="184">
        <v>16.188183214914321</v>
      </c>
      <c r="Z16" s="184">
        <v>20.161362054181883</v>
      </c>
      <c r="AA16" s="184">
        <v>7.1931174268151974</v>
      </c>
      <c r="AB16" s="184">
        <v>8.1868510497332228</v>
      </c>
      <c r="AC16" s="184">
        <v>13.345900723180996</v>
      </c>
      <c r="AD16" s="184">
        <v>17.28699416751849</v>
      </c>
    </row>
    <row r="17" spans="1:30" ht="10.9" customHeight="1" x14ac:dyDescent="0.2">
      <c r="A17" s="499">
        <v>1989</v>
      </c>
      <c r="B17" s="500">
        <v>904</v>
      </c>
      <c r="C17" s="500">
        <v>26</v>
      </c>
      <c r="D17" s="500">
        <v>34</v>
      </c>
      <c r="E17" s="500">
        <v>54</v>
      </c>
      <c r="F17" s="500">
        <v>172</v>
      </c>
      <c r="G17" s="500">
        <v>200</v>
      </c>
      <c r="H17" s="500">
        <v>155</v>
      </c>
      <c r="I17" s="500">
        <v>125</v>
      </c>
      <c r="J17" s="500">
        <v>138</v>
      </c>
      <c r="K17" s="248"/>
      <c r="L17" s="183">
        <v>8527036</v>
      </c>
      <c r="M17" s="183">
        <v>731137</v>
      </c>
      <c r="N17" s="183">
        <v>790709</v>
      </c>
      <c r="O17" s="183">
        <v>338785</v>
      </c>
      <c r="P17" s="183">
        <v>840194</v>
      </c>
      <c r="Q17" s="183">
        <v>2427803</v>
      </c>
      <c r="R17" s="183">
        <v>1880788</v>
      </c>
      <c r="S17" s="183">
        <v>837881</v>
      </c>
      <c r="T17" s="183">
        <v>679739</v>
      </c>
      <c r="U17" s="183"/>
      <c r="V17" s="184">
        <v>10.601573630039793</v>
      </c>
      <c r="W17" s="184">
        <v>3.5561050801696537</v>
      </c>
      <c r="X17" s="184">
        <v>4.2999384097057201</v>
      </c>
      <c r="Y17" s="184">
        <v>15.939312543353454</v>
      </c>
      <c r="Z17" s="184">
        <v>20.471462543174553</v>
      </c>
      <c r="AA17" s="184">
        <v>8.2379006863406961</v>
      </c>
      <c r="AB17" s="184">
        <v>8.241226549722775</v>
      </c>
      <c r="AC17" s="184">
        <v>14.918586290893337</v>
      </c>
      <c r="AD17" s="184">
        <v>20.301909997807982</v>
      </c>
    </row>
    <row r="18" spans="1:30" ht="10.9" customHeight="1" x14ac:dyDescent="0.2">
      <c r="A18" s="499">
        <v>1990</v>
      </c>
      <c r="B18" s="500">
        <v>772</v>
      </c>
      <c r="C18" s="500">
        <v>12</v>
      </c>
      <c r="D18" s="500">
        <v>23</v>
      </c>
      <c r="E18" s="500">
        <v>34</v>
      </c>
      <c r="F18" s="500">
        <v>154</v>
      </c>
      <c r="G18" s="500">
        <v>192</v>
      </c>
      <c r="H18" s="500">
        <v>165</v>
      </c>
      <c r="I18" s="500">
        <v>86</v>
      </c>
      <c r="J18" s="500">
        <v>106</v>
      </c>
      <c r="K18" s="248"/>
      <c r="L18" s="183">
        <v>8590630</v>
      </c>
      <c r="M18" s="183">
        <v>764864</v>
      </c>
      <c r="N18" s="183">
        <v>783338</v>
      </c>
      <c r="O18" s="183">
        <v>332114</v>
      </c>
      <c r="P18" s="183">
        <v>832167</v>
      </c>
      <c r="Q18" s="183">
        <v>2432664</v>
      </c>
      <c r="R18" s="183">
        <v>1919287</v>
      </c>
      <c r="S18" s="183">
        <v>837332</v>
      </c>
      <c r="T18" s="183">
        <v>688864</v>
      </c>
      <c r="U18" s="183"/>
      <c r="V18" s="184">
        <v>8.9865353297720887</v>
      </c>
      <c r="W18" s="184">
        <v>1.5689063676679775</v>
      </c>
      <c r="X18" s="184">
        <v>2.9361527207923017</v>
      </c>
      <c r="Y18" s="184">
        <v>10.237448586930993</v>
      </c>
      <c r="Z18" s="184">
        <v>18.505900858842036</v>
      </c>
      <c r="AA18" s="184">
        <v>7.8925819595307862</v>
      </c>
      <c r="AB18" s="184">
        <v>8.5969425104218384</v>
      </c>
      <c r="AC18" s="184">
        <v>10.270716991587566</v>
      </c>
      <c r="AD18" s="184">
        <v>15.387652715194871</v>
      </c>
    </row>
    <row r="19" spans="1:30" ht="10.9" customHeight="1" x14ac:dyDescent="0.2">
      <c r="A19" s="499">
        <v>1991</v>
      </c>
      <c r="B19" s="500">
        <v>745</v>
      </c>
      <c r="C19" s="500">
        <v>16</v>
      </c>
      <c r="D19" s="500">
        <v>20</v>
      </c>
      <c r="E19" s="500">
        <v>30</v>
      </c>
      <c r="F19" s="500">
        <v>133</v>
      </c>
      <c r="G19" s="500">
        <v>205</v>
      </c>
      <c r="H19" s="500">
        <v>131</v>
      </c>
      <c r="I19" s="500">
        <v>89</v>
      </c>
      <c r="J19" s="500">
        <v>121</v>
      </c>
      <c r="K19" s="248"/>
      <c r="L19" s="183">
        <v>8644119</v>
      </c>
      <c r="M19" s="183">
        <v>794085</v>
      </c>
      <c r="N19" s="183">
        <v>783040</v>
      </c>
      <c r="O19" s="183">
        <v>322008</v>
      </c>
      <c r="P19" s="183">
        <v>819543</v>
      </c>
      <c r="Q19" s="183">
        <v>2432484</v>
      </c>
      <c r="R19" s="183">
        <v>1961212</v>
      </c>
      <c r="S19" s="183">
        <v>833509</v>
      </c>
      <c r="T19" s="183">
        <v>698238</v>
      </c>
      <c r="U19" s="183"/>
      <c r="V19" s="184">
        <v>8.6185763985896084</v>
      </c>
      <c r="W19" s="184">
        <v>2.014897649495961</v>
      </c>
      <c r="X19" s="184">
        <v>2.5541479362484676</v>
      </c>
      <c r="Y19" s="184">
        <v>9.3165387195349183</v>
      </c>
      <c r="Z19" s="184">
        <v>16.228556646814138</v>
      </c>
      <c r="AA19" s="184">
        <v>8.4275991126765888</v>
      </c>
      <c r="AB19" s="184">
        <v>6.6795430580681741</v>
      </c>
      <c r="AC19" s="184">
        <v>10.677749130483294</v>
      </c>
      <c r="AD19" s="184">
        <v>17.329334696765287</v>
      </c>
    </row>
    <row r="20" spans="1:30" ht="10.9" customHeight="1" x14ac:dyDescent="0.2">
      <c r="A20" s="499">
        <v>1992</v>
      </c>
      <c r="B20" s="500">
        <v>759</v>
      </c>
      <c r="C20" s="500">
        <v>16</v>
      </c>
      <c r="D20" s="500">
        <v>21</v>
      </c>
      <c r="E20" s="500">
        <v>21</v>
      </c>
      <c r="F20" s="500">
        <v>134</v>
      </c>
      <c r="G20" s="500">
        <v>194</v>
      </c>
      <c r="H20" s="500">
        <v>161</v>
      </c>
      <c r="I20" s="500">
        <v>96</v>
      </c>
      <c r="J20" s="500">
        <v>116</v>
      </c>
      <c r="K20" s="248"/>
      <c r="L20" s="183">
        <v>8692013</v>
      </c>
      <c r="M20" s="183">
        <v>816906</v>
      </c>
      <c r="N20" s="183">
        <v>789068</v>
      </c>
      <c r="O20" s="183">
        <v>308642</v>
      </c>
      <c r="P20" s="183">
        <v>809303</v>
      </c>
      <c r="Q20" s="183">
        <v>2430895</v>
      </c>
      <c r="R20" s="183">
        <v>2002662</v>
      </c>
      <c r="S20" s="183">
        <v>826786</v>
      </c>
      <c r="T20" s="183">
        <v>707751</v>
      </c>
      <c r="U20" s="183"/>
      <c r="V20" s="184">
        <v>8.7321544502982213</v>
      </c>
      <c r="W20" s="184">
        <v>1.9586096809180003</v>
      </c>
      <c r="X20" s="184">
        <v>2.6613675880912671</v>
      </c>
      <c r="Y20" s="184">
        <v>6.8039994556800432</v>
      </c>
      <c r="Z20" s="184">
        <v>16.557457466486593</v>
      </c>
      <c r="AA20" s="184">
        <v>7.9805997379565961</v>
      </c>
      <c r="AB20" s="184">
        <v>8.0392996921098021</v>
      </c>
      <c r="AC20" s="184">
        <v>11.611227088992798</v>
      </c>
      <c r="AD20" s="184">
        <v>16.389945051296291</v>
      </c>
    </row>
    <row r="21" spans="1:30" ht="10.9" customHeight="1" x14ac:dyDescent="0.2">
      <c r="A21" s="499">
        <v>1993</v>
      </c>
      <c r="B21" s="500">
        <v>632</v>
      </c>
      <c r="C21" s="500">
        <v>9</v>
      </c>
      <c r="D21" s="500">
        <v>16</v>
      </c>
      <c r="E21" s="500">
        <v>28</v>
      </c>
      <c r="F21" s="500">
        <v>91</v>
      </c>
      <c r="G21" s="500">
        <v>168</v>
      </c>
      <c r="H21" s="500">
        <v>129</v>
      </c>
      <c r="I21" s="500">
        <v>90</v>
      </c>
      <c r="J21" s="500">
        <v>101</v>
      </c>
      <c r="K21" s="248"/>
      <c r="L21" s="183">
        <v>8745109</v>
      </c>
      <c r="M21" s="183">
        <v>832136</v>
      </c>
      <c r="N21" s="183">
        <v>803382</v>
      </c>
      <c r="O21" s="183">
        <v>299212</v>
      </c>
      <c r="P21" s="183">
        <v>802400</v>
      </c>
      <c r="Q21" s="183">
        <v>2429001</v>
      </c>
      <c r="R21" s="183">
        <v>2042861</v>
      </c>
      <c r="S21" s="183">
        <v>822937</v>
      </c>
      <c r="T21" s="183">
        <v>713180</v>
      </c>
      <c r="U21" s="183"/>
      <c r="V21" s="184">
        <v>7.2268967716697414</v>
      </c>
      <c r="W21" s="184">
        <v>1.0815539767537998</v>
      </c>
      <c r="X21" s="184">
        <v>1.9915805930429111</v>
      </c>
      <c r="Y21" s="184">
        <v>9.3579134526690098</v>
      </c>
      <c r="Z21" s="184">
        <v>11.340977068793618</v>
      </c>
      <c r="AA21" s="184">
        <v>6.9164236655316325</v>
      </c>
      <c r="AB21" s="184">
        <v>6.3146733918754139</v>
      </c>
      <c r="AC21" s="184">
        <v>10.936438633820085</v>
      </c>
      <c r="AD21" s="184">
        <v>14.161922656271908</v>
      </c>
    </row>
    <row r="22" spans="1:30" ht="10.9" customHeight="1" x14ac:dyDescent="0.2">
      <c r="A22" s="499">
        <v>1994</v>
      </c>
      <c r="B22" s="500">
        <v>589</v>
      </c>
      <c r="C22" s="500">
        <v>13</v>
      </c>
      <c r="D22" s="500">
        <v>21</v>
      </c>
      <c r="E22" s="500">
        <v>12</v>
      </c>
      <c r="F22" s="500">
        <v>82</v>
      </c>
      <c r="G22" s="500">
        <v>149</v>
      </c>
      <c r="H22" s="500">
        <v>114</v>
      </c>
      <c r="I22" s="500">
        <v>87</v>
      </c>
      <c r="J22" s="500">
        <v>111</v>
      </c>
      <c r="K22" s="248"/>
      <c r="L22" s="183">
        <v>8816381</v>
      </c>
      <c r="M22" s="183">
        <v>841991</v>
      </c>
      <c r="N22" s="183">
        <v>820674</v>
      </c>
      <c r="O22" s="183">
        <v>299456</v>
      </c>
      <c r="P22" s="183">
        <v>797882</v>
      </c>
      <c r="Q22" s="183">
        <v>2432058</v>
      </c>
      <c r="R22" s="183">
        <v>2084205</v>
      </c>
      <c r="S22" s="183">
        <v>817302</v>
      </c>
      <c r="T22" s="183">
        <v>722813</v>
      </c>
      <c r="U22" s="183"/>
      <c r="V22" s="184">
        <v>6.6807457617813935</v>
      </c>
      <c r="W22" s="184">
        <v>1.5439594960041141</v>
      </c>
      <c r="X22" s="184">
        <v>2.5588723415144137</v>
      </c>
      <c r="Y22" s="184">
        <v>4.0072665099380211</v>
      </c>
      <c r="Z22" s="184">
        <v>10.277208910590788</v>
      </c>
      <c r="AA22" s="184">
        <v>6.1264986279110119</v>
      </c>
      <c r="AB22" s="184">
        <v>5.4697114727198137</v>
      </c>
      <c r="AC22" s="184">
        <v>10.644780020114963</v>
      </c>
      <c r="AD22" s="184">
        <v>15.356669013977335</v>
      </c>
    </row>
    <row r="23" spans="1:30" ht="10.9" customHeight="1" x14ac:dyDescent="0.2">
      <c r="A23" s="499">
        <v>1995</v>
      </c>
      <c r="B23" s="500">
        <v>572</v>
      </c>
      <c r="C23" s="500">
        <v>13</v>
      </c>
      <c r="D23" s="500">
        <v>22</v>
      </c>
      <c r="E23" s="500">
        <v>18</v>
      </c>
      <c r="F23" s="500">
        <v>78</v>
      </c>
      <c r="G23" s="500">
        <v>132</v>
      </c>
      <c r="H23" s="500">
        <v>134</v>
      </c>
      <c r="I23" s="500">
        <v>67</v>
      </c>
      <c r="J23" s="500">
        <v>108</v>
      </c>
      <c r="K23" s="248"/>
      <c r="L23" s="183">
        <v>8837496</v>
      </c>
      <c r="M23" s="183">
        <v>829144</v>
      </c>
      <c r="N23" s="183">
        <v>836218</v>
      </c>
      <c r="O23" s="183">
        <v>301776</v>
      </c>
      <c r="P23" s="183">
        <v>785145</v>
      </c>
      <c r="Q23" s="183">
        <v>2425939</v>
      </c>
      <c r="R23" s="183">
        <v>2115942</v>
      </c>
      <c r="S23" s="183">
        <v>798581</v>
      </c>
      <c r="T23" s="183">
        <v>744751</v>
      </c>
      <c r="U23" s="183"/>
      <c r="V23" s="184">
        <v>6.4724215999645152</v>
      </c>
      <c r="W23" s="184">
        <v>1.5678820566753182</v>
      </c>
      <c r="X23" s="184">
        <v>2.6308929011334365</v>
      </c>
      <c r="Y23" s="184">
        <v>5.9646890408780022</v>
      </c>
      <c r="Z23" s="184">
        <v>9.934470702863802</v>
      </c>
      <c r="AA23" s="184">
        <v>5.441192049758877</v>
      </c>
      <c r="AB23" s="184">
        <v>6.3328767990805037</v>
      </c>
      <c r="AC23" s="184">
        <v>8.3898815524035761</v>
      </c>
      <c r="AD23" s="184">
        <v>14.501491102395297</v>
      </c>
    </row>
    <row r="24" spans="1:30" ht="10.9" customHeight="1" x14ac:dyDescent="0.2">
      <c r="A24" s="499">
        <v>1996</v>
      </c>
      <c r="B24" s="500">
        <v>537</v>
      </c>
      <c r="C24" s="500">
        <v>7</v>
      </c>
      <c r="D24" s="500">
        <v>15</v>
      </c>
      <c r="E24" s="500">
        <v>29</v>
      </c>
      <c r="F24" s="500">
        <v>67</v>
      </c>
      <c r="G24" s="500">
        <v>116</v>
      </c>
      <c r="H24" s="500">
        <v>122</v>
      </c>
      <c r="I24" s="500">
        <v>76</v>
      </c>
      <c r="J24" s="500">
        <v>105</v>
      </c>
      <c r="K24" s="248"/>
      <c r="L24" s="183">
        <v>8844499</v>
      </c>
      <c r="M24" s="183">
        <v>804213</v>
      </c>
      <c r="N24" s="183">
        <v>857212</v>
      </c>
      <c r="O24" s="183">
        <v>303854</v>
      </c>
      <c r="P24" s="183">
        <v>765268</v>
      </c>
      <c r="Q24" s="183">
        <v>2427941</v>
      </c>
      <c r="R24" s="183">
        <v>2142715</v>
      </c>
      <c r="S24" s="183">
        <v>782368</v>
      </c>
      <c r="T24" s="183">
        <v>760928</v>
      </c>
      <c r="U24" s="183"/>
      <c r="V24" s="184">
        <v>6.0715705886789069</v>
      </c>
      <c r="W24" s="184">
        <v>0.8704161708403122</v>
      </c>
      <c r="X24" s="184">
        <v>1.7498588447198593</v>
      </c>
      <c r="Y24" s="184">
        <v>9.5440573433293618</v>
      </c>
      <c r="Z24" s="184">
        <v>8.7551027875201886</v>
      </c>
      <c r="AA24" s="184">
        <v>4.777710825757298</v>
      </c>
      <c r="AB24" s="184">
        <v>5.6937110161640723</v>
      </c>
      <c r="AC24" s="184">
        <v>9.7140987361446278</v>
      </c>
      <c r="AD24" s="184">
        <v>13.798940241389461</v>
      </c>
    </row>
    <row r="25" spans="1:30" ht="10.9" customHeight="1" x14ac:dyDescent="0.2">
      <c r="A25" s="499">
        <v>1997</v>
      </c>
      <c r="B25" s="500">
        <v>541</v>
      </c>
      <c r="C25" s="500">
        <v>13</v>
      </c>
      <c r="D25" s="500">
        <v>11</v>
      </c>
      <c r="E25" s="500">
        <v>14</v>
      </c>
      <c r="F25" s="500">
        <v>67</v>
      </c>
      <c r="G25" s="500">
        <v>152</v>
      </c>
      <c r="H25" s="500">
        <v>113</v>
      </c>
      <c r="I25" s="500">
        <v>73</v>
      </c>
      <c r="J25" s="500">
        <v>98</v>
      </c>
      <c r="K25" s="248"/>
      <c r="L25" s="183">
        <v>8847625</v>
      </c>
      <c r="M25" s="183">
        <v>767851</v>
      </c>
      <c r="N25" s="183">
        <v>886601</v>
      </c>
      <c r="O25" s="183">
        <v>302374</v>
      </c>
      <c r="P25" s="183">
        <v>749713</v>
      </c>
      <c r="Q25" s="183">
        <v>2428849</v>
      </c>
      <c r="R25" s="183">
        <v>2169863</v>
      </c>
      <c r="S25" s="183">
        <v>771209</v>
      </c>
      <c r="T25" s="183">
        <v>771165</v>
      </c>
      <c r="U25" s="183"/>
      <c r="V25" s="184">
        <v>6.1146352834800304</v>
      </c>
      <c r="W25" s="184">
        <v>1.6930368001083544</v>
      </c>
      <c r="X25" s="184">
        <v>1.24069338969841</v>
      </c>
      <c r="Y25" s="184">
        <v>4.630027714023031</v>
      </c>
      <c r="Z25" s="184">
        <v>8.9367531308647443</v>
      </c>
      <c r="AA25" s="184">
        <v>6.2581082644495396</v>
      </c>
      <c r="AB25" s="184">
        <v>5.2077020530789273</v>
      </c>
      <c r="AC25" s="184">
        <v>9.4656571694573071</v>
      </c>
      <c r="AD25" s="184">
        <v>12.708045619290294</v>
      </c>
    </row>
    <row r="26" spans="1:30" ht="10.9" customHeight="1" x14ac:dyDescent="0.2">
      <c r="A26" s="499">
        <v>1998</v>
      </c>
      <c r="B26" s="500">
        <v>531</v>
      </c>
      <c r="C26" s="500">
        <v>4</v>
      </c>
      <c r="D26" s="500">
        <v>21</v>
      </c>
      <c r="E26" s="500">
        <v>16</v>
      </c>
      <c r="F26" s="500">
        <v>76</v>
      </c>
      <c r="G26" s="500">
        <v>132</v>
      </c>
      <c r="H26" s="500">
        <v>134</v>
      </c>
      <c r="I26" s="500">
        <v>67</v>
      </c>
      <c r="J26" s="500">
        <v>81</v>
      </c>
      <c r="K26" s="248"/>
      <c r="L26" s="183">
        <v>8854322</v>
      </c>
      <c r="M26" s="183">
        <v>732439</v>
      </c>
      <c r="N26" s="183">
        <v>916023</v>
      </c>
      <c r="O26" s="183">
        <v>298837</v>
      </c>
      <c r="P26" s="183">
        <v>738495</v>
      </c>
      <c r="Q26" s="183">
        <v>2429267</v>
      </c>
      <c r="R26" s="183">
        <v>2201605</v>
      </c>
      <c r="S26" s="183">
        <v>757655</v>
      </c>
      <c r="T26" s="183">
        <v>780001</v>
      </c>
      <c r="U26" s="183"/>
      <c r="V26" s="184">
        <v>5.997071260792187</v>
      </c>
      <c r="W26" s="184">
        <v>0.54612056430637912</v>
      </c>
      <c r="X26" s="184">
        <v>2.2925188559675904</v>
      </c>
      <c r="Y26" s="184">
        <v>5.3540893530586908</v>
      </c>
      <c r="Z26" s="184">
        <v>10.291200346650959</v>
      </c>
      <c r="AA26" s="184">
        <v>5.4337378312058737</v>
      </c>
      <c r="AB26" s="184">
        <v>6.0864687353090128</v>
      </c>
      <c r="AC26" s="184">
        <v>8.8430750143534986</v>
      </c>
      <c r="AD26" s="184">
        <v>10.384602071022986</v>
      </c>
    </row>
    <row r="27" spans="1:30" ht="10.9" customHeight="1" x14ac:dyDescent="0.2">
      <c r="A27" s="499">
        <v>1999</v>
      </c>
      <c r="B27" s="500">
        <v>580</v>
      </c>
      <c r="C27" s="500">
        <v>12</v>
      </c>
      <c r="D27" s="500">
        <v>25</v>
      </c>
      <c r="E27" s="500">
        <v>16</v>
      </c>
      <c r="F27" s="500">
        <v>73</v>
      </c>
      <c r="G27" s="500">
        <v>140</v>
      </c>
      <c r="H27" s="500">
        <v>141</v>
      </c>
      <c r="I27" s="500">
        <v>64</v>
      </c>
      <c r="J27" s="500">
        <v>109</v>
      </c>
      <c r="K27" s="248"/>
      <c r="L27" s="183">
        <v>8861426</v>
      </c>
      <c r="M27" s="183">
        <v>699038</v>
      </c>
      <c r="N27" s="183">
        <v>940663</v>
      </c>
      <c r="O27" s="183">
        <v>300385</v>
      </c>
      <c r="P27" s="183">
        <v>724678</v>
      </c>
      <c r="Q27" s="183">
        <v>2434522</v>
      </c>
      <c r="R27" s="183">
        <v>2229585</v>
      </c>
      <c r="S27" s="183">
        <v>747186</v>
      </c>
      <c r="T27" s="183">
        <v>785369</v>
      </c>
      <c r="U27" s="183"/>
      <c r="V27" s="184">
        <v>6.5452219541188965</v>
      </c>
      <c r="W27" s="184">
        <v>1.7166448748136725</v>
      </c>
      <c r="X27" s="184">
        <v>2.6576999414242932</v>
      </c>
      <c r="Y27" s="184">
        <v>5.3264976613346207</v>
      </c>
      <c r="Z27" s="184">
        <v>10.07343951382545</v>
      </c>
      <c r="AA27" s="184">
        <v>5.7506155212398982</v>
      </c>
      <c r="AB27" s="184">
        <v>6.3240468517683786</v>
      </c>
      <c r="AC27" s="184">
        <v>8.5654709804519893</v>
      </c>
      <c r="AD27" s="184">
        <v>13.878826386068205</v>
      </c>
    </row>
    <row r="28" spans="1:30" ht="10.9" customHeight="1" x14ac:dyDescent="0.2">
      <c r="A28" s="499">
        <v>2000</v>
      </c>
      <c r="B28" s="500">
        <v>591</v>
      </c>
      <c r="C28" s="500">
        <v>2</v>
      </c>
      <c r="D28" s="500">
        <v>17</v>
      </c>
      <c r="E28" s="500">
        <v>16</v>
      </c>
      <c r="F28" s="500">
        <v>102</v>
      </c>
      <c r="G28" s="500">
        <v>164</v>
      </c>
      <c r="H28" s="500">
        <v>136</v>
      </c>
      <c r="I28" s="500">
        <v>50</v>
      </c>
      <c r="J28" s="500">
        <v>104</v>
      </c>
      <c r="K28" s="248"/>
      <c r="L28" s="183">
        <v>8882792</v>
      </c>
      <c r="M28" s="183">
        <v>674855</v>
      </c>
      <c r="N28" s="183">
        <v>955943</v>
      </c>
      <c r="O28" s="183">
        <v>306981</v>
      </c>
      <c r="P28" s="183">
        <v>718321</v>
      </c>
      <c r="Q28" s="183">
        <v>2436599</v>
      </c>
      <c r="R28" s="183">
        <v>2259206</v>
      </c>
      <c r="S28" s="183">
        <v>740334</v>
      </c>
      <c r="T28" s="183">
        <v>790553</v>
      </c>
      <c r="U28" s="183"/>
      <c r="V28" s="184">
        <v>6.6533135077349552</v>
      </c>
      <c r="W28" s="184">
        <v>0.29635995880596572</v>
      </c>
      <c r="X28" s="184">
        <v>1.7783487090757504</v>
      </c>
      <c r="Y28" s="184">
        <v>5.2120489541698021</v>
      </c>
      <c r="Z28" s="184">
        <v>14.199779764200128</v>
      </c>
      <c r="AA28" s="184">
        <v>6.730693068494241</v>
      </c>
      <c r="AB28" s="184">
        <v>6.0198140408621432</v>
      </c>
      <c r="AC28" s="184">
        <v>6.7537084613161085</v>
      </c>
      <c r="AD28" s="184">
        <v>13.155348218272525</v>
      </c>
    </row>
    <row r="29" spans="1:30" ht="10.9" customHeight="1" x14ac:dyDescent="0.2">
      <c r="A29" s="499">
        <v>2001</v>
      </c>
      <c r="B29" s="500">
        <v>583</v>
      </c>
      <c r="C29" s="500">
        <v>6</v>
      </c>
      <c r="D29" s="500">
        <v>12</v>
      </c>
      <c r="E29" s="500">
        <v>22</v>
      </c>
      <c r="F29" s="500">
        <v>100</v>
      </c>
      <c r="G29" s="500">
        <v>159</v>
      </c>
      <c r="H29" s="500">
        <v>137</v>
      </c>
      <c r="I29" s="500">
        <v>56</v>
      </c>
      <c r="J29" s="500">
        <v>91</v>
      </c>
      <c r="K29" s="248"/>
      <c r="L29" s="183">
        <v>8909128</v>
      </c>
      <c r="M29" s="183">
        <v>656869</v>
      </c>
      <c r="N29" s="183">
        <v>963406</v>
      </c>
      <c r="O29" s="183">
        <v>317991</v>
      </c>
      <c r="P29" s="183">
        <v>716703</v>
      </c>
      <c r="Q29" s="183">
        <v>2434334</v>
      </c>
      <c r="R29" s="183">
        <v>2287761</v>
      </c>
      <c r="S29" s="183">
        <v>738708</v>
      </c>
      <c r="T29" s="183">
        <v>793356</v>
      </c>
      <c r="U29" s="183"/>
      <c r="V29" s="184">
        <v>6.5438503072354557</v>
      </c>
      <c r="W29" s="184">
        <v>0.91342413784179188</v>
      </c>
      <c r="X29" s="184">
        <v>1.245580783179677</v>
      </c>
      <c r="Y29" s="184">
        <v>6.9184347984691392</v>
      </c>
      <c r="Z29" s="184">
        <v>13.952780998544725</v>
      </c>
      <c r="AA29" s="184">
        <v>6.5315605828945413</v>
      </c>
      <c r="AB29" s="184">
        <v>5.9883877730234936</v>
      </c>
      <c r="AC29" s="184">
        <v>7.5808032402518997</v>
      </c>
      <c r="AD29" s="184">
        <v>11.470260513565158</v>
      </c>
    </row>
    <row r="30" spans="1:30" ht="10.9" customHeight="1" x14ac:dyDescent="0.2">
      <c r="A30" s="499">
        <v>2002</v>
      </c>
      <c r="B30" s="500">
        <v>560</v>
      </c>
      <c r="C30" s="500">
        <v>5</v>
      </c>
      <c r="D30" s="500">
        <v>13</v>
      </c>
      <c r="E30" s="500">
        <v>20</v>
      </c>
      <c r="F30" s="500">
        <v>100</v>
      </c>
      <c r="G30" s="500">
        <v>153</v>
      </c>
      <c r="H30" s="500">
        <v>130</v>
      </c>
      <c r="I30" s="500">
        <v>43</v>
      </c>
      <c r="J30" s="500">
        <v>96</v>
      </c>
      <c r="K30" s="248"/>
      <c r="L30" s="183">
        <v>8940788</v>
      </c>
      <c r="M30" s="183">
        <v>651954</v>
      </c>
      <c r="N30" s="183">
        <v>959971</v>
      </c>
      <c r="O30" s="183">
        <v>328985</v>
      </c>
      <c r="P30" s="183">
        <v>720245</v>
      </c>
      <c r="Q30" s="183">
        <v>2431627</v>
      </c>
      <c r="R30" s="183">
        <v>2314211</v>
      </c>
      <c r="S30" s="183">
        <v>741003</v>
      </c>
      <c r="T30" s="183">
        <v>792792</v>
      </c>
      <c r="U30" s="183"/>
      <c r="V30" s="184">
        <v>6.2634300242886871</v>
      </c>
      <c r="W30" s="184">
        <v>0.76692527386901532</v>
      </c>
      <c r="X30" s="184">
        <v>1.3542075750204954</v>
      </c>
      <c r="Y30" s="184">
        <v>6.079304527562047</v>
      </c>
      <c r="Z30" s="184">
        <v>13.884164416275018</v>
      </c>
      <c r="AA30" s="184">
        <v>6.2920834486539263</v>
      </c>
      <c r="AB30" s="184">
        <v>5.6174653045897713</v>
      </c>
      <c r="AC30" s="184">
        <v>5.802945467157353</v>
      </c>
      <c r="AD30" s="184">
        <v>12.109103018193927</v>
      </c>
    </row>
    <row r="31" spans="1:30" ht="10.9" customHeight="1" x14ac:dyDescent="0.2">
      <c r="A31" s="499">
        <v>2003</v>
      </c>
      <c r="B31" s="500">
        <v>529</v>
      </c>
      <c r="C31" s="500">
        <v>7</v>
      </c>
      <c r="D31" s="500">
        <v>14</v>
      </c>
      <c r="E31" s="500">
        <v>23</v>
      </c>
      <c r="F31" s="500">
        <v>93</v>
      </c>
      <c r="G31" s="500">
        <v>147</v>
      </c>
      <c r="H31" s="500">
        <v>127</v>
      </c>
      <c r="I31" s="500">
        <v>44</v>
      </c>
      <c r="J31" s="500">
        <v>74</v>
      </c>
      <c r="K31" s="248"/>
      <c r="L31" s="183">
        <v>8975670</v>
      </c>
      <c r="M31" s="183">
        <v>657428</v>
      </c>
      <c r="N31" s="183">
        <v>941562</v>
      </c>
      <c r="O31" s="183">
        <v>342446</v>
      </c>
      <c r="P31" s="183">
        <v>730871</v>
      </c>
      <c r="Q31" s="183">
        <v>2427517</v>
      </c>
      <c r="R31" s="183">
        <v>2334592</v>
      </c>
      <c r="S31" s="183">
        <v>746074</v>
      </c>
      <c r="T31" s="183">
        <v>795180</v>
      </c>
      <c r="U31" s="183"/>
      <c r="V31" s="184">
        <v>5.8937104416717636</v>
      </c>
      <c r="W31" s="184">
        <v>1.0647553800568275</v>
      </c>
      <c r="X31" s="184">
        <v>1.4868909323018558</v>
      </c>
      <c r="Y31" s="184">
        <v>6.7163874012253029</v>
      </c>
      <c r="Z31" s="184">
        <v>12.724543729331169</v>
      </c>
      <c r="AA31" s="184">
        <v>6.0555703626380373</v>
      </c>
      <c r="AB31" s="184">
        <v>5.4399226931301055</v>
      </c>
      <c r="AC31" s="184">
        <v>5.8975383138937962</v>
      </c>
      <c r="AD31" s="184">
        <v>9.3060690661233938</v>
      </c>
    </row>
    <row r="32" spans="1:30" ht="10.9" customHeight="1" x14ac:dyDescent="0.2">
      <c r="A32" s="499">
        <v>2004</v>
      </c>
      <c r="B32" s="500">
        <v>480</v>
      </c>
      <c r="C32" s="500">
        <v>7</v>
      </c>
      <c r="D32" s="500">
        <v>7</v>
      </c>
      <c r="E32" s="500">
        <v>19</v>
      </c>
      <c r="F32" s="500">
        <v>78</v>
      </c>
      <c r="G32" s="500">
        <v>135</v>
      </c>
      <c r="H32" s="500">
        <v>95</v>
      </c>
      <c r="I32" s="500">
        <v>48</v>
      </c>
      <c r="J32" s="500">
        <v>91</v>
      </c>
      <c r="K32" s="248"/>
      <c r="L32" s="183">
        <v>9011392</v>
      </c>
      <c r="M32" s="183">
        <v>668841</v>
      </c>
      <c r="N32" s="183">
        <v>914740</v>
      </c>
      <c r="O32" s="183">
        <v>355572</v>
      </c>
      <c r="P32" s="183">
        <v>741437</v>
      </c>
      <c r="Q32" s="183">
        <v>2425273</v>
      </c>
      <c r="R32" s="183">
        <v>2351194</v>
      </c>
      <c r="S32" s="183">
        <v>757441</v>
      </c>
      <c r="T32" s="183">
        <v>796894</v>
      </c>
      <c r="U32" s="183"/>
      <c r="V32" s="184">
        <v>5.3265910527474558</v>
      </c>
      <c r="W32" s="184">
        <v>1.0465865579412745</v>
      </c>
      <c r="X32" s="184">
        <v>0.76524476900540039</v>
      </c>
      <c r="Y32" s="184">
        <v>5.3435028629925867</v>
      </c>
      <c r="Z32" s="184">
        <v>10.520111621081764</v>
      </c>
      <c r="AA32" s="184">
        <v>5.5663836607260295</v>
      </c>
      <c r="AB32" s="184">
        <v>4.0405002734780711</v>
      </c>
      <c r="AC32" s="184">
        <v>6.3371272481949088</v>
      </c>
      <c r="AD32" s="184">
        <v>11.41933557035189</v>
      </c>
    </row>
    <row r="33" spans="1:30" ht="10.9" customHeight="1" x14ac:dyDescent="0.2">
      <c r="A33" s="499">
        <v>2005</v>
      </c>
      <c r="B33" s="500">
        <v>440</v>
      </c>
      <c r="C33" s="500">
        <v>3</v>
      </c>
      <c r="D33" s="500">
        <v>7</v>
      </c>
      <c r="E33" s="500">
        <v>19</v>
      </c>
      <c r="F33" s="500">
        <v>67</v>
      </c>
      <c r="G33" s="500">
        <v>128</v>
      </c>
      <c r="H33" s="500">
        <v>109</v>
      </c>
      <c r="I33" s="500">
        <v>39</v>
      </c>
      <c r="J33" s="500">
        <v>68</v>
      </c>
      <c r="K33" s="248"/>
      <c r="L33" s="183">
        <v>9047752</v>
      </c>
      <c r="M33" s="183">
        <v>681064</v>
      </c>
      <c r="N33" s="183">
        <v>879712</v>
      </c>
      <c r="O33" s="183">
        <v>373463</v>
      </c>
      <c r="P33" s="183">
        <v>752185</v>
      </c>
      <c r="Q33" s="183">
        <v>2428516</v>
      </c>
      <c r="R33" s="183">
        <v>2367435</v>
      </c>
      <c r="S33" s="183">
        <v>766276</v>
      </c>
      <c r="T33" s="183">
        <v>799101</v>
      </c>
      <c r="U33" s="183"/>
      <c r="V33" s="184">
        <v>4.8630864329614694</v>
      </c>
      <c r="W33" s="184">
        <v>0.44048723761643543</v>
      </c>
      <c r="X33" s="184">
        <v>0.7957149612600487</v>
      </c>
      <c r="Y33" s="184">
        <v>5.0875187100194665</v>
      </c>
      <c r="Z33" s="184">
        <v>8.9073831570690718</v>
      </c>
      <c r="AA33" s="184">
        <v>5.2707085314653064</v>
      </c>
      <c r="AB33" s="184">
        <v>4.6041390787920262</v>
      </c>
      <c r="AC33" s="184">
        <v>5.0895499793807977</v>
      </c>
      <c r="AD33" s="184">
        <v>8.509562620995343</v>
      </c>
    </row>
    <row r="34" spans="1:30" ht="10.9" customHeight="1" x14ac:dyDescent="0.2">
      <c r="A34" s="499">
        <v>2006</v>
      </c>
      <c r="B34" s="500">
        <v>445</v>
      </c>
      <c r="C34" s="500">
        <v>7</v>
      </c>
      <c r="D34" s="500">
        <v>9</v>
      </c>
      <c r="E34" s="500">
        <v>24</v>
      </c>
      <c r="F34" s="500">
        <v>75</v>
      </c>
      <c r="G34" s="500">
        <v>126</v>
      </c>
      <c r="H34" s="500">
        <v>109</v>
      </c>
      <c r="I34" s="500">
        <v>36</v>
      </c>
      <c r="J34" s="500">
        <v>59</v>
      </c>
      <c r="K34" s="248"/>
      <c r="L34" s="183">
        <v>9113257</v>
      </c>
      <c r="M34" s="183">
        <v>701233</v>
      </c>
      <c r="N34" s="183">
        <v>848354</v>
      </c>
      <c r="O34" s="183">
        <v>384333</v>
      </c>
      <c r="P34" s="183">
        <v>776966</v>
      </c>
      <c r="Q34" s="183">
        <v>2437488</v>
      </c>
      <c r="R34" s="183">
        <v>2383446</v>
      </c>
      <c r="S34" s="183">
        <v>781348</v>
      </c>
      <c r="T34" s="183">
        <v>800089</v>
      </c>
      <c r="U34" s="183"/>
      <c r="V34" s="184">
        <v>4.8829962767427713</v>
      </c>
      <c r="W34" s="184">
        <v>0.99824166860373087</v>
      </c>
      <c r="X34" s="184">
        <v>1.0608778882400507</v>
      </c>
      <c r="Y34" s="184">
        <v>6.2445847741411749</v>
      </c>
      <c r="Z34" s="184">
        <v>9.652932045932511</v>
      </c>
      <c r="AA34" s="184">
        <v>5.1692562178767654</v>
      </c>
      <c r="AB34" s="184">
        <v>4.5732103852992685</v>
      </c>
      <c r="AC34" s="184">
        <v>4.6074220449786782</v>
      </c>
      <c r="AD34" s="184">
        <v>7.3741796225169951</v>
      </c>
    </row>
    <row r="35" spans="1:30" ht="10.9" customHeight="1" x14ac:dyDescent="0.2">
      <c r="A35" s="499">
        <v>2007</v>
      </c>
      <c r="B35" s="500">
        <v>471</v>
      </c>
      <c r="C35" s="500">
        <v>2</v>
      </c>
      <c r="D35" s="500">
        <v>8</v>
      </c>
      <c r="E35" s="500">
        <v>22</v>
      </c>
      <c r="F35" s="500">
        <v>86</v>
      </c>
      <c r="G35" s="500">
        <v>118</v>
      </c>
      <c r="H35" s="500">
        <v>130</v>
      </c>
      <c r="I35" s="500">
        <v>39</v>
      </c>
      <c r="J35" s="500">
        <v>66</v>
      </c>
      <c r="K35" s="248"/>
      <c r="L35" s="183">
        <v>9182927</v>
      </c>
      <c r="M35" s="183">
        <v>719967</v>
      </c>
      <c r="N35" s="183">
        <v>821766</v>
      </c>
      <c r="O35" s="183">
        <v>389919</v>
      </c>
      <c r="P35" s="183">
        <v>804635</v>
      </c>
      <c r="Q35" s="183">
        <v>2445832</v>
      </c>
      <c r="R35" s="183">
        <v>2392395</v>
      </c>
      <c r="S35" s="183">
        <v>808320</v>
      </c>
      <c r="T35" s="183">
        <v>800093</v>
      </c>
      <c r="U35" s="183"/>
      <c r="V35" s="184">
        <v>5.1290835699771975</v>
      </c>
      <c r="W35" s="184">
        <v>0.27779050984281223</v>
      </c>
      <c r="X35" s="184">
        <v>0.97351314121051491</v>
      </c>
      <c r="Y35" s="184">
        <v>5.6421974820411416</v>
      </c>
      <c r="Z35" s="184">
        <v>10.688075959907287</v>
      </c>
      <c r="AA35" s="184">
        <v>4.8245341462537086</v>
      </c>
      <c r="AB35" s="184">
        <v>5.4338852906815136</v>
      </c>
      <c r="AC35" s="184">
        <v>4.8248218527315911</v>
      </c>
      <c r="AD35" s="184">
        <v>8.2490410489780555</v>
      </c>
    </row>
    <row r="36" spans="1:30" ht="10.9" customHeight="1" x14ac:dyDescent="0.2">
      <c r="A36" s="499">
        <v>2008</v>
      </c>
      <c r="B36" s="500">
        <v>397</v>
      </c>
      <c r="C36" s="500">
        <v>2</v>
      </c>
      <c r="D36" s="500">
        <v>4</v>
      </c>
      <c r="E36" s="500">
        <v>13</v>
      </c>
      <c r="F36" s="500">
        <v>64</v>
      </c>
      <c r="G36" s="500">
        <v>113</v>
      </c>
      <c r="H36" s="500">
        <v>99</v>
      </c>
      <c r="I36" s="500">
        <v>41</v>
      </c>
      <c r="J36" s="500">
        <v>61</v>
      </c>
      <c r="K36" s="248"/>
      <c r="L36" s="183">
        <v>9256347</v>
      </c>
      <c r="M36" s="183">
        <v>740309</v>
      </c>
      <c r="N36" s="183">
        <v>802093</v>
      </c>
      <c r="O36" s="183">
        <v>382437</v>
      </c>
      <c r="P36" s="183">
        <v>839306</v>
      </c>
      <c r="Q36" s="183">
        <v>2449087</v>
      </c>
      <c r="R36" s="183">
        <v>2398034</v>
      </c>
      <c r="S36" s="183">
        <v>846933</v>
      </c>
      <c r="T36" s="183">
        <v>798148</v>
      </c>
      <c r="U36" s="183"/>
      <c r="V36" s="184">
        <v>4.2889489773881637</v>
      </c>
      <c r="W36" s="184">
        <v>0.27015746127630491</v>
      </c>
      <c r="X36" s="184">
        <v>0.49869528845158856</v>
      </c>
      <c r="Y36" s="184">
        <v>3.3992526873707303</v>
      </c>
      <c r="Z36" s="184">
        <v>7.625347608619502</v>
      </c>
      <c r="AA36" s="184">
        <v>4.6139643058821509</v>
      </c>
      <c r="AB36" s="184">
        <v>4.1283818327846893</v>
      </c>
      <c r="AC36" s="184">
        <v>4.8409968675208077</v>
      </c>
      <c r="AD36" s="184">
        <v>7.6426928339105027</v>
      </c>
    </row>
    <row r="37" spans="1:30" ht="10.9" customHeight="1" x14ac:dyDescent="0.2">
      <c r="A37" s="499">
        <v>2009</v>
      </c>
      <c r="B37" s="500">
        <v>358</v>
      </c>
      <c r="C37" s="500">
        <v>4</v>
      </c>
      <c r="D37" s="500">
        <v>5</v>
      </c>
      <c r="E37" s="500">
        <v>25</v>
      </c>
      <c r="F37" s="500">
        <v>60</v>
      </c>
      <c r="G37" s="500">
        <v>82</v>
      </c>
      <c r="H37" s="500">
        <v>90</v>
      </c>
      <c r="I37" s="500">
        <v>40</v>
      </c>
      <c r="J37" s="500">
        <v>52</v>
      </c>
      <c r="K37" s="248"/>
      <c r="L37" s="183">
        <v>9340682</v>
      </c>
      <c r="M37" s="183">
        <v>757716</v>
      </c>
      <c r="N37" s="183">
        <v>791726</v>
      </c>
      <c r="O37" s="183">
        <v>371651</v>
      </c>
      <c r="P37" s="183">
        <v>872335</v>
      </c>
      <c r="Q37" s="183">
        <v>2449386</v>
      </c>
      <c r="R37" s="183">
        <v>2407091</v>
      </c>
      <c r="S37" s="183">
        <v>892331</v>
      </c>
      <c r="T37" s="183">
        <v>798446</v>
      </c>
      <c r="U37" s="183"/>
      <c r="V37" s="184">
        <v>3.8326965846819321</v>
      </c>
      <c r="W37" s="184">
        <v>0.52790227473090179</v>
      </c>
      <c r="X37" s="184">
        <v>0.63153161573574701</v>
      </c>
      <c r="Y37" s="184">
        <v>6.7267409478247062</v>
      </c>
      <c r="Z37" s="184">
        <v>6.8780915588621347</v>
      </c>
      <c r="AA37" s="184">
        <v>3.347777769612466</v>
      </c>
      <c r="AB37" s="184">
        <v>3.7389529519241274</v>
      </c>
      <c r="AC37" s="184">
        <v>4.4826415310013887</v>
      </c>
      <c r="AD37" s="184">
        <v>6.5126508242260588</v>
      </c>
    </row>
    <row r="38" spans="1:30" s="280" customFormat="1" ht="10.9" customHeight="1" x14ac:dyDescent="0.2">
      <c r="A38" s="501">
        <v>2010</v>
      </c>
      <c r="B38" s="502">
        <v>266</v>
      </c>
      <c r="C38" s="503">
        <v>4</v>
      </c>
      <c r="D38" s="503">
        <v>6</v>
      </c>
      <c r="E38" s="503">
        <v>9</v>
      </c>
      <c r="F38" s="503">
        <v>46</v>
      </c>
      <c r="G38" s="503">
        <v>65</v>
      </c>
      <c r="H38" s="503">
        <v>72</v>
      </c>
      <c r="I38" s="503">
        <v>28</v>
      </c>
      <c r="J38" s="503">
        <v>36</v>
      </c>
      <c r="K38" s="248"/>
      <c r="L38" s="279">
        <v>9415570</v>
      </c>
      <c r="M38" s="279">
        <v>774024</v>
      </c>
      <c r="N38" s="279">
        <v>790935</v>
      </c>
      <c r="O38" s="279">
        <v>354135</v>
      </c>
      <c r="P38" s="279">
        <v>896486</v>
      </c>
      <c r="Q38" s="279">
        <v>2449900</v>
      </c>
      <c r="R38" s="279">
        <v>2412844</v>
      </c>
      <c r="S38" s="279">
        <v>937300</v>
      </c>
      <c r="T38" s="279">
        <v>799946</v>
      </c>
      <c r="U38" s="279"/>
      <c r="V38" s="184">
        <v>2.825107773613281</v>
      </c>
      <c r="W38" s="184">
        <v>0.51677984145194467</v>
      </c>
      <c r="X38" s="184">
        <v>0.75859583910182249</v>
      </c>
      <c r="Y38" s="184">
        <v>2.5414037019780591</v>
      </c>
      <c r="Z38" s="184">
        <v>5.1311453831961682</v>
      </c>
      <c r="AA38" s="184">
        <v>2.653169517123148</v>
      </c>
      <c r="AB38" s="184">
        <v>2.9840304636354444</v>
      </c>
      <c r="AC38" s="184">
        <v>2.9873039581777445</v>
      </c>
      <c r="AD38" s="184">
        <v>4.5003037705045088</v>
      </c>
    </row>
    <row r="39" spans="1:30" s="280" customFormat="1" ht="10.9" customHeight="1" x14ac:dyDescent="0.2">
      <c r="A39" s="501">
        <v>2011</v>
      </c>
      <c r="B39" s="502">
        <v>319</v>
      </c>
      <c r="C39" s="503">
        <v>5</v>
      </c>
      <c r="D39" s="503">
        <v>5</v>
      </c>
      <c r="E39" s="503">
        <v>9</v>
      </c>
      <c r="F39" s="503">
        <v>57</v>
      </c>
      <c r="G39" s="503">
        <v>73</v>
      </c>
      <c r="H39" s="503">
        <v>79</v>
      </c>
      <c r="I39" s="503">
        <v>34</v>
      </c>
      <c r="J39" s="503">
        <v>57</v>
      </c>
      <c r="K39" s="248"/>
      <c r="L39" s="279">
        <v>9482855</v>
      </c>
      <c r="M39" s="279">
        <v>784634</v>
      </c>
      <c r="N39" s="279">
        <v>799636</v>
      </c>
      <c r="O39" s="279">
        <v>334936</v>
      </c>
      <c r="P39" s="279">
        <v>908302</v>
      </c>
      <c r="Q39" s="279">
        <v>2451908</v>
      </c>
      <c r="R39" s="279">
        <v>2418771</v>
      </c>
      <c r="S39" s="279">
        <v>979895</v>
      </c>
      <c r="T39" s="279">
        <v>804773</v>
      </c>
      <c r="U39" s="504"/>
      <c r="V39" s="298">
        <v>3.3639658098747689</v>
      </c>
      <c r="W39" s="298">
        <v>0.63723978313455698</v>
      </c>
      <c r="X39" s="298">
        <v>0.62528450444952455</v>
      </c>
      <c r="Y39" s="298">
        <v>2.6870805168748655</v>
      </c>
      <c r="Z39" s="298">
        <v>6.2754458318929167</v>
      </c>
      <c r="AA39" s="298">
        <v>2.9772732092721261</v>
      </c>
      <c r="AB39" s="298">
        <v>3.2661215137770379</v>
      </c>
      <c r="AC39" s="298">
        <v>3.469759515050082</v>
      </c>
      <c r="AD39" s="298">
        <v>7.0827425870400722</v>
      </c>
    </row>
    <row r="40" spans="1:30" s="280" customFormat="1" ht="10.9" customHeight="1" x14ac:dyDescent="0.2">
      <c r="A40" s="501">
        <v>2012</v>
      </c>
      <c r="B40" s="503">
        <v>285</v>
      </c>
      <c r="C40" s="503">
        <v>1</v>
      </c>
      <c r="D40" s="503">
        <v>6</v>
      </c>
      <c r="E40" s="503">
        <v>10</v>
      </c>
      <c r="F40" s="503">
        <v>41</v>
      </c>
      <c r="G40" s="503">
        <v>75</v>
      </c>
      <c r="H40" s="503">
        <v>81</v>
      </c>
      <c r="I40" s="503">
        <v>31</v>
      </c>
      <c r="J40" s="503">
        <v>40</v>
      </c>
      <c r="K40" s="248"/>
      <c r="L40" s="243">
        <v>9555893</v>
      </c>
      <c r="M40" s="243">
        <v>797046</v>
      </c>
      <c r="N40" s="243">
        <v>814813</v>
      </c>
      <c r="O40" s="243">
        <v>316262</v>
      </c>
      <c r="P40" s="243">
        <v>915518</v>
      </c>
      <c r="Q40" s="243">
        <v>2458020</v>
      </c>
      <c r="R40" s="243">
        <v>2425951</v>
      </c>
      <c r="S40" s="243">
        <v>1018524</v>
      </c>
      <c r="T40" s="243">
        <v>809759</v>
      </c>
      <c r="U40" s="504"/>
      <c r="V40" s="298">
        <f>100000*B40/L40</f>
        <v>2.9824528173348113</v>
      </c>
      <c r="W40" s="298">
        <f t="shared" ref="W40:AD42" si="0">100000*C40/M40</f>
        <v>0.12546327313605488</v>
      </c>
      <c r="X40" s="298">
        <f t="shared" si="0"/>
        <v>0.73636527644993388</v>
      </c>
      <c r="Y40" s="298">
        <f t="shared" si="0"/>
        <v>3.1619353573935536</v>
      </c>
      <c r="Z40" s="298">
        <f t="shared" si="0"/>
        <v>4.4783390386644504</v>
      </c>
      <c r="AA40" s="298">
        <f t="shared" si="0"/>
        <v>3.0512363609734665</v>
      </c>
      <c r="AB40" s="298">
        <f t="shared" si="0"/>
        <v>3.3388967872805346</v>
      </c>
      <c r="AC40" s="298">
        <f t="shared" si="0"/>
        <v>3.0436199834269981</v>
      </c>
      <c r="AD40" s="298">
        <f t="shared" si="0"/>
        <v>4.9397413304452309</v>
      </c>
    </row>
    <row r="41" spans="1:30" s="280" customFormat="1" ht="10.9" customHeight="1" x14ac:dyDescent="0.2">
      <c r="A41" s="501">
        <v>2013</v>
      </c>
      <c r="B41" s="503">
        <v>260</v>
      </c>
      <c r="C41" s="503">
        <v>1</v>
      </c>
      <c r="D41" s="503">
        <v>3</v>
      </c>
      <c r="E41" s="503">
        <v>7</v>
      </c>
      <c r="F41" s="503">
        <v>40</v>
      </c>
      <c r="G41" s="503">
        <v>62</v>
      </c>
      <c r="H41" s="503">
        <v>71</v>
      </c>
      <c r="I41" s="503">
        <v>40</v>
      </c>
      <c r="J41" s="503">
        <v>36</v>
      </c>
      <c r="K41" s="508"/>
      <c r="L41" s="243">
        <f>SUM(M41:T41)</f>
        <v>9644864</v>
      </c>
      <c r="M41" s="243">
        <v>806818</v>
      </c>
      <c r="N41" s="243">
        <v>839283</v>
      </c>
      <c r="O41" s="243">
        <v>306377</v>
      </c>
      <c r="P41" s="243">
        <v>909190</v>
      </c>
      <c r="Q41" s="243">
        <v>2481355</v>
      </c>
      <c r="R41" s="243">
        <v>2429634</v>
      </c>
      <c r="S41" s="243">
        <v>1052186</v>
      </c>
      <c r="T41" s="243">
        <v>820021</v>
      </c>
      <c r="U41" s="504"/>
      <c r="V41" s="298">
        <f>100000*B41/L41</f>
        <v>2.6957352638668621</v>
      </c>
      <c r="W41" s="298">
        <f t="shared" si="0"/>
        <v>0.12394368990280336</v>
      </c>
      <c r="X41" s="298">
        <f t="shared" si="0"/>
        <v>0.35744796451256611</v>
      </c>
      <c r="Y41" s="298">
        <f t="shared" si="0"/>
        <v>2.2847668069078293</v>
      </c>
      <c r="Z41" s="298">
        <f t="shared" si="0"/>
        <v>4.3995204522707025</v>
      </c>
      <c r="AA41" s="298">
        <f t="shared" si="0"/>
        <v>2.4986348184761953</v>
      </c>
      <c r="AB41" s="298">
        <f t="shared" si="0"/>
        <v>2.9222508410731822</v>
      </c>
      <c r="AC41" s="298">
        <f t="shared" si="0"/>
        <v>3.8016092211833268</v>
      </c>
      <c r="AD41" s="298">
        <f t="shared" si="0"/>
        <v>4.3901314722427838</v>
      </c>
    </row>
    <row r="42" spans="1:30" s="280" customFormat="1" ht="10.9" customHeight="1" x14ac:dyDescent="0.2">
      <c r="A42" s="505">
        <v>2014</v>
      </c>
      <c r="B42" s="506">
        <v>270</v>
      </c>
      <c r="C42" s="506">
        <v>3</v>
      </c>
      <c r="D42" s="506">
        <v>4</v>
      </c>
      <c r="E42" s="506">
        <v>7</v>
      </c>
      <c r="F42" s="506">
        <v>25</v>
      </c>
      <c r="G42" s="506">
        <v>59</v>
      </c>
      <c r="H42" s="506">
        <v>73</v>
      </c>
      <c r="I42" s="506">
        <v>37</v>
      </c>
      <c r="J42" s="506">
        <v>62</v>
      </c>
      <c r="K42" s="248"/>
      <c r="L42" s="183">
        <v>9747355</v>
      </c>
      <c r="M42" s="183">
        <v>817371</v>
      </c>
      <c r="N42" s="183">
        <v>864662</v>
      </c>
      <c r="O42" s="183">
        <v>303249</v>
      </c>
      <c r="P42" s="183">
        <v>895516</v>
      </c>
      <c r="Q42" s="183">
        <v>2519615</v>
      </c>
      <c r="R42" s="183">
        <v>2434058</v>
      </c>
      <c r="S42" s="183">
        <v>1078395</v>
      </c>
      <c r="T42" s="183">
        <v>834489</v>
      </c>
      <c r="U42" s="544"/>
      <c r="V42" s="523">
        <f>100000*B42/L42</f>
        <v>2.7699822156882559</v>
      </c>
      <c r="W42" s="523">
        <f t="shared" si="0"/>
        <v>0.36703039378690949</v>
      </c>
      <c r="X42" s="523">
        <f t="shared" si="0"/>
        <v>0.46260851060876967</v>
      </c>
      <c r="Y42" s="523">
        <f t="shared" si="0"/>
        <v>2.3083340752978576</v>
      </c>
      <c r="Z42" s="523">
        <f t="shared" si="0"/>
        <v>2.791686580697609</v>
      </c>
      <c r="AA42" s="523">
        <f t="shared" si="0"/>
        <v>2.3416275899294137</v>
      </c>
      <c r="AB42" s="523">
        <f t="shared" si="0"/>
        <v>2.9991068413324582</v>
      </c>
      <c r="AC42" s="523">
        <f t="shared" si="0"/>
        <v>3.4310248100185925</v>
      </c>
      <c r="AD42" s="523">
        <f t="shared" si="0"/>
        <v>7.4296964968981021</v>
      </c>
    </row>
    <row r="43" spans="1:30" s="185" customFormat="1" ht="10.9" customHeight="1" x14ac:dyDescent="0.2">
      <c r="A43" s="30" t="s">
        <v>386</v>
      </c>
      <c r="K43" s="183"/>
      <c r="L43" s="167"/>
      <c r="M43" s="167"/>
      <c r="N43" s="167"/>
      <c r="O43" s="167"/>
      <c r="P43" s="167"/>
      <c r="Q43" s="167"/>
      <c r="R43" s="167"/>
      <c r="S43" s="167"/>
      <c r="T43" s="167"/>
      <c r="U43" s="280"/>
      <c r="V43" s="255"/>
      <c r="W43" s="255"/>
      <c r="X43" s="255"/>
      <c r="Y43" s="255"/>
      <c r="Z43" s="255"/>
      <c r="AA43" s="255"/>
      <c r="AB43" s="255"/>
      <c r="AC43" s="255"/>
      <c r="AD43" s="255"/>
    </row>
    <row r="44" spans="1:30" s="185" customFormat="1" ht="10.9" customHeight="1" x14ac:dyDescent="0.2">
      <c r="A44" s="79" t="s">
        <v>534</v>
      </c>
      <c r="L44" s="167"/>
      <c r="M44" s="167"/>
      <c r="N44" s="167"/>
      <c r="O44" s="167"/>
      <c r="P44" s="167"/>
      <c r="Q44" s="167"/>
      <c r="R44" s="167"/>
      <c r="S44" s="167"/>
      <c r="T44" s="167"/>
      <c r="V44" s="233"/>
      <c r="W44" s="233"/>
      <c r="X44" s="233"/>
      <c r="Y44" s="233"/>
      <c r="Z44" s="233"/>
      <c r="AA44" s="233"/>
      <c r="AB44" s="233"/>
      <c r="AC44" s="233"/>
      <c r="AD44" s="233"/>
    </row>
    <row r="45" spans="1:30" x14ac:dyDescent="0.2">
      <c r="V45" s="233"/>
      <c r="W45" s="233"/>
      <c r="X45" s="233"/>
      <c r="Y45" s="233"/>
      <c r="Z45" s="233"/>
      <c r="AA45" s="233"/>
      <c r="AB45" s="233"/>
      <c r="AC45" s="233"/>
      <c r="AD45" s="233"/>
    </row>
    <row r="46" spans="1:30" x14ac:dyDescent="0.2">
      <c r="B46" s="456"/>
      <c r="V46" s="233"/>
      <c r="W46" s="233"/>
      <c r="X46" s="233"/>
      <c r="Y46" s="233"/>
      <c r="Z46" s="233"/>
      <c r="AA46" s="233"/>
      <c r="AB46" s="233"/>
      <c r="AC46" s="233"/>
      <c r="AD46" s="233"/>
    </row>
    <row r="47" spans="1:30" x14ac:dyDescent="0.2">
      <c r="V47" s="233"/>
      <c r="W47" s="233"/>
      <c r="X47" s="233"/>
      <c r="Y47" s="233"/>
      <c r="Z47" s="233"/>
      <c r="AA47" s="233"/>
      <c r="AB47" s="233"/>
      <c r="AC47" s="233"/>
      <c r="AD47" s="233"/>
    </row>
    <row r="48" spans="1:30" x14ac:dyDescent="0.2">
      <c r="V48" s="233"/>
      <c r="W48" s="233"/>
      <c r="X48" s="233"/>
      <c r="Y48" s="233"/>
      <c r="Z48" s="233"/>
      <c r="AA48" s="233"/>
      <c r="AB48" s="233"/>
      <c r="AC48" s="233"/>
      <c r="AD48" s="233"/>
    </row>
    <row r="49" spans="22:30" x14ac:dyDescent="0.2">
      <c r="V49" s="233"/>
      <c r="W49" s="233"/>
      <c r="X49" s="233"/>
      <c r="Y49" s="233"/>
      <c r="Z49" s="233"/>
      <c r="AA49" s="233"/>
      <c r="AB49" s="233"/>
      <c r="AC49" s="233"/>
      <c r="AD49" s="233"/>
    </row>
    <row r="50" spans="22:30" x14ac:dyDescent="0.2">
      <c r="V50" s="233"/>
      <c r="W50" s="233"/>
      <c r="X50" s="233"/>
      <c r="Y50" s="233"/>
      <c r="Z50" s="233"/>
      <c r="AA50" s="233"/>
      <c r="AB50" s="233"/>
      <c r="AC50" s="233"/>
      <c r="AD50" s="233"/>
    </row>
    <row r="51" spans="22:30" x14ac:dyDescent="0.2">
      <c r="V51" s="185"/>
      <c r="W51" s="185"/>
      <c r="X51" s="185"/>
      <c r="Y51" s="185"/>
      <c r="Z51" s="185"/>
      <c r="AA51" s="185"/>
      <c r="AB51" s="185"/>
      <c r="AC51" s="185"/>
      <c r="AD51" s="185"/>
    </row>
    <row r="52" spans="22:30" x14ac:dyDescent="0.2">
      <c r="V52" s="233"/>
      <c r="W52" s="233"/>
      <c r="X52" s="233"/>
      <c r="Y52" s="233"/>
      <c r="Z52" s="233"/>
      <c r="AA52" s="233"/>
      <c r="AB52" s="233"/>
      <c r="AC52" s="233"/>
      <c r="AD52" s="233"/>
    </row>
    <row r="53" spans="22:30" x14ac:dyDescent="0.2">
      <c r="V53" s="233"/>
      <c r="W53" s="233"/>
      <c r="X53" s="233"/>
      <c r="Y53" s="233"/>
      <c r="Z53" s="233"/>
      <c r="AA53" s="233"/>
      <c r="AB53" s="233"/>
      <c r="AC53" s="233"/>
      <c r="AD53" s="233"/>
    </row>
    <row r="54" spans="22:30" x14ac:dyDescent="0.2">
      <c r="V54" s="233"/>
      <c r="W54" s="233"/>
      <c r="X54" s="233"/>
      <c r="Y54" s="233"/>
      <c r="Z54" s="233"/>
      <c r="AA54" s="233"/>
      <c r="AB54" s="233"/>
      <c r="AC54" s="233"/>
      <c r="AD54" s="233"/>
    </row>
    <row r="55" spans="22:30" x14ac:dyDescent="0.2">
      <c r="V55" s="233"/>
      <c r="W55" s="233"/>
      <c r="X55" s="233"/>
      <c r="Y55" s="233"/>
      <c r="Z55" s="233"/>
      <c r="AA55" s="233"/>
      <c r="AB55" s="233"/>
      <c r="AC55" s="233"/>
      <c r="AD55" s="233"/>
    </row>
    <row r="56" spans="22:30" x14ac:dyDescent="0.2">
      <c r="V56" s="233"/>
      <c r="W56" s="233"/>
      <c r="X56" s="233"/>
      <c r="Y56" s="233"/>
      <c r="Z56" s="233"/>
      <c r="AA56" s="233"/>
      <c r="AB56" s="233"/>
      <c r="AC56" s="233"/>
      <c r="AD56" s="233"/>
    </row>
    <row r="57" spans="22:30" x14ac:dyDescent="0.2">
      <c r="V57" s="233"/>
      <c r="W57" s="233"/>
      <c r="X57" s="233"/>
      <c r="Y57" s="233"/>
      <c r="Z57" s="233"/>
      <c r="AA57" s="233"/>
      <c r="AB57" s="233"/>
      <c r="AC57" s="233"/>
      <c r="AD57" s="233"/>
    </row>
    <row r="58" spans="22:30" x14ac:dyDescent="0.2">
      <c r="V58" s="233"/>
      <c r="W58" s="233"/>
      <c r="X58" s="233"/>
      <c r="Y58" s="233"/>
      <c r="Z58" s="233"/>
      <c r="AA58" s="233"/>
      <c r="AB58" s="233"/>
      <c r="AC58" s="233"/>
      <c r="AD58" s="233"/>
    </row>
    <row r="59" spans="22:30" x14ac:dyDescent="0.2">
      <c r="V59" s="233"/>
      <c r="W59" s="233"/>
      <c r="X59" s="233"/>
      <c r="Y59" s="233"/>
      <c r="Z59" s="233"/>
      <c r="AA59" s="233"/>
      <c r="AB59" s="233"/>
      <c r="AC59" s="233"/>
      <c r="AD59" s="233"/>
    </row>
    <row r="60" spans="22:30" x14ac:dyDescent="0.2">
      <c r="V60" s="233"/>
      <c r="W60" s="233"/>
      <c r="X60" s="233"/>
      <c r="Y60" s="233"/>
      <c r="Z60" s="233"/>
      <c r="AA60" s="233"/>
      <c r="AB60" s="233"/>
      <c r="AC60" s="233"/>
      <c r="AD60" s="233"/>
    </row>
    <row r="61" spans="22:30" x14ac:dyDescent="0.2">
      <c r="V61" s="233"/>
      <c r="W61" s="233"/>
      <c r="X61" s="233"/>
      <c r="Y61" s="233"/>
      <c r="Z61" s="233"/>
      <c r="AA61" s="233"/>
      <c r="AB61" s="233"/>
      <c r="AC61" s="233"/>
      <c r="AD61" s="233"/>
    </row>
    <row r="62" spans="22:30" x14ac:dyDescent="0.2">
      <c r="V62" s="233"/>
      <c r="W62" s="233"/>
      <c r="X62" s="233"/>
      <c r="Y62" s="233"/>
      <c r="Z62" s="233"/>
      <c r="AA62" s="233"/>
      <c r="AB62" s="233"/>
      <c r="AC62" s="233"/>
      <c r="AD62" s="233"/>
    </row>
    <row r="63" spans="22:30" x14ac:dyDescent="0.2">
      <c r="V63" s="233"/>
      <c r="W63" s="233"/>
      <c r="X63" s="233"/>
      <c r="Y63" s="233"/>
      <c r="Z63" s="233"/>
      <c r="AA63" s="233"/>
      <c r="AB63" s="233"/>
      <c r="AC63" s="233"/>
      <c r="AD63" s="233"/>
    </row>
    <row r="64" spans="22:30" x14ac:dyDescent="0.2">
      <c r="V64" s="233"/>
      <c r="W64" s="233"/>
      <c r="X64" s="233"/>
      <c r="Y64" s="233"/>
      <c r="Z64" s="233"/>
      <c r="AA64" s="233"/>
      <c r="AB64" s="233"/>
      <c r="AC64" s="233"/>
      <c r="AD64" s="233"/>
    </row>
    <row r="65" spans="22:30" x14ac:dyDescent="0.2">
      <c r="V65" s="233"/>
      <c r="W65" s="233"/>
      <c r="X65" s="233"/>
      <c r="Y65" s="233"/>
      <c r="Z65" s="233"/>
      <c r="AA65" s="233"/>
      <c r="AB65" s="233"/>
      <c r="AC65" s="233"/>
      <c r="AD65" s="233"/>
    </row>
    <row r="66" spans="22:30" x14ac:dyDescent="0.2">
      <c r="V66" s="233"/>
      <c r="W66" s="233"/>
      <c r="X66" s="233"/>
      <c r="Y66" s="233"/>
      <c r="Z66" s="233"/>
      <c r="AA66" s="233"/>
      <c r="AB66" s="233"/>
      <c r="AC66" s="233"/>
      <c r="AD66" s="233"/>
    </row>
    <row r="67" spans="22:30" x14ac:dyDescent="0.2">
      <c r="V67" s="233"/>
      <c r="W67" s="233"/>
      <c r="X67" s="233"/>
      <c r="Y67" s="233"/>
      <c r="Z67" s="233"/>
      <c r="AA67" s="233"/>
      <c r="AB67" s="233"/>
      <c r="AC67" s="233"/>
      <c r="AD67" s="233"/>
    </row>
    <row r="68" spans="22:30" x14ac:dyDescent="0.2">
      <c r="V68" s="233"/>
      <c r="W68" s="233"/>
      <c r="X68" s="233"/>
      <c r="Y68" s="233"/>
      <c r="Z68" s="233"/>
      <c r="AA68" s="233"/>
      <c r="AB68" s="233"/>
      <c r="AC68" s="233"/>
      <c r="AD68" s="233"/>
    </row>
    <row r="69" spans="22:30" x14ac:dyDescent="0.2">
      <c r="V69" s="233"/>
      <c r="W69" s="233"/>
      <c r="X69" s="233"/>
      <c r="Y69" s="233"/>
      <c r="Z69" s="233"/>
      <c r="AA69" s="233"/>
      <c r="AB69" s="233"/>
      <c r="AC69" s="233"/>
      <c r="AD69" s="233"/>
    </row>
    <row r="70" spans="22:30" x14ac:dyDescent="0.2">
      <c r="V70" s="233"/>
      <c r="W70" s="233"/>
      <c r="X70" s="233"/>
      <c r="Y70" s="233"/>
      <c r="Z70" s="233"/>
      <c r="AA70" s="233"/>
      <c r="AB70" s="233"/>
      <c r="AC70" s="233"/>
      <c r="AD70" s="233"/>
    </row>
    <row r="71" spans="22:30" x14ac:dyDescent="0.2">
      <c r="V71" s="233"/>
      <c r="W71" s="233"/>
      <c r="X71" s="233"/>
      <c r="Y71" s="233"/>
      <c r="Z71" s="233"/>
      <c r="AA71" s="233"/>
      <c r="AB71" s="233"/>
      <c r="AC71" s="233"/>
      <c r="AD71" s="233"/>
    </row>
    <row r="72" spans="22:30" x14ac:dyDescent="0.2">
      <c r="V72" s="233"/>
      <c r="W72" s="233"/>
      <c r="X72" s="233"/>
      <c r="Y72" s="233"/>
      <c r="Z72" s="233"/>
      <c r="AA72" s="233"/>
      <c r="AB72" s="233"/>
      <c r="AC72" s="233"/>
      <c r="AD72" s="233"/>
    </row>
    <row r="73" spans="22:30" x14ac:dyDescent="0.2">
      <c r="V73" s="233"/>
      <c r="W73" s="233"/>
      <c r="X73" s="233"/>
      <c r="Y73" s="233"/>
      <c r="Z73" s="233"/>
      <c r="AA73" s="233"/>
      <c r="AB73" s="233"/>
      <c r="AC73" s="233"/>
      <c r="AD73" s="233"/>
    </row>
    <row r="74" spans="22:30" x14ac:dyDescent="0.2">
      <c r="V74" s="233"/>
      <c r="W74" s="233"/>
      <c r="X74" s="233"/>
      <c r="Y74" s="233"/>
      <c r="Z74" s="233"/>
      <c r="AA74" s="233"/>
      <c r="AB74" s="233"/>
      <c r="AC74" s="233"/>
      <c r="AD74" s="233"/>
    </row>
    <row r="75" spans="22:30" x14ac:dyDescent="0.2">
      <c r="V75" s="233"/>
      <c r="W75" s="233"/>
      <c r="X75" s="233"/>
      <c r="Y75" s="233"/>
      <c r="Z75" s="233"/>
      <c r="AA75" s="233"/>
      <c r="AB75" s="233"/>
      <c r="AC75" s="233"/>
      <c r="AD75" s="233"/>
    </row>
    <row r="76" spans="22:30" x14ac:dyDescent="0.2">
      <c r="V76" s="233"/>
      <c r="W76" s="233"/>
      <c r="X76" s="233"/>
      <c r="Y76" s="233"/>
      <c r="Z76" s="233"/>
      <c r="AA76" s="233"/>
      <c r="AB76" s="233"/>
      <c r="AC76" s="233"/>
      <c r="AD76" s="233"/>
    </row>
    <row r="77" spans="22:30" x14ac:dyDescent="0.2">
      <c r="V77" s="233"/>
      <c r="W77" s="233"/>
      <c r="X77" s="233"/>
      <c r="Y77" s="233"/>
      <c r="Z77" s="233"/>
      <c r="AA77" s="233"/>
      <c r="AB77" s="233"/>
      <c r="AC77" s="233"/>
      <c r="AD77" s="233"/>
    </row>
    <row r="78" spans="22:30" x14ac:dyDescent="0.2">
      <c r="V78" s="233"/>
      <c r="W78" s="233"/>
      <c r="X78" s="233"/>
      <c r="Y78" s="233"/>
      <c r="Z78" s="233"/>
      <c r="AA78" s="233"/>
      <c r="AB78" s="233"/>
      <c r="AC78" s="233"/>
      <c r="AD78" s="233"/>
    </row>
    <row r="79" spans="22:30" x14ac:dyDescent="0.2">
      <c r="V79" s="233"/>
      <c r="W79" s="233"/>
      <c r="X79" s="233"/>
      <c r="Y79" s="233"/>
      <c r="Z79" s="233"/>
      <c r="AA79" s="233"/>
      <c r="AB79" s="233"/>
      <c r="AC79" s="233"/>
      <c r="AD79" s="233"/>
    </row>
    <row r="80" spans="22:30" x14ac:dyDescent="0.2">
      <c r="V80" s="233"/>
      <c r="W80" s="233"/>
      <c r="X80" s="233"/>
      <c r="Y80" s="233"/>
      <c r="Z80" s="233"/>
      <c r="AA80" s="233"/>
      <c r="AB80" s="233"/>
      <c r="AC80" s="233"/>
      <c r="AD80" s="233"/>
    </row>
    <row r="81" spans="22:30" x14ac:dyDescent="0.2">
      <c r="V81" s="233"/>
      <c r="W81" s="233"/>
      <c r="X81" s="233"/>
      <c r="Y81" s="233"/>
      <c r="Z81" s="233"/>
      <c r="AA81" s="233"/>
      <c r="AB81" s="233"/>
      <c r="AC81" s="233"/>
      <c r="AD81" s="233"/>
    </row>
    <row r="82" spans="22:30" x14ac:dyDescent="0.2">
      <c r="V82" s="233"/>
      <c r="W82" s="233"/>
      <c r="X82" s="233"/>
      <c r="Y82" s="233"/>
      <c r="Z82" s="233"/>
      <c r="AA82" s="233"/>
      <c r="AB82" s="233"/>
      <c r="AC82" s="233"/>
      <c r="AD82" s="233"/>
    </row>
    <row r="83" spans="22:30" x14ac:dyDescent="0.2">
      <c r="V83" s="233"/>
      <c r="W83" s="233"/>
      <c r="X83" s="233"/>
      <c r="Y83" s="233"/>
      <c r="Z83" s="233"/>
      <c r="AA83" s="233"/>
      <c r="AB83" s="233"/>
      <c r="AC83" s="233"/>
      <c r="AD83" s="233"/>
    </row>
  </sheetData>
  <pageMargins left="0.70866141732283472" right="0.70866141732283472" top="0.74803149606299213" bottom="0.74803149606299213" header="0.31496062992125984" footer="0.31496062992125984"/>
  <pageSetup paperSize="9" scale="9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AA42"/>
  <sheetViews>
    <sheetView zoomScaleNormal="100" zoomScaleSheetLayoutView="100" workbookViewId="0">
      <pane ySplit="7" topLeftCell="A8" activePane="bottomLeft" state="frozen"/>
      <selection activeCell="C146" sqref="C146"/>
      <selection pane="bottomLeft"/>
    </sheetView>
  </sheetViews>
  <sheetFormatPr defaultColWidth="9.140625" defaultRowHeight="11.25" customHeight="1" x14ac:dyDescent="0.2"/>
  <cols>
    <col min="1" max="1" width="8.28515625" style="2" customWidth="1"/>
    <col min="2" max="2" width="10.28515625" style="2" customWidth="1"/>
    <col min="3" max="25" width="5.5703125" style="2" customWidth="1"/>
    <col min="26" max="26" width="5.28515625" style="2" customWidth="1"/>
    <col min="27" max="27" width="11.42578125" style="48" customWidth="1"/>
    <col min="28" max="16384" width="9.140625" style="2"/>
  </cols>
  <sheetData>
    <row r="1" spans="1:27" ht="11.25" customHeight="1" x14ac:dyDescent="0.2">
      <c r="A1" s="4" t="s">
        <v>675</v>
      </c>
      <c r="C1" s="4"/>
      <c r="D1" s="4"/>
      <c r="E1" s="4"/>
      <c r="F1" s="4"/>
      <c r="G1" s="4"/>
      <c r="H1" s="4"/>
    </row>
    <row r="2" spans="1:27" ht="11.25" hidden="1" customHeight="1" x14ac:dyDescent="0.2">
      <c r="A2" s="4" t="s">
        <v>317</v>
      </c>
      <c r="C2" s="4"/>
      <c r="D2" s="4"/>
      <c r="E2" s="4"/>
      <c r="F2" s="4"/>
      <c r="G2" s="4"/>
      <c r="H2" s="4"/>
    </row>
    <row r="3" spans="1:27" ht="11.25" customHeight="1" x14ac:dyDescent="0.2">
      <c r="A3" s="16" t="s">
        <v>676</v>
      </c>
      <c r="C3" s="4"/>
      <c r="D3" s="4"/>
      <c r="E3" s="4"/>
      <c r="F3" s="4"/>
      <c r="G3" s="4"/>
      <c r="H3" s="4"/>
    </row>
    <row r="4" spans="1:27" ht="11.25" hidden="1" customHeight="1" x14ac:dyDescent="0.2">
      <c r="A4" s="2" t="s">
        <v>317</v>
      </c>
      <c r="B4" s="16" t="s">
        <v>317</v>
      </c>
      <c r="C4" s="4"/>
      <c r="D4" s="4"/>
      <c r="E4" s="4"/>
      <c r="F4" s="4"/>
      <c r="G4" s="4"/>
      <c r="H4" s="4"/>
    </row>
    <row r="5" spans="1:27" ht="11.25" customHeight="1" x14ac:dyDescent="0.2">
      <c r="B5" s="18"/>
      <c r="C5" s="6"/>
      <c r="D5" s="6"/>
      <c r="E5" s="6"/>
      <c r="F5" s="6"/>
      <c r="G5" s="5"/>
      <c r="H5" s="5"/>
    </row>
    <row r="6" spans="1:27" ht="35.25" customHeight="1" x14ac:dyDescent="0.2">
      <c r="A6" s="50" t="s">
        <v>411</v>
      </c>
      <c r="B6" s="4"/>
      <c r="C6" s="190"/>
      <c r="D6" s="190"/>
      <c r="E6" s="190"/>
      <c r="F6" s="190"/>
      <c r="G6" s="190"/>
      <c r="H6" s="190"/>
      <c r="I6" s="191"/>
      <c r="J6" s="191"/>
      <c r="K6" s="191"/>
      <c r="L6" s="191"/>
      <c r="M6" s="191"/>
      <c r="N6" s="191"/>
      <c r="O6" s="191"/>
      <c r="P6" s="191"/>
      <c r="Q6" s="191"/>
      <c r="R6" s="191"/>
      <c r="S6" s="191"/>
      <c r="T6" s="191"/>
      <c r="U6" s="191"/>
      <c r="V6" s="191"/>
      <c r="W6" s="191"/>
      <c r="X6" s="191"/>
      <c r="Y6" s="191"/>
      <c r="Z6" s="282" t="s">
        <v>679</v>
      </c>
      <c r="AA6" s="518" t="s">
        <v>674</v>
      </c>
    </row>
    <row r="7" spans="1:27" s="21" customFormat="1" ht="32.450000000000003" customHeight="1" x14ac:dyDescent="0.2">
      <c r="A7" s="18" t="s">
        <v>412</v>
      </c>
      <c r="B7" s="18"/>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c r="X7" s="6">
        <v>2012</v>
      </c>
      <c r="Y7" s="6">
        <v>2013</v>
      </c>
      <c r="Z7" s="522" t="s">
        <v>702</v>
      </c>
      <c r="AA7" s="519" t="s">
        <v>673</v>
      </c>
    </row>
    <row r="8" spans="1:27" s="21" customFormat="1" ht="11.25" customHeight="1" x14ac:dyDescent="0.2">
      <c r="AA8" s="235"/>
    </row>
    <row r="9" spans="1:27" s="30" customFormat="1" ht="11.25" customHeight="1" x14ac:dyDescent="0.2">
      <c r="A9" s="30" t="s">
        <v>574</v>
      </c>
      <c r="B9" s="2" t="s">
        <v>388</v>
      </c>
      <c r="C9" s="516">
        <v>1873</v>
      </c>
      <c r="D9" s="516">
        <v>1671</v>
      </c>
      <c r="E9" s="516">
        <v>1660</v>
      </c>
      <c r="F9" s="516">
        <v>1692</v>
      </c>
      <c r="G9" s="516">
        <v>1449</v>
      </c>
      <c r="H9" s="516">
        <v>1356</v>
      </c>
      <c r="I9" s="516">
        <v>1364</v>
      </c>
      <c r="J9" s="516">
        <v>1500</v>
      </c>
      <c r="K9" s="516">
        <v>1397</v>
      </c>
      <c r="L9" s="516">
        <v>1470</v>
      </c>
      <c r="M9" s="516">
        <v>1486</v>
      </c>
      <c r="N9" s="516">
        <v>1306</v>
      </c>
      <c r="O9" s="516">
        <v>1214</v>
      </c>
      <c r="P9" s="516">
        <v>1162</v>
      </c>
      <c r="Q9" s="516">
        <v>1089</v>
      </c>
      <c r="R9" s="516">
        <v>1069</v>
      </c>
      <c r="S9" s="516">
        <v>1071</v>
      </c>
      <c r="T9" s="516">
        <v>944</v>
      </c>
      <c r="U9" s="516">
        <v>944</v>
      </c>
      <c r="V9" s="516">
        <v>840</v>
      </c>
      <c r="W9" s="516">
        <v>862</v>
      </c>
      <c r="X9" s="516">
        <v>770</v>
      </c>
      <c r="Y9" s="516">
        <v>723</v>
      </c>
      <c r="Z9" s="515">
        <v>-0.01</v>
      </c>
      <c r="AA9" s="259">
        <f>100*((Y9/P9)-1)</f>
        <v>-37.77969018932874</v>
      </c>
    </row>
    <row r="10" spans="1:27" s="30" customFormat="1" ht="11.25" customHeight="1" x14ac:dyDescent="0.2">
      <c r="A10" s="30" t="s">
        <v>575</v>
      </c>
      <c r="B10" s="2" t="s">
        <v>605</v>
      </c>
      <c r="C10" s="516">
        <v>1114</v>
      </c>
      <c r="D10" s="516">
        <v>1299</v>
      </c>
      <c r="E10" s="516">
        <v>1307</v>
      </c>
      <c r="F10" s="516">
        <v>1390</v>
      </c>
      <c r="G10" s="516">
        <v>1264</v>
      </c>
      <c r="H10" s="516">
        <v>1014</v>
      </c>
      <c r="I10" s="516">
        <v>915</v>
      </c>
      <c r="J10" s="516">
        <v>1003</v>
      </c>
      <c r="K10" s="516">
        <v>1047</v>
      </c>
      <c r="L10" s="516">
        <v>1012</v>
      </c>
      <c r="M10" s="516">
        <v>1011</v>
      </c>
      <c r="N10" s="516">
        <v>959</v>
      </c>
      <c r="O10" s="516">
        <v>960</v>
      </c>
      <c r="P10" s="516">
        <v>943</v>
      </c>
      <c r="Q10" s="516">
        <v>957</v>
      </c>
      <c r="R10" s="516">
        <v>1043</v>
      </c>
      <c r="S10" s="516">
        <v>1006</v>
      </c>
      <c r="T10" s="516">
        <v>1061</v>
      </c>
      <c r="U10" s="516">
        <v>901</v>
      </c>
      <c r="V10" s="516">
        <v>776</v>
      </c>
      <c r="W10" s="516">
        <v>657</v>
      </c>
      <c r="X10" s="516">
        <v>601</v>
      </c>
      <c r="Y10" s="516">
        <v>601</v>
      </c>
      <c r="Z10" s="515">
        <v>0.09</v>
      </c>
      <c r="AA10" s="259">
        <f t="shared" ref="AA10:AA37" si="0">100*((Y10/P10)-1)</f>
        <v>-36.267232237539773</v>
      </c>
    </row>
    <row r="11" spans="1:27" s="30" customFormat="1" ht="11.25" customHeight="1" x14ac:dyDescent="0.2">
      <c r="A11" s="30" t="s">
        <v>576</v>
      </c>
      <c r="B11" s="2" t="s">
        <v>606</v>
      </c>
      <c r="C11" s="516">
        <v>1331</v>
      </c>
      <c r="D11" s="516">
        <v>1571</v>
      </c>
      <c r="E11" s="516">
        <v>1524</v>
      </c>
      <c r="F11" s="516">
        <v>1637</v>
      </c>
      <c r="G11" s="516">
        <v>1588</v>
      </c>
      <c r="H11" s="516">
        <v>1570</v>
      </c>
      <c r="I11" s="516">
        <v>1597</v>
      </c>
      <c r="J11" s="516">
        <v>1360</v>
      </c>
      <c r="K11" s="516">
        <v>1455</v>
      </c>
      <c r="L11" s="516">
        <v>1486</v>
      </c>
      <c r="M11" s="516">
        <v>1333</v>
      </c>
      <c r="N11" s="516">
        <v>1430</v>
      </c>
      <c r="O11" s="516">
        <v>1447</v>
      </c>
      <c r="P11" s="516">
        <v>1382</v>
      </c>
      <c r="Q11" s="516">
        <v>1286</v>
      </c>
      <c r="R11" s="516">
        <v>1063</v>
      </c>
      <c r="S11" s="516">
        <v>1221</v>
      </c>
      <c r="T11" s="516">
        <v>1076</v>
      </c>
      <c r="U11" s="516">
        <v>901</v>
      </c>
      <c r="V11" s="516">
        <v>802</v>
      </c>
      <c r="W11" s="516">
        <v>772</v>
      </c>
      <c r="X11" s="516">
        <v>742</v>
      </c>
      <c r="Y11" s="516">
        <v>655</v>
      </c>
      <c r="Z11" s="515">
        <v>-0.03</v>
      </c>
      <c r="AA11" s="259">
        <f t="shared" si="0"/>
        <v>-52.604920405209846</v>
      </c>
    </row>
    <row r="12" spans="1:27" s="79" customFormat="1" ht="11.25" customHeight="1" x14ac:dyDescent="0.2">
      <c r="A12" s="30" t="s">
        <v>389</v>
      </c>
      <c r="B12" s="2" t="s">
        <v>389</v>
      </c>
      <c r="C12" s="516">
        <v>606</v>
      </c>
      <c r="D12" s="516">
        <v>577</v>
      </c>
      <c r="E12" s="516">
        <v>559</v>
      </c>
      <c r="F12" s="516">
        <v>546</v>
      </c>
      <c r="G12" s="516">
        <v>582</v>
      </c>
      <c r="H12" s="516">
        <v>514</v>
      </c>
      <c r="I12" s="516">
        <v>489</v>
      </c>
      <c r="J12" s="516">
        <v>499</v>
      </c>
      <c r="K12" s="516">
        <v>514</v>
      </c>
      <c r="L12" s="516">
        <v>498</v>
      </c>
      <c r="M12" s="516">
        <v>431</v>
      </c>
      <c r="N12" s="516">
        <v>463</v>
      </c>
      <c r="O12" s="516">
        <v>432</v>
      </c>
      <c r="P12" s="516">
        <v>369</v>
      </c>
      <c r="Q12" s="516">
        <v>331</v>
      </c>
      <c r="R12" s="516">
        <v>306</v>
      </c>
      <c r="S12" s="516">
        <v>406</v>
      </c>
      <c r="T12" s="516">
        <v>406</v>
      </c>
      <c r="U12" s="516">
        <v>303</v>
      </c>
      <c r="V12" s="516">
        <v>255</v>
      </c>
      <c r="W12" s="516">
        <v>220</v>
      </c>
      <c r="X12" s="516">
        <v>167</v>
      </c>
      <c r="Y12" s="516">
        <v>191</v>
      </c>
      <c r="Z12" s="515">
        <v>-0.04</v>
      </c>
      <c r="AA12" s="259">
        <f t="shared" si="0"/>
        <v>-48.238482384823847</v>
      </c>
    </row>
    <row r="13" spans="1:27" s="30" customFormat="1" ht="11.25" customHeight="1" x14ac:dyDescent="0.2">
      <c r="A13" s="30" t="s">
        <v>577</v>
      </c>
      <c r="B13" s="2" t="s">
        <v>390</v>
      </c>
      <c r="C13" s="516">
        <v>11300</v>
      </c>
      <c r="D13" s="516">
        <v>10631</v>
      </c>
      <c r="E13" s="516">
        <v>9949</v>
      </c>
      <c r="F13" s="516">
        <v>9814</v>
      </c>
      <c r="G13" s="516">
        <v>9454</v>
      </c>
      <c r="H13" s="516">
        <v>8758</v>
      </c>
      <c r="I13" s="516">
        <v>8549</v>
      </c>
      <c r="J13" s="516">
        <v>7792</v>
      </c>
      <c r="K13" s="516">
        <v>7772</v>
      </c>
      <c r="L13" s="516">
        <v>7503</v>
      </c>
      <c r="M13" s="516">
        <v>6977</v>
      </c>
      <c r="N13" s="516">
        <v>6842</v>
      </c>
      <c r="O13" s="516">
        <v>6613</v>
      </c>
      <c r="P13" s="516">
        <v>5842</v>
      </c>
      <c r="Q13" s="516">
        <v>5361</v>
      </c>
      <c r="R13" s="516">
        <v>5091</v>
      </c>
      <c r="S13" s="516">
        <v>4949</v>
      </c>
      <c r="T13" s="516">
        <v>4477</v>
      </c>
      <c r="U13" s="516">
        <v>4152</v>
      </c>
      <c r="V13" s="516">
        <v>3648</v>
      </c>
      <c r="W13" s="516">
        <v>4009</v>
      </c>
      <c r="X13" s="516">
        <v>3600</v>
      </c>
      <c r="Y13" s="516">
        <v>3339</v>
      </c>
      <c r="Z13" s="515">
        <v>0.01</v>
      </c>
      <c r="AA13" s="259">
        <f t="shared" si="0"/>
        <v>-42.844916124614862</v>
      </c>
    </row>
    <row r="14" spans="1:27" s="30" customFormat="1" ht="11.25" customHeight="1" x14ac:dyDescent="0.2">
      <c r="A14" s="30" t="s">
        <v>578</v>
      </c>
      <c r="B14" s="2" t="s">
        <v>391</v>
      </c>
      <c r="C14" s="516">
        <v>490</v>
      </c>
      <c r="D14" s="516">
        <v>287</v>
      </c>
      <c r="E14" s="516">
        <v>321</v>
      </c>
      <c r="F14" s="516">
        <v>364</v>
      </c>
      <c r="G14" s="516">
        <v>332</v>
      </c>
      <c r="H14" s="516">
        <v>213</v>
      </c>
      <c r="I14" s="516">
        <v>280</v>
      </c>
      <c r="J14" s="516">
        <v>284</v>
      </c>
      <c r="K14" s="516">
        <v>232</v>
      </c>
      <c r="L14" s="516">
        <v>204</v>
      </c>
      <c r="M14" s="516">
        <v>199</v>
      </c>
      <c r="N14" s="516">
        <v>223</v>
      </c>
      <c r="O14" s="516">
        <v>164</v>
      </c>
      <c r="P14" s="516">
        <v>170</v>
      </c>
      <c r="Q14" s="516">
        <v>170</v>
      </c>
      <c r="R14" s="516">
        <v>204</v>
      </c>
      <c r="S14" s="516">
        <v>196</v>
      </c>
      <c r="T14" s="516">
        <v>132</v>
      </c>
      <c r="U14" s="516">
        <v>98</v>
      </c>
      <c r="V14" s="516">
        <v>79</v>
      </c>
      <c r="W14" s="516">
        <v>101</v>
      </c>
      <c r="X14" s="516">
        <v>87</v>
      </c>
      <c r="Y14" s="516">
        <v>81</v>
      </c>
      <c r="Z14" s="515">
        <v>-0.04</v>
      </c>
      <c r="AA14" s="259">
        <f t="shared" si="0"/>
        <v>-52.352941176470594</v>
      </c>
    </row>
    <row r="15" spans="1:27" s="30" customFormat="1" ht="11.25" customHeight="1" x14ac:dyDescent="0.2">
      <c r="A15" s="30" t="s">
        <v>579</v>
      </c>
      <c r="B15" s="2" t="s">
        <v>392</v>
      </c>
      <c r="C15" s="516">
        <v>445</v>
      </c>
      <c r="D15" s="516">
        <v>415</v>
      </c>
      <c r="E15" s="516">
        <v>431</v>
      </c>
      <c r="F15" s="516">
        <v>404</v>
      </c>
      <c r="G15" s="516">
        <v>437</v>
      </c>
      <c r="H15" s="516">
        <v>453</v>
      </c>
      <c r="I15" s="516">
        <v>473</v>
      </c>
      <c r="J15" s="516">
        <v>458</v>
      </c>
      <c r="K15" s="516">
        <v>414</v>
      </c>
      <c r="L15" s="516">
        <v>418</v>
      </c>
      <c r="M15" s="516">
        <v>412</v>
      </c>
      <c r="N15" s="516">
        <v>376</v>
      </c>
      <c r="O15" s="516">
        <v>337</v>
      </c>
      <c r="P15" s="516">
        <v>377</v>
      </c>
      <c r="Q15" s="516">
        <v>400</v>
      </c>
      <c r="R15" s="516">
        <v>365</v>
      </c>
      <c r="S15" s="516">
        <v>338</v>
      </c>
      <c r="T15" s="516">
        <v>280</v>
      </c>
      <c r="U15" s="516">
        <v>238</v>
      </c>
      <c r="V15" s="516">
        <v>212</v>
      </c>
      <c r="W15" s="516">
        <v>186</v>
      </c>
      <c r="X15" s="516">
        <v>162</v>
      </c>
      <c r="Y15" s="516">
        <v>190</v>
      </c>
      <c r="Z15" s="515">
        <v>0.04</v>
      </c>
      <c r="AA15" s="259">
        <f t="shared" si="0"/>
        <v>-49.602122015915114</v>
      </c>
    </row>
    <row r="16" spans="1:27" s="30" customFormat="1" ht="11.25" customHeight="1" x14ac:dyDescent="0.2">
      <c r="A16" s="30" t="s">
        <v>580</v>
      </c>
      <c r="B16" s="2" t="s">
        <v>607</v>
      </c>
      <c r="C16" s="516">
        <v>2112</v>
      </c>
      <c r="D16" s="516">
        <v>2158</v>
      </c>
      <c r="E16" s="516">
        <v>2160</v>
      </c>
      <c r="F16" s="516">
        <v>2253</v>
      </c>
      <c r="G16" s="516">
        <v>2412</v>
      </c>
      <c r="H16" s="516">
        <v>2157</v>
      </c>
      <c r="I16" s="516">
        <v>2105</v>
      </c>
      <c r="J16" s="516">
        <v>2182</v>
      </c>
      <c r="K16" s="516">
        <v>2116</v>
      </c>
      <c r="L16" s="516">
        <v>2037</v>
      </c>
      <c r="M16" s="516">
        <v>1880</v>
      </c>
      <c r="N16" s="516">
        <v>1634</v>
      </c>
      <c r="O16" s="516">
        <v>1605</v>
      </c>
      <c r="P16" s="516">
        <v>1670</v>
      </c>
      <c r="Q16" s="516">
        <v>1658</v>
      </c>
      <c r="R16" s="516">
        <v>1657</v>
      </c>
      <c r="S16" s="516">
        <v>1612</v>
      </c>
      <c r="T16" s="516">
        <v>1555</v>
      </c>
      <c r="U16" s="516">
        <v>1456</v>
      </c>
      <c r="V16" s="516">
        <v>1258</v>
      </c>
      <c r="W16" s="516">
        <v>1141</v>
      </c>
      <c r="X16" s="516">
        <v>988</v>
      </c>
      <c r="Y16" s="516">
        <v>874</v>
      </c>
      <c r="Z16" s="515">
        <v>-0.09</v>
      </c>
      <c r="AA16" s="259">
        <f t="shared" si="0"/>
        <v>-47.664670658682638</v>
      </c>
    </row>
    <row r="17" spans="1:27" s="30" customFormat="1" ht="11.25" customHeight="1" x14ac:dyDescent="0.2">
      <c r="A17" s="30" t="s">
        <v>581</v>
      </c>
      <c r="B17" s="2" t="s">
        <v>393</v>
      </c>
      <c r="C17" s="516">
        <v>8837</v>
      </c>
      <c r="D17" s="516">
        <v>7818</v>
      </c>
      <c r="E17" s="516">
        <v>6375</v>
      </c>
      <c r="F17" s="516">
        <v>5612</v>
      </c>
      <c r="G17" s="516">
        <v>5749</v>
      </c>
      <c r="H17" s="516">
        <v>5482</v>
      </c>
      <c r="I17" s="516">
        <v>5604</v>
      </c>
      <c r="J17" s="516">
        <v>5956</v>
      </c>
      <c r="K17" s="516">
        <v>5738</v>
      </c>
      <c r="L17" s="516">
        <v>5777</v>
      </c>
      <c r="M17" s="516">
        <v>5517</v>
      </c>
      <c r="N17" s="516">
        <v>5347</v>
      </c>
      <c r="O17" s="516">
        <v>5400</v>
      </c>
      <c r="P17" s="516">
        <v>4749</v>
      </c>
      <c r="Q17" s="516">
        <v>4442</v>
      </c>
      <c r="R17" s="516">
        <v>4104</v>
      </c>
      <c r="S17" s="516">
        <v>3823</v>
      </c>
      <c r="T17" s="516">
        <v>3100</v>
      </c>
      <c r="U17" s="516">
        <v>2714</v>
      </c>
      <c r="V17" s="516">
        <v>2479</v>
      </c>
      <c r="W17" s="516">
        <v>2060</v>
      </c>
      <c r="X17" s="516">
        <v>1903</v>
      </c>
      <c r="Y17" s="516">
        <v>1680</v>
      </c>
      <c r="Z17" s="515">
        <v>0</v>
      </c>
      <c r="AA17" s="259">
        <f t="shared" si="0"/>
        <v>-64.624131396083385</v>
      </c>
    </row>
    <row r="18" spans="1:27" s="30" customFormat="1" ht="11.25" customHeight="1" x14ac:dyDescent="0.2">
      <c r="A18" s="30" t="s">
        <v>582</v>
      </c>
      <c r="B18" s="30" t="s">
        <v>394</v>
      </c>
      <c r="C18" s="516">
        <v>10483</v>
      </c>
      <c r="D18" s="516">
        <v>9902</v>
      </c>
      <c r="E18" s="516">
        <v>9865</v>
      </c>
      <c r="F18" s="516">
        <v>9019</v>
      </c>
      <c r="G18" s="516">
        <v>8892</v>
      </c>
      <c r="H18" s="516">
        <v>8540</v>
      </c>
      <c r="I18" s="516">
        <v>8445</v>
      </c>
      <c r="J18" s="516">
        <v>8920</v>
      </c>
      <c r="K18" s="516">
        <v>8486</v>
      </c>
      <c r="L18" s="516">
        <v>8079</v>
      </c>
      <c r="M18" s="516">
        <v>8162</v>
      </c>
      <c r="N18" s="516">
        <v>7655</v>
      </c>
      <c r="O18" s="516">
        <v>6058</v>
      </c>
      <c r="P18" s="516">
        <v>5530</v>
      </c>
      <c r="Q18" s="516">
        <v>5318</v>
      </c>
      <c r="R18" s="516">
        <v>4709</v>
      </c>
      <c r="S18" s="516">
        <v>4620</v>
      </c>
      <c r="T18" s="516">
        <v>4275</v>
      </c>
      <c r="U18" s="516">
        <v>4273</v>
      </c>
      <c r="V18" s="516">
        <v>3992</v>
      </c>
      <c r="W18" s="516">
        <v>3963</v>
      </c>
      <c r="X18" s="516">
        <v>3653</v>
      </c>
      <c r="Y18" s="516">
        <v>3268</v>
      </c>
      <c r="Z18" s="515">
        <v>0.04</v>
      </c>
      <c r="AA18" s="259">
        <f t="shared" si="0"/>
        <v>-40.904159132007237</v>
      </c>
    </row>
    <row r="19" spans="1:27" s="30" customFormat="1" ht="11.25" customHeight="1" x14ac:dyDescent="0.2">
      <c r="A19" s="30" t="s">
        <v>630</v>
      </c>
      <c r="B19" s="30" t="s">
        <v>631</v>
      </c>
      <c r="C19" s="516">
        <v>804</v>
      </c>
      <c r="D19" s="516">
        <v>804</v>
      </c>
      <c r="E19" s="516">
        <v>804</v>
      </c>
      <c r="F19" s="516">
        <v>804</v>
      </c>
      <c r="G19" s="516">
        <v>800</v>
      </c>
      <c r="H19" s="516">
        <v>721</v>
      </c>
      <c r="I19" s="516">
        <v>714</v>
      </c>
      <c r="J19" s="516">
        <v>646</v>
      </c>
      <c r="K19" s="516">
        <v>662</v>
      </c>
      <c r="L19" s="516">
        <v>655</v>
      </c>
      <c r="M19" s="516">
        <v>647</v>
      </c>
      <c r="N19" s="516">
        <v>627</v>
      </c>
      <c r="O19" s="516">
        <v>701</v>
      </c>
      <c r="P19" s="516">
        <v>608</v>
      </c>
      <c r="Q19" s="516">
        <v>597</v>
      </c>
      <c r="R19" s="516">
        <v>614</v>
      </c>
      <c r="S19" s="516">
        <v>619</v>
      </c>
      <c r="T19" s="516">
        <v>664</v>
      </c>
      <c r="U19" s="516">
        <v>548</v>
      </c>
      <c r="V19" s="516">
        <v>426</v>
      </c>
      <c r="W19" s="516">
        <v>418</v>
      </c>
      <c r="X19" s="516">
        <v>390</v>
      </c>
      <c r="Y19" s="516">
        <v>368</v>
      </c>
      <c r="Z19" s="515">
        <v>-0.16</v>
      </c>
      <c r="AA19" s="259">
        <f t="shared" si="0"/>
        <v>-39.473684210526315</v>
      </c>
    </row>
    <row r="20" spans="1:27" s="30" customFormat="1" ht="11.25" customHeight="1" x14ac:dyDescent="0.2">
      <c r="A20" s="30" t="s">
        <v>583</v>
      </c>
      <c r="B20" s="2" t="s">
        <v>395</v>
      </c>
      <c r="C20" s="516">
        <v>8109</v>
      </c>
      <c r="D20" s="516">
        <v>8053</v>
      </c>
      <c r="E20" s="516">
        <v>7187</v>
      </c>
      <c r="F20" s="516">
        <v>7091</v>
      </c>
      <c r="G20" s="516">
        <v>7020</v>
      </c>
      <c r="H20" s="516">
        <v>6676</v>
      </c>
      <c r="I20" s="516">
        <v>6714</v>
      </c>
      <c r="J20" s="516">
        <v>6313</v>
      </c>
      <c r="K20" s="516">
        <v>6688</v>
      </c>
      <c r="L20" s="516">
        <v>7061</v>
      </c>
      <c r="M20" s="516">
        <v>7096</v>
      </c>
      <c r="N20" s="516">
        <v>6980</v>
      </c>
      <c r="O20" s="516">
        <v>6563</v>
      </c>
      <c r="P20" s="516">
        <v>6122</v>
      </c>
      <c r="Q20" s="516">
        <v>5818</v>
      </c>
      <c r="R20" s="516">
        <v>5669</v>
      </c>
      <c r="S20" s="516">
        <v>5131</v>
      </c>
      <c r="T20" s="516">
        <v>4725</v>
      </c>
      <c r="U20" s="516">
        <v>4237</v>
      </c>
      <c r="V20" s="516">
        <v>4114</v>
      </c>
      <c r="W20" s="516">
        <v>3860</v>
      </c>
      <c r="X20" s="516">
        <v>3653</v>
      </c>
      <c r="Y20" s="516">
        <v>3385</v>
      </c>
      <c r="Z20" s="515">
        <v>-0.06</v>
      </c>
      <c r="AA20" s="259">
        <f t="shared" si="0"/>
        <v>-44.707611891538711</v>
      </c>
    </row>
    <row r="21" spans="1:27" s="30" customFormat="1" ht="11.25" customHeight="1" x14ac:dyDescent="0.2">
      <c r="A21" s="30" t="s">
        <v>584</v>
      </c>
      <c r="B21" s="2" t="s">
        <v>396</v>
      </c>
      <c r="C21" s="516">
        <v>103</v>
      </c>
      <c r="D21" s="516">
        <v>132</v>
      </c>
      <c r="E21" s="516">
        <v>115</v>
      </c>
      <c r="F21" s="516">
        <v>133</v>
      </c>
      <c r="G21" s="516">
        <v>118</v>
      </c>
      <c r="H21" s="516">
        <v>128</v>
      </c>
      <c r="I21" s="516">
        <v>115</v>
      </c>
      <c r="J21" s="516">
        <v>111</v>
      </c>
      <c r="K21" s="516">
        <v>113</v>
      </c>
      <c r="L21" s="516">
        <v>111</v>
      </c>
      <c r="M21" s="516">
        <v>98</v>
      </c>
      <c r="N21" s="516">
        <v>94</v>
      </c>
      <c r="O21" s="516">
        <v>97</v>
      </c>
      <c r="P21" s="516">
        <v>117</v>
      </c>
      <c r="Q21" s="516">
        <v>102</v>
      </c>
      <c r="R21" s="516">
        <v>86</v>
      </c>
      <c r="S21" s="516">
        <v>89</v>
      </c>
      <c r="T21" s="516">
        <v>82</v>
      </c>
      <c r="U21" s="516">
        <v>71</v>
      </c>
      <c r="V21" s="516">
        <v>60</v>
      </c>
      <c r="W21" s="516">
        <v>71</v>
      </c>
      <c r="X21" s="516">
        <v>51</v>
      </c>
      <c r="Y21" s="516">
        <v>44</v>
      </c>
      <c r="Z21" s="515">
        <v>0.02</v>
      </c>
      <c r="AA21" s="259">
        <f t="shared" si="0"/>
        <v>-62.393162393162392</v>
      </c>
    </row>
    <row r="22" spans="1:27" s="30" customFormat="1" ht="11.25" customHeight="1" x14ac:dyDescent="0.2">
      <c r="A22" s="30" t="s">
        <v>590</v>
      </c>
      <c r="B22" s="2" t="s">
        <v>397</v>
      </c>
      <c r="C22" s="516">
        <v>997</v>
      </c>
      <c r="D22" s="516">
        <v>787</v>
      </c>
      <c r="E22" s="516">
        <v>724</v>
      </c>
      <c r="F22" s="516">
        <v>774</v>
      </c>
      <c r="G22" s="516">
        <v>660</v>
      </c>
      <c r="H22" s="516">
        <v>594</v>
      </c>
      <c r="I22" s="516">
        <v>567</v>
      </c>
      <c r="J22" s="516">
        <v>677</v>
      </c>
      <c r="K22" s="516">
        <v>652</v>
      </c>
      <c r="L22" s="516">
        <v>635</v>
      </c>
      <c r="M22" s="516">
        <v>558</v>
      </c>
      <c r="N22" s="516">
        <v>559</v>
      </c>
      <c r="O22" s="516">
        <v>532</v>
      </c>
      <c r="P22" s="516">
        <v>516</v>
      </c>
      <c r="Q22" s="516">
        <v>442</v>
      </c>
      <c r="R22" s="516">
        <v>407</v>
      </c>
      <c r="S22" s="516">
        <v>419</v>
      </c>
      <c r="T22" s="516">
        <v>316</v>
      </c>
      <c r="U22" s="516">
        <v>254</v>
      </c>
      <c r="V22" s="516">
        <v>218</v>
      </c>
      <c r="W22" s="516">
        <v>179</v>
      </c>
      <c r="X22" s="516">
        <v>177</v>
      </c>
      <c r="Y22" s="516">
        <v>179</v>
      </c>
      <c r="Z22" s="515">
        <v>0.18</v>
      </c>
      <c r="AA22" s="259">
        <f t="shared" si="0"/>
        <v>-65.310077519379846</v>
      </c>
    </row>
    <row r="23" spans="1:27" s="30" customFormat="1" ht="11.25" customHeight="1" x14ac:dyDescent="0.2">
      <c r="A23" s="30" t="s">
        <v>591</v>
      </c>
      <c r="B23" s="2" t="s">
        <v>398</v>
      </c>
      <c r="C23" s="516">
        <v>1173</v>
      </c>
      <c r="D23" s="516">
        <v>836</v>
      </c>
      <c r="E23" s="516">
        <v>958</v>
      </c>
      <c r="F23" s="516">
        <v>765</v>
      </c>
      <c r="G23" s="516">
        <v>672</v>
      </c>
      <c r="H23" s="516">
        <v>667</v>
      </c>
      <c r="I23" s="516">
        <v>752</v>
      </c>
      <c r="J23" s="516">
        <v>829</v>
      </c>
      <c r="K23" s="516">
        <v>748</v>
      </c>
      <c r="L23" s="516">
        <v>641</v>
      </c>
      <c r="M23" s="516">
        <v>706</v>
      </c>
      <c r="N23" s="516">
        <v>697</v>
      </c>
      <c r="O23" s="516">
        <v>709</v>
      </c>
      <c r="P23" s="516">
        <v>752</v>
      </c>
      <c r="Q23" s="516">
        <v>773</v>
      </c>
      <c r="R23" s="516">
        <v>760</v>
      </c>
      <c r="S23" s="516">
        <v>740</v>
      </c>
      <c r="T23" s="516">
        <v>499</v>
      </c>
      <c r="U23" s="516">
        <v>370</v>
      </c>
      <c r="V23" s="516">
        <v>299</v>
      </c>
      <c r="W23" s="516">
        <v>296</v>
      </c>
      <c r="X23" s="516">
        <v>302</v>
      </c>
      <c r="Y23" s="516">
        <v>256</v>
      </c>
      <c r="Z23" s="515">
        <v>0.04</v>
      </c>
      <c r="AA23" s="259">
        <f t="shared" si="0"/>
        <v>-65.957446808510639</v>
      </c>
    </row>
    <row r="24" spans="1:27" s="30" customFormat="1" ht="11.25" customHeight="1" x14ac:dyDescent="0.2">
      <c r="A24" s="30" t="s">
        <v>585</v>
      </c>
      <c r="B24" s="2" t="s">
        <v>399</v>
      </c>
      <c r="C24" s="516">
        <v>83</v>
      </c>
      <c r="D24" s="516">
        <v>69</v>
      </c>
      <c r="E24" s="516">
        <v>78</v>
      </c>
      <c r="F24" s="516">
        <v>65</v>
      </c>
      <c r="G24" s="516">
        <v>70</v>
      </c>
      <c r="H24" s="516">
        <v>71</v>
      </c>
      <c r="I24" s="516">
        <v>60</v>
      </c>
      <c r="J24" s="516">
        <v>57</v>
      </c>
      <c r="K24" s="516">
        <v>58</v>
      </c>
      <c r="L24" s="516">
        <v>76</v>
      </c>
      <c r="M24" s="516">
        <v>70</v>
      </c>
      <c r="N24" s="516">
        <v>62</v>
      </c>
      <c r="O24" s="516">
        <v>53</v>
      </c>
      <c r="P24" s="516">
        <v>50</v>
      </c>
      <c r="Q24" s="516">
        <v>47</v>
      </c>
      <c r="R24" s="516">
        <v>43</v>
      </c>
      <c r="S24" s="516">
        <v>46</v>
      </c>
      <c r="T24" s="516">
        <v>35</v>
      </c>
      <c r="U24" s="516">
        <v>48</v>
      </c>
      <c r="V24" s="516">
        <v>32</v>
      </c>
      <c r="W24" s="516">
        <v>33</v>
      </c>
      <c r="X24" s="516">
        <v>34</v>
      </c>
      <c r="Y24" s="516">
        <v>45</v>
      </c>
      <c r="Z24" s="515">
        <v>-0.2</v>
      </c>
      <c r="AA24" s="259">
        <f t="shared" si="0"/>
        <v>-9.9999999999999982</v>
      </c>
    </row>
    <row r="25" spans="1:27" s="30" customFormat="1" ht="11.25" customHeight="1" x14ac:dyDescent="0.2">
      <c r="A25" s="30" t="s">
        <v>586</v>
      </c>
      <c r="B25" s="2" t="s">
        <v>400</v>
      </c>
      <c r="C25" s="516">
        <v>2120</v>
      </c>
      <c r="D25" s="516">
        <v>2101</v>
      </c>
      <c r="E25" s="516">
        <v>1678</v>
      </c>
      <c r="F25" s="516">
        <v>1562</v>
      </c>
      <c r="G25" s="516">
        <v>1589</v>
      </c>
      <c r="H25" s="516">
        <v>1370</v>
      </c>
      <c r="I25" s="516">
        <v>1391</v>
      </c>
      <c r="J25" s="516">
        <v>1371</v>
      </c>
      <c r="K25" s="516">
        <v>1306</v>
      </c>
      <c r="L25" s="516">
        <v>1200</v>
      </c>
      <c r="M25" s="516">
        <v>1239</v>
      </c>
      <c r="N25" s="516">
        <v>1429</v>
      </c>
      <c r="O25" s="516">
        <v>1326</v>
      </c>
      <c r="P25" s="516">
        <v>1296</v>
      </c>
      <c r="Q25" s="516">
        <v>1278</v>
      </c>
      <c r="R25" s="516">
        <v>1303</v>
      </c>
      <c r="S25" s="516">
        <v>1232</v>
      </c>
      <c r="T25" s="516">
        <v>996</v>
      </c>
      <c r="U25" s="516">
        <v>822</v>
      </c>
      <c r="V25" s="516">
        <v>740</v>
      </c>
      <c r="W25" s="516">
        <v>638</v>
      </c>
      <c r="X25" s="516">
        <v>606</v>
      </c>
      <c r="Y25" s="516">
        <v>591</v>
      </c>
      <c r="Z25" s="515">
        <v>0.06</v>
      </c>
      <c r="AA25" s="259">
        <f t="shared" si="0"/>
        <v>-54.398148148148138</v>
      </c>
    </row>
    <row r="26" spans="1:27" s="30" customFormat="1" ht="11.25" customHeight="1" x14ac:dyDescent="0.2">
      <c r="A26" s="30" t="s">
        <v>401</v>
      </c>
      <c r="B26" s="2" t="s">
        <v>401</v>
      </c>
      <c r="C26" s="516">
        <v>16</v>
      </c>
      <c r="D26" s="516">
        <v>11</v>
      </c>
      <c r="E26" s="516">
        <v>14</v>
      </c>
      <c r="F26" s="516">
        <v>6</v>
      </c>
      <c r="G26" s="516">
        <v>14</v>
      </c>
      <c r="H26" s="516">
        <v>19</v>
      </c>
      <c r="I26" s="516">
        <v>18</v>
      </c>
      <c r="J26" s="516">
        <v>17</v>
      </c>
      <c r="K26" s="516">
        <v>4</v>
      </c>
      <c r="L26" s="516">
        <v>15</v>
      </c>
      <c r="M26" s="516">
        <v>16</v>
      </c>
      <c r="N26" s="516">
        <v>16</v>
      </c>
      <c r="O26" s="516">
        <v>16</v>
      </c>
      <c r="P26" s="516">
        <v>13</v>
      </c>
      <c r="Q26" s="516">
        <v>17</v>
      </c>
      <c r="R26" s="516">
        <v>11</v>
      </c>
      <c r="S26" s="516">
        <v>14</v>
      </c>
      <c r="T26" s="516">
        <v>15</v>
      </c>
      <c r="U26" s="516">
        <v>21</v>
      </c>
      <c r="V26" s="516">
        <v>15</v>
      </c>
      <c r="W26" s="516">
        <v>21</v>
      </c>
      <c r="X26" s="516">
        <v>9</v>
      </c>
      <c r="Y26" s="516">
        <v>18</v>
      </c>
      <c r="Z26" s="515">
        <v>-0.39</v>
      </c>
      <c r="AA26" s="259">
        <f t="shared" si="0"/>
        <v>38.46153846153846</v>
      </c>
    </row>
    <row r="27" spans="1:27" s="30" customFormat="1" ht="22.5" customHeight="1" x14ac:dyDescent="0.2">
      <c r="A27" s="442" t="s">
        <v>633</v>
      </c>
      <c r="B27" s="2" t="s">
        <v>402</v>
      </c>
      <c r="C27" s="516">
        <v>1281</v>
      </c>
      <c r="D27" s="516">
        <v>1253</v>
      </c>
      <c r="E27" s="516">
        <v>1235</v>
      </c>
      <c r="F27" s="516">
        <v>1298</v>
      </c>
      <c r="G27" s="516">
        <v>1334</v>
      </c>
      <c r="H27" s="516">
        <v>1180</v>
      </c>
      <c r="I27" s="516">
        <v>1163</v>
      </c>
      <c r="J27" s="516">
        <v>1066</v>
      </c>
      <c r="K27" s="516">
        <v>1090</v>
      </c>
      <c r="L27" s="516">
        <v>1082</v>
      </c>
      <c r="M27" s="516">
        <v>993</v>
      </c>
      <c r="N27" s="516">
        <v>987</v>
      </c>
      <c r="O27" s="516">
        <v>1028</v>
      </c>
      <c r="P27" s="516">
        <v>804</v>
      </c>
      <c r="Q27" s="516">
        <v>750</v>
      </c>
      <c r="R27" s="516">
        <v>730</v>
      </c>
      <c r="S27" s="516">
        <v>709</v>
      </c>
      <c r="T27" s="516">
        <v>677</v>
      </c>
      <c r="U27" s="516">
        <v>644</v>
      </c>
      <c r="V27" s="516">
        <v>537</v>
      </c>
      <c r="W27" s="516">
        <v>546</v>
      </c>
      <c r="X27" s="516">
        <v>562</v>
      </c>
      <c r="Y27" s="516">
        <v>476</v>
      </c>
      <c r="Z27" s="517" t="s">
        <v>142</v>
      </c>
      <c r="AA27" s="259">
        <f t="shared" si="0"/>
        <v>-40.796019900497512</v>
      </c>
    </row>
    <row r="28" spans="1:27" s="30" customFormat="1" ht="11.25" customHeight="1" x14ac:dyDescent="0.2">
      <c r="A28" s="30" t="s">
        <v>588</v>
      </c>
      <c r="B28" s="2" t="s">
        <v>403</v>
      </c>
      <c r="C28" s="516">
        <v>1551</v>
      </c>
      <c r="D28" s="516">
        <v>1403</v>
      </c>
      <c r="E28" s="516">
        <v>1283</v>
      </c>
      <c r="F28" s="516">
        <v>1338</v>
      </c>
      <c r="G28" s="516">
        <v>1210</v>
      </c>
      <c r="H28" s="516">
        <v>1027</v>
      </c>
      <c r="I28" s="516">
        <v>1105</v>
      </c>
      <c r="J28" s="516">
        <v>963</v>
      </c>
      <c r="K28" s="516">
        <v>1079</v>
      </c>
      <c r="L28" s="516">
        <v>976</v>
      </c>
      <c r="M28" s="516">
        <v>958</v>
      </c>
      <c r="N28" s="516">
        <v>956</v>
      </c>
      <c r="O28" s="516">
        <v>931</v>
      </c>
      <c r="P28" s="516">
        <v>878</v>
      </c>
      <c r="Q28" s="516">
        <v>768</v>
      </c>
      <c r="R28" s="516">
        <v>730</v>
      </c>
      <c r="S28" s="516">
        <v>691</v>
      </c>
      <c r="T28" s="516">
        <v>679</v>
      </c>
      <c r="U28" s="516">
        <v>633</v>
      </c>
      <c r="V28" s="516">
        <v>552</v>
      </c>
      <c r="W28" s="516">
        <v>523</v>
      </c>
      <c r="X28" s="516">
        <v>531</v>
      </c>
      <c r="Y28" s="516">
        <v>455</v>
      </c>
      <c r="Z28" s="515">
        <v>-0.05</v>
      </c>
      <c r="AA28" s="259">
        <f t="shared" si="0"/>
        <v>-48.177676537585427</v>
      </c>
    </row>
    <row r="29" spans="1:27" s="30" customFormat="1" ht="11.25" customHeight="1" x14ac:dyDescent="0.2">
      <c r="A29" s="30" t="s">
        <v>589</v>
      </c>
      <c r="B29" s="2" t="s">
        <v>404</v>
      </c>
      <c r="C29" s="516">
        <v>7901</v>
      </c>
      <c r="D29" s="516">
        <v>6946</v>
      </c>
      <c r="E29" s="516">
        <v>6341</v>
      </c>
      <c r="F29" s="516">
        <v>6744</v>
      </c>
      <c r="G29" s="516">
        <v>6900</v>
      </c>
      <c r="H29" s="516">
        <v>6359</v>
      </c>
      <c r="I29" s="516">
        <v>7310</v>
      </c>
      <c r="J29" s="516">
        <v>7080</v>
      </c>
      <c r="K29" s="516">
        <v>6730</v>
      </c>
      <c r="L29" s="516">
        <v>6294</v>
      </c>
      <c r="M29" s="516">
        <v>5534</v>
      </c>
      <c r="N29" s="516">
        <v>5826</v>
      </c>
      <c r="O29" s="516">
        <v>5642</v>
      </c>
      <c r="P29" s="516">
        <v>5712</v>
      </c>
      <c r="Q29" s="516">
        <v>5444</v>
      </c>
      <c r="R29" s="516">
        <v>5243</v>
      </c>
      <c r="S29" s="516">
        <v>5583</v>
      </c>
      <c r="T29" s="516">
        <v>5437</v>
      </c>
      <c r="U29" s="516">
        <v>4572</v>
      </c>
      <c r="V29" s="516">
        <v>3908</v>
      </c>
      <c r="W29" s="516">
        <v>4189</v>
      </c>
      <c r="X29" s="516">
        <v>3571</v>
      </c>
      <c r="Y29" s="516">
        <v>3357</v>
      </c>
      <c r="Z29" s="515">
        <v>-0.03</v>
      </c>
      <c r="AA29" s="259">
        <f t="shared" si="0"/>
        <v>-41.22899159663865</v>
      </c>
    </row>
    <row r="30" spans="1:27" s="30" customFormat="1" ht="11.25" customHeight="1" x14ac:dyDescent="0.2">
      <c r="A30" s="30" t="s">
        <v>405</v>
      </c>
      <c r="B30" s="2" t="s">
        <v>405</v>
      </c>
      <c r="C30" s="516">
        <v>3217</v>
      </c>
      <c r="D30" s="516">
        <v>3086</v>
      </c>
      <c r="E30" s="516">
        <v>2701</v>
      </c>
      <c r="F30" s="516">
        <v>2505</v>
      </c>
      <c r="G30" s="516">
        <v>2711</v>
      </c>
      <c r="H30" s="516">
        <v>2730</v>
      </c>
      <c r="I30" s="516">
        <v>2521</v>
      </c>
      <c r="J30" s="516">
        <v>2126</v>
      </c>
      <c r="K30" s="516">
        <v>2028</v>
      </c>
      <c r="L30" s="516">
        <v>1877</v>
      </c>
      <c r="M30" s="516">
        <v>1670</v>
      </c>
      <c r="N30" s="516">
        <v>1655</v>
      </c>
      <c r="O30" s="516">
        <v>1542</v>
      </c>
      <c r="P30" s="516">
        <v>1294</v>
      </c>
      <c r="Q30" s="516">
        <v>1247</v>
      </c>
      <c r="R30" s="516">
        <v>969</v>
      </c>
      <c r="S30" s="516">
        <v>974</v>
      </c>
      <c r="T30" s="516">
        <v>885</v>
      </c>
      <c r="U30" s="516">
        <v>840</v>
      </c>
      <c r="V30" s="516">
        <v>937</v>
      </c>
      <c r="W30" s="516">
        <v>891</v>
      </c>
      <c r="X30" s="516">
        <v>718</v>
      </c>
      <c r="Y30" s="516">
        <v>637</v>
      </c>
      <c r="Z30" s="515">
        <v>-0.03</v>
      </c>
      <c r="AA30" s="259">
        <f t="shared" si="0"/>
        <v>-50.772797527047906</v>
      </c>
    </row>
    <row r="31" spans="1:27" s="30" customFormat="1" ht="11.25" customHeight="1" x14ac:dyDescent="0.2">
      <c r="A31" s="30" t="s">
        <v>592</v>
      </c>
      <c r="B31" s="2" t="s">
        <v>406</v>
      </c>
      <c r="C31" s="516">
        <v>3078</v>
      </c>
      <c r="D31" s="516">
        <v>2816</v>
      </c>
      <c r="E31" s="516">
        <v>2826</v>
      </c>
      <c r="F31" s="516">
        <v>2877</v>
      </c>
      <c r="G31" s="516">
        <v>2845</v>
      </c>
      <c r="H31" s="516">
        <v>2845</v>
      </c>
      <c r="I31" s="516">
        <v>2863</v>
      </c>
      <c r="J31" s="516">
        <v>2778</v>
      </c>
      <c r="K31" s="516">
        <v>2468</v>
      </c>
      <c r="L31" s="516">
        <v>2466</v>
      </c>
      <c r="M31" s="516">
        <v>2450</v>
      </c>
      <c r="N31" s="516">
        <v>2411</v>
      </c>
      <c r="O31" s="516">
        <v>2229</v>
      </c>
      <c r="P31" s="516">
        <v>2442</v>
      </c>
      <c r="Q31" s="516">
        <v>2629</v>
      </c>
      <c r="R31" s="516">
        <v>2587</v>
      </c>
      <c r="S31" s="516">
        <v>2800</v>
      </c>
      <c r="T31" s="516">
        <v>3061</v>
      </c>
      <c r="U31" s="516">
        <v>2796</v>
      </c>
      <c r="V31" s="516">
        <v>2377</v>
      </c>
      <c r="W31" s="516">
        <v>2018</v>
      </c>
      <c r="X31" s="516">
        <v>2042</v>
      </c>
      <c r="Y31" s="516">
        <v>1861</v>
      </c>
      <c r="Z31" s="515">
        <v>-0.02</v>
      </c>
      <c r="AA31" s="259">
        <f t="shared" si="0"/>
        <v>-23.791973791973795</v>
      </c>
    </row>
    <row r="32" spans="1:27" s="30" customFormat="1" ht="11.25" customHeight="1" x14ac:dyDescent="0.2">
      <c r="A32" s="30" t="s">
        <v>593</v>
      </c>
      <c r="B32" s="2" t="s">
        <v>407</v>
      </c>
      <c r="C32" s="516">
        <v>462</v>
      </c>
      <c r="D32" s="516">
        <v>493</v>
      </c>
      <c r="E32" s="516">
        <v>493</v>
      </c>
      <c r="F32" s="516">
        <v>505</v>
      </c>
      <c r="G32" s="516">
        <v>415</v>
      </c>
      <c r="H32" s="516">
        <v>389</v>
      </c>
      <c r="I32" s="516">
        <v>357</v>
      </c>
      <c r="J32" s="516">
        <v>309</v>
      </c>
      <c r="K32" s="516">
        <v>334</v>
      </c>
      <c r="L32" s="516">
        <v>314</v>
      </c>
      <c r="M32" s="516">
        <v>278</v>
      </c>
      <c r="N32" s="516">
        <v>269</v>
      </c>
      <c r="O32" s="516">
        <v>242</v>
      </c>
      <c r="P32" s="516">
        <v>274</v>
      </c>
      <c r="Q32" s="516">
        <v>258</v>
      </c>
      <c r="R32" s="516">
        <v>262</v>
      </c>
      <c r="S32" s="516">
        <v>293</v>
      </c>
      <c r="T32" s="516">
        <v>214</v>
      </c>
      <c r="U32" s="516">
        <v>171</v>
      </c>
      <c r="V32" s="516">
        <v>138</v>
      </c>
      <c r="W32" s="516">
        <v>141</v>
      </c>
      <c r="X32" s="516">
        <v>130</v>
      </c>
      <c r="Y32" s="516">
        <v>125</v>
      </c>
      <c r="Z32" s="515">
        <v>-0.14000000000000001</v>
      </c>
      <c r="AA32" s="259">
        <f t="shared" si="0"/>
        <v>-54.379562043795616</v>
      </c>
    </row>
    <row r="33" spans="1:27" s="30" customFormat="1" ht="11.25" customHeight="1" x14ac:dyDescent="0.2">
      <c r="A33" s="30" t="s">
        <v>594</v>
      </c>
      <c r="B33" s="2" t="s">
        <v>408</v>
      </c>
      <c r="C33" s="516">
        <v>614</v>
      </c>
      <c r="D33" s="516">
        <v>677</v>
      </c>
      <c r="E33" s="516">
        <v>584</v>
      </c>
      <c r="F33" s="516">
        <v>633</v>
      </c>
      <c r="G33" s="516">
        <v>660</v>
      </c>
      <c r="H33" s="516">
        <v>616</v>
      </c>
      <c r="I33" s="516">
        <v>788</v>
      </c>
      <c r="J33" s="516">
        <v>819</v>
      </c>
      <c r="K33" s="516">
        <v>647</v>
      </c>
      <c r="L33" s="516">
        <v>628</v>
      </c>
      <c r="M33" s="516">
        <v>614</v>
      </c>
      <c r="N33" s="516">
        <v>610</v>
      </c>
      <c r="O33" s="516">
        <v>645</v>
      </c>
      <c r="P33" s="516">
        <v>603</v>
      </c>
      <c r="Q33" s="516">
        <v>606</v>
      </c>
      <c r="R33" s="516">
        <v>614</v>
      </c>
      <c r="S33" s="516">
        <v>667</v>
      </c>
      <c r="T33" s="516">
        <v>622</v>
      </c>
      <c r="U33" s="516">
        <v>380</v>
      </c>
      <c r="V33" s="516">
        <v>353</v>
      </c>
      <c r="W33" s="516">
        <v>328</v>
      </c>
      <c r="X33" s="516">
        <v>352</v>
      </c>
      <c r="Y33" s="516">
        <v>251</v>
      </c>
      <c r="Z33" s="515">
        <v>0.16</v>
      </c>
      <c r="AA33" s="259">
        <f t="shared" si="0"/>
        <v>-58.374792703150916</v>
      </c>
    </row>
    <row r="34" spans="1:27" s="30" customFormat="1" ht="11.25" customHeight="1" x14ac:dyDescent="0.2">
      <c r="A34" s="30" t="s">
        <v>573</v>
      </c>
      <c r="B34" s="2" t="s">
        <v>409</v>
      </c>
      <c r="C34" s="20">
        <v>632</v>
      </c>
      <c r="D34" s="20">
        <v>601</v>
      </c>
      <c r="E34" s="20">
        <v>484</v>
      </c>
      <c r="F34" s="20">
        <v>480</v>
      </c>
      <c r="G34" s="20">
        <v>441</v>
      </c>
      <c r="H34" s="20">
        <v>404</v>
      </c>
      <c r="I34" s="20">
        <v>438</v>
      </c>
      <c r="J34" s="20">
        <v>400</v>
      </c>
      <c r="K34" s="20">
        <v>431</v>
      </c>
      <c r="L34" s="20">
        <v>396</v>
      </c>
      <c r="M34" s="20">
        <v>433</v>
      </c>
      <c r="N34" s="20">
        <v>415</v>
      </c>
      <c r="O34" s="20">
        <v>379</v>
      </c>
      <c r="P34" s="20">
        <v>375</v>
      </c>
      <c r="Q34" s="20">
        <v>379</v>
      </c>
      <c r="R34" s="20">
        <v>336</v>
      </c>
      <c r="S34" s="20">
        <v>380</v>
      </c>
      <c r="T34" s="20">
        <v>344</v>
      </c>
      <c r="U34" s="20">
        <v>279</v>
      </c>
      <c r="V34" s="20">
        <v>272</v>
      </c>
      <c r="W34" s="20">
        <v>292</v>
      </c>
      <c r="X34" s="20">
        <v>255</v>
      </c>
      <c r="Y34" s="20">
        <v>258</v>
      </c>
      <c r="Z34" s="281">
        <v>-0.14000000000000001</v>
      </c>
      <c r="AA34" s="259">
        <f t="shared" si="0"/>
        <v>-31.200000000000006</v>
      </c>
    </row>
    <row r="35" spans="1:27" s="30" customFormat="1" ht="11.25" customHeight="1" x14ac:dyDescent="0.2">
      <c r="A35" s="30" t="s">
        <v>410</v>
      </c>
      <c r="B35" s="2" t="s">
        <v>410</v>
      </c>
      <c r="C35" s="20">
        <v>745</v>
      </c>
      <c r="D35" s="20">
        <v>759</v>
      </c>
      <c r="E35" s="20">
        <v>632</v>
      </c>
      <c r="F35" s="20">
        <v>589</v>
      </c>
      <c r="G35" s="20">
        <v>572</v>
      </c>
      <c r="H35" s="20">
        <v>537</v>
      </c>
      <c r="I35" s="20">
        <v>541</v>
      </c>
      <c r="J35" s="20">
        <v>531</v>
      </c>
      <c r="K35" s="20">
        <v>580</v>
      </c>
      <c r="L35" s="20">
        <v>591</v>
      </c>
      <c r="M35" s="20">
        <v>583</v>
      </c>
      <c r="N35" s="20">
        <v>560</v>
      </c>
      <c r="O35" s="20">
        <v>529</v>
      </c>
      <c r="P35" s="20">
        <v>480</v>
      </c>
      <c r="Q35" s="20">
        <v>440</v>
      </c>
      <c r="R35" s="20">
        <v>445</v>
      </c>
      <c r="S35" s="20">
        <v>471</v>
      </c>
      <c r="T35" s="20">
        <v>397</v>
      </c>
      <c r="U35" s="20">
        <v>358</v>
      </c>
      <c r="V35" s="20">
        <v>266</v>
      </c>
      <c r="W35" s="20">
        <v>319</v>
      </c>
      <c r="X35" s="20">
        <v>285</v>
      </c>
      <c r="Y35" s="20">
        <v>260</v>
      </c>
      <c r="Z35" s="281">
        <v>0.06</v>
      </c>
      <c r="AA35" s="259">
        <f t="shared" si="0"/>
        <v>-45.833333333333336</v>
      </c>
    </row>
    <row r="36" spans="1:27" s="30" customFormat="1" ht="22.5" customHeight="1" x14ac:dyDescent="0.2">
      <c r="A36" s="30" t="s">
        <v>595</v>
      </c>
      <c r="B36" s="444" t="s">
        <v>612</v>
      </c>
      <c r="C36" s="20">
        <v>4753</v>
      </c>
      <c r="D36" s="20">
        <v>4379</v>
      </c>
      <c r="E36" s="20">
        <v>3957</v>
      </c>
      <c r="F36" s="20">
        <v>3807</v>
      </c>
      <c r="G36" s="20">
        <v>3765</v>
      </c>
      <c r="H36" s="20">
        <v>3740</v>
      </c>
      <c r="I36" s="20">
        <v>3743</v>
      </c>
      <c r="J36" s="20">
        <v>3581</v>
      </c>
      <c r="K36" s="20">
        <v>3564</v>
      </c>
      <c r="L36" s="20">
        <v>3580</v>
      </c>
      <c r="M36" s="20">
        <v>3598</v>
      </c>
      <c r="N36" s="20">
        <v>3581</v>
      </c>
      <c r="O36" s="20">
        <v>3658</v>
      </c>
      <c r="P36" s="20">
        <v>3368</v>
      </c>
      <c r="Q36" s="20">
        <v>3336</v>
      </c>
      <c r="R36" s="20">
        <v>3298</v>
      </c>
      <c r="S36" s="20">
        <v>3059</v>
      </c>
      <c r="T36" s="20">
        <v>2645</v>
      </c>
      <c r="U36" s="20">
        <v>2337</v>
      </c>
      <c r="V36" s="20">
        <v>1905</v>
      </c>
      <c r="W36" s="20">
        <v>1960</v>
      </c>
      <c r="X36" s="20">
        <v>1802</v>
      </c>
      <c r="Y36" s="20">
        <v>1770</v>
      </c>
      <c r="Z36" s="281">
        <v>0.03</v>
      </c>
      <c r="AA36" s="259">
        <f t="shared" si="0"/>
        <v>-47.446555819477432</v>
      </c>
    </row>
    <row r="37" spans="1:27" s="9" customFormat="1" ht="11.25" customHeight="1" x14ac:dyDescent="0.2">
      <c r="A37" s="300" t="s">
        <v>632</v>
      </c>
      <c r="B37" s="6" t="s">
        <v>632</v>
      </c>
      <c r="C37" s="491">
        <v>76230</v>
      </c>
      <c r="D37" s="491">
        <v>71535</v>
      </c>
      <c r="E37" s="491">
        <v>66245</v>
      </c>
      <c r="F37" s="491">
        <v>64707</v>
      </c>
      <c r="G37" s="491">
        <v>63955</v>
      </c>
      <c r="H37" s="491">
        <v>60130</v>
      </c>
      <c r="I37" s="491">
        <v>60981</v>
      </c>
      <c r="J37" s="491">
        <v>59628</v>
      </c>
      <c r="K37" s="491">
        <v>58353</v>
      </c>
      <c r="L37" s="491">
        <v>57082</v>
      </c>
      <c r="M37" s="491">
        <v>54949</v>
      </c>
      <c r="N37" s="491">
        <v>53969</v>
      </c>
      <c r="O37" s="491">
        <v>51052</v>
      </c>
      <c r="P37" s="491">
        <v>47898</v>
      </c>
      <c r="Q37" s="491">
        <v>45943</v>
      </c>
      <c r="R37" s="491">
        <v>43718</v>
      </c>
      <c r="S37" s="491">
        <v>43159</v>
      </c>
      <c r="T37" s="491">
        <v>39599</v>
      </c>
      <c r="U37" s="491">
        <v>35361</v>
      </c>
      <c r="V37" s="491">
        <v>31490</v>
      </c>
      <c r="W37" s="491">
        <v>30694</v>
      </c>
      <c r="X37" s="491">
        <v>28143</v>
      </c>
      <c r="Y37" s="491">
        <v>25938</v>
      </c>
      <c r="Z37" s="492">
        <v>-0.01</v>
      </c>
      <c r="AA37" s="520">
        <f t="shared" si="0"/>
        <v>-45.847425779782036</v>
      </c>
    </row>
    <row r="38" spans="1:27" s="9" customFormat="1" ht="11.25" customHeight="1" x14ac:dyDescent="0.2">
      <c r="C38" s="92"/>
      <c r="D38" s="92"/>
      <c r="E38" s="92"/>
      <c r="F38" s="92"/>
      <c r="G38" s="92"/>
      <c r="H38" s="92"/>
      <c r="I38" s="92"/>
      <c r="J38" s="92"/>
      <c r="K38" s="92"/>
      <c r="L38" s="92"/>
      <c r="M38" s="92"/>
      <c r="N38" s="92"/>
      <c r="O38" s="92"/>
      <c r="P38" s="92"/>
      <c r="Q38" s="92"/>
      <c r="R38" s="92"/>
      <c r="S38" s="92"/>
      <c r="T38" s="92"/>
      <c r="U38" s="92"/>
      <c r="V38" s="92"/>
      <c r="W38" s="92"/>
      <c r="X38" s="92"/>
      <c r="Y38" s="92"/>
      <c r="Z38" s="443"/>
      <c r="AA38" s="521"/>
    </row>
    <row r="39" spans="1:27" s="30" customFormat="1" ht="22.5" customHeight="1" x14ac:dyDescent="0.2">
      <c r="A39" s="675" t="s">
        <v>624</v>
      </c>
      <c r="B39" s="675"/>
      <c r="C39" s="29"/>
      <c r="D39" s="52">
        <f>100*((D37/C37)-1)</f>
        <v>-6.1589925226288811</v>
      </c>
      <c r="E39" s="52">
        <f t="shared" ref="E39:Y39" si="1">100*((E37/D37)-1)</f>
        <v>-7.3949814775983835</v>
      </c>
      <c r="F39" s="52">
        <f t="shared" si="1"/>
        <v>-2.3216846554456994</v>
      </c>
      <c r="G39" s="52">
        <f t="shared" si="1"/>
        <v>-1.1621617444789623</v>
      </c>
      <c r="H39" s="52">
        <f t="shared" si="1"/>
        <v>-5.9807677273082671</v>
      </c>
      <c r="I39" s="52">
        <f t="shared" si="1"/>
        <v>1.4152669216697111</v>
      </c>
      <c r="J39" s="52">
        <f t="shared" si="1"/>
        <v>-2.2187238648103458</v>
      </c>
      <c r="K39" s="52">
        <f t="shared" si="1"/>
        <v>-2.1382571946065632</v>
      </c>
      <c r="L39" s="52">
        <f t="shared" si="1"/>
        <v>-2.1781228043116885</v>
      </c>
      <c r="M39" s="52">
        <f t="shared" si="1"/>
        <v>-3.7367296170421449</v>
      </c>
      <c r="N39" s="52">
        <f t="shared" si="1"/>
        <v>-1.7834719467142213</v>
      </c>
      <c r="O39" s="52">
        <f t="shared" si="1"/>
        <v>-5.4049546962144923</v>
      </c>
      <c r="P39" s="52">
        <f t="shared" si="1"/>
        <v>-6.1780145733761671</v>
      </c>
      <c r="Q39" s="52">
        <f t="shared" si="1"/>
        <v>-4.0815900455133836</v>
      </c>
      <c r="R39" s="52">
        <f t="shared" si="1"/>
        <v>-4.8429575778682228</v>
      </c>
      <c r="S39" s="52">
        <f t="shared" si="1"/>
        <v>-1.2786495265108222</v>
      </c>
      <c r="T39" s="52">
        <f t="shared" si="1"/>
        <v>-8.2485692439583822</v>
      </c>
      <c r="U39" s="52">
        <f t="shared" si="1"/>
        <v>-10.702290461880349</v>
      </c>
      <c r="V39" s="52">
        <f t="shared" si="1"/>
        <v>-10.947088600435507</v>
      </c>
      <c r="W39" s="52">
        <f t="shared" si="1"/>
        <v>-2.5277865989202897</v>
      </c>
      <c r="X39" s="52">
        <f t="shared" si="1"/>
        <v>-8.3110705675376266</v>
      </c>
      <c r="Y39" s="52">
        <f t="shared" si="1"/>
        <v>-7.8349856092101096</v>
      </c>
      <c r="Z39" s="52"/>
      <c r="AA39" s="422"/>
    </row>
    <row r="40" spans="1:27" s="30" customFormat="1" ht="34.5" customHeight="1" x14ac:dyDescent="0.2">
      <c r="A40" s="674" t="s">
        <v>621</v>
      </c>
      <c r="B40" s="674"/>
      <c r="C40" s="78"/>
      <c r="D40" s="78">
        <f>100*((D37/$C37)-1)</f>
        <v>-6.1589925226288811</v>
      </c>
      <c r="E40" s="78">
        <f t="shared" ref="E40:X40" si="2">100*((E37/$C37)-1)</f>
        <v>-13.098517643972185</v>
      </c>
      <c r="F40" s="78">
        <f t="shared" si="2"/>
        <v>-15.116096025186931</v>
      </c>
      <c r="G40" s="78">
        <f t="shared" si="2"/>
        <v>-16.102584284402464</v>
      </c>
      <c r="H40" s="78">
        <f t="shared" si="2"/>
        <v>-21.120293847566572</v>
      </c>
      <c r="I40" s="78">
        <f t="shared" si="2"/>
        <v>-20.003935458480914</v>
      </c>
      <c r="J40" s="78">
        <f t="shared" si="2"/>
        <v>-21.778827233372688</v>
      </c>
      <c r="K40" s="78">
        <f t="shared" si="2"/>
        <v>-23.451397087760729</v>
      </c>
      <c r="L40" s="78">
        <f t="shared" si="2"/>
        <v>-25.118719664174204</v>
      </c>
      <c r="M40" s="78">
        <f t="shared" si="2"/>
        <v>-27.916830644103374</v>
      </c>
      <c r="N40" s="78">
        <f t="shared" si="2"/>
        <v>-29.202413747868295</v>
      </c>
      <c r="O40" s="78">
        <f t="shared" si="2"/>
        <v>-33.028991210809387</v>
      </c>
      <c r="P40" s="78">
        <f t="shared" si="2"/>
        <v>-37.166469893742629</v>
      </c>
      <c r="Q40" s="78">
        <f t="shared" si="2"/>
        <v>-39.731077003804273</v>
      </c>
      <c r="R40" s="78">
        <f t="shared" si="2"/>
        <v>-42.649875377148106</v>
      </c>
      <c r="S40" s="78">
        <f t="shared" si="2"/>
        <v>-43.383182474091562</v>
      </c>
      <c r="T40" s="78">
        <f t="shared" si="2"/>
        <v>-48.053259871441689</v>
      </c>
      <c r="U40" s="78">
        <f t="shared" si="2"/>
        <v>-53.612750885478164</v>
      </c>
      <c r="V40" s="78">
        <f t="shared" si="2"/>
        <v>-58.690804145349595</v>
      </c>
      <c r="W40" s="78">
        <f t="shared" si="2"/>
        <v>-59.735012462285184</v>
      </c>
      <c r="X40" s="78">
        <f t="shared" si="2"/>
        <v>-63.081463990554894</v>
      </c>
      <c r="Y40" s="78">
        <f t="shared" ref="Y40" si="3">100*((Y37/$C37)-1)</f>
        <v>-65.974025974025977</v>
      </c>
      <c r="Z40" s="493"/>
      <c r="AA40" s="320"/>
    </row>
    <row r="42" spans="1:27" s="30" customFormat="1" ht="11.25" customHeight="1" x14ac:dyDescent="0.2">
      <c r="A42" s="30" t="s">
        <v>678</v>
      </c>
      <c r="C42" s="52"/>
      <c r="D42" s="52"/>
      <c r="E42" s="52"/>
      <c r="F42" s="52"/>
      <c r="G42" s="52"/>
      <c r="H42" s="52"/>
      <c r="I42" s="52"/>
      <c r="J42" s="52"/>
      <c r="K42" s="52"/>
      <c r="L42" s="52"/>
      <c r="M42" s="52"/>
      <c r="N42" s="52"/>
      <c r="O42" s="52"/>
      <c r="P42" s="52"/>
      <c r="Q42" s="52"/>
      <c r="R42" s="52"/>
      <c r="S42" s="52"/>
      <c r="T42" s="52"/>
      <c r="U42" s="52"/>
      <c r="V42" s="52"/>
      <c r="W42" s="52"/>
      <c r="X42" s="52"/>
      <c r="Y42" s="52"/>
      <c r="Z42" s="52"/>
      <c r="AA42" s="422"/>
    </row>
  </sheetData>
  <mergeCells count="2">
    <mergeCell ref="A40:B40"/>
    <mergeCell ref="A39:B39"/>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zoomScaleNormal="100" workbookViewId="0">
      <pane ySplit="7" topLeftCell="A8" activePane="bottomLeft" state="frozen"/>
      <selection activeCell="C146" sqref="C146"/>
      <selection pane="bottomLeft"/>
    </sheetView>
  </sheetViews>
  <sheetFormatPr defaultColWidth="9.140625" defaultRowHeight="11.25" customHeight="1" x14ac:dyDescent="0.2"/>
  <cols>
    <col min="1" max="1" width="11" style="2" customWidth="1"/>
    <col min="2" max="2" width="12.140625" style="2" customWidth="1"/>
    <col min="3" max="15" width="5.5703125" style="2" customWidth="1"/>
    <col min="16" max="25" width="5.5703125" style="30" customWidth="1"/>
    <col min="26" max="26" width="5.5703125" style="422" customWidth="1"/>
    <col min="27" max="16384" width="9.140625" style="2"/>
  </cols>
  <sheetData>
    <row r="1" spans="1:26" ht="11.25" customHeight="1" x14ac:dyDescent="0.2">
      <c r="A1" s="4" t="s">
        <v>680</v>
      </c>
      <c r="C1" s="4"/>
      <c r="D1" s="4"/>
      <c r="E1" s="4"/>
      <c r="F1" s="4"/>
      <c r="G1" s="4"/>
      <c r="H1" s="4"/>
      <c r="K1" s="30"/>
      <c r="L1" s="30"/>
    </row>
    <row r="2" spans="1:26" ht="11.25" hidden="1" customHeight="1" x14ac:dyDescent="0.2">
      <c r="A2" s="4" t="s">
        <v>317</v>
      </c>
      <c r="C2" s="4"/>
      <c r="D2" s="4"/>
      <c r="E2" s="4"/>
      <c r="F2" s="4"/>
      <c r="G2" s="4"/>
      <c r="H2" s="4"/>
      <c r="K2" s="30"/>
      <c r="L2" s="30"/>
    </row>
    <row r="3" spans="1:26" ht="11.25" customHeight="1" x14ac:dyDescent="0.2">
      <c r="A3" s="16" t="s">
        <v>701</v>
      </c>
      <c r="C3" s="4"/>
      <c r="D3" s="4"/>
      <c r="E3" s="4"/>
      <c r="F3" s="4"/>
      <c r="G3" s="4"/>
      <c r="H3" s="4"/>
      <c r="K3" s="30"/>
      <c r="L3" s="30"/>
    </row>
    <row r="4" spans="1:26" ht="11.25" hidden="1" customHeight="1" x14ac:dyDescent="0.2">
      <c r="A4" s="2" t="s">
        <v>317</v>
      </c>
      <c r="B4" s="16" t="s">
        <v>317</v>
      </c>
      <c r="C4" s="4"/>
      <c r="D4" s="4"/>
      <c r="E4" s="4"/>
      <c r="F4" s="4"/>
      <c r="G4" s="4"/>
      <c r="H4" s="4"/>
    </row>
    <row r="5" spans="1:26" ht="11.25" customHeight="1" x14ac:dyDescent="0.2">
      <c r="B5" s="18"/>
      <c r="C5" s="6"/>
      <c r="D5" s="6"/>
      <c r="E5" s="6"/>
      <c r="F5" s="6"/>
      <c r="G5" s="5"/>
      <c r="H5" s="5"/>
    </row>
    <row r="6" spans="1:26" ht="22.15" customHeight="1" x14ac:dyDescent="0.2">
      <c r="A6" s="50" t="s">
        <v>411</v>
      </c>
      <c r="B6" s="4"/>
      <c r="C6" s="4"/>
      <c r="D6" s="4"/>
      <c r="E6" s="4"/>
      <c r="F6" s="4"/>
      <c r="G6" s="50"/>
      <c r="H6" s="50"/>
      <c r="I6" s="51"/>
      <c r="J6" s="51"/>
      <c r="K6" s="51"/>
      <c r="L6" s="51"/>
      <c r="M6" s="51"/>
      <c r="N6" s="51"/>
      <c r="O6" s="51"/>
      <c r="P6" s="299"/>
      <c r="Q6" s="299"/>
      <c r="R6" s="299"/>
      <c r="S6" s="299"/>
      <c r="T6" s="299"/>
      <c r="U6" s="299"/>
      <c r="V6" s="299"/>
      <c r="W6" s="533"/>
      <c r="X6" s="299"/>
      <c r="Y6" s="299"/>
      <c r="Z6" s="534" t="s">
        <v>679</v>
      </c>
    </row>
    <row r="7" spans="1:26" s="21" customFormat="1" ht="11.25" customHeight="1" x14ac:dyDescent="0.2">
      <c r="A7" s="18" t="s">
        <v>412</v>
      </c>
      <c r="B7" s="18"/>
      <c r="C7" s="6">
        <v>1991</v>
      </c>
      <c r="D7" s="6">
        <v>1992</v>
      </c>
      <c r="E7" s="6">
        <v>1993</v>
      </c>
      <c r="F7" s="6">
        <v>1994</v>
      </c>
      <c r="G7" s="6">
        <v>1995</v>
      </c>
      <c r="H7" s="6">
        <v>1996</v>
      </c>
      <c r="I7" s="6">
        <v>1997</v>
      </c>
      <c r="J7" s="6">
        <v>1998</v>
      </c>
      <c r="K7" s="6">
        <v>1999</v>
      </c>
      <c r="L7" s="6">
        <v>2000</v>
      </c>
      <c r="M7" s="6">
        <v>2001</v>
      </c>
      <c r="N7" s="6">
        <v>2002</v>
      </c>
      <c r="O7" s="6">
        <v>2003</v>
      </c>
      <c r="P7" s="300">
        <v>2004</v>
      </c>
      <c r="Q7" s="300">
        <v>2005</v>
      </c>
      <c r="R7" s="300">
        <v>2006</v>
      </c>
      <c r="S7" s="300">
        <v>2007</v>
      </c>
      <c r="T7" s="300">
        <v>2008</v>
      </c>
      <c r="U7" s="300">
        <v>2009</v>
      </c>
      <c r="V7" s="300">
        <v>2010</v>
      </c>
      <c r="W7" s="300">
        <v>2011</v>
      </c>
      <c r="X7" s="300">
        <v>2012</v>
      </c>
      <c r="Y7" s="300">
        <v>2013</v>
      </c>
      <c r="Z7" s="535">
        <v>2014</v>
      </c>
    </row>
    <row r="8" spans="1:26" s="21" customFormat="1" ht="11.25" customHeight="1" x14ac:dyDescent="0.2">
      <c r="P8" s="150"/>
      <c r="Q8" s="150"/>
      <c r="R8" s="150"/>
      <c r="S8" s="150"/>
      <c r="T8" s="150"/>
      <c r="U8" s="150"/>
      <c r="V8" s="150"/>
      <c r="W8" s="150"/>
      <c r="X8" s="150"/>
      <c r="Y8" s="150"/>
      <c r="Z8" s="449"/>
    </row>
    <row r="9" spans="1:26" s="30" customFormat="1" ht="11.25" customHeight="1" x14ac:dyDescent="0.2">
      <c r="A9" s="30" t="s">
        <v>574</v>
      </c>
      <c r="B9" s="2" t="s">
        <v>388</v>
      </c>
      <c r="C9" s="2">
        <v>188</v>
      </c>
      <c r="D9" s="2">
        <v>167</v>
      </c>
      <c r="E9" s="2">
        <v>165</v>
      </c>
      <c r="F9" s="2">
        <v>168</v>
      </c>
      <c r="G9" s="2">
        <v>143</v>
      </c>
      <c r="H9" s="2">
        <v>134</v>
      </c>
      <c r="I9" s="2">
        <v>134</v>
      </c>
      <c r="J9" s="2">
        <v>147</v>
      </c>
      <c r="K9" s="2">
        <v>137</v>
      </c>
      <c r="L9" s="2">
        <v>144</v>
      </c>
      <c r="M9" s="2">
        <v>145</v>
      </c>
      <c r="N9" s="2">
        <v>127</v>
      </c>
      <c r="O9" s="2">
        <v>117</v>
      </c>
      <c r="P9" s="30">
        <v>112</v>
      </c>
      <c r="Q9" s="30">
        <v>104</v>
      </c>
      <c r="R9" s="30">
        <v>102</v>
      </c>
      <c r="S9" s="30">
        <v>101</v>
      </c>
      <c r="T9" s="30">
        <v>88</v>
      </c>
      <c r="U9" s="30">
        <v>88</v>
      </c>
      <c r="V9" s="30">
        <v>77</v>
      </c>
      <c r="W9" s="30">
        <v>78</v>
      </c>
      <c r="X9" s="30">
        <v>69</v>
      </c>
      <c r="Y9" s="30">
        <v>65</v>
      </c>
      <c r="Z9" s="422">
        <v>64</v>
      </c>
    </row>
    <row r="10" spans="1:26" s="30" customFormat="1" ht="11.25" customHeight="1" x14ac:dyDescent="0.2">
      <c r="A10" s="30" t="s">
        <v>575</v>
      </c>
      <c r="B10" s="2" t="s">
        <v>605</v>
      </c>
      <c r="C10" s="2">
        <v>129</v>
      </c>
      <c r="D10" s="2">
        <v>152</v>
      </c>
      <c r="E10" s="2">
        <v>154</v>
      </c>
      <c r="F10" s="2">
        <v>165</v>
      </c>
      <c r="G10" s="2">
        <v>150</v>
      </c>
      <c r="H10" s="2">
        <v>121</v>
      </c>
      <c r="I10" s="2">
        <v>110</v>
      </c>
      <c r="J10" s="2">
        <v>121</v>
      </c>
      <c r="K10" s="2">
        <v>128</v>
      </c>
      <c r="L10" s="2">
        <v>124</v>
      </c>
      <c r="M10" s="2">
        <v>124</v>
      </c>
      <c r="N10" s="2">
        <v>122</v>
      </c>
      <c r="O10" s="2">
        <v>122</v>
      </c>
      <c r="P10" s="30">
        <v>121</v>
      </c>
      <c r="Q10" s="30">
        <v>123</v>
      </c>
      <c r="R10" s="30">
        <v>135</v>
      </c>
      <c r="S10" s="30">
        <v>133</v>
      </c>
      <c r="T10" s="30">
        <v>141</v>
      </c>
      <c r="U10" s="30">
        <v>121</v>
      </c>
      <c r="V10" s="30">
        <v>105</v>
      </c>
      <c r="W10" s="30">
        <v>89</v>
      </c>
      <c r="X10" s="30">
        <v>82</v>
      </c>
      <c r="Y10" s="30">
        <v>83</v>
      </c>
      <c r="Z10" s="422">
        <v>90</v>
      </c>
    </row>
    <row r="11" spans="1:26" s="30" customFormat="1" ht="11.25" customHeight="1" x14ac:dyDescent="0.2">
      <c r="A11" s="30" t="s">
        <v>576</v>
      </c>
      <c r="B11" s="2" t="s">
        <v>606</v>
      </c>
      <c r="C11" s="2">
        <v>129</v>
      </c>
      <c r="D11" s="2">
        <v>152</v>
      </c>
      <c r="E11" s="2">
        <v>148</v>
      </c>
      <c r="F11" s="2">
        <v>158</v>
      </c>
      <c r="G11" s="2">
        <v>154</v>
      </c>
      <c r="H11" s="2">
        <v>152</v>
      </c>
      <c r="I11" s="2">
        <v>155</v>
      </c>
      <c r="J11" s="2">
        <v>132</v>
      </c>
      <c r="K11" s="2">
        <v>141</v>
      </c>
      <c r="L11" s="2">
        <v>145</v>
      </c>
      <c r="M11" s="2">
        <v>130</v>
      </c>
      <c r="N11" s="2">
        <v>140</v>
      </c>
      <c r="O11" s="2">
        <v>142</v>
      </c>
      <c r="P11" s="30">
        <v>135</v>
      </c>
      <c r="Q11" s="30">
        <v>126</v>
      </c>
      <c r="R11" s="30">
        <v>104</v>
      </c>
      <c r="S11" s="30">
        <v>119</v>
      </c>
      <c r="T11" s="30">
        <v>104</v>
      </c>
      <c r="U11" s="30">
        <v>86</v>
      </c>
      <c r="V11" s="30">
        <v>77</v>
      </c>
      <c r="W11" s="30">
        <v>74</v>
      </c>
      <c r="X11" s="30">
        <v>71</v>
      </c>
      <c r="Y11" s="30">
        <v>62</v>
      </c>
      <c r="Z11" s="422">
        <v>61</v>
      </c>
    </row>
    <row r="12" spans="1:26" s="79" customFormat="1" ht="11.25" customHeight="1" x14ac:dyDescent="0.2">
      <c r="A12" s="30" t="s">
        <v>389</v>
      </c>
      <c r="B12" s="2" t="s">
        <v>389</v>
      </c>
      <c r="C12" s="2">
        <v>118</v>
      </c>
      <c r="D12" s="2">
        <v>112</v>
      </c>
      <c r="E12" s="2">
        <v>108</v>
      </c>
      <c r="F12" s="2">
        <v>105</v>
      </c>
      <c r="G12" s="2">
        <v>112</v>
      </c>
      <c r="H12" s="2">
        <v>98</v>
      </c>
      <c r="I12" s="2">
        <v>93</v>
      </c>
      <c r="J12" s="2">
        <v>94</v>
      </c>
      <c r="K12" s="2">
        <v>97</v>
      </c>
      <c r="L12" s="2">
        <v>93</v>
      </c>
      <c r="M12" s="2">
        <v>81</v>
      </c>
      <c r="N12" s="2">
        <v>86</v>
      </c>
      <c r="O12" s="2">
        <v>80</v>
      </c>
      <c r="P12" s="30">
        <v>68</v>
      </c>
      <c r="Q12" s="30">
        <v>61</v>
      </c>
      <c r="R12" s="30">
        <v>56</v>
      </c>
      <c r="S12" s="30">
        <v>75</v>
      </c>
      <c r="T12" s="30">
        <v>74</v>
      </c>
      <c r="U12" s="30">
        <v>55</v>
      </c>
      <c r="V12" s="30">
        <v>46</v>
      </c>
      <c r="W12" s="30">
        <v>40</v>
      </c>
      <c r="X12" s="30">
        <v>30</v>
      </c>
      <c r="Y12" s="30">
        <v>34</v>
      </c>
      <c r="Z12" s="536">
        <v>33</v>
      </c>
    </row>
    <row r="13" spans="1:26" s="30" customFormat="1" ht="11.25" customHeight="1" x14ac:dyDescent="0.2">
      <c r="A13" s="30" t="s">
        <v>577</v>
      </c>
      <c r="B13" s="2" t="s">
        <v>390</v>
      </c>
      <c r="C13" s="2">
        <v>142</v>
      </c>
      <c r="D13" s="2">
        <v>132</v>
      </c>
      <c r="E13" s="2">
        <v>123</v>
      </c>
      <c r="F13" s="2">
        <v>121</v>
      </c>
      <c r="G13" s="2">
        <v>116</v>
      </c>
      <c r="H13" s="2">
        <v>107</v>
      </c>
      <c r="I13" s="2">
        <v>104</v>
      </c>
      <c r="J13" s="2">
        <v>95</v>
      </c>
      <c r="K13" s="2">
        <v>95</v>
      </c>
      <c r="L13" s="2">
        <v>91</v>
      </c>
      <c r="M13" s="2">
        <v>85</v>
      </c>
      <c r="N13" s="2">
        <v>83</v>
      </c>
      <c r="O13" s="2">
        <v>80</v>
      </c>
      <c r="P13" s="30">
        <v>71</v>
      </c>
      <c r="Q13" s="30">
        <v>65</v>
      </c>
      <c r="R13" s="30">
        <v>62</v>
      </c>
      <c r="S13" s="30">
        <v>60</v>
      </c>
      <c r="T13" s="30">
        <v>54</v>
      </c>
      <c r="U13" s="30">
        <v>51</v>
      </c>
      <c r="V13" s="30">
        <v>45</v>
      </c>
      <c r="W13" s="30">
        <v>49</v>
      </c>
      <c r="X13" s="30">
        <v>45</v>
      </c>
      <c r="Y13" s="30">
        <v>41</v>
      </c>
      <c r="Z13" s="422">
        <v>42</v>
      </c>
    </row>
    <row r="14" spans="1:26" s="30" customFormat="1" ht="11.25" customHeight="1" x14ac:dyDescent="0.2">
      <c r="A14" s="30" t="s">
        <v>578</v>
      </c>
      <c r="B14" s="2" t="s">
        <v>391</v>
      </c>
      <c r="C14" s="2">
        <v>313</v>
      </c>
      <c r="D14" s="2">
        <v>185</v>
      </c>
      <c r="E14" s="2">
        <v>212</v>
      </c>
      <c r="F14" s="2">
        <v>246</v>
      </c>
      <c r="G14" s="2">
        <v>229</v>
      </c>
      <c r="H14" s="2">
        <v>149</v>
      </c>
      <c r="I14" s="2">
        <v>199</v>
      </c>
      <c r="J14" s="2">
        <v>204</v>
      </c>
      <c r="K14" s="2">
        <v>168</v>
      </c>
      <c r="L14" s="2">
        <v>149</v>
      </c>
      <c r="M14" s="2">
        <v>146</v>
      </c>
      <c r="N14" s="2">
        <v>164</v>
      </c>
      <c r="O14" s="2">
        <v>121</v>
      </c>
      <c r="P14" s="30">
        <v>126</v>
      </c>
      <c r="Q14" s="30">
        <v>126</v>
      </c>
      <c r="R14" s="30">
        <v>151</v>
      </c>
      <c r="S14" s="30">
        <v>146</v>
      </c>
      <c r="T14" s="30">
        <v>99</v>
      </c>
      <c r="U14" s="30">
        <v>73</v>
      </c>
      <c r="V14" s="30">
        <v>59</v>
      </c>
      <c r="W14" s="30">
        <v>76</v>
      </c>
      <c r="X14" s="30">
        <v>66</v>
      </c>
      <c r="Y14" s="30">
        <v>61</v>
      </c>
      <c r="Z14" s="422">
        <v>59</v>
      </c>
    </row>
    <row r="15" spans="1:26" s="30" customFormat="1" ht="11.25" customHeight="1" x14ac:dyDescent="0.2">
      <c r="A15" s="30" t="s">
        <v>579</v>
      </c>
      <c r="B15" s="2" t="s">
        <v>392</v>
      </c>
      <c r="C15" s="2">
        <v>126</v>
      </c>
      <c r="D15" s="2">
        <v>117</v>
      </c>
      <c r="E15" s="2">
        <v>121</v>
      </c>
      <c r="F15" s="2">
        <v>113</v>
      </c>
      <c r="G15" s="2">
        <v>121</v>
      </c>
      <c r="H15" s="2">
        <v>125</v>
      </c>
      <c r="I15" s="2">
        <v>129</v>
      </c>
      <c r="J15" s="2">
        <v>124</v>
      </c>
      <c r="K15" s="2">
        <v>111</v>
      </c>
      <c r="L15" s="2">
        <v>111</v>
      </c>
      <c r="M15" s="2">
        <v>107</v>
      </c>
      <c r="N15" s="2">
        <v>96</v>
      </c>
      <c r="O15" s="2">
        <v>85</v>
      </c>
      <c r="P15" s="30">
        <v>94</v>
      </c>
      <c r="Q15" s="30">
        <v>97</v>
      </c>
      <c r="R15" s="30">
        <v>87</v>
      </c>
      <c r="S15" s="30">
        <v>78</v>
      </c>
      <c r="T15" s="30">
        <v>63</v>
      </c>
      <c r="U15" s="30">
        <v>53</v>
      </c>
      <c r="V15" s="30">
        <v>47</v>
      </c>
      <c r="W15" s="30">
        <v>41</v>
      </c>
      <c r="X15" s="30">
        <v>35</v>
      </c>
      <c r="Y15" s="30">
        <v>41</v>
      </c>
      <c r="Z15" s="422">
        <v>43</v>
      </c>
    </row>
    <row r="16" spans="1:26" s="30" customFormat="1" ht="11.25" customHeight="1" x14ac:dyDescent="0.2">
      <c r="A16" s="30" t="s">
        <v>580</v>
      </c>
      <c r="B16" s="2" t="s">
        <v>607</v>
      </c>
      <c r="C16" s="2">
        <v>207</v>
      </c>
      <c r="D16" s="2">
        <v>209</v>
      </c>
      <c r="E16" s="2">
        <v>207</v>
      </c>
      <c r="F16" s="2">
        <v>214</v>
      </c>
      <c r="G16" s="2">
        <v>228</v>
      </c>
      <c r="H16" s="2">
        <v>202</v>
      </c>
      <c r="I16" s="2">
        <v>196</v>
      </c>
      <c r="J16" s="2">
        <v>202</v>
      </c>
      <c r="K16" s="2">
        <v>195</v>
      </c>
      <c r="L16" s="2">
        <v>187</v>
      </c>
      <c r="M16" s="2">
        <v>172</v>
      </c>
      <c r="N16" s="2">
        <v>149</v>
      </c>
      <c r="O16" s="2">
        <v>146</v>
      </c>
      <c r="P16" s="30">
        <v>151</v>
      </c>
      <c r="Q16" s="30">
        <v>150</v>
      </c>
      <c r="R16" s="30">
        <v>149</v>
      </c>
      <c r="S16" s="30">
        <v>145</v>
      </c>
      <c r="T16" s="30">
        <v>139</v>
      </c>
      <c r="U16" s="30">
        <v>130</v>
      </c>
      <c r="V16" s="30">
        <v>112</v>
      </c>
      <c r="W16" s="30">
        <v>103</v>
      </c>
      <c r="X16" s="30">
        <v>89</v>
      </c>
      <c r="Y16" s="30">
        <v>79</v>
      </c>
      <c r="Z16" s="422">
        <v>72</v>
      </c>
    </row>
    <row r="17" spans="1:26" s="30" customFormat="1" ht="11.25" customHeight="1" x14ac:dyDescent="0.2">
      <c r="A17" s="30" t="s">
        <v>581</v>
      </c>
      <c r="B17" s="2" t="s">
        <v>393</v>
      </c>
      <c r="C17" s="2">
        <v>227</v>
      </c>
      <c r="D17" s="2">
        <v>200</v>
      </c>
      <c r="E17" s="2">
        <v>163</v>
      </c>
      <c r="F17" s="2">
        <v>143</v>
      </c>
      <c r="G17" s="2">
        <v>146</v>
      </c>
      <c r="H17" s="2">
        <v>139</v>
      </c>
      <c r="I17" s="2">
        <v>142</v>
      </c>
      <c r="J17" s="2">
        <v>150</v>
      </c>
      <c r="K17" s="2">
        <v>144</v>
      </c>
      <c r="L17" s="2">
        <v>144</v>
      </c>
      <c r="M17" s="2">
        <v>136</v>
      </c>
      <c r="N17" s="2">
        <v>131</v>
      </c>
      <c r="O17" s="2">
        <v>130</v>
      </c>
      <c r="P17" s="30">
        <v>112</v>
      </c>
      <c r="Q17" s="30">
        <v>103</v>
      </c>
      <c r="R17" s="30">
        <v>93</v>
      </c>
      <c r="S17" s="30">
        <v>85</v>
      </c>
      <c r="T17" s="30">
        <v>68</v>
      </c>
      <c r="U17" s="30">
        <v>59</v>
      </c>
      <c r="V17" s="30">
        <v>53</v>
      </c>
      <c r="W17" s="30">
        <v>44</v>
      </c>
      <c r="X17" s="30">
        <v>41</v>
      </c>
      <c r="Y17" s="30">
        <v>36</v>
      </c>
      <c r="Z17" s="422">
        <v>36</v>
      </c>
    </row>
    <row r="18" spans="1:26" s="30" customFormat="1" ht="11.25" customHeight="1" x14ac:dyDescent="0.2">
      <c r="A18" s="30" t="s">
        <v>582</v>
      </c>
      <c r="B18" s="30" t="s">
        <v>394</v>
      </c>
      <c r="C18" s="2">
        <v>184</v>
      </c>
      <c r="D18" s="2">
        <v>173</v>
      </c>
      <c r="E18" s="2">
        <v>172</v>
      </c>
      <c r="F18" s="2">
        <v>157</v>
      </c>
      <c r="G18" s="2">
        <v>154</v>
      </c>
      <c r="H18" s="2">
        <v>147</v>
      </c>
      <c r="I18" s="2">
        <v>145</v>
      </c>
      <c r="J18" s="2">
        <v>153</v>
      </c>
      <c r="K18" s="2">
        <v>145</v>
      </c>
      <c r="L18" s="2">
        <v>133</v>
      </c>
      <c r="M18" s="2">
        <v>134</v>
      </c>
      <c r="N18" s="2">
        <v>125</v>
      </c>
      <c r="O18" s="2">
        <v>98</v>
      </c>
      <c r="P18" s="30">
        <v>89</v>
      </c>
      <c r="Q18" s="30">
        <v>85</v>
      </c>
      <c r="R18" s="30">
        <v>74</v>
      </c>
      <c r="S18" s="30">
        <v>73</v>
      </c>
      <c r="T18" s="30">
        <v>67</v>
      </c>
      <c r="U18" s="30">
        <v>66</v>
      </c>
      <c r="V18" s="30">
        <v>64</v>
      </c>
      <c r="W18" s="30">
        <v>63</v>
      </c>
      <c r="X18" s="30">
        <v>58</v>
      </c>
      <c r="Y18" s="30">
        <v>51</v>
      </c>
      <c r="Z18" s="422">
        <v>53</v>
      </c>
    </row>
    <row r="19" spans="1:26" s="30" customFormat="1" ht="11.25" customHeight="1" x14ac:dyDescent="0.2">
      <c r="A19" s="30" t="s">
        <v>630</v>
      </c>
      <c r="B19" s="2" t="s">
        <v>631</v>
      </c>
      <c r="C19" s="2">
        <v>179</v>
      </c>
      <c r="D19" s="2">
        <v>179</v>
      </c>
      <c r="E19" s="2">
        <v>179</v>
      </c>
      <c r="F19" s="2">
        <v>179</v>
      </c>
      <c r="G19" s="2">
        <v>178</v>
      </c>
      <c r="H19" s="2">
        <v>160</v>
      </c>
      <c r="I19" s="2">
        <v>159</v>
      </c>
      <c r="J19" s="2">
        <v>144</v>
      </c>
      <c r="K19" s="2">
        <v>147</v>
      </c>
      <c r="L19" s="2">
        <v>146</v>
      </c>
      <c r="M19" s="2">
        <v>146</v>
      </c>
      <c r="N19" s="2">
        <v>141</v>
      </c>
      <c r="O19" s="2">
        <v>158</v>
      </c>
      <c r="P19" s="30">
        <v>137</v>
      </c>
      <c r="Q19" s="30">
        <v>138</v>
      </c>
      <c r="R19" s="30">
        <v>142</v>
      </c>
      <c r="S19" s="30">
        <v>144</v>
      </c>
      <c r="T19" s="30">
        <v>154</v>
      </c>
      <c r="U19" s="30">
        <v>127</v>
      </c>
      <c r="V19" s="30">
        <v>99</v>
      </c>
      <c r="W19" s="30">
        <v>97</v>
      </c>
      <c r="X19" s="30">
        <v>91</v>
      </c>
      <c r="Y19" s="30">
        <v>86</v>
      </c>
      <c r="Z19" s="422">
        <v>73</v>
      </c>
    </row>
    <row r="20" spans="1:26" s="30" customFormat="1" ht="11.25" customHeight="1" x14ac:dyDescent="0.2">
      <c r="A20" s="30" t="s">
        <v>583</v>
      </c>
      <c r="B20" s="2" t="s">
        <v>395</v>
      </c>
      <c r="C20" s="2">
        <v>143</v>
      </c>
      <c r="D20" s="2">
        <v>142</v>
      </c>
      <c r="E20" s="2">
        <v>126</v>
      </c>
      <c r="F20" s="2">
        <v>125</v>
      </c>
      <c r="G20" s="2">
        <v>123</v>
      </c>
      <c r="H20" s="2">
        <v>117</v>
      </c>
      <c r="I20" s="2">
        <v>118</v>
      </c>
      <c r="J20" s="2">
        <v>111</v>
      </c>
      <c r="K20" s="2">
        <v>118</v>
      </c>
      <c r="L20" s="2">
        <v>124</v>
      </c>
      <c r="M20" s="2">
        <v>125</v>
      </c>
      <c r="N20" s="2">
        <v>122</v>
      </c>
      <c r="O20" s="2">
        <v>114</v>
      </c>
      <c r="P20" s="30">
        <v>106</v>
      </c>
      <c r="Q20" s="30">
        <v>101</v>
      </c>
      <c r="R20" s="30">
        <v>98</v>
      </c>
      <c r="S20" s="30">
        <v>88</v>
      </c>
      <c r="T20" s="30">
        <v>81</v>
      </c>
      <c r="U20" s="30">
        <v>72</v>
      </c>
      <c r="V20" s="30">
        <v>70</v>
      </c>
      <c r="W20" s="30">
        <v>65</v>
      </c>
      <c r="X20" s="30">
        <v>62</v>
      </c>
      <c r="Y20" s="30">
        <v>57</v>
      </c>
      <c r="Z20" s="422">
        <v>52</v>
      </c>
    </row>
    <row r="21" spans="1:26" s="30" customFormat="1" ht="11.25" customHeight="1" x14ac:dyDescent="0.2">
      <c r="A21" s="30" t="s">
        <v>584</v>
      </c>
      <c r="B21" s="2" t="s">
        <v>396</v>
      </c>
      <c r="C21" s="2">
        <v>175</v>
      </c>
      <c r="D21" s="2">
        <v>219</v>
      </c>
      <c r="E21" s="2">
        <v>186</v>
      </c>
      <c r="F21" s="2">
        <v>210</v>
      </c>
      <c r="G21" s="2">
        <v>183</v>
      </c>
      <c r="H21" s="2">
        <v>195</v>
      </c>
      <c r="I21" s="2">
        <v>173</v>
      </c>
      <c r="J21" s="2">
        <v>164</v>
      </c>
      <c r="K21" s="2">
        <v>165</v>
      </c>
      <c r="L21" s="2">
        <v>161</v>
      </c>
      <c r="M21" s="2">
        <v>140</v>
      </c>
      <c r="N21" s="2">
        <v>133</v>
      </c>
      <c r="O21" s="2">
        <v>136</v>
      </c>
      <c r="P21" s="30">
        <v>160</v>
      </c>
      <c r="Q21" s="30">
        <v>139</v>
      </c>
      <c r="R21" s="30">
        <v>116</v>
      </c>
      <c r="S21" s="30">
        <v>117</v>
      </c>
      <c r="T21" s="30">
        <v>106</v>
      </c>
      <c r="U21" s="30">
        <v>89</v>
      </c>
      <c r="V21" s="30">
        <v>73</v>
      </c>
      <c r="W21" s="30">
        <v>85</v>
      </c>
      <c r="X21" s="30">
        <v>59</v>
      </c>
      <c r="Y21" s="30">
        <v>51</v>
      </c>
      <c r="Z21" s="422">
        <v>52</v>
      </c>
    </row>
    <row r="22" spans="1:26" s="30" customFormat="1" ht="11.25" customHeight="1" x14ac:dyDescent="0.2">
      <c r="A22" s="30" t="s">
        <v>590</v>
      </c>
      <c r="B22" s="2" t="s">
        <v>397</v>
      </c>
      <c r="C22" s="2">
        <v>375</v>
      </c>
      <c r="D22" s="2">
        <v>298</v>
      </c>
      <c r="E22" s="2">
        <v>280</v>
      </c>
      <c r="F22" s="2">
        <v>305</v>
      </c>
      <c r="G22" s="2">
        <v>264</v>
      </c>
      <c r="H22" s="2">
        <v>241</v>
      </c>
      <c r="I22" s="2">
        <v>232</v>
      </c>
      <c r="J22" s="2">
        <v>280</v>
      </c>
      <c r="K22" s="2">
        <v>272</v>
      </c>
      <c r="L22" s="2">
        <v>267</v>
      </c>
      <c r="M22" s="2">
        <v>236</v>
      </c>
      <c r="N22" s="2">
        <v>238</v>
      </c>
      <c r="O22" s="2">
        <v>228</v>
      </c>
      <c r="P22" s="30">
        <v>222</v>
      </c>
      <c r="Q22" s="30">
        <v>196</v>
      </c>
      <c r="R22" s="30">
        <v>183</v>
      </c>
      <c r="S22" s="30">
        <v>190</v>
      </c>
      <c r="T22" s="30">
        <v>144</v>
      </c>
      <c r="U22" s="30">
        <v>117</v>
      </c>
      <c r="V22" s="30">
        <v>103</v>
      </c>
      <c r="W22" s="30">
        <v>86</v>
      </c>
      <c r="X22" s="30">
        <v>87</v>
      </c>
      <c r="Y22" s="30">
        <v>88</v>
      </c>
      <c r="Z22" s="422">
        <v>106</v>
      </c>
    </row>
    <row r="23" spans="1:26" s="30" customFormat="1" ht="11.25" customHeight="1" x14ac:dyDescent="0.2">
      <c r="A23" s="30" t="s">
        <v>591</v>
      </c>
      <c r="B23" s="2" t="s">
        <v>398</v>
      </c>
      <c r="C23" s="2">
        <v>317</v>
      </c>
      <c r="D23" s="2">
        <v>226</v>
      </c>
      <c r="E23" s="2">
        <v>259</v>
      </c>
      <c r="F23" s="2">
        <v>208</v>
      </c>
      <c r="G23" s="2">
        <v>184</v>
      </c>
      <c r="H23" s="2">
        <v>184</v>
      </c>
      <c r="I23" s="2">
        <v>210</v>
      </c>
      <c r="J23" s="2">
        <v>233</v>
      </c>
      <c r="K23" s="2">
        <v>212</v>
      </c>
      <c r="L23" s="2">
        <v>183</v>
      </c>
      <c r="M23" s="2">
        <v>202</v>
      </c>
      <c r="N23" s="2">
        <v>201</v>
      </c>
      <c r="O23" s="2">
        <v>205</v>
      </c>
      <c r="P23" s="30">
        <v>218</v>
      </c>
      <c r="Q23" s="30">
        <v>230</v>
      </c>
      <c r="R23" s="30">
        <v>231</v>
      </c>
      <c r="S23" s="30">
        <v>228</v>
      </c>
      <c r="T23" s="30">
        <v>155</v>
      </c>
      <c r="U23" s="30">
        <v>116</v>
      </c>
      <c r="V23" s="30">
        <v>95</v>
      </c>
      <c r="W23" s="30">
        <v>97</v>
      </c>
      <c r="X23" s="30">
        <v>101</v>
      </c>
      <c r="Y23" s="30">
        <v>86</v>
      </c>
      <c r="Z23" s="422">
        <v>90</v>
      </c>
    </row>
    <row r="24" spans="1:26" s="30" customFormat="1" ht="11.25" customHeight="1" x14ac:dyDescent="0.2">
      <c r="A24" s="30" t="s">
        <v>585</v>
      </c>
      <c r="B24" s="2" t="s">
        <v>399</v>
      </c>
      <c r="C24" s="2">
        <v>216</v>
      </c>
      <c r="D24" s="2">
        <v>177</v>
      </c>
      <c r="E24" s="2">
        <v>198</v>
      </c>
      <c r="F24" s="2">
        <v>162</v>
      </c>
      <c r="G24" s="2">
        <v>173</v>
      </c>
      <c r="H24" s="2">
        <v>172</v>
      </c>
      <c r="I24" s="2">
        <v>144</v>
      </c>
      <c r="J24" s="2">
        <v>135</v>
      </c>
      <c r="K24" s="2">
        <v>136</v>
      </c>
      <c r="L24" s="2">
        <v>175</v>
      </c>
      <c r="M24" s="2">
        <v>159</v>
      </c>
      <c r="N24" s="2">
        <v>140</v>
      </c>
      <c r="O24" s="2">
        <v>118</v>
      </c>
      <c r="P24" s="30">
        <v>110</v>
      </c>
      <c r="Q24" s="30">
        <v>102</v>
      </c>
      <c r="R24" s="30">
        <v>92</v>
      </c>
      <c r="S24" s="30">
        <v>97</v>
      </c>
      <c r="T24" s="30">
        <v>72</v>
      </c>
      <c r="U24" s="30">
        <v>97</v>
      </c>
      <c r="V24" s="30">
        <v>64</v>
      </c>
      <c r="W24" s="30">
        <v>64</v>
      </c>
      <c r="X24" s="30">
        <v>65</v>
      </c>
      <c r="Y24" s="30">
        <v>84</v>
      </c>
      <c r="Z24" s="422">
        <v>65</v>
      </c>
    </row>
    <row r="25" spans="1:26" s="30" customFormat="1" ht="11.25" customHeight="1" x14ac:dyDescent="0.2">
      <c r="A25" s="30" t="s">
        <v>586</v>
      </c>
      <c r="B25" s="2" t="s">
        <v>400</v>
      </c>
      <c r="C25" s="2">
        <v>204</v>
      </c>
      <c r="D25" s="2">
        <v>203</v>
      </c>
      <c r="E25" s="2">
        <v>162</v>
      </c>
      <c r="F25" s="2">
        <v>151</v>
      </c>
      <c r="G25" s="2">
        <v>154</v>
      </c>
      <c r="H25" s="2">
        <v>133</v>
      </c>
      <c r="I25" s="2">
        <v>135</v>
      </c>
      <c r="J25" s="2">
        <v>133</v>
      </c>
      <c r="K25" s="2">
        <v>127</v>
      </c>
      <c r="L25" s="2">
        <v>117</v>
      </c>
      <c r="M25" s="2">
        <v>121</v>
      </c>
      <c r="N25" s="2">
        <v>140</v>
      </c>
      <c r="O25" s="2">
        <v>131</v>
      </c>
      <c r="P25" s="30">
        <v>128</v>
      </c>
      <c r="Q25" s="30">
        <v>127</v>
      </c>
      <c r="R25" s="30">
        <v>129</v>
      </c>
      <c r="S25" s="30">
        <v>122</v>
      </c>
      <c r="T25" s="30">
        <v>99</v>
      </c>
      <c r="U25" s="30">
        <v>82</v>
      </c>
      <c r="V25" s="30">
        <v>74</v>
      </c>
      <c r="W25" s="30">
        <v>64</v>
      </c>
      <c r="X25" s="30">
        <v>61</v>
      </c>
      <c r="Y25" s="30">
        <v>60</v>
      </c>
      <c r="Z25" s="422">
        <v>63</v>
      </c>
    </row>
    <row r="26" spans="1:26" s="30" customFormat="1" ht="11.25" customHeight="1" x14ac:dyDescent="0.2">
      <c r="A26" s="30" t="s">
        <v>401</v>
      </c>
      <c r="B26" s="2" t="s">
        <v>401</v>
      </c>
      <c r="C26" s="2">
        <v>45</v>
      </c>
      <c r="D26" s="2">
        <v>31</v>
      </c>
      <c r="E26" s="2">
        <v>39</v>
      </c>
      <c r="F26" s="2">
        <v>16</v>
      </c>
      <c r="G26" s="2">
        <v>38</v>
      </c>
      <c r="H26" s="2">
        <v>51</v>
      </c>
      <c r="I26" s="2">
        <v>48</v>
      </c>
      <c r="J26" s="2">
        <v>45</v>
      </c>
      <c r="K26" s="2">
        <v>11</v>
      </c>
      <c r="L26" s="2">
        <v>39</v>
      </c>
      <c r="M26" s="2">
        <v>41</v>
      </c>
      <c r="N26" s="2">
        <v>41</v>
      </c>
      <c r="O26" s="2">
        <v>40</v>
      </c>
      <c r="P26" s="30">
        <v>33</v>
      </c>
      <c r="Q26" s="30">
        <v>42</v>
      </c>
      <c r="R26" s="30">
        <v>27</v>
      </c>
      <c r="S26" s="30">
        <v>35</v>
      </c>
      <c r="T26" s="30">
        <v>37</v>
      </c>
      <c r="U26" s="30">
        <v>51</v>
      </c>
      <c r="V26" s="30">
        <v>36</v>
      </c>
      <c r="W26" s="30">
        <v>51</v>
      </c>
      <c r="X26" s="30">
        <v>22</v>
      </c>
      <c r="Y26" s="30">
        <v>43</v>
      </c>
      <c r="Z26" s="422">
        <v>26</v>
      </c>
    </row>
    <row r="27" spans="1:26" s="30" customFormat="1" ht="11.25" customHeight="1" x14ac:dyDescent="0.2">
      <c r="A27" s="30" t="s">
        <v>587</v>
      </c>
      <c r="B27" s="2" t="s">
        <v>402</v>
      </c>
      <c r="C27" s="2">
        <v>85</v>
      </c>
      <c r="D27" s="2">
        <v>83</v>
      </c>
      <c r="E27" s="2">
        <v>81</v>
      </c>
      <c r="F27" s="2">
        <v>85</v>
      </c>
      <c r="G27" s="2">
        <v>86</v>
      </c>
      <c r="H27" s="2">
        <v>76</v>
      </c>
      <c r="I27" s="2">
        <v>75</v>
      </c>
      <c r="J27" s="2">
        <v>68</v>
      </c>
      <c r="K27" s="2">
        <v>69</v>
      </c>
      <c r="L27" s="2">
        <v>68</v>
      </c>
      <c r="M27" s="2">
        <v>62</v>
      </c>
      <c r="N27" s="2">
        <v>61</v>
      </c>
      <c r="O27" s="2">
        <v>63</v>
      </c>
      <c r="P27" s="30">
        <v>49</v>
      </c>
      <c r="Q27" s="30">
        <v>46</v>
      </c>
      <c r="R27" s="30">
        <v>45</v>
      </c>
      <c r="S27" s="30">
        <v>43</v>
      </c>
      <c r="T27" s="30">
        <v>41</v>
      </c>
      <c r="U27" s="30">
        <v>39</v>
      </c>
      <c r="V27" s="30">
        <v>32</v>
      </c>
      <c r="W27" s="30">
        <v>33</v>
      </c>
      <c r="X27" s="30">
        <v>34</v>
      </c>
      <c r="Y27" s="30">
        <v>28</v>
      </c>
      <c r="Z27" s="422" t="s">
        <v>142</v>
      </c>
    </row>
    <row r="28" spans="1:26" s="30" customFormat="1" ht="11.25" customHeight="1" x14ac:dyDescent="0.2">
      <c r="A28" s="30" t="s">
        <v>588</v>
      </c>
      <c r="B28" s="2" t="s">
        <v>403</v>
      </c>
      <c r="C28" s="2">
        <v>201</v>
      </c>
      <c r="D28" s="2">
        <v>180</v>
      </c>
      <c r="E28" s="2">
        <v>163</v>
      </c>
      <c r="F28" s="2">
        <v>169</v>
      </c>
      <c r="G28" s="2">
        <v>152</v>
      </c>
      <c r="H28" s="2">
        <v>129</v>
      </c>
      <c r="I28" s="2">
        <v>139</v>
      </c>
      <c r="J28" s="2">
        <v>121</v>
      </c>
      <c r="K28" s="2">
        <v>135</v>
      </c>
      <c r="L28" s="2">
        <v>122</v>
      </c>
      <c r="M28" s="2">
        <v>119</v>
      </c>
      <c r="N28" s="2">
        <v>119</v>
      </c>
      <c r="O28" s="2">
        <v>115</v>
      </c>
      <c r="P28" s="30">
        <v>108</v>
      </c>
      <c r="Q28" s="30">
        <v>94</v>
      </c>
      <c r="R28" s="30">
        <v>88</v>
      </c>
      <c r="S28" s="30">
        <v>83</v>
      </c>
      <c r="T28" s="30">
        <v>82</v>
      </c>
      <c r="U28" s="30">
        <v>76</v>
      </c>
      <c r="V28" s="30">
        <v>66</v>
      </c>
      <c r="W28" s="30">
        <v>62</v>
      </c>
      <c r="X28" s="30">
        <v>63</v>
      </c>
      <c r="Y28" s="30">
        <v>54</v>
      </c>
      <c r="Z28" s="422">
        <v>51</v>
      </c>
    </row>
    <row r="29" spans="1:26" s="30" customFormat="1" ht="11.25" customHeight="1" x14ac:dyDescent="0.2">
      <c r="A29" s="30" t="s">
        <v>589</v>
      </c>
      <c r="B29" s="2" t="s">
        <v>404</v>
      </c>
      <c r="C29" s="2">
        <v>207</v>
      </c>
      <c r="D29" s="2">
        <v>181</v>
      </c>
      <c r="E29" s="2">
        <v>165</v>
      </c>
      <c r="F29" s="2">
        <v>175</v>
      </c>
      <c r="G29" s="2">
        <v>179</v>
      </c>
      <c r="H29" s="2">
        <v>165</v>
      </c>
      <c r="I29" s="2">
        <v>189</v>
      </c>
      <c r="J29" s="2">
        <v>183</v>
      </c>
      <c r="K29" s="2">
        <v>174</v>
      </c>
      <c r="L29" s="2">
        <v>163</v>
      </c>
      <c r="M29" s="2">
        <v>145</v>
      </c>
      <c r="N29" s="2">
        <v>152</v>
      </c>
      <c r="O29" s="2">
        <v>148</v>
      </c>
      <c r="P29" s="30">
        <v>150</v>
      </c>
      <c r="Q29" s="30">
        <v>143</v>
      </c>
      <c r="R29" s="30">
        <v>137</v>
      </c>
      <c r="S29" s="30">
        <v>146</v>
      </c>
      <c r="T29" s="30">
        <v>143</v>
      </c>
      <c r="U29" s="30">
        <v>120</v>
      </c>
      <c r="V29" s="30">
        <v>102</v>
      </c>
      <c r="W29" s="30">
        <v>109</v>
      </c>
      <c r="X29" s="30">
        <v>93</v>
      </c>
      <c r="Y29" s="30">
        <v>87</v>
      </c>
      <c r="Z29" s="422">
        <v>84</v>
      </c>
    </row>
    <row r="30" spans="1:26" s="30" customFormat="1" ht="11.25" customHeight="1" x14ac:dyDescent="0.2">
      <c r="A30" s="30" t="s">
        <v>405</v>
      </c>
      <c r="B30" s="2" t="s">
        <v>405</v>
      </c>
      <c r="C30" s="2">
        <v>323</v>
      </c>
      <c r="D30" s="2">
        <v>310</v>
      </c>
      <c r="E30" s="2">
        <v>271</v>
      </c>
      <c r="F30" s="2">
        <v>251</v>
      </c>
      <c r="G30" s="2">
        <v>271</v>
      </c>
      <c r="H30" s="2">
        <v>272</v>
      </c>
      <c r="I30" s="2">
        <v>250</v>
      </c>
      <c r="J30" s="2">
        <v>210</v>
      </c>
      <c r="K30" s="2">
        <v>200</v>
      </c>
      <c r="L30" s="2">
        <v>184</v>
      </c>
      <c r="M30" s="2">
        <v>163</v>
      </c>
      <c r="N30" s="2">
        <v>160</v>
      </c>
      <c r="O30" s="2">
        <v>148</v>
      </c>
      <c r="P30" s="30">
        <v>124</v>
      </c>
      <c r="Q30" s="30">
        <v>119</v>
      </c>
      <c r="R30" s="30">
        <v>92</v>
      </c>
      <c r="S30" s="30">
        <v>92</v>
      </c>
      <c r="T30" s="30">
        <v>84</v>
      </c>
      <c r="U30" s="30">
        <v>80</v>
      </c>
      <c r="V30" s="30">
        <v>80</v>
      </c>
      <c r="W30" s="30">
        <v>84</v>
      </c>
      <c r="X30" s="30">
        <v>68</v>
      </c>
      <c r="Y30" s="30">
        <v>61</v>
      </c>
      <c r="Z30" s="422">
        <v>59</v>
      </c>
    </row>
    <row r="31" spans="1:26" s="30" customFormat="1" ht="11.25" customHeight="1" x14ac:dyDescent="0.2">
      <c r="A31" s="30" t="s">
        <v>592</v>
      </c>
      <c r="B31" s="2" t="s">
        <v>406</v>
      </c>
      <c r="C31" s="2">
        <v>135</v>
      </c>
      <c r="D31" s="2">
        <v>126</v>
      </c>
      <c r="E31" s="2">
        <v>127</v>
      </c>
      <c r="F31" s="2">
        <v>130</v>
      </c>
      <c r="G31" s="2">
        <v>128</v>
      </c>
      <c r="H31" s="2">
        <v>129</v>
      </c>
      <c r="I31" s="2">
        <v>130</v>
      </c>
      <c r="J31" s="2">
        <v>126</v>
      </c>
      <c r="K31" s="2">
        <v>113</v>
      </c>
      <c r="L31" s="2">
        <v>110</v>
      </c>
      <c r="M31" s="2">
        <v>109</v>
      </c>
      <c r="N31" s="2">
        <v>110</v>
      </c>
      <c r="O31" s="2">
        <v>102</v>
      </c>
      <c r="P31" s="30">
        <v>112</v>
      </c>
      <c r="Q31" s="30">
        <v>123</v>
      </c>
      <c r="R31" s="30">
        <v>122</v>
      </c>
      <c r="S31" s="30">
        <v>133</v>
      </c>
      <c r="T31" s="30">
        <v>148</v>
      </c>
      <c r="U31" s="30">
        <v>137</v>
      </c>
      <c r="V31" s="30">
        <v>117</v>
      </c>
      <c r="W31" s="30">
        <v>100</v>
      </c>
      <c r="X31" s="30">
        <v>102</v>
      </c>
      <c r="Y31" s="30">
        <v>93</v>
      </c>
      <c r="Z31" s="422">
        <v>91</v>
      </c>
    </row>
    <row r="32" spans="1:26" s="30" customFormat="1" ht="11.25" customHeight="1" x14ac:dyDescent="0.2">
      <c r="A32" s="30" t="s">
        <v>593</v>
      </c>
      <c r="B32" s="2" t="s">
        <v>407</v>
      </c>
      <c r="C32" s="2">
        <v>231</v>
      </c>
      <c r="D32" s="2">
        <v>247</v>
      </c>
      <c r="E32" s="2">
        <v>247</v>
      </c>
      <c r="F32" s="2">
        <v>254</v>
      </c>
      <c r="G32" s="2">
        <v>209</v>
      </c>
      <c r="H32" s="2">
        <v>195</v>
      </c>
      <c r="I32" s="2">
        <v>180</v>
      </c>
      <c r="J32" s="2">
        <v>156</v>
      </c>
      <c r="K32" s="2">
        <v>169</v>
      </c>
      <c r="L32" s="2">
        <v>158</v>
      </c>
      <c r="M32" s="2">
        <v>140</v>
      </c>
      <c r="N32" s="2">
        <v>135</v>
      </c>
      <c r="O32" s="2">
        <v>121</v>
      </c>
      <c r="P32" s="30">
        <v>137</v>
      </c>
      <c r="Q32" s="30">
        <v>129</v>
      </c>
      <c r="R32" s="30">
        <v>131</v>
      </c>
      <c r="S32" s="30">
        <v>146</v>
      </c>
      <c r="T32" s="30">
        <v>106</v>
      </c>
      <c r="U32" s="30">
        <v>84</v>
      </c>
      <c r="V32" s="30">
        <v>67</v>
      </c>
      <c r="W32" s="30">
        <v>69</v>
      </c>
      <c r="X32" s="30">
        <v>63</v>
      </c>
      <c r="Y32" s="30">
        <v>61</v>
      </c>
      <c r="Z32" s="422">
        <v>52</v>
      </c>
    </row>
    <row r="33" spans="1:26" s="30" customFormat="1" ht="11.25" customHeight="1" x14ac:dyDescent="0.2">
      <c r="A33" s="30" t="s">
        <v>594</v>
      </c>
      <c r="B33" s="2" t="s">
        <v>408</v>
      </c>
      <c r="C33" s="2">
        <v>116</v>
      </c>
      <c r="D33" s="2">
        <v>128</v>
      </c>
      <c r="E33" s="2">
        <v>110</v>
      </c>
      <c r="F33" s="2">
        <v>119</v>
      </c>
      <c r="G33" s="2">
        <v>123</v>
      </c>
      <c r="H33" s="2">
        <v>115</v>
      </c>
      <c r="I33" s="2">
        <v>146</v>
      </c>
      <c r="J33" s="2">
        <v>152</v>
      </c>
      <c r="K33" s="2">
        <v>120</v>
      </c>
      <c r="L33" s="2">
        <v>116</v>
      </c>
      <c r="M33" s="2">
        <v>114</v>
      </c>
      <c r="N33" s="2">
        <v>113</v>
      </c>
      <c r="O33" s="2">
        <v>120</v>
      </c>
      <c r="P33" s="30">
        <v>112</v>
      </c>
      <c r="Q33" s="30">
        <v>113</v>
      </c>
      <c r="R33" s="30">
        <v>114</v>
      </c>
      <c r="S33" s="30">
        <v>124</v>
      </c>
      <c r="T33" s="30">
        <v>116</v>
      </c>
      <c r="U33" s="30">
        <v>71</v>
      </c>
      <c r="V33" s="30">
        <v>65</v>
      </c>
      <c r="W33" s="30">
        <v>61</v>
      </c>
      <c r="X33" s="30">
        <v>65</v>
      </c>
      <c r="Y33" s="30">
        <v>46</v>
      </c>
      <c r="Z33" s="422">
        <v>54</v>
      </c>
    </row>
    <row r="34" spans="1:26" s="30" customFormat="1" ht="11.25" customHeight="1" x14ac:dyDescent="0.2">
      <c r="A34" s="30" t="s">
        <v>573</v>
      </c>
      <c r="B34" s="2" t="s">
        <v>409</v>
      </c>
      <c r="C34" s="2">
        <v>126</v>
      </c>
      <c r="D34" s="2">
        <v>120</v>
      </c>
      <c r="E34" s="2">
        <v>96</v>
      </c>
      <c r="F34" s="2">
        <v>95</v>
      </c>
      <c r="G34" s="2">
        <v>86</v>
      </c>
      <c r="H34" s="2">
        <v>79</v>
      </c>
      <c r="I34" s="2">
        <v>85</v>
      </c>
      <c r="J34" s="2">
        <v>78</v>
      </c>
      <c r="K34" s="2">
        <v>84</v>
      </c>
      <c r="L34" s="2">
        <v>77</v>
      </c>
      <c r="M34" s="2">
        <v>84</v>
      </c>
      <c r="N34" s="2">
        <v>80</v>
      </c>
      <c r="O34" s="2">
        <v>73</v>
      </c>
      <c r="P34" s="30">
        <v>72</v>
      </c>
      <c r="Q34" s="30">
        <v>72</v>
      </c>
      <c r="R34" s="30">
        <v>64</v>
      </c>
      <c r="S34" s="30">
        <v>72</v>
      </c>
      <c r="T34" s="30">
        <v>65</v>
      </c>
      <c r="U34" s="30">
        <v>52</v>
      </c>
      <c r="V34" s="30">
        <v>51</v>
      </c>
      <c r="W34" s="30">
        <v>54</v>
      </c>
      <c r="X34" s="30">
        <v>47</v>
      </c>
      <c r="Y34" s="30">
        <v>48</v>
      </c>
      <c r="Z34" s="422">
        <v>41</v>
      </c>
    </row>
    <row r="35" spans="1:26" s="30" customFormat="1" ht="11.25" customHeight="1" x14ac:dyDescent="0.2">
      <c r="A35" s="30" t="s">
        <v>410</v>
      </c>
      <c r="B35" s="2" t="s">
        <v>410</v>
      </c>
      <c r="C35" s="2">
        <v>87</v>
      </c>
      <c r="D35" s="2">
        <v>88</v>
      </c>
      <c r="E35" s="2">
        <v>73</v>
      </c>
      <c r="F35" s="2">
        <v>67</v>
      </c>
      <c r="G35" s="2">
        <v>65</v>
      </c>
      <c r="H35" s="2">
        <v>61</v>
      </c>
      <c r="I35" s="2">
        <v>61</v>
      </c>
      <c r="J35" s="2">
        <v>60</v>
      </c>
      <c r="K35" s="2">
        <v>66</v>
      </c>
      <c r="L35" s="2">
        <v>67</v>
      </c>
      <c r="M35" s="2">
        <v>66</v>
      </c>
      <c r="N35" s="2">
        <v>63</v>
      </c>
      <c r="O35" s="2">
        <v>59</v>
      </c>
      <c r="P35" s="30">
        <v>53</v>
      </c>
      <c r="Q35" s="30">
        <v>49</v>
      </c>
      <c r="R35" s="30">
        <v>49</v>
      </c>
      <c r="S35" s="30">
        <v>52</v>
      </c>
      <c r="T35" s="30">
        <v>43</v>
      </c>
      <c r="U35" s="30">
        <v>39</v>
      </c>
      <c r="V35" s="30">
        <v>28</v>
      </c>
      <c r="W35" s="30">
        <v>34</v>
      </c>
      <c r="X35" s="30">
        <v>30</v>
      </c>
      <c r="Y35" s="30">
        <v>27</v>
      </c>
      <c r="Z35" s="422">
        <v>29</v>
      </c>
    </row>
    <row r="36" spans="1:26" s="30" customFormat="1" ht="11.25" customHeight="1" x14ac:dyDescent="0.2">
      <c r="A36" s="30" t="s">
        <v>595</v>
      </c>
      <c r="B36" s="2" t="s">
        <v>612</v>
      </c>
      <c r="C36" s="2">
        <v>83</v>
      </c>
      <c r="D36" s="2">
        <v>76</v>
      </c>
      <c r="E36" s="2">
        <v>69</v>
      </c>
      <c r="F36" s="2">
        <v>66</v>
      </c>
      <c r="G36" s="2">
        <v>65</v>
      </c>
      <c r="H36" s="2">
        <v>64</v>
      </c>
      <c r="I36" s="2">
        <v>64</v>
      </c>
      <c r="J36" s="2">
        <v>61</v>
      </c>
      <c r="K36" s="2">
        <v>61</v>
      </c>
      <c r="L36" s="2">
        <v>61</v>
      </c>
      <c r="M36" s="2">
        <v>61</v>
      </c>
      <c r="N36" s="2">
        <v>60</v>
      </c>
      <c r="O36" s="2">
        <v>62</v>
      </c>
      <c r="P36" s="30">
        <v>56</v>
      </c>
      <c r="Q36" s="30">
        <v>55</v>
      </c>
      <c r="R36" s="30">
        <v>54</v>
      </c>
      <c r="S36" s="30">
        <v>50</v>
      </c>
      <c r="T36" s="30">
        <v>43</v>
      </c>
      <c r="U36" s="30">
        <v>38</v>
      </c>
      <c r="V36" s="30">
        <v>30</v>
      </c>
      <c r="W36" s="30">
        <v>31</v>
      </c>
      <c r="X36" s="30">
        <v>28</v>
      </c>
      <c r="Y36" s="30">
        <v>28</v>
      </c>
      <c r="Z36" s="422">
        <v>28</v>
      </c>
    </row>
    <row r="37" spans="1:26" s="9" customFormat="1" ht="11.25" customHeight="1" x14ac:dyDescent="0.2">
      <c r="A37" s="300" t="s">
        <v>632</v>
      </c>
      <c r="B37" s="300" t="s">
        <v>632</v>
      </c>
      <c r="C37" s="6">
        <v>160</v>
      </c>
      <c r="D37" s="6">
        <v>150</v>
      </c>
      <c r="E37" s="6">
        <v>138</v>
      </c>
      <c r="F37" s="6">
        <v>135</v>
      </c>
      <c r="G37" s="6">
        <v>133</v>
      </c>
      <c r="H37" s="6">
        <v>125</v>
      </c>
      <c r="I37" s="6">
        <v>126</v>
      </c>
      <c r="J37" s="6">
        <v>123</v>
      </c>
      <c r="K37" s="6">
        <v>121</v>
      </c>
      <c r="L37" s="6">
        <v>117</v>
      </c>
      <c r="M37" s="6">
        <v>113</v>
      </c>
      <c r="N37" s="6">
        <v>110</v>
      </c>
      <c r="O37" s="6">
        <v>104</v>
      </c>
      <c r="P37" s="300">
        <v>97</v>
      </c>
      <c r="Q37" s="300">
        <v>93</v>
      </c>
      <c r="R37" s="300">
        <v>88</v>
      </c>
      <c r="S37" s="300">
        <v>87</v>
      </c>
      <c r="T37" s="300">
        <v>79</v>
      </c>
      <c r="U37" s="300">
        <v>70</v>
      </c>
      <c r="V37" s="300">
        <v>63</v>
      </c>
      <c r="W37" s="300">
        <v>61</v>
      </c>
      <c r="X37" s="300">
        <v>56</v>
      </c>
      <c r="Y37" s="300">
        <v>51</v>
      </c>
      <c r="Z37" s="535">
        <v>51</v>
      </c>
    </row>
    <row r="38" spans="1:26" s="30" customFormat="1" ht="11.25" customHeight="1" x14ac:dyDescent="0.2">
      <c r="C38" s="52"/>
      <c r="D38" s="52"/>
      <c r="E38" s="52"/>
      <c r="F38" s="52"/>
      <c r="G38" s="52"/>
      <c r="H38" s="52"/>
      <c r="I38" s="52"/>
      <c r="J38" s="52"/>
      <c r="K38" s="52"/>
      <c r="L38" s="52"/>
      <c r="M38" s="52"/>
      <c r="N38" s="52"/>
      <c r="O38" s="52"/>
      <c r="P38" s="52"/>
      <c r="Q38" s="52"/>
      <c r="R38" s="52"/>
      <c r="S38" s="52"/>
      <c r="T38" s="52"/>
      <c r="Z38" s="422"/>
    </row>
    <row r="39" spans="1:26" s="30" customFormat="1" ht="11.25" customHeight="1" x14ac:dyDescent="0.2">
      <c r="A39" s="30" t="s">
        <v>677</v>
      </c>
      <c r="C39" s="52"/>
      <c r="D39" s="52"/>
      <c r="E39" s="52"/>
      <c r="F39" s="52"/>
      <c r="G39" s="52"/>
      <c r="H39" s="52"/>
      <c r="I39" s="52"/>
      <c r="J39" s="52"/>
      <c r="K39" s="52"/>
      <c r="L39" s="52"/>
      <c r="M39" s="52"/>
      <c r="N39" s="52"/>
      <c r="O39" s="52"/>
      <c r="P39" s="52"/>
      <c r="Q39" s="52"/>
      <c r="R39" s="52"/>
      <c r="S39" s="52"/>
      <c r="T39" s="52"/>
      <c r="Z39" s="422"/>
    </row>
  </sheetData>
  <pageMargins left="0.74803149606299213" right="0.74803149606299213" top="0.98425196850393704" bottom="0.98425196850393704" header="0.51181102362204722" footer="0.51181102362204722"/>
  <pageSetup paperSize="9"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L67"/>
  <sheetViews>
    <sheetView zoomScaleNormal="100" zoomScaleSheetLayoutView="100" workbookViewId="0">
      <pane ySplit="6" topLeftCell="A46" activePane="bottomLeft" state="frozen"/>
      <selection pane="bottomLeft"/>
    </sheetView>
  </sheetViews>
  <sheetFormatPr defaultColWidth="9.140625" defaultRowHeight="11.25" x14ac:dyDescent="0.2"/>
  <cols>
    <col min="1" max="1" width="5.5703125" style="183" customWidth="1"/>
    <col min="2" max="2" width="11.140625" style="183" customWidth="1"/>
    <col min="3" max="3" width="1.140625" style="571" customWidth="1"/>
    <col min="4" max="4" width="9" style="183" customWidth="1"/>
    <col min="5" max="5" width="1.140625" style="571" customWidth="1"/>
    <col min="6" max="6" width="13" style="183" customWidth="1"/>
    <col min="7" max="7" width="10.7109375" style="183" customWidth="1"/>
    <col min="8" max="8" width="13.28515625" style="169" customWidth="1"/>
    <col min="9" max="9" width="2.28515625" style="169" customWidth="1"/>
    <col min="10" max="10" width="30.7109375" style="183" customWidth="1"/>
    <col min="11" max="11" width="11.28515625" style="183" customWidth="1"/>
    <col min="12" max="16384" width="9.140625" style="183"/>
  </cols>
  <sheetData>
    <row r="1" spans="1:12" s="9" customFormat="1" x14ac:dyDescent="0.2">
      <c r="A1" s="9" t="s">
        <v>634</v>
      </c>
      <c r="C1" s="432"/>
      <c r="E1" s="432"/>
    </row>
    <row r="2" spans="1:12" s="9" customFormat="1" hidden="1" x14ac:dyDescent="0.2">
      <c r="A2" s="9" t="s">
        <v>317</v>
      </c>
      <c r="C2" s="432"/>
      <c r="E2" s="432"/>
    </row>
    <row r="3" spans="1:12" s="9" customFormat="1" x14ac:dyDescent="0.2">
      <c r="A3" s="189" t="s">
        <v>635</v>
      </c>
      <c r="C3" s="432"/>
      <c r="E3" s="432"/>
    </row>
    <row r="4" spans="1:12" s="9" customFormat="1" hidden="1" x14ac:dyDescent="0.2">
      <c r="A4" s="189" t="s">
        <v>317</v>
      </c>
      <c r="C4" s="432"/>
      <c r="E4" s="432"/>
    </row>
    <row r="6" spans="1:12" s="168" customFormat="1" ht="38.25" customHeight="1" x14ac:dyDescent="0.2">
      <c r="A6" s="261" t="s">
        <v>33</v>
      </c>
      <c r="B6" s="262" t="s">
        <v>558</v>
      </c>
      <c r="C6" s="568"/>
      <c r="D6" s="262" t="s">
        <v>562</v>
      </c>
      <c r="E6" s="568"/>
      <c r="F6" s="262" t="s">
        <v>563</v>
      </c>
      <c r="G6" s="262" t="s">
        <v>559</v>
      </c>
      <c r="H6" s="262" t="s">
        <v>564</v>
      </c>
      <c r="I6" s="262"/>
      <c r="J6" s="262" t="s">
        <v>565</v>
      </c>
    </row>
    <row r="7" spans="1:12" s="168" customFormat="1" ht="38.25" customHeight="1" x14ac:dyDescent="0.2">
      <c r="A7" s="182" t="s">
        <v>37</v>
      </c>
      <c r="B7" s="263" t="s">
        <v>603</v>
      </c>
      <c r="C7" s="569"/>
      <c r="D7" s="263" t="s">
        <v>602</v>
      </c>
      <c r="E7" s="569"/>
      <c r="F7" s="263" t="s">
        <v>599</v>
      </c>
      <c r="G7" s="263" t="s">
        <v>600</v>
      </c>
      <c r="H7" s="263" t="s">
        <v>601</v>
      </c>
      <c r="I7" s="263"/>
      <c r="J7" s="263"/>
    </row>
    <row r="8" spans="1:12" ht="10.9" customHeight="1" x14ac:dyDescent="0.2">
      <c r="A8" s="239">
        <v>1960</v>
      </c>
      <c r="B8" s="241">
        <f>H8</f>
        <v>1036</v>
      </c>
      <c r="C8" s="570"/>
      <c r="D8" s="242" t="s">
        <v>560</v>
      </c>
      <c r="E8" s="570"/>
      <c r="F8" s="242" t="s">
        <v>560</v>
      </c>
      <c r="G8" s="242" t="s">
        <v>560</v>
      </c>
      <c r="H8" s="240">
        <v>1036</v>
      </c>
      <c r="I8" s="240"/>
      <c r="J8" s="243" t="s">
        <v>558</v>
      </c>
      <c r="K8" s="45"/>
      <c r="L8" s="248"/>
    </row>
    <row r="9" spans="1:12" ht="10.9" customHeight="1" x14ac:dyDescent="0.2">
      <c r="A9" s="239">
        <v>1961</v>
      </c>
      <c r="B9" s="241">
        <f t="shared" ref="B9:B41" si="0">H9</f>
        <v>1083</v>
      </c>
      <c r="C9" s="570"/>
      <c r="D9" s="242" t="s">
        <v>560</v>
      </c>
      <c r="E9" s="570"/>
      <c r="F9" s="242" t="s">
        <v>560</v>
      </c>
      <c r="G9" s="242" t="s">
        <v>560</v>
      </c>
      <c r="H9" s="240">
        <v>1083</v>
      </c>
      <c r="I9" s="240"/>
      <c r="J9" s="243" t="s">
        <v>558</v>
      </c>
      <c r="K9" s="45"/>
      <c r="L9" s="248"/>
    </row>
    <row r="10" spans="1:12" ht="10.9" customHeight="1" x14ac:dyDescent="0.2">
      <c r="A10" s="250">
        <v>1962</v>
      </c>
      <c r="B10" s="241">
        <f t="shared" si="0"/>
        <v>1123</v>
      </c>
      <c r="C10" s="570"/>
      <c r="D10" s="242" t="s">
        <v>560</v>
      </c>
      <c r="E10" s="570"/>
      <c r="F10" s="242" t="s">
        <v>560</v>
      </c>
      <c r="G10" s="242" t="s">
        <v>560</v>
      </c>
      <c r="H10" s="249">
        <v>1123</v>
      </c>
      <c r="I10" s="249"/>
      <c r="J10" s="243" t="s">
        <v>558</v>
      </c>
      <c r="K10" s="45"/>
      <c r="L10" s="248"/>
    </row>
    <row r="11" spans="1:12" ht="10.9" customHeight="1" x14ac:dyDescent="0.2">
      <c r="A11" s="250">
        <v>1963</v>
      </c>
      <c r="B11" s="241">
        <f t="shared" si="0"/>
        <v>1217</v>
      </c>
      <c r="C11" s="570"/>
      <c r="D11" s="242" t="s">
        <v>560</v>
      </c>
      <c r="E11" s="570"/>
      <c r="F11" s="242" t="s">
        <v>560</v>
      </c>
      <c r="G11" s="242" t="s">
        <v>560</v>
      </c>
      <c r="H11" s="249">
        <v>1217</v>
      </c>
      <c r="I11" s="249"/>
      <c r="J11" s="243" t="s">
        <v>558</v>
      </c>
      <c r="K11" s="45"/>
      <c r="L11" s="248"/>
    </row>
    <row r="12" spans="1:12" ht="10.9" customHeight="1" x14ac:dyDescent="0.2">
      <c r="A12" s="250">
        <v>1964</v>
      </c>
      <c r="B12" s="241">
        <f t="shared" si="0"/>
        <v>1308</v>
      </c>
      <c r="C12" s="570"/>
      <c r="D12" s="242" t="s">
        <v>560</v>
      </c>
      <c r="E12" s="570"/>
      <c r="F12" s="242" t="s">
        <v>560</v>
      </c>
      <c r="G12" s="242" t="s">
        <v>560</v>
      </c>
      <c r="H12" s="249">
        <v>1308</v>
      </c>
      <c r="I12" s="249"/>
      <c r="J12" s="243" t="s">
        <v>558</v>
      </c>
      <c r="K12" s="45"/>
      <c r="L12" s="248"/>
    </row>
    <row r="13" spans="1:12" ht="10.9" customHeight="1" x14ac:dyDescent="0.2">
      <c r="A13" s="250">
        <v>1965</v>
      </c>
      <c r="B13" s="241">
        <f t="shared" si="0"/>
        <v>1313</v>
      </c>
      <c r="C13" s="570"/>
      <c r="D13" s="242" t="s">
        <v>560</v>
      </c>
      <c r="E13" s="570"/>
      <c r="F13" s="242" t="s">
        <v>560</v>
      </c>
      <c r="G13" s="242" t="s">
        <v>560</v>
      </c>
      <c r="H13" s="249">
        <v>1313</v>
      </c>
      <c r="I13" s="249"/>
      <c r="J13" s="243" t="s">
        <v>558</v>
      </c>
      <c r="K13" s="45"/>
      <c r="L13" s="248"/>
    </row>
    <row r="14" spans="1:12" ht="10.9" customHeight="1" x14ac:dyDescent="0.2">
      <c r="A14" s="250">
        <v>1966</v>
      </c>
      <c r="B14" s="241">
        <f t="shared" si="0"/>
        <v>1313</v>
      </c>
      <c r="C14" s="570"/>
      <c r="D14" s="242" t="s">
        <v>560</v>
      </c>
      <c r="E14" s="570"/>
      <c r="F14" s="242" t="s">
        <v>560</v>
      </c>
      <c r="G14" s="242" t="s">
        <v>560</v>
      </c>
      <c r="H14" s="249">
        <v>1313</v>
      </c>
      <c r="I14" s="249"/>
      <c r="J14" s="243" t="s">
        <v>558</v>
      </c>
      <c r="K14" s="45"/>
      <c r="L14" s="248"/>
    </row>
    <row r="15" spans="1:12" ht="10.9" customHeight="1" x14ac:dyDescent="0.2">
      <c r="A15" s="250">
        <v>1967</v>
      </c>
      <c r="B15" s="241">
        <f t="shared" si="0"/>
        <v>1077</v>
      </c>
      <c r="C15" s="570"/>
      <c r="D15" s="242" t="s">
        <v>560</v>
      </c>
      <c r="E15" s="570"/>
      <c r="F15" s="242" t="s">
        <v>560</v>
      </c>
      <c r="G15" s="242" t="s">
        <v>560</v>
      </c>
      <c r="H15" s="249">
        <v>1077</v>
      </c>
      <c r="I15" s="249"/>
      <c r="J15" s="243" t="s">
        <v>558</v>
      </c>
      <c r="K15" s="45"/>
      <c r="L15" s="248"/>
    </row>
    <row r="16" spans="1:12" ht="10.9" customHeight="1" x14ac:dyDescent="0.2">
      <c r="A16" s="250">
        <v>1968</v>
      </c>
      <c r="B16" s="241">
        <f t="shared" si="0"/>
        <v>1262</v>
      </c>
      <c r="C16" s="570"/>
      <c r="D16" s="242" t="s">
        <v>560</v>
      </c>
      <c r="E16" s="570"/>
      <c r="F16" s="242" t="s">
        <v>560</v>
      </c>
      <c r="G16" s="242" t="s">
        <v>560</v>
      </c>
      <c r="H16" s="249">
        <v>1262</v>
      </c>
      <c r="I16" s="249"/>
      <c r="J16" s="243" t="s">
        <v>558</v>
      </c>
      <c r="K16" s="45"/>
      <c r="L16" s="248"/>
    </row>
    <row r="17" spans="1:12" ht="10.9" customHeight="1" x14ac:dyDescent="0.2">
      <c r="A17" s="250">
        <v>1969</v>
      </c>
      <c r="B17" s="241">
        <f t="shared" si="0"/>
        <v>1275</v>
      </c>
      <c r="C17" s="570"/>
      <c r="D17" s="242" t="s">
        <v>560</v>
      </c>
      <c r="E17" s="570"/>
      <c r="F17" s="242" t="s">
        <v>560</v>
      </c>
      <c r="G17" s="242" t="s">
        <v>560</v>
      </c>
      <c r="H17" s="249">
        <v>1275</v>
      </c>
      <c r="I17" s="249"/>
      <c r="J17" s="243" t="s">
        <v>558</v>
      </c>
      <c r="K17" s="45"/>
      <c r="L17" s="248"/>
    </row>
    <row r="18" spans="1:12" ht="10.9" customHeight="1" x14ac:dyDescent="0.2">
      <c r="A18" s="250">
        <v>1970</v>
      </c>
      <c r="B18" s="241">
        <f t="shared" si="0"/>
        <v>1307</v>
      </c>
      <c r="C18" s="570"/>
      <c r="D18" s="242" t="s">
        <v>560</v>
      </c>
      <c r="E18" s="570"/>
      <c r="F18" s="242" t="s">
        <v>560</v>
      </c>
      <c r="G18" s="242" t="s">
        <v>560</v>
      </c>
      <c r="H18" s="249">
        <v>1307</v>
      </c>
      <c r="I18" s="249"/>
      <c r="J18" s="243" t="s">
        <v>558</v>
      </c>
      <c r="K18" s="45"/>
      <c r="L18" s="248"/>
    </row>
    <row r="19" spans="1:12" ht="10.9" customHeight="1" x14ac:dyDescent="0.2">
      <c r="A19" s="250">
        <v>1971</v>
      </c>
      <c r="B19" s="241">
        <f t="shared" si="0"/>
        <v>1213</v>
      </c>
      <c r="C19" s="570"/>
      <c r="D19" s="242" t="s">
        <v>560</v>
      </c>
      <c r="E19" s="570"/>
      <c r="F19" s="242" t="s">
        <v>560</v>
      </c>
      <c r="G19" s="242" t="s">
        <v>560</v>
      </c>
      <c r="H19" s="249">
        <v>1213</v>
      </c>
      <c r="I19" s="249"/>
      <c r="J19" s="243" t="s">
        <v>558</v>
      </c>
      <c r="K19" s="45"/>
      <c r="L19" s="248"/>
    </row>
    <row r="20" spans="1:12" ht="10.9" customHeight="1" x14ac:dyDescent="0.2">
      <c r="A20" s="250">
        <v>1972</v>
      </c>
      <c r="B20" s="241">
        <f t="shared" si="0"/>
        <v>1194</v>
      </c>
      <c r="C20" s="570"/>
      <c r="D20" s="242" t="s">
        <v>560</v>
      </c>
      <c r="E20" s="570"/>
      <c r="F20" s="242" t="s">
        <v>560</v>
      </c>
      <c r="G20" s="242" t="s">
        <v>560</v>
      </c>
      <c r="H20" s="249">
        <v>1194</v>
      </c>
      <c r="I20" s="249"/>
      <c r="J20" s="243" t="s">
        <v>558</v>
      </c>
      <c r="K20" s="45"/>
      <c r="L20" s="248"/>
    </row>
    <row r="21" spans="1:12" ht="10.9" customHeight="1" x14ac:dyDescent="0.2">
      <c r="A21" s="250">
        <v>1973</v>
      </c>
      <c r="B21" s="241">
        <f t="shared" si="0"/>
        <v>1177</v>
      </c>
      <c r="C21" s="570"/>
      <c r="D21" s="242" t="s">
        <v>560</v>
      </c>
      <c r="E21" s="570"/>
      <c r="F21" s="242" t="s">
        <v>560</v>
      </c>
      <c r="G21" s="242" t="s">
        <v>560</v>
      </c>
      <c r="H21" s="249">
        <v>1177</v>
      </c>
      <c r="I21" s="249"/>
      <c r="J21" s="243" t="s">
        <v>558</v>
      </c>
      <c r="K21" s="45"/>
      <c r="L21" s="248"/>
    </row>
    <row r="22" spans="1:12" ht="10.9" customHeight="1" x14ac:dyDescent="0.2">
      <c r="A22" s="250">
        <v>1974</v>
      </c>
      <c r="B22" s="241">
        <f t="shared" si="0"/>
        <v>1197</v>
      </c>
      <c r="C22" s="570"/>
      <c r="D22" s="242" t="s">
        <v>560</v>
      </c>
      <c r="E22" s="570"/>
      <c r="F22" s="242" t="s">
        <v>560</v>
      </c>
      <c r="G22" s="242" t="s">
        <v>560</v>
      </c>
      <c r="H22" s="249">
        <v>1197</v>
      </c>
      <c r="I22" s="249"/>
      <c r="J22" s="243" t="s">
        <v>558</v>
      </c>
      <c r="K22" s="45"/>
      <c r="L22" s="248"/>
    </row>
    <row r="23" spans="1:12" ht="10.9" customHeight="1" x14ac:dyDescent="0.2">
      <c r="A23" s="250">
        <v>1975</v>
      </c>
      <c r="B23" s="241">
        <f t="shared" si="0"/>
        <v>1172</v>
      </c>
      <c r="C23" s="570"/>
      <c r="D23" s="242" t="s">
        <v>560</v>
      </c>
      <c r="E23" s="570"/>
      <c r="F23" s="242" t="s">
        <v>560</v>
      </c>
      <c r="G23" s="242" t="s">
        <v>560</v>
      </c>
      <c r="H23" s="249">
        <v>1172</v>
      </c>
      <c r="I23" s="249"/>
      <c r="J23" s="243" t="s">
        <v>558</v>
      </c>
      <c r="K23" s="45"/>
      <c r="L23" s="248"/>
    </row>
    <row r="24" spans="1:12" ht="10.9" customHeight="1" x14ac:dyDescent="0.2">
      <c r="A24" s="250">
        <v>1976</v>
      </c>
      <c r="B24" s="241">
        <f t="shared" si="0"/>
        <v>1168</v>
      </c>
      <c r="C24" s="570"/>
      <c r="D24" s="242" t="s">
        <v>560</v>
      </c>
      <c r="E24" s="570"/>
      <c r="F24" s="242" t="s">
        <v>560</v>
      </c>
      <c r="G24" s="242" t="s">
        <v>560</v>
      </c>
      <c r="H24" s="249">
        <v>1168</v>
      </c>
      <c r="I24" s="249"/>
      <c r="J24" s="243" t="s">
        <v>558</v>
      </c>
      <c r="K24" s="45"/>
      <c r="L24" s="248"/>
    </row>
    <row r="25" spans="1:12" ht="10.9" customHeight="1" x14ac:dyDescent="0.2">
      <c r="A25" s="250">
        <v>1977</v>
      </c>
      <c r="B25" s="241">
        <f t="shared" si="0"/>
        <v>1031</v>
      </c>
      <c r="C25" s="570"/>
      <c r="D25" s="242" t="s">
        <v>560</v>
      </c>
      <c r="E25" s="570"/>
      <c r="F25" s="242" t="s">
        <v>560</v>
      </c>
      <c r="G25" s="242" t="s">
        <v>560</v>
      </c>
      <c r="H25" s="249">
        <v>1031</v>
      </c>
      <c r="I25" s="249"/>
      <c r="J25" s="243" t="s">
        <v>558</v>
      </c>
      <c r="K25" s="45"/>
      <c r="L25" s="248"/>
    </row>
    <row r="26" spans="1:12" ht="10.9" customHeight="1" x14ac:dyDescent="0.2">
      <c r="A26" s="250">
        <v>1978</v>
      </c>
      <c r="B26" s="241">
        <f t="shared" si="0"/>
        <v>1034</v>
      </c>
      <c r="C26" s="570"/>
      <c r="D26" s="242" t="s">
        <v>560</v>
      </c>
      <c r="E26" s="570"/>
      <c r="F26" s="242" t="s">
        <v>560</v>
      </c>
      <c r="G26" s="242" t="s">
        <v>560</v>
      </c>
      <c r="H26" s="249">
        <v>1034</v>
      </c>
      <c r="I26" s="249"/>
      <c r="J26" s="243" t="s">
        <v>558</v>
      </c>
      <c r="K26" s="45"/>
      <c r="L26" s="248"/>
    </row>
    <row r="27" spans="1:12" ht="10.9" customHeight="1" x14ac:dyDescent="0.2">
      <c r="A27" s="250">
        <v>1979</v>
      </c>
      <c r="B27" s="241">
        <f t="shared" si="0"/>
        <v>926</v>
      </c>
      <c r="C27" s="570"/>
      <c r="D27" s="242" t="s">
        <v>560</v>
      </c>
      <c r="E27" s="570"/>
      <c r="F27" s="242" t="s">
        <v>560</v>
      </c>
      <c r="G27" s="242" t="s">
        <v>560</v>
      </c>
      <c r="H27" s="249">
        <v>926</v>
      </c>
      <c r="I27" s="249"/>
      <c r="J27" s="243" t="s">
        <v>558</v>
      </c>
      <c r="K27" s="45"/>
      <c r="L27" s="248"/>
    </row>
    <row r="28" spans="1:12" ht="10.9" customHeight="1" x14ac:dyDescent="0.2">
      <c r="A28" s="250">
        <v>1980</v>
      </c>
      <c r="B28" s="241">
        <f t="shared" si="0"/>
        <v>848</v>
      </c>
      <c r="C28" s="570"/>
      <c r="D28" s="242" t="s">
        <v>560</v>
      </c>
      <c r="E28" s="570"/>
      <c r="F28" s="242" t="s">
        <v>560</v>
      </c>
      <c r="G28" s="242" t="s">
        <v>560</v>
      </c>
      <c r="H28" s="249">
        <v>848</v>
      </c>
      <c r="I28" s="249"/>
      <c r="J28" s="243" t="s">
        <v>558</v>
      </c>
      <c r="K28" s="45"/>
      <c r="L28" s="248"/>
    </row>
    <row r="29" spans="1:12" ht="10.9" customHeight="1" x14ac:dyDescent="0.2">
      <c r="A29" s="250">
        <v>1981</v>
      </c>
      <c r="B29" s="241">
        <f t="shared" si="0"/>
        <v>784</v>
      </c>
      <c r="C29" s="570"/>
      <c r="D29" s="242" t="s">
        <v>560</v>
      </c>
      <c r="E29" s="570"/>
      <c r="F29" s="242" t="s">
        <v>560</v>
      </c>
      <c r="G29" s="242" t="s">
        <v>560</v>
      </c>
      <c r="H29" s="249">
        <v>784</v>
      </c>
      <c r="I29" s="249"/>
      <c r="J29" s="243" t="s">
        <v>558</v>
      </c>
      <c r="K29" s="45"/>
      <c r="L29" s="248"/>
    </row>
    <row r="30" spans="1:12" ht="10.9" customHeight="1" x14ac:dyDescent="0.2">
      <c r="A30" s="250">
        <v>1982</v>
      </c>
      <c r="B30" s="241">
        <f t="shared" si="0"/>
        <v>758</v>
      </c>
      <c r="C30" s="570"/>
      <c r="D30" s="242" t="s">
        <v>560</v>
      </c>
      <c r="E30" s="570"/>
      <c r="F30" s="242" t="s">
        <v>560</v>
      </c>
      <c r="G30" s="242" t="s">
        <v>560</v>
      </c>
      <c r="H30" s="249">
        <v>758</v>
      </c>
      <c r="I30" s="249"/>
      <c r="J30" s="243" t="s">
        <v>558</v>
      </c>
      <c r="K30" s="45"/>
      <c r="L30" s="248"/>
    </row>
    <row r="31" spans="1:12" ht="10.9" customHeight="1" x14ac:dyDescent="0.2">
      <c r="A31" s="250">
        <v>1983</v>
      </c>
      <c r="B31" s="241">
        <f t="shared" si="0"/>
        <v>779</v>
      </c>
      <c r="C31" s="570"/>
      <c r="D31" s="242" t="s">
        <v>560</v>
      </c>
      <c r="E31" s="570"/>
      <c r="F31" s="242" t="s">
        <v>560</v>
      </c>
      <c r="G31" s="242" t="s">
        <v>560</v>
      </c>
      <c r="H31" s="249">
        <v>779</v>
      </c>
      <c r="I31" s="249"/>
      <c r="J31" s="243" t="s">
        <v>558</v>
      </c>
      <c r="K31" s="45"/>
      <c r="L31" s="248"/>
    </row>
    <row r="32" spans="1:12" ht="10.9" customHeight="1" x14ac:dyDescent="0.2">
      <c r="A32" s="250">
        <v>1984</v>
      </c>
      <c r="B32" s="241">
        <f t="shared" si="0"/>
        <v>801</v>
      </c>
      <c r="C32" s="570"/>
      <c r="D32" s="242" t="s">
        <v>560</v>
      </c>
      <c r="E32" s="570"/>
      <c r="F32" s="242" t="s">
        <v>560</v>
      </c>
      <c r="G32" s="242" t="s">
        <v>560</v>
      </c>
      <c r="H32" s="249">
        <v>801</v>
      </c>
      <c r="I32" s="249"/>
      <c r="J32" s="243" t="s">
        <v>558</v>
      </c>
      <c r="K32" s="45"/>
      <c r="L32" s="248"/>
    </row>
    <row r="33" spans="1:12" ht="10.9" customHeight="1" x14ac:dyDescent="0.2">
      <c r="A33" s="250">
        <v>1985</v>
      </c>
      <c r="B33" s="241">
        <f t="shared" si="0"/>
        <v>808</v>
      </c>
      <c r="C33" s="570"/>
      <c r="D33" s="242" t="s">
        <v>560</v>
      </c>
      <c r="E33" s="570"/>
      <c r="F33" s="242" t="s">
        <v>560</v>
      </c>
      <c r="G33" s="242" t="s">
        <v>560</v>
      </c>
      <c r="H33" s="249">
        <v>808</v>
      </c>
      <c r="I33" s="249"/>
      <c r="J33" s="243" t="s">
        <v>558</v>
      </c>
      <c r="K33" s="45"/>
      <c r="L33" s="248"/>
    </row>
    <row r="34" spans="1:12" ht="10.9" customHeight="1" x14ac:dyDescent="0.2">
      <c r="A34" s="250">
        <v>1986</v>
      </c>
      <c r="B34" s="241">
        <f t="shared" si="0"/>
        <v>844</v>
      </c>
      <c r="C34" s="570"/>
      <c r="D34" s="242" t="s">
        <v>560</v>
      </c>
      <c r="E34" s="570"/>
      <c r="F34" s="242" t="s">
        <v>560</v>
      </c>
      <c r="G34" s="242" t="s">
        <v>560</v>
      </c>
      <c r="H34" s="249">
        <v>844</v>
      </c>
      <c r="I34" s="249"/>
      <c r="J34" s="243" t="s">
        <v>558</v>
      </c>
      <c r="K34" s="45"/>
      <c r="L34" s="248"/>
    </row>
    <row r="35" spans="1:12" ht="10.9" customHeight="1" x14ac:dyDescent="0.2">
      <c r="A35" s="250">
        <v>1987</v>
      </c>
      <c r="B35" s="241">
        <f t="shared" si="0"/>
        <v>787</v>
      </c>
      <c r="C35" s="570"/>
      <c r="D35" s="242" t="s">
        <v>560</v>
      </c>
      <c r="E35" s="570"/>
      <c r="F35" s="242" t="s">
        <v>560</v>
      </c>
      <c r="G35" s="242" t="s">
        <v>560</v>
      </c>
      <c r="H35" s="249">
        <v>787</v>
      </c>
      <c r="I35" s="249"/>
      <c r="J35" s="243" t="s">
        <v>558</v>
      </c>
      <c r="K35" s="45"/>
      <c r="L35" s="248"/>
    </row>
    <row r="36" spans="1:12" ht="10.9" customHeight="1" x14ac:dyDescent="0.2">
      <c r="A36" s="250">
        <v>1988</v>
      </c>
      <c r="B36" s="241">
        <f t="shared" si="0"/>
        <v>813</v>
      </c>
      <c r="C36" s="570"/>
      <c r="D36" s="242" t="s">
        <v>560</v>
      </c>
      <c r="E36" s="570"/>
      <c r="F36" s="242" t="s">
        <v>560</v>
      </c>
      <c r="G36" s="242" t="s">
        <v>560</v>
      </c>
      <c r="H36" s="249">
        <v>813</v>
      </c>
      <c r="I36" s="249"/>
      <c r="J36" s="243" t="s">
        <v>558</v>
      </c>
      <c r="K36" s="45"/>
      <c r="L36" s="248"/>
    </row>
    <row r="37" spans="1:12" ht="10.9" customHeight="1" x14ac:dyDescent="0.2">
      <c r="A37" s="250">
        <v>1989</v>
      </c>
      <c r="B37" s="241">
        <f t="shared" si="0"/>
        <v>904</v>
      </c>
      <c r="C37" s="570"/>
      <c r="D37" s="242" t="s">
        <v>560</v>
      </c>
      <c r="E37" s="570"/>
      <c r="F37" s="242" t="s">
        <v>560</v>
      </c>
      <c r="G37" s="242" t="s">
        <v>560</v>
      </c>
      <c r="H37" s="249">
        <v>904</v>
      </c>
      <c r="I37" s="249"/>
      <c r="J37" s="243" t="s">
        <v>558</v>
      </c>
      <c r="K37" s="45"/>
      <c r="L37" s="248"/>
    </row>
    <row r="38" spans="1:12" ht="10.9" customHeight="1" x14ac:dyDescent="0.2">
      <c r="A38" s="250">
        <v>1990</v>
      </c>
      <c r="B38" s="241">
        <f t="shared" si="0"/>
        <v>772</v>
      </c>
      <c r="C38" s="570"/>
      <c r="D38" s="242" t="s">
        <v>560</v>
      </c>
      <c r="E38" s="570"/>
      <c r="F38" s="242" t="s">
        <v>560</v>
      </c>
      <c r="G38" s="242" t="s">
        <v>560</v>
      </c>
      <c r="H38" s="249">
        <v>772</v>
      </c>
      <c r="I38" s="249"/>
      <c r="J38" s="243" t="s">
        <v>558</v>
      </c>
      <c r="K38" s="45"/>
      <c r="L38" s="248"/>
    </row>
    <row r="39" spans="1:12" ht="10.9" customHeight="1" x14ac:dyDescent="0.2">
      <c r="A39" s="250">
        <v>1991</v>
      </c>
      <c r="B39" s="241">
        <f t="shared" si="0"/>
        <v>745</v>
      </c>
      <c r="C39" s="570"/>
      <c r="D39" s="242" t="s">
        <v>560</v>
      </c>
      <c r="E39" s="570"/>
      <c r="F39" s="242" t="s">
        <v>560</v>
      </c>
      <c r="G39" s="242" t="s">
        <v>560</v>
      </c>
      <c r="H39" s="249">
        <v>745</v>
      </c>
      <c r="I39" s="249"/>
      <c r="J39" s="243" t="s">
        <v>558</v>
      </c>
      <c r="K39" s="45"/>
      <c r="L39" s="248"/>
    </row>
    <row r="40" spans="1:12" ht="10.9" customHeight="1" x14ac:dyDescent="0.2">
      <c r="A40" s="250">
        <v>1992</v>
      </c>
      <c r="B40" s="241">
        <f t="shared" si="0"/>
        <v>759</v>
      </c>
      <c r="C40" s="570"/>
      <c r="D40" s="242" t="s">
        <v>560</v>
      </c>
      <c r="E40" s="570"/>
      <c r="F40" s="242" t="s">
        <v>560</v>
      </c>
      <c r="G40" s="242" t="s">
        <v>560</v>
      </c>
      <c r="H40" s="249">
        <v>759</v>
      </c>
      <c r="I40" s="249"/>
      <c r="J40" s="243" t="s">
        <v>558</v>
      </c>
      <c r="K40" s="45"/>
      <c r="L40" s="248"/>
    </row>
    <row r="41" spans="1:12" ht="10.9" customHeight="1" x14ac:dyDescent="0.2">
      <c r="A41" s="250">
        <v>1993</v>
      </c>
      <c r="B41" s="241">
        <f t="shared" si="0"/>
        <v>632</v>
      </c>
      <c r="C41" s="570"/>
      <c r="D41" s="242" t="s">
        <v>560</v>
      </c>
      <c r="E41" s="570"/>
      <c r="F41" s="242" t="s">
        <v>560</v>
      </c>
      <c r="G41" s="242" t="s">
        <v>560</v>
      </c>
      <c r="H41" s="249">
        <v>632</v>
      </c>
      <c r="I41" s="249"/>
      <c r="J41" s="243" t="s">
        <v>558</v>
      </c>
      <c r="K41" s="45"/>
      <c r="L41" s="248"/>
    </row>
    <row r="42" spans="1:12" ht="10.9" customHeight="1" x14ac:dyDescent="0.2">
      <c r="A42" s="250">
        <v>1994</v>
      </c>
      <c r="B42" s="242" t="s">
        <v>560</v>
      </c>
      <c r="D42" s="183">
        <v>44</v>
      </c>
      <c r="F42" s="242" t="s">
        <v>560</v>
      </c>
      <c r="G42" s="248">
        <f>H42-D42</f>
        <v>545</v>
      </c>
      <c r="H42" s="249">
        <v>589</v>
      </c>
      <c r="I42" s="249"/>
      <c r="J42" s="183" t="s">
        <v>561</v>
      </c>
      <c r="K42" s="45"/>
      <c r="L42" s="248"/>
    </row>
    <row r="43" spans="1:12" ht="10.9" customHeight="1" x14ac:dyDescent="0.2">
      <c r="A43" s="250">
        <v>1995</v>
      </c>
      <c r="B43" s="242" t="s">
        <v>560</v>
      </c>
      <c r="C43" s="572"/>
      <c r="D43" s="248">
        <v>41</v>
      </c>
      <c r="E43" s="572"/>
      <c r="F43" s="242" t="s">
        <v>560</v>
      </c>
      <c r="G43" s="248">
        <f t="shared" ref="G43:G50" si="1">H43-D43</f>
        <v>531</v>
      </c>
      <c r="H43" s="249">
        <v>572</v>
      </c>
      <c r="I43" s="249"/>
      <c r="J43" s="183" t="s">
        <v>561</v>
      </c>
      <c r="K43" s="45"/>
      <c r="L43" s="248"/>
    </row>
    <row r="44" spans="1:12" ht="10.9" customHeight="1" x14ac:dyDescent="0.2">
      <c r="A44" s="250">
        <v>1996</v>
      </c>
      <c r="B44" s="242" t="s">
        <v>560</v>
      </c>
      <c r="C44" s="572"/>
      <c r="D44" s="248">
        <v>29</v>
      </c>
      <c r="E44" s="572"/>
      <c r="F44" s="242" t="s">
        <v>560</v>
      </c>
      <c r="G44" s="248">
        <f t="shared" si="1"/>
        <v>508</v>
      </c>
      <c r="H44" s="249">
        <v>537</v>
      </c>
      <c r="I44" s="249"/>
      <c r="J44" s="183" t="s">
        <v>561</v>
      </c>
      <c r="K44" s="45"/>
      <c r="L44" s="248"/>
    </row>
    <row r="45" spans="1:12" ht="10.9" customHeight="1" x14ac:dyDescent="0.2">
      <c r="A45" s="250">
        <v>1997</v>
      </c>
      <c r="B45" s="242" t="s">
        <v>560</v>
      </c>
      <c r="C45" s="572"/>
      <c r="D45" s="248">
        <v>34</v>
      </c>
      <c r="E45" s="572"/>
      <c r="F45" s="242" t="s">
        <v>560</v>
      </c>
      <c r="G45" s="248">
        <f t="shared" si="1"/>
        <v>507</v>
      </c>
      <c r="H45" s="249">
        <v>541</v>
      </c>
      <c r="I45" s="249"/>
      <c r="J45" s="183" t="s">
        <v>561</v>
      </c>
      <c r="K45" s="45"/>
      <c r="L45" s="248"/>
    </row>
    <row r="46" spans="1:12" ht="10.9" customHeight="1" x14ac:dyDescent="0.2">
      <c r="A46" s="250">
        <v>1998</v>
      </c>
      <c r="B46" s="242" t="s">
        <v>560</v>
      </c>
      <c r="C46" s="572"/>
      <c r="D46" s="248">
        <v>39</v>
      </c>
      <c r="E46" s="572"/>
      <c r="F46" s="242" t="s">
        <v>560</v>
      </c>
      <c r="G46" s="248">
        <f t="shared" si="1"/>
        <v>492</v>
      </c>
      <c r="H46" s="249">
        <v>531</v>
      </c>
      <c r="I46" s="249"/>
      <c r="J46" s="183" t="s">
        <v>561</v>
      </c>
      <c r="K46" s="45"/>
      <c r="L46" s="248"/>
    </row>
    <row r="47" spans="1:12" ht="10.9" customHeight="1" x14ac:dyDescent="0.2">
      <c r="A47" s="250">
        <v>1999</v>
      </c>
      <c r="B47" s="242" t="s">
        <v>560</v>
      </c>
      <c r="C47" s="572"/>
      <c r="D47" s="248">
        <v>44</v>
      </c>
      <c r="E47" s="572"/>
      <c r="F47" s="242" t="s">
        <v>560</v>
      </c>
      <c r="G47" s="248">
        <f t="shared" si="1"/>
        <v>536</v>
      </c>
      <c r="H47" s="249">
        <v>580</v>
      </c>
      <c r="I47" s="249"/>
      <c r="J47" s="183" t="s">
        <v>561</v>
      </c>
      <c r="K47" s="45"/>
      <c r="L47" s="248"/>
    </row>
    <row r="48" spans="1:12" ht="10.9" customHeight="1" x14ac:dyDescent="0.2">
      <c r="A48" s="250">
        <v>2000</v>
      </c>
      <c r="B48" s="242" t="s">
        <v>560</v>
      </c>
      <c r="C48" s="572"/>
      <c r="D48" s="248">
        <v>27</v>
      </c>
      <c r="E48" s="572"/>
      <c r="F48" s="242" t="s">
        <v>560</v>
      </c>
      <c r="G48" s="248">
        <f t="shared" si="1"/>
        <v>564</v>
      </c>
      <c r="H48" s="247">
        <v>591</v>
      </c>
      <c r="I48" s="247"/>
      <c r="J48" s="183" t="s">
        <v>561</v>
      </c>
      <c r="K48" s="46"/>
      <c r="L48" s="248"/>
    </row>
    <row r="49" spans="1:12" ht="10.9" customHeight="1" x14ac:dyDescent="0.2">
      <c r="A49" s="250">
        <v>2001</v>
      </c>
      <c r="B49" s="242" t="s">
        <v>560</v>
      </c>
      <c r="C49" s="572"/>
      <c r="D49" s="248">
        <v>32</v>
      </c>
      <c r="E49" s="572"/>
      <c r="F49" s="242" t="s">
        <v>560</v>
      </c>
      <c r="G49" s="248">
        <f t="shared" si="1"/>
        <v>551</v>
      </c>
      <c r="H49" s="249">
        <v>583</v>
      </c>
      <c r="I49" s="249"/>
      <c r="J49" s="183" t="s">
        <v>561</v>
      </c>
      <c r="K49" s="45"/>
      <c r="L49" s="248"/>
    </row>
    <row r="50" spans="1:12" ht="10.9" customHeight="1" x14ac:dyDescent="0.2">
      <c r="A50" s="245">
        <v>2002</v>
      </c>
      <c r="B50" s="242" t="s">
        <v>560</v>
      </c>
      <c r="C50" s="572"/>
      <c r="D50" s="248">
        <v>28</v>
      </c>
      <c r="E50" s="572"/>
      <c r="F50" s="242" t="s">
        <v>560</v>
      </c>
      <c r="G50" s="248">
        <f t="shared" si="1"/>
        <v>532</v>
      </c>
      <c r="H50" s="169">
        <v>560</v>
      </c>
      <c r="J50" s="183" t="s">
        <v>561</v>
      </c>
      <c r="K50" s="2"/>
      <c r="L50" s="248"/>
    </row>
    <row r="51" spans="1:12" ht="10.9" customHeight="1" x14ac:dyDescent="0.2">
      <c r="A51" s="245">
        <v>2003</v>
      </c>
      <c r="B51" s="242" t="s">
        <v>560</v>
      </c>
      <c r="C51" s="572"/>
      <c r="D51" s="248">
        <v>34</v>
      </c>
      <c r="E51" s="572"/>
      <c r="F51" s="242" t="s">
        <v>560</v>
      </c>
      <c r="G51" s="248">
        <f>H51</f>
        <v>529</v>
      </c>
      <c r="H51" s="244">
        <v>529</v>
      </c>
      <c r="I51" s="244"/>
      <c r="J51" s="183" t="s">
        <v>559</v>
      </c>
      <c r="K51" s="42"/>
      <c r="L51" s="248"/>
    </row>
    <row r="52" spans="1:12" ht="10.9" customHeight="1" x14ac:dyDescent="0.2">
      <c r="A52" s="245">
        <v>2004</v>
      </c>
      <c r="B52" s="242" t="s">
        <v>560</v>
      </c>
      <c r="C52" s="572"/>
      <c r="D52" s="248">
        <v>29</v>
      </c>
      <c r="E52" s="572"/>
      <c r="F52" s="242" t="s">
        <v>560</v>
      </c>
      <c r="G52" s="248">
        <f t="shared" ref="G52:G57" si="2">H52</f>
        <v>480</v>
      </c>
      <c r="H52" s="244">
        <v>480</v>
      </c>
      <c r="I52" s="244"/>
      <c r="J52" s="183" t="s">
        <v>559</v>
      </c>
      <c r="K52" s="342"/>
      <c r="L52" s="248"/>
    </row>
    <row r="53" spans="1:12" ht="10.9" customHeight="1" x14ac:dyDescent="0.2">
      <c r="A53" s="245">
        <v>2005</v>
      </c>
      <c r="B53" s="242" t="s">
        <v>560</v>
      </c>
      <c r="C53" s="572"/>
      <c r="D53" s="248">
        <v>36</v>
      </c>
      <c r="E53" s="572"/>
      <c r="F53" s="242" t="s">
        <v>560</v>
      </c>
      <c r="G53" s="248">
        <f t="shared" si="2"/>
        <v>440</v>
      </c>
      <c r="H53" s="169">
        <v>440</v>
      </c>
      <c r="J53" s="183" t="s">
        <v>559</v>
      </c>
      <c r="K53" s="342"/>
      <c r="L53" s="248"/>
    </row>
    <row r="54" spans="1:12" ht="10.9" customHeight="1" x14ac:dyDescent="0.2">
      <c r="A54" s="245">
        <v>2006</v>
      </c>
      <c r="B54" s="242" t="s">
        <v>560</v>
      </c>
      <c r="C54" s="572"/>
      <c r="D54" s="248">
        <v>28</v>
      </c>
      <c r="E54" s="572"/>
      <c r="F54" s="242" t="s">
        <v>560</v>
      </c>
      <c r="G54" s="248">
        <f t="shared" si="2"/>
        <v>445</v>
      </c>
      <c r="H54" s="169">
        <v>445</v>
      </c>
      <c r="J54" s="183" t="s">
        <v>559</v>
      </c>
      <c r="K54" s="342"/>
      <c r="L54" s="248"/>
    </row>
    <row r="55" spans="1:12" ht="10.9" customHeight="1" x14ac:dyDescent="0.2">
      <c r="A55" s="245">
        <v>2007</v>
      </c>
      <c r="B55" s="242" t="s">
        <v>560</v>
      </c>
      <c r="D55" s="183">
        <v>41</v>
      </c>
      <c r="F55" s="242" t="s">
        <v>560</v>
      </c>
      <c r="G55" s="248">
        <f t="shared" si="2"/>
        <v>471</v>
      </c>
      <c r="H55" s="169">
        <v>471</v>
      </c>
      <c r="J55" s="183" t="s">
        <v>559</v>
      </c>
      <c r="K55" s="342"/>
      <c r="L55" s="248"/>
    </row>
    <row r="56" spans="1:12" ht="10.9" customHeight="1" x14ac:dyDescent="0.2">
      <c r="A56" s="238">
        <v>2008</v>
      </c>
      <c r="B56" s="237" t="s">
        <v>560</v>
      </c>
      <c r="C56" s="573"/>
      <c r="D56" s="243">
        <v>35</v>
      </c>
      <c r="E56" s="573"/>
      <c r="F56" s="237" t="s">
        <v>560</v>
      </c>
      <c r="G56" s="248">
        <f t="shared" si="2"/>
        <v>397</v>
      </c>
      <c r="H56" s="168">
        <v>397</v>
      </c>
      <c r="I56" s="168"/>
      <c r="J56" s="243" t="s">
        <v>559</v>
      </c>
      <c r="K56" s="342"/>
      <c r="L56" s="248"/>
    </row>
    <row r="57" spans="1:12" ht="10.9" customHeight="1" x14ac:dyDescent="0.2">
      <c r="A57" s="238">
        <v>2009</v>
      </c>
      <c r="B57" s="237" t="s">
        <v>560</v>
      </c>
      <c r="C57" s="573"/>
      <c r="D57" s="243">
        <v>39</v>
      </c>
      <c r="E57" s="573"/>
      <c r="F57" s="237" t="s">
        <v>560</v>
      </c>
      <c r="G57" s="248">
        <f t="shared" si="2"/>
        <v>358</v>
      </c>
      <c r="H57" s="168">
        <v>358</v>
      </c>
      <c r="I57" s="168"/>
      <c r="J57" s="243" t="s">
        <v>559</v>
      </c>
      <c r="K57" s="342"/>
      <c r="L57" s="248"/>
    </row>
    <row r="58" spans="1:12" s="243" customFormat="1" ht="10.9" customHeight="1" x14ac:dyDescent="0.2">
      <c r="A58" s="238">
        <v>2010</v>
      </c>
      <c r="B58" s="237">
        <v>266</v>
      </c>
      <c r="C58" s="573"/>
      <c r="D58" s="277">
        <v>40</v>
      </c>
      <c r="E58" s="573"/>
      <c r="F58" s="237">
        <v>17</v>
      </c>
      <c r="G58" s="279">
        <f>B58+F58</f>
        <v>283</v>
      </c>
      <c r="H58" s="278">
        <v>266</v>
      </c>
      <c r="I58" s="278"/>
      <c r="J58" s="243" t="s">
        <v>558</v>
      </c>
      <c r="K58" s="342"/>
      <c r="L58" s="248"/>
    </row>
    <row r="59" spans="1:12" s="243" customFormat="1" ht="10.9" customHeight="1" x14ac:dyDescent="0.2">
      <c r="A59" s="238">
        <v>2011</v>
      </c>
      <c r="B59" s="237">
        <v>319</v>
      </c>
      <c r="C59" s="573"/>
      <c r="D59" s="277">
        <v>33</v>
      </c>
      <c r="E59" s="573"/>
      <c r="F59" s="237">
        <v>23</v>
      </c>
      <c r="G59" s="279">
        <f>B59+F59</f>
        <v>342</v>
      </c>
      <c r="H59" s="278">
        <v>319</v>
      </c>
      <c r="I59" s="278"/>
      <c r="J59" s="243" t="s">
        <v>558</v>
      </c>
      <c r="K59" s="342"/>
      <c r="L59" s="248"/>
    </row>
    <row r="60" spans="1:12" s="243" customFormat="1" ht="10.9" customHeight="1" x14ac:dyDescent="0.2">
      <c r="A60" s="238">
        <v>2012</v>
      </c>
      <c r="B60" s="437">
        <v>285</v>
      </c>
      <c r="C60" s="395" t="s">
        <v>623</v>
      </c>
      <c r="D60" s="439">
        <v>55</v>
      </c>
      <c r="E60" s="395" t="s">
        <v>623</v>
      </c>
      <c r="F60" s="437">
        <v>36</v>
      </c>
      <c r="G60" s="279">
        <f>B60+F60</f>
        <v>321</v>
      </c>
      <c r="H60" s="440">
        <f>B60</f>
        <v>285</v>
      </c>
      <c r="I60" s="440"/>
      <c r="J60" s="243" t="s">
        <v>558</v>
      </c>
      <c r="K60" s="342"/>
      <c r="L60" s="248"/>
    </row>
    <row r="61" spans="1:12" s="243" customFormat="1" ht="10.9" customHeight="1" x14ac:dyDescent="0.2">
      <c r="A61" s="507">
        <v>2013</v>
      </c>
      <c r="B61" s="437">
        <v>260</v>
      </c>
      <c r="C61" s="395"/>
      <c r="D61" s="439">
        <v>24</v>
      </c>
      <c r="E61" s="395"/>
      <c r="F61" s="437">
        <v>28</v>
      </c>
      <c r="G61" s="279">
        <f>B61+F61</f>
        <v>288</v>
      </c>
      <c r="H61" s="440">
        <f>B61</f>
        <v>260</v>
      </c>
      <c r="I61" s="440"/>
      <c r="J61" s="279" t="s">
        <v>558</v>
      </c>
      <c r="K61" s="342"/>
      <c r="L61" s="508"/>
    </row>
    <row r="62" spans="1:12" s="452" customFormat="1" ht="10.9" customHeight="1" x14ac:dyDescent="0.2">
      <c r="A62" s="450">
        <v>2014</v>
      </c>
      <c r="B62" s="485">
        <v>270</v>
      </c>
      <c r="C62" s="394"/>
      <c r="D62" s="486">
        <v>31</v>
      </c>
      <c r="E62" s="394"/>
      <c r="F62" s="485">
        <v>25</v>
      </c>
      <c r="G62" s="451">
        <f>B62+F62</f>
        <v>295</v>
      </c>
      <c r="H62" s="487">
        <f>B62</f>
        <v>270</v>
      </c>
      <c r="I62" s="487"/>
      <c r="J62" s="451" t="s">
        <v>558</v>
      </c>
    </row>
    <row r="63" spans="1:12" s="243" customFormat="1" ht="10.9" customHeight="1" x14ac:dyDescent="0.2">
      <c r="A63" s="238"/>
      <c r="B63" s="438"/>
      <c r="C63" s="574"/>
      <c r="D63" s="438"/>
      <c r="E63" s="576"/>
      <c r="F63" s="279"/>
      <c r="G63" s="440"/>
    </row>
    <row r="64" spans="1:12" x14ac:dyDescent="0.2">
      <c r="A64" s="245"/>
      <c r="B64" s="245"/>
      <c r="D64" s="245"/>
      <c r="F64" s="245"/>
      <c r="G64" s="245"/>
    </row>
    <row r="67" spans="1:7" x14ac:dyDescent="0.2">
      <c r="A67" s="246"/>
      <c r="B67" s="246"/>
      <c r="C67" s="575"/>
      <c r="D67" s="246"/>
      <c r="E67" s="575"/>
      <c r="F67" s="246"/>
      <c r="G67" s="246"/>
    </row>
  </sheetData>
  <pageMargins left="0.74803149606299213" right="0.74803149606299213" top="0.98425196850393704" bottom="0.98425196850393704" header="0.51181102362204722" footer="0.51181102362204722"/>
  <pageSetup paperSize="9" scale="86"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M84"/>
  <sheetViews>
    <sheetView zoomScaleNormal="100" zoomScaleSheetLayoutView="90" workbookViewId="0">
      <pane ySplit="11" topLeftCell="A12" activePane="bottomLeft" state="frozen"/>
      <selection activeCell="C146" sqref="C146"/>
      <selection pane="bottomLeft"/>
    </sheetView>
  </sheetViews>
  <sheetFormatPr defaultColWidth="9.140625" defaultRowHeight="11.25" x14ac:dyDescent="0.2"/>
  <cols>
    <col min="1" max="1" width="8.42578125" style="2" customWidth="1"/>
    <col min="2" max="2" width="9.42578125" style="2" customWidth="1"/>
    <col min="3" max="3" width="1.140625" style="2" customWidth="1"/>
    <col min="4" max="4" width="10.85546875" style="2" bestFit="1" customWidth="1"/>
    <col min="5" max="5" width="2.140625" style="2" customWidth="1"/>
    <col min="6" max="6" width="11.42578125" style="2" customWidth="1"/>
    <col min="7" max="7" width="9.28515625" style="2" customWidth="1"/>
    <col min="8" max="8" width="2.140625" style="2" customWidth="1"/>
    <col min="9" max="10" width="9.28515625" style="2" customWidth="1"/>
    <col min="11" max="11" width="2.140625" style="2" customWidth="1"/>
    <col min="12" max="12" width="9.28515625" style="2" customWidth="1"/>
    <col min="13" max="13" width="11.5703125" style="2" customWidth="1"/>
    <col min="14" max="16384" width="9.140625" style="2"/>
  </cols>
  <sheetData>
    <row r="1" spans="1:13" s="9" customFormat="1" ht="11.25" customHeight="1" x14ac:dyDescent="0.2">
      <c r="A1" s="9" t="s">
        <v>597</v>
      </c>
    </row>
    <row r="2" spans="1:13" s="9" customFormat="1" ht="11.25" customHeight="1" x14ac:dyDescent="0.2">
      <c r="A2" s="9" t="s">
        <v>671</v>
      </c>
    </row>
    <row r="3" spans="1:13" s="9" customFormat="1" ht="11.25" customHeight="1" x14ac:dyDescent="0.2">
      <c r="A3" s="189" t="s">
        <v>604</v>
      </c>
    </row>
    <row r="4" spans="1:13" s="9" customFormat="1" ht="11.25" customHeight="1" x14ac:dyDescent="0.2">
      <c r="A4" s="189" t="s">
        <v>672</v>
      </c>
    </row>
    <row r="5" spans="1:13" s="4" customFormat="1" x14ac:dyDescent="0.2">
      <c r="A5" s="6"/>
      <c r="B5" s="6"/>
      <c r="C5" s="6"/>
      <c r="D5" s="6"/>
      <c r="E5" s="6"/>
      <c r="F5" s="6"/>
      <c r="G5" s="6"/>
      <c r="H5" s="6"/>
      <c r="I5" s="6"/>
      <c r="J5" s="6"/>
      <c r="K5" s="6"/>
      <c r="L5" s="6"/>
      <c r="M5" s="6"/>
    </row>
    <row r="6" spans="1:13" s="4" customFormat="1" x14ac:dyDescent="0.2">
      <c r="A6" s="4" t="s">
        <v>33</v>
      </c>
      <c r="B6" s="4" t="s">
        <v>410</v>
      </c>
      <c r="F6" s="5" t="s">
        <v>573</v>
      </c>
      <c r="I6" s="4" t="s">
        <v>570</v>
      </c>
      <c r="L6" s="5" t="s">
        <v>389</v>
      </c>
    </row>
    <row r="7" spans="1:13" s="4" customFormat="1" x14ac:dyDescent="0.2">
      <c r="A7" s="16" t="s">
        <v>37</v>
      </c>
      <c r="B7" s="18" t="s">
        <v>60</v>
      </c>
      <c r="C7" s="18"/>
      <c r="D7" s="6"/>
      <c r="E7" s="5"/>
      <c r="F7" s="6" t="s">
        <v>573</v>
      </c>
      <c r="G7" s="6"/>
      <c r="H7" s="5"/>
      <c r="I7" s="6" t="s">
        <v>571</v>
      </c>
      <c r="J7" s="6"/>
      <c r="K7" s="5"/>
      <c r="L7" s="18" t="s">
        <v>572</v>
      </c>
      <c r="M7" s="6"/>
    </row>
    <row r="8" spans="1:13" s="4" customFormat="1" x14ac:dyDescent="0.2">
      <c r="B8" s="4" t="s">
        <v>9</v>
      </c>
      <c r="D8" s="4" t="s">
        <v>567</v>
      </c>
      <c r="F8" s="4" t="s">
        <v>9</v>
      </c>
      <c r="G8" s="4" t="s">
        <v>567</v>
      </c>
      <c r="I8" s="4" t="s">
        <v>9</v>
      </c>
      <c r="J8" s="4" t="s">
        <v>567</v>
      </c>
      <c r="L8" s="4" t="s">
        <v>9</v>
      </c>
      <c r="M8" s="4" t="s">
        <v>567</v>
      </c>
    </row>
    <row r="9" spans="1:13" s="4" customFormat="1" x14ac:dyDescent="0.2">
      <c r="D9" s="4" t="s">
        <v>568</v>
      </c>
      <c r="G9" s="4" t="s">
        <v>568</v>
      </c>
      <c r="J9" s="4" t="s">
        <v>568</v>
      </c>
      <c r="M9" s="4" t="s">
        <v>568</v>
      </c>
    </row>
    <row r="10" spans="1:13" s="4" customFormat="1" x14ac:dyDescent="0.2">
      <c r="B10" s="16" t="s">
        <v>69</v>
      </c>
      <c r="C10" s="16"/>
      <c r="D10" s="16" t="s">
        <v>567</v>
      </c>
      <c r="E10" s="16"/>
      <c r="F10" s="16" t="s">
        <v>69</v>
      </c>
      <c r="G10" s="16" t="s">
        <v>567</v>
      </c>
      <c r="H10" s="16"/>
      <c r="I10" s="16" t="s">
        <v>69</v>
      </c>
      <c r="J10" s="16" t="s">
        <v>567</v>
      </c>
      <c r="K10" s="16"/>
      <c r="L10" s="16" t="s">
        <v>69</v>
      </c>
      <c r="M10" s="16" t="s">
        <v>567</v>
      </c>
    </row>
    <row r="11" spans="1:13" s="4" customFormat="1" x14ac:dyDescent="0.2">
      <c r="A11" s="6"/>
      <c r="B11" s="6"/>
      <c r="C11" s="6"/>
      <c r="D11" s="18" t="s">
        <v>569</v>
      </c>
      <c r="E11" s="18"/>
      <c r="F11" s="6"/>
      <c r="G11" s="18" t="s">
        <v>569</v>
      </c>
      <c r="H11" s="18"/>
      <c r="I11" s="6"/>
      <c r="J11" s="18" t="s">
        <v>569</v>
      </c>
      <c r="K11" s="18"/>
      <c r="L11" s="6"/>
      <c r="M11" s="18" t="s">
        <v>569</v>
      </c>
    </row>
    <row r="13" spans="1:13" x14ac:dyDescent="0.2">
      <c r="A13" s="37">
        <v>1950</v>
      </c>
      <c r="B13" s="2">
        <v>595</v>
      </c>
      <c r="D13" s="256">
        <v>8.4434050620696706</v>
      </c>
      <c r="F13" s="2">
        <v>375</v>
      </c>
      <c r="G13" s="256">
        <v>9.3056658104626955</v>
      </c>
      <c r="I13" s="2">
        <v>133</v>
      </c>
      <c r="J13" s="256">
        <v>4.0923656150210128</v>
      </c>
      <c r="L13" s="20">
        <v>363</v>
      </c>
      <c r="M13" s="256">
        <v>8.5371589840075259</v>
      </c>
    </row>
    <row r="14" spans="1:13" x14ac:dyDescent="0.2">
      <c r="A14" s="37">
        <f>A13+1</f>
        <v>1951</v>
      </c>
      <c r="B14" s="2">
        <v>708</v>
      </c>
      <c r="D14" s="256">
        <v>9.9736009489007902</v>
      </c>
      <c r="F14" s="2">
        <v>373</v>
      </c>
      <c r="G14" s="256">
        <v>9.1765080410074287</v>
      </c>
      <c r="I14" s="2">
        <v>177</v>
      </c>
      <c r="J14" s="256">
        <v>5.3958545204457158</v>
      </c>
      <c r="L14" s="20">
        <v>453</v>
      </c>
      <c r="M14" s="256">
        <v>10.571761960326722</v>
      </c>
    </row>
    <row r="15" spans="1:13" x14ac:dyDescent="0.2">
      <c r="A15" s="37">
        <f t="shared" ref="A15:A22" si="0">A14+1</f>
        <v>1952</v>
      </c>
      <c r="B15" s="2">
        <v>750</v>
      </c>
      <c r="D15" s="256">
        <v>10.488621523826092</v>
      </c>
      <c r="F15" s="2">
        <v>373</v>
      </c>
      <c r="G15" s="256">
        <v>9.0616943473490785</v>
      </c>
      <c r="I15" s="2">
        <v>157</v>
      </c>
      <c r="J15" s="256">
        <v>4.7411312157891148</v>
      </c>
      <c r="L15" s="20">
        <v>480</v>
      </c>
      <c r="M15" s="256">
        <v>11.123986095017381</v>
      </c>
    </row>
    <row r="16" spans="1:13" x14ac:dyDescent="0.2">
      <c r="A16" s="37">
        <f t="shared" si="0"/>
        <v>1953</v>
      </c>
      <c r="B16" s="2">
        <v>921</v>
      </c>
      <c r="D16" s="256">
        <v>12.805332802396336</v>
      </c>
      <c r="F16" s="2">
        <v>424</v>
      </c>
      <c r="G16" s="256">
        <v>10.185919455802839</v>
      </c>
      <c r="I16" s="2">
        <v>163</v>
      </c>
      <c r="J16" s="256">
        <v>4.8743873373584412</v>
      </c>
      <c r="L16" s="20">
        <v>488</v>
      </c>
      <c r="M16" s="256">
        <v>11.220970338008737</v>
      </c>
    </row>
    <row r="17" spans="1:13" x14ac:dyDescent="0.2">
      <c r="A17" s="37">
        <f t="shared" si="0"/>
        <v>1954</v>
      </c>
      <c r="B17" s="2">
        <v>942</v>
      </c>
      <c r="D17" s="256">
        <v>13.020646155785535</v>
      </c>
      <c r="F17" s="2">
        <v>442</v>
      </c>
      <c r="G17" s="256">
        <v>10.495843099968631</v>
      </c>
      <c r="I17" s="2">
        <v>175</v>
      </c>
      <c r="J17" s="256">
        <v>5.1809391177482391</v>
      </c>
      <c r="L17" s="20">
        <v>636</v>
      </c>
      <c r="M17" s="256">
        <v>14.490772385509228</v>
      </c>
    </row>
    <row r="18" spans="1:13" x14ac:dyDescent="0.2">
      <c r="A18" s="37">
        <f t="shared" si="0"/>
        <v>1955</v>
      </c>
      <c r="B18" s="2">
        <v>902</v>
      </c>
      <c r="D18" s="256">
        <v>12.372923763036837</v>
      </c>
      <c r="F18" s="2">
        <v>498</v>
      </c>
      <c r="G18" s="256">
        <v>11.69406357202921</v>
      </c>
      <c r="I18" s="2">
        <v>213</v>
      </c>
      <c r="J18" s="256">
        <v>6.245004729198417</v>
      </c>
      <c r="L18" s="20">
        <v>605</v>
      </c>
      <c r="M18" s="256">
        <v>13.675406871609404</v>
      </c>
    </row>
    <row r="19" spans="1:13" x14ac:dyDescent="0.2">
      <c r="A19" s="37">
        <f t="shared" si="0"/>
        <v>1956</v>
      </c>
      <c r="B19" s="2">
        <v>889</v>
      </c>
      <c r="D19" s="256">
        <v>12.109865494675065</v>
      </c>
      <c r="F19" s="2">
        <v>556</v>
      </c>
      <c r="G19" s="256">
        <v>12.915718894488798</v>
      </c>
      <c r="I19" s="2">
        <v>289</v>
      </c>
      <c r="J19" s="256">
        <v>8.3873310090655728</v>
      </c>
      <c r="L19" s="20">
        <v>617</v>
      </c>
      <c r="M19" s="256">
        <v>13.852716659182757</v>
      </c>
    </row>
    <row r="20" spans="1:13" x14ac:dyDescent="0.2">
      <c r="A20" s="37">
        <f t="shared" si="0"/>
        <v>1957</v>
      </c>
      <c r="B20" s="2">
        <v>946</v>
      </c>
      <c r="D20" s="256">
        <v>12.796109549847476</v>
      </c>
      <c r="F20" s="2">
        <v>559</v>
      </c>
      <c r="G20" s="256">
        <v>12.870724053057776</v>
      </c>
      <c r="I20" s="2">
        <v>294</v>
      </c>
      <c r="J20" s="256">
        <v>8.4582653651295061</v>
      </c>
      <c r="L20" s="20">
        <v>645</v>
      </c>
      <c r="M20" s="256">
        <v>14.400535833891494</v>
      </c>
    </row>
    <row r="21" spans="1:13" x14ac:dyDescent="0.2">
      <c r="A21" s="37">
        <f t="shared" si="0"/>
        <v>1958</v>
      </c>
      <c r="B21" s="2">
        <v>941</v>
      </c>
      <c r="D21" s="256">
        <v>12.654540720859659</v>
      </c>
      <c r="F21" s="2">
        <v>548</v>
      </c>
      <c r="G21" s="256">
        <v>12.521953406451182</v>
      </c>
      <c r="I21" s="2">
        <v>269</v>
      </c>
      <c r="J21" s="256">
        <v>7.6682176040611338</v>
      </c>
      <c r="L21" s="20">
        <v>620</v>
      </c>
      <c r="M21" s="256">
        <v>13.774716729615641</v>
      </c>
    </row>
    <row r="22" spans="1:13" x14ac:dyDescent="0.2">
      <c r="A22" s="37">
        <f t="shared" si="0"/>
        <v>1959</v>
      </c>
      <c r="B22" s="2">
        <v>1000</v>
      </c>
      <c r="D22" s="256">
        <v>13.384470935286751</v>
      </c>
      <c r="F22" s="2">
        <v>649</v>
      </c>
      <c r="G22" s="256">
        <v>14.706395537232106</v>
      </c>
      <c r="I22" s="2">
        <v>306</v>
      </c>
      <c r="J22" s="256">
        <v>8.6489517668310434</v>
      </c>
      <c r="L22" s="20">
        <v>770</v>
      </c>
      <c r="M22" s="256">
        <v>16.990291262135923</v>
      </c>
    </row>
    <row r="23" spans="1:13" x14ac:dyDescent="0.2">
      <c r="A23" s="33">
        <v>1960</v>
      </c>
      <c r="B23" s="45">
        <v>1036</v>
      </c>
      <c r="C23" s="45"/>
      <c r="D23" s="257">
        <v>13.81707868279495</v>
      </c>
      <c r="F23" s="45">
        <v>765</v>
      </c>
      <c r="G23" s="257">
        <v>17.205618612835796</v>
      </c>
      <c r="I23" s="45">
        <v>310</v>
      </c>
      <c r="J23" s="257">
        <v>8.6890543421867328</v>
      </c>
      <c r="L23" s="20">
        <v>735</v>
      </c>
      <c r="M23" s="257">
        <v>16.09724047306176</v>
      </c>
    </row>
    <row r="24" spans="1:13" x14ac:dyDescent="0.2">
      <c r="A24" s="33">
        <v>1961</v>
      </c>
      <c r="B24" s="45">
        <v>1083</v>
      </c>
      <c r="C24" s="45"/>
      <c r="D24" s="257">
        <v>14.359533006241822</v>
      </c>
      <c r="F24" s="45">
        <v>786</v>
      </c>
      <c r="G24" s="257">
        <v>17.561157400921893</v>
      </c>
      <c r="I24" s="45">
        <v>365</v>
      </c>
      <c r="J24" s="257">
        <v>10.15363704669922</v>
      </c>
      <c r="L24" s="20">
        <v>841</v>
      </c>
      <c r="M24" s="257">
        <v>18.278635079330581</v>
      </c>
    </row>
    <row r="25" spans="1:13" x14ac:dyDescent="0.2">
      <c r="A25" s="33">
        <v>1962</v>
      </c>
      <c r="B25" s="45">
        <v>1123</v>
      </c>
      <c r="C25" s="45"/>
      <c r="D25" s="257">
        <v>14.813059974557943</v>
      </c>
      <c r="F25" s="45">
        <v>810</v>
      </c>
      <c r="G25" s="257">
        <v>17.971652713120505</v>
      </c>
      <c r="I25" s="45">
        <v>351</v>
      </c>
      <c r="J25" s="257">
        <v>9.6832154013334151</v>
      </c>
      <c r="L25" s="20">
        <v>810</v>
      </c>
      <c r="M25" s="257">
        <v>17.494600431965441</v>
      </c>
    </row>
    <row r="26" spans="1:13" x14ac:dyDescent="0.2">
      <c r="A26" s="33">
        <v>1963</v>
      </c>
      <c r="B26" s="45">
        <v>1217</v>
      </c>
      <c r="C26" s="45"/>
      <c r="D26" s="257">
        <v>15.955409808211254</v>
      </c>
      <c r="F26" s="45">
        <v>913</v>
      </c>
      <c r="G26" s="257">
        <v>20.112262995264476</v>
      </c>
      <c r="I26" s="45">
        <v>371</v>
      </c>
      <c r="J26" s="257">
        <v>10.156019453567829</v>
      </c>
      <c r="L26" s="20">
        <v>808</v>
      </c>
      <c r="M26" s="257">
        <v>17.316759537076724</v>
      </c>
    </row>
    <row r="27" spans="1:13" x14ac:dyDescent="0.2">
      <c r="A27" s="33">
        <v>1964</v>
      </c>
      <c r="B27" s="45">
        <v>1308</v>
      </c>
      <c r="C27" s="45"/>
      <c r="D27" s="257">
        <v>16.997608899053954</v>
      </c>
      <c r="F27" s="45">
        <v>964</v>
      </c>
      <c r="G27" s="257">
        <v>21.151636388450243</v>
      </c>
      <c r="I27" s="45">
        <v>385</v>
      </c>
      <c r="J27" s="257">
        <v>10.461763206549444</v>
      </c>
      <c r="L27" s="20">
        <v>893</v>
      </c>
      <c r="M27" s="257">
        <v>18.987880076546887</v>
      </c>
    </row>
    <row r="28" spans="1:13" x14ac:dyDescent="0.2">
      <c r="A28" s="33">
        <v>1965</v>
      </c>
      <c r="B28" s="45">
        <v>1313</v>
      </c>
      <c r="C28" s="45"/>
      <c r="D28" s="257">
        <v>16.892878564519602</v>
      </c>
      <c r="F28" s="45">
        <v>1049</v>
      </c>
      <c r="G28" s="257">
        <v>22.954570519766751</v>
      </c>
      <c r="I28" s="45">
        <v>423</v>
      </c>
      <c r="J28" s="257">
        <v>11.405893692217218</v>
      </c>
      <c r="L28" s="20">
        <v>1010</v>
      </c>
      <c r="M28" s="257">
        <v>21.30352246361527</v>
      </c>
    </row>
    <row r="29" spans="1:13" x14ac:dyDescent="0.2">
      <c r="A29" s="33">
        <v>1966</v>
      </c>
      <c r="B29" s="45">
        <v>1313</v>
      </c>
      <c r="C29" s="45"/>
      <c r="D29" s="257">
        <v>16.740855132570232</v>
      </c>
      <c r="F29" s="45">
        <v>1098</v>
      </c>
      <c r="G29" s="257">
        <v>23.911972580938109</v>
      </c>
      <c r="I29" s="45">
        <v>446</v>
      </c>
      <c r="J29" s="257">
        <v>11.932388837491031</v>
      </c>
      <c r="L29" s="20">
        <v>1020</v>
      </c>
      <c r="M29" s="257">
        <v>21.343377275580664</v>
      </c>
    </row>
    <row r="30" spans="1:13" x14ac:dyDescent="0.2">
      <c r="A30" s="33">
        <v>1967</v>
      </c>
      <c r="B30" s="45">
        <v>1077</v>
      </c>
      <c r="C30" s="45"/>
      <c r="D30" s="257">
        <v>13.645392608479604</v>
      </c>
      <c r="F30" s="45">
        <v>973</v>
      </c>
      <c r="G30" s="257">
        <v>21.062224478287835</v>
      </c>
      <c r="I30" s="45">
        <v>480</v>
      </c>
      <c r="J30" s="257">
        <v>12.737846104527828</v>
      </c>
      <c r="L30" s="20">
        <v>1077</v>
      </c>
      <c r="M30" s="257">
        <v>22.344398340248961</v>
      </c>
    </row>
    <row r="31" spans="1:13" x14ac:dyDescent="0.2">
      <c r="A31" s="33">
        <v>1968</v>
      </c>
      <c r="B31" s="45">
        <v>1262</v>
      </c>
      <c r="C31" s="45"/>
      <c r="D31" s="257">
        <v>15.911855883471755</v>
      </c>
      <c r="F31" s="45">
        <v>939</v>
      </c>
      <c r="G31" s="257">
        <v>20.266367843857026</v>
      </c>
      <c r="I31" s="45">
        <v>479</v>
      </c>
      <c r="J31" s="257">
        <v>12.602676292760959</v>
      </c>
      <c r="L31" s="20">
        <v>1096</v>
      </c>
      <c r="M31" s="257">
        <v>22.574665293511842</v>
      </c>
    </row>
    <row r="32" spans="1:13" x14ac:dyDescent="0.2">
      <c r="A32" s="33">
        <v>1969</v>
      </c>
      <c r="B32" s="45">
        <v>1275</v>
      </c>
      <c r="C32" s="45"/>
      <c r="D32" s="257">
        <v>15.928997897372277</v>
      </c>
      <c r="F32" s="45">
        <v>1006</v>
      </c>
      <c r="G32" s="257">
        <v>21.801898759003848</v>
      </c>
      <c r="I32" s="45">
        <v>496</v>
      </c>
      <c r="J32" s="257">
        <v>12.942984067604128</v>
      </c>
      <c r="L32" s="20">
        <v>1190</v>
      </c>
      <c r="M32" s="257">
        <v>24.390243902439025</v>
      </c>
    </row>
    <row r="33" spans="1:13" x14ac:dyDescent="0.2">
      <c r="A33" s="33">
        <v>1970</v>
      </c>
      <c r="B33" s="45">
        <v>1307</v>
      </c>
      <c r="C33" s="45"/>
      <c r="D33" s="257">
        <v>16.173456672336659</v>
      </c>
      <c r="F33" s="45">
        <v>1055</v>
      </c>
      <c r="G33" s="257">
        <v>22.943082019234783</v>
      </c>
      <c r="I33" s="45">
        <v>560</v>
      </c>
      <c r="J33" s="257">
        <v>14.495676017499386</v>
      </c>
      <c r="L33" s="20">
        <v>1208</v>
      </c>
      <c r="M33" s="257">
        <v>24.617892806195233</v>
      </c>
    </row>
    <row r="34" spans="1:13" x14ac:dyDescent="0.2">
      <c r="A34" s="33">
        <v>1971</v>
      </c>
      <c r="B34" s="45">
        <v>1213</v>
      </c>
      <c r="C34" s="45"/>
      <c r="D34" s="257">
        <v>14.947323929950901</v>
      </c>
      <c r="F34" s="45">
        <v>1143</v>
      </c>
      <c r="G34" s="257">
        <v>24.708641236582107</v>
      </c>
      <c r="I34" s="45">
        <v>533</v>
      </c>
      <c r="J34" s="257">
        <v>13.707772409828962</v>
      </c>
      <c r="L34" s="20">
        <v>1213</v>
      </c>
      <c r="M34" s="257">
        <v>24.50010098969905</v>
      </c>
    </row>
    <row r="35" spans="1:13" x14ac:dyDescent="0.2">
      <c r="A35" s="33">
        <v>1972</v>
      </c>
      <c r="B35" s="45">
        <v>1194</v>
      </c>
      <c r="C35" s="45"/>
      <c r="D35" s="257">
        <v>14.68792044018492</v>
      </c>
      <c r="F35" s="45">
        <v>1156</v>
      </c>
      <c r="G35" s="257">
        <v>24.84204563500975</v>
      </c>
      <c r="I35" s="45">
        <v>490</v>
      </c>
      <c r="J35" s="257">
        <v>12.507105439748551</v>
      </c>
      <c r="L35" s="20">
        <v>1116</v>
      </c>
      <c r="M35" s="257">
        <v>22.427652733118972</v>
      </c>
    </row>
    <row r="36" spans="1:13" x14ac:dyDescent="0.2">
      <c r="A36" s="33">
        <v>1973</v>
      </c>
      <c r="B36" s="45">
        <v>1177</v>
      </c>
      <c r="C36" s="45"/>
      <c r="D36" s="257">
        <v>14.451598074168007</v>
      </c>
      <c r="F36" s="45">
        <v>1086</v>
      </c>
      <c r="G36" s="257">
        <v>23.211273240928527</v>
      </c>
      <c r="I36" s="45">
        <v>511</v>
      </c>
      <c r="J36" s="257">
        <v>12.942492024917463</v>
      </c>
      <c r="L36" s="20">
        <v>1132</v>
      </c>
      <c r="M36" s="257">
        <v>22.603833865814696</v>
      </c>
    </row>
    <row r="37" spans="1:13" x14ac:dyDescent="0.2">
      <c r="A37" s="33">
        <v>1974</v>
      </c>
      <c r="B37" s="45">
        <v>1197</v>
      </c>
      <c r="C37" s="45"/>
      <c r="D37" s="257">
        <v>14.639173719540093</v>
      </c>
      <c r="F37" s="45">
        <v>865</v>
      </c>
      <c r="G37" s="257">
        <v>18.394913051605492</v>
      </c>
      <c r="I37" s="45">
        <v>509</v>
      </c>
      <c r="J37" s="257">
        <v>12.811509719380114</v>
      </c>
      <c r="L37" s="20">
        <v>766</v>
      </c>
      <c r="M37" s="257">
        <v>15.210484511517077</v>
      </c>
    </row>
    <row r="38" spans="1:13" x14ac:dyDescent="0.2">
      <c r="A38" s="33">
        <v>1975</v>
      </c>
      <c r="B38" s="45">
        <v>1172</v>
      </c>
      <c r="C38" s="45"/>
      <c r="D38" s="257">
        <v>14.27798356862362</v>
      </c>
      <c r="F38" s="45">
        <v>910</v>
      </c>
      <c r="G38" s="257">
        <v>19.277651566828204</v>
      </c>
      <c r="I38" s="45">
        <v>539</v>
      </c>
      <c r="J38" s="257">
        <v>13.483342818368866</v>
      </c>
      <c r="L38" s="20">
        <v>827</v>
      </c>
      <c r="M38" s="257">
        <v>16.363276612584091</v>
      </c>
    </row>
    <row r="39" spans="1:13" x14ac:dyDescent="0.2">
      <c r="A39" s="33">
        <v>1976</v>
      </c>
      <c r="B39" s="45">
        <v>1168</v>
      </c>
      <c r="C39" s="45"/>
      <c r="D39" s="257">
        <v>14.181333358587763</v>
      </c>
      <c r="F39" s="45">
        <v>804</v>
      </c>
      <c r="G39" s="257">
        <v>16.994882088493451</v>
      </c>
      <c r="I39" s="45">
        <v>471</v>
      </c>
      <c r="J39" s="257">
        <v>11.724873235699077</v>
      </c>
      <c r="L39" s="20">
        <v>857</v>
      </c>
      <c r="M39" s="257">
        <v>16.920039486673247</v>
      </c>
    </row>
    <row r="40" spans="1:13" x14ac:dyDescent="0.2">
      <c r="A40" s="33">
        <v>1977</v>
      </c>
      <c r="B40" s="45">
        <v>1031</v>
      </c>
      <c r="C40" s="45"/>
      <c r="D40" s="257">
        <v>12.471096329118884</v>
      </c>
      <c r="F40" s="45">
        <v>709</v>
      </c>
      <c r="G40" s="257">
        <v>14.935852724487026</v>
      </c>
      <c r="I40" s="45">
        <v>442</v>
      </c>
      <c r="J40" s="257">
        <v>10.9536028183967</v>
      </c>
      <c r="L40" s="20">
        <v>828</v>
      </c>
      <c r="M40" s="257">
        <v>16.299212598425196</v>
      </c>
    </row>
    <row r="41" spans="1:13" x14ac:dyDescent="0.2">
      <c r="A41" s="33">
        <v>1978</v>
      </c>
      <c r="B41" s="45">
        <v>1034</v>
      </c>
      <c r="C41" s="45"/>
      <c r="D41" s="257">
        <v>12.48123439166717</v>
      </c>
      <c r="F41" s="45">
        <v>610</v>
      </c>
      <c r="G41" s="257">
        <v>12.820275707384983</v>
      </c>
      <c r="I41" s="45">
        <v>434</v>
      </c>
      <c r="J41" s="257">
        <v>10.71285404254731</v>
      </c>
      <c r="L41" s="20">
        <v>849</v>
      </c>
      <c r="M41" s="257">
        <v>16.656856974690996</v>
      </c>
    </row>
    <row r="42" spans="1:13" x14ac:dyDescent="0.2">
      <c r="A42" s="33">
        <v>1979</v>
      </c>
      <c r="B42" s="45">
        <v>926</v>
      </c>
      <c r="C42" s="45"/>
      <c r="D42" s="257">
        <v>11.176669665579109</v>
      </c>
      <c r="F42" s="45">
        <v>650</v>
      </c>
      <c r="G42" s="257">
        <v>13.623144422936177</v>
      </c>
      <c r="I42" s="45">
        <v>437</v>
      </c>
      <c r="J42" s="257">
        <v>10.747309360685113</v>
      </c>
      <c r="L42" s="20">
        <v>730</v>
      </c>
      <c r="M42" s="257">
        <v>14.280125195618153</v>
      </c>
    </row>
    <row r="43" spans="1:13" x14ac:dyDescent="0.2">
      <c r="A43" s="33">
        <v>1980</v>
      </c>
      <c r="B43" s="45">
        <v>848</v>
      </c>
      <c r="C43" s="45"/>
      <c r="D43" s="257">
        <v>10.194835570406461</v>
      </c>
      <c r="F43" s="45">
        <v>551</v>
      </c>
      <c r="G43" s="257">
        <v>11.508470108680896</v>
      </c>
      <c r="I43" s="45">
        <v>362</v>
      </c>
      <c r="J43" s="257">
        <v>8.874941773517369</v>
      </c>
      <c r="L43" s="20">
        <v>690</v>
      </c>
      <c r="M43" s="257">
        <v>13.47130027333073</v>
      </c>
    </row>
    <row r="44" spans="1:13" x14ac:dyDescent="0.2">
      <c r="A44" s="33">
        <v>1981</v>
      </c>
      <c r="B44" s="45">
        <v>784</v>
      </c>
      <c r="C44" s="45"/>
      <c r="D44" s="257">
        <v>9.419643055602446</v>
      </c>
      <c r="F44" s="45">
        <v>555</v>
      </c>
      <c r="G44" s="257">
        <v>11.533306318381596</v>
      </c>
      <c r="I44" s="45">
        <v>338</v>
      </c>
      <c r="J44" s="257">
        <v>8.2593332909777786</v>
      </c>
      <c r="L44" s="20">
        <v>662</v>
      </c>
      <c r="M44" s="257">
        <v>12.919594067135051</v>
      </c>
    </row>
    <row r="45" spans="1:13" x14ac:dyDescent="0.2">
      <c r="A45" s="33">
        <v>1982</v>
      </c>
      <c r="B45" s="45">
        <v>758</v>
      </c>
      <c r="C45" s="45"/>
      <c r="D45" s="257">
        <v>9.1023891489914597</v>
      </c>
      <c r="F45" s="45">
        <v>569</v>
      </c>
      <c r="G45" s="257">
        <v>11.75203414492592</v>
      </c>
      <c r="I45" s="45">
        <v>401</v>
      </c>
      <c r="J45" s="257">
        <v>9.763668100538025</v>
      </c>
      <c r="L45" s="20">
        <v>658</v>
      </c>
      <c r="M45" s="257">
        <v>12.854073061144755</v>
      </c>
    </row>
    <row r="46" spans="1:13" x14ac:dyDescent="0.2">
      <c r="A46" s="33">
        <v>1983</v>
      </c>
      <c r="B46" s="45">
        <v>779</v>
      </c>
      <c r="C46" s="45"/>
      <c r="D46" s="257">
        <v>9.3510974575218295</v>
      </c>
      <c r="F46" s="45">
        <v>604</v>
      </c>
      <c r="G46" s="257">
        <v>12.402825708675694</v>
      </c>
      <c r="I46" s="45">
        <v>409</v>
      </c>
      <c r="J46" s="257">
        <v>9.9211378696139327</v>
      </c>
      <c r="L46" s="20">
        <v>669</v>
      </c>
      <c r="M46" s="257">
        <v>13.076622361219703</v>
      </c>
    </row>
    <row r="47" spans="1:13" x14ac:dyDescent="0.2">
      <c r="A47" s="33">
        <v>1984</v>
      </c>
      <c r="B47" s="45">
        <v>801</v>
      </c>
      <c r="C47" s="45"/>
      <c r="D47" s="257">
        <v>9.6012991600601296</v>
      </c>
      <c r="F47" s="45">
        <v>541</v>
      </c>
      <c r="G47" s="257">
        <v>11.054921503927051</v>
      </c>
      <c r="I47" s="45">
        <v>407</v>
      </c>
      <c r="J47" s="257">
        <v>9.8443456569867163</v>
      </c>
      <c r="L47" s="20">
        <v>665</v>
      </c>
      <c r="M47" s="257">
        <v>13.008607198748043</v>
      </c>
    </row>
    <row r="48" spans="1:13" x14ac:dyDescent="0.2">
      <c r="A48" s="33">
        <v>1985</v>
      </c>
      <c r="B48" s="45">
        <v>808</v>
      </c>
      <c r="C48" s="45"/>
      <c r="D48" s="257">
        <v>9.6672237683532192</v>
      </c>
      <c r="F48" s="45">
        <v>541</v>
      </c>
      <c r="G48" s="257">
        <v>11.016840085169745</v>
      </c>
      <c r="I48" s="45">
        <v>402</v>
      </c>
      <c r="J48" s="257">
        <v>9.696455125553415</v>
      </c>
      <c r="L48" s="20">
        <v>772</v>
      </c>
      <c r="M48" s="257">
        <v>15.104676188612796</v>
      </c>
    </row>
    <row r="49" spans="1:13" x14ac:dyDescent="0.2">
      <c r="A49" s="33">
        <v>1986</v>
      </c>
      <c r="B49" s="45">
        <v>844</v>
      </c>
      <c r="C49" s="45"/>
      <c r="D49" s="257">
        <v>10.069778554354434</v>
      </c>
      <c r="F49" s="45">
        <v>612</v>
      </c>
      <c r="G49" s="257">
        <v>12.42477125833698</v>
      </c>
      <c r="I49" s="45">
        <v>452</v>
      </c>
      <c r="J49" s="257">
        <v>10.867508481825896</v>
      </c>
      <c r="L49" s="20">
        <v>723</v>
      </c>
      <c r="M49" s="257">
        <v>14.132134480062549</v>
      </c>
    </row>
    <row r="50" spans="1:13" x14ac:dyDescent="0.2">
      <c r="A50" s="33">
        <v>1987</v>
      </c>
      <c r="B50" s="45">
        <v>787</v>
      </c>
      <c r="C50" s="45"/>
      <c r="D50" s="257">
        <v>9.3533662551225127</v>
      </c>
      <c r="F50" s="45">
        <v>581</v>
      </c>
      <c r="G50" s="257">
        <v>11.764462898609768</v>
      </c>
      <c r="I50" s="45">
        <v>398</v>
      </c>
      <c r="J50" s="257">
        <v>9.5317446613248986</v>
      </c>
      <c r="L50" s="20">
        <v>698</v>
      </c>
      <c r="M50" s="257">
        <v>13.619512195121951</v>
      </c>
    </row>
    <row r="51" spans="1:13" x14ac:dyDescent="0.2">
      <c r="A51" s="33">
        <v>1988</v>
      </c>
      <c r="B51" s="45">
        <v>813</v>
      </c>
      <c r="C51" s="45"/>
      <c r="D51" s="257">
        <v>9.6111923931372534</v>
      </c>
      <c r="F51" s="45">
        <v>653</v>
      </c>
      <c r="G51" s="257">
        <v>13.180312528825626</v>
      </c>
      <c r="I51" s="45">
        <v>378</v>
      </c>
      <c r="J51" s="257">
        <v>9.0036679228133174</v>
      </c>
      <c r="L51" s="20">
        <v>713</v>
      </c>
      <c r="M51" s="257">
        <v>13.901345291479821</v>
      </c>
    </row>
    <row r="52" spans="1:13" x14ac:dyDescent="0.2">
      <c r="A52" s="33">
        <v>1989</v>
      </c>
      <c r="B52" s="45">
        <v>904</v>
      </c>
      <c r="C52" s="45"/>
      <c r="D52" s="257">
        <v>10.601573630039793</v>
      </c>
      <c r="F52" s="45">
        <v>734</v>
      </c>
      <c r="G52" s="257">
        <v>14.755598835071606</v>
      </c>
      <c r="I52" s="45">
        <v>381</v>
      </c>
      <c r="J52" s="257">
        <v>9.0269686017865336</v>
      </c>
      <c r="L52" s="20">
        <v>670</v>
      </c>
      <c r="M52" s="257">
        <v>13.060428849902534</v>
      </c>
    </row>
    <row r="53" spans="1:13" x14ac:dyDescent="0.2">
      <c r="A53" s="33">
        <v>1990</v>
      </c>
      <c r="B53" s="453">
        <v>772</v>
      </c>
      <c r="C53" s="453"/>
      <c r="D53" s="257">
        <v>8.9865353297720887</v>
      </c>
      <c r="F53" s="453">
        <v>649</v>
      </c>
      <c r="G53" s="257">
        <v>12.983952315084712</v>
      </c>
      <c r="I53" s="453">
        <v>332</v>
      </c>
      <c r="J53" s="257">
        <v>7.8429223295558161</v>
      </c>
      <c r="L53" s="20">
        <v>634</v>
      </c>
      <c r="M53" s="257">
        <v>12.346640701071081</v>
      </c>
    </row>
    <row r="54" spans="1:13" x14ac:dyDescent="0.2">
      <c r="A54" s="33">
        <v>1991</v>
      </c>
      <c r="B54" s="453">
        <v>745</v>
      </c>
      <c r="C54" s="453"/>
      <c r="D54" s="257">
        <v>8.6185763985896084</v>
      </c>
      <c r="F54" s="453">
        <v>632</v>
      </c>
      <c r="G54" s="257">
        <v>12.56710575975114</v>
      </c>
      <c r="I54" s="453">
        <v>323</v>
      </c>
      <c r="J54" s="257">
        <v>7.6003040121604863</v>
      </c>
      <c r="L54" s="20">
        <v>606</v>
      </c>
      <c r="M54" s="257">
        <v>11.77613680528566</v>
      </c>
    </row>
    <row r="55" spans="1:13" x14ac:dyDescent="0.2">
      <c r="A55" s="33">
        <v>1992</v>
      </c>
      <c r="B55" s="453">
        <v>759</v>
      </c>
      <c r="C55" s="453"/>
      <c r="D55" s="257">
        <v>8.7321544502982213</v>
      </c>
      <c r="F55" s="453">
        <v>601</v>
      </c>
      <c r="G55" s="257">
        <v>11.889260931097281</v>
      </c>
      <c r="I55" s="453">
        <v>325</v>
      </c>
      <c r="J55" s="257">
        <v>7.6047691496276935</v>
      </c>
      <c r="L55" s="20">
        <v>577</v>
      </c>
      <c r="M55" s="257">
        <v>11.1778380472685</v>
      </c>
    </row>
    <row r="56" spans="1:13" x14ac:dyDescent="0.2">
      <c r="A56" s="33">
        <v>1993</v>
      </c>
      <c r="B56" s="453">
        <v>632</v>
      </c>
      <c r="C56" s="453"/>
      <c r="D56" s="257">
        <v>7.2268967716697414</v>
      </c>
      <c r="F56" s="453">
        <v>484</v>
      </c>
      <c r="G56" s="257">
        <v>9.5314767172018744</v>
      </c>
      <c r="I56" s="453">
        <v>281</v>
      </c>
      <c r="J56" s="257">
        <v>6.5361499099709315</v>
      </c>
      <c r="L56" s="20">
        <v>559</v>
      </c>
      <c r="M56" s="257">
        <v>10.78942289133372</v>
      </c>
    </row>
    <row r="57" spans="1:13" x14ac:dyDescent="0.2">
      <c r="A57" s="33">
        <v>1994</v>
      </c>
      <c r="B57" s="453">
        <v>589</v>
      </c>
      <c r="C57" s="453"/>
      <c r="D57" s="257">
        <v>6.6807457617813935</v>
      </c>
      <c r="F57" s="453">
        <v>480</v>
      </c>
      <c r="G57" s="257">
        <v>9.4140646910990409</v>
      </c>
      <c r="I57" s="453">
        <v>283</v>
      </c>
      <c r="J57" s="257">
        <v>6.5436325021995163</v>
      </c>
      <c r="L57" s="20">
        <v>546</v>
      </c>
      <c r="M57" s="257">
        <v>10.506061189147585</v>
      </c>
    </row>
    <row r="58" spans="1:13" x14ac:dyDescent="0.2">
      <c r="A58" s="33">
        <v>1995</v>
      </c>
      <c r="B58" s="453">
        <v>572</v>
      </c>
      <c r="C58" s="453"/>
      <c r="D58" s="257">
        <v>6.4724215999645152</v>
      </c>
      <c r="F58" s="453">
        <v>441</v>
      </c>
      <c r="G58" s="257">
        <v>8.6186241236266383</v>
      </c>
      <c r="I58" s="453">
        <v>305</v>
      </c>
      <c r="J58" s="257">
        <v>7.014058012008987</v>
      </c>
      <c r="L58" s="20">
        <v>582</v>
      </c>
      <c r="M58" s="257">
        <v>11.157975460122699</v>
      </c>
    </row>
    <row r="59" spans="1:13" x14ac:dyDescent="0.2">
      <c r="A59" s="33">
        <v>1996</v>
      </c>
      <c r="B59" s="453">
        <v>537</v>
      </c>
      <c r="C59" s="453"/>
      <c r="D59" s="257">
        <v>6.0715705886789069</v>
      </c>
      <c r="F59" s="453">
        <v>404</v>
      </c>
      <c r="G59" s="257">
        <v>7.8716837609502139</v>
      </c>
      <c r="I59" s="453">
        <v>255</v>
      </c>
      <c r="J59" s="257">
        <v>5.8352976928605935</v>
      </c>
      <c r="L59" s="20">
        <v>514</v>
      </c>
      <c r="M59" s="257">
        <v>9.7886116930108553</v>
      </c>
    </row>
    <row r="60" spans="1:13" x14ac:dyDescent="0.2">
      <c r="A60" s="33">
        <v>1997</v>
      </c>
      <c r="B60" s="453">
        <v>541</v>
      </c>
      <c r="C60" s="453"/>
      <c r="D60" s="257">
        <v>6.1146352834800304</v>
      </c>
      <c r="F60" s="453">
        <v>438</v>
      </c>
      <c r="G60" s="257">
        <v>8.5092345593819267</v>
      </c>
      <c r="I60" s="453">
        <v>303</v>
      </c>
      <c r="J60" s="257">
        <v>6.897785742481755</v>
      </c>
      <c r="L60" s="20">
        <v>489</v>
      </c>
      <c r="M60" s="257">
        <v>9.270142180094787</v>
      </c>
    </row>
    <row r="61" spans="1:13" x14ac:dyDescent="0.2">
      <c r="A61" s="33">
        <v>1998</v>
      </c>
      <c r="B61" s="453">
        <v>531</v>
      </c>
      <c r="C61" s="453"/>
      <c r="D61" s="257">
        <v>5.997071260792187</v>
      </c>
      <c r="F61" s="453">
        <v>400</v>
      </c>
      <c r="G61" s="257">
        <v>7.7524698399851459</v>
      </c>
      <c r="I61" s="453">
        <v>352</v>
      </c>
      <c r="J61" s="257">
        <v>7.9681292937634218</v>
      </c>
      <c r="L61" s="20">
        <v>499</v>
      </c>
      <c r="M61" s="257">
        <v>9.4239848914069881</v>
      </c>
    </row>
    <row r="62" spans="1:13" x14ac:dyDescent="0.2">
      <c r="A62" s="33">
        <v>1999</v>
      </c>
      <c r="B62" s="453">
        <v>580</v>
      </c>
      <c r="C62" s="453"/>
      <c r="D62" s="257">
        <v>6.5452219541188965</v>
      </c>
      <c r="F62" s="453">
        <v>431</v>
      </c>
      <c r="G62" s="257">
        <v>8.3344581306603249</v>
      </c>
      <c r="I62" s="453">
        <v>304</v>
      </c>
      <c r="J62" s="257">
        <v>6.8386389398849898</v>
      </c>
      <c r="L62" s="20">
        <v>514</v>
      </c>
      <c r="M62" s="257">
        <v>9.6725630410237109</v>
      </c>
    </row>
    <row r="63" spans="1:13" x14ac:dyDescent="0.2">
      <c r="A63" s="33">
        <v>2000</v>
      </c>
      <c r="B63" s="454">
        <v>591</v>
      </c>
      <c r="C63" s="454"/>
      <c r="D63" s="258">
        <v>6.6533135077349552</v>
      </c>
      <c r="F63" s="454">
        <v>396</v>
      </c>
      <c r="G63" s="258">
        <v>7.6431424509975168</v>
      </c>
      <c r="I63" s="454">
        <v>341</v>
      </c>
      <c r="J63" s="258">
        <v>7.6141616260991132</v>
      </c>
      <c r="L63" s="20">
        <v>498</v>
      </c>
      <c r="M63" s="258">
        <v>9.343339587242026</v>
      </c>
    </row>
    <row r="64" spans="1:13" x14ac:dyDescent="0.2">
      <c r="A64" s="33">
        <v>2001</v>
      </c>
      <c r="B64" s="453">
        <v>583</v>
      </c>
      <c r="C64" s="453"/>
      <c r="D64" s="257">
        <v>6.5438503072354557</v>
      </c>
      <c r="F64" s="453">
        <v>433</v>
      </c>
      <c r="G64" s="257">
        <v>8.3350962799868569</v>
      </c>
      <c r="I64" s="453">
        <v>275</v>
      </c>
      <c r="J64" s="257">
        <v>6.1064484984354168</v>
      </c>
      <c r="L64" s="20">
        <v>431</v>
      </c>
      <c r="M64" s="257">
        <v>8.0575808562348108</v>
      </c>
    </row>
    <row r="65" spans="1:13" x14ac:dyDescent="0.2">
      <c r="A65" s="37">
        <v>2002</v>
      </c>
      <c r="B65" s="2">
        <v>560</v>
      </c>
      <c r="D65" s="256">
        <v>6.2634300242886871</v>
      </c>
      <c r="F65" s="2">
        <v>415</v>
      </c>
      <c r="G65" s="256">
        <v>7.9711195773577943</v>
      </c>
      <c r="I65" s="2">
        <v>310</v>
      </c>
      <c r="J65" s="256">
        <v>6.8522430928284424</v>
      </c>
      <c r="L65" s="20">
        <v>463</v>
      </c>
      <c r="M65" s="256">
        <v>8.6251862891207161</v>
      </c>
    </row>
    <row r="66" spans="1:13" x14ac:dyDescent="0.2">
      <c r="A66" s="37">
        <v>2003</v>
      </c>
      <c r="B66" s="48">
        <v>529</v>
      </c>
      <c r="C66" s="48"/>
      <c r="D66" s="259">
        <v>5.8937104416717636</v>
      </c>
      <c r="F66" s="48">
        <v>379</v>
      </c>
      <c r="G66" s="259">
        <v>7.2609091807778636</v>
      </c>
      <c r="I66" s="48">
        <v>280</v>
      </c>
      <c r="J66" s="259">
        <v>6.1508018448890791</v>
      </c>
      <c r="L66" s="20">
        <v>432</v>
      </c>
      <c r="M66" s="259">
        <v>8.0237741456166418</v>
      </c>
    </row>
    <row r="67" spans="1:13" s="21" customFormat="1" x14ac:dyDescent="0.2">
      <c r="A67" s="341">
        <f>A68-1</f>
        <v>2004</v>
      </c>
      <c r="B67" s="150">
        <v>480</v>
      </c>
      <c r="C67" s="150"/>
      <c r="D67" s="343">
        <v>5.3265910527474558</v>
      </c>
      <c r="E67" s="150"/>
      <c r="F67" s="150">
        <v>375</v>
      </c>
      <c r="G67" s="343">
        <v>7.1611200450062071</v>
      </c>
      <c r="H67" s="150"/>
      <c r="I67" s="150">
        <v>257</v>
      </c>
      <c r="J67" s="343">
        <v>5.6144710917000422</v>
      </c>
      <c r="K67" s="150"/>
      <c r="L67" s="307">
        <v>369</v>
      </c>
      <c r="M67" s="343">
        <v>6.8358651352352719</v>
      </c>
    </row>
    <row r="68" spans="1:13" s="21" customFormat="1" x14ac:dyDescent="0.2">
      <c r="A68" s="341">
        <f>A69-1</f>
        <v>2005</v>
      </c>
      <c r="B68" s="150">
        <v>440</v>
      </c>
      <c r="C68" s="150"/>
      <c r="D68" s="343">
        <v>4.8630864329614694</v>
      </c>
      <c r="E68" s="150"/>
      <c r="F68" s="150">
        <v>379</v>
      </c>
      <c r="G68" s="343">
        <v>7.2113829491702157</v>
      </c>
      <c r="H68" s="150"/>
      <c r="I68" s="150">
        <v>224</v>
      </c>
      <c r="J68" s="343">
        <v>4.8628386429814583</v>
      </c>
      <c r="K68" s="150"/>
      <c r="L68" s="307">
        <v>331</v>
      </c>
      <c r="M68" s="343">
        <v>6.1171687303640736</v>
      </c>
    </row>
    <row r="69" spans="1:13" s="21" customFormat="1" x14ac:dyDescent="0.2">
      <c r="A69" s="341">
        <f>A70-1</f>
        <v>2006</v>
      </c>
      <c r="B69" s="150">
        <v>445</v>
      </c>
      <c r="C69" s="150"/>
      <c r="D69" s="343">
        <v>4.8829962767427713</v>
      </c>
      <c r="E69" s="150"/>
      <c r="F69" s="150">
        <v>336</v>
      </c>
      <c r="G69" s="343">
        <v>6.3673084193441101</v>
      </c>
      <c r="H69" s="150"/>
      <c r="I69" s="150">
        <v>242</v>
      </c>
      <c r="J69" s="343">
        <v>5.2152710895757295</v>
      </c>
      <c r="K69" s="150"/>
      <c r="L69" s="307">
        <v>306</v>
      </c>
      <c r="M69" s="343">
        <v>5.6384742951907132</v>
      </c>
    </row>
    <row r="70" spans="1:13" s="21" customFormat="1" x14ac:dyDescent="0.2">
      <c r="A70" s="341">
        <f>A71-1</f>
        <v>2007</v>
      </c>
      <c r="B70" s="150">
        <v>471</v>
      </c>
      <c r="C70" s="150"/>
      <c r="D70" s="343">
        <v>5.1290835699771975</v>
      </c>
      <c r="E70" s="150"/>
      <c r="F70" s="150">
        <v>380</v>
      </c>
      <c r="G70" s="343">
        <v>7.169156627960767</v>
      </c>
      <c r="H70" s="150"/>
      <c r="I70" s="150">
        <v>233</v>
      </c>
      <c r="J70" s="343">
        <v>4.9774264099254584</v>
      </c>
      <c r="K70" s="150"/>
      <c r="L70" s="307">
        <v>406</v>
      </c>
      <c r="M70" s="343">
        <v>7.4536442078208189</v>
      </c>
    </row>
    <row r="71" spans="1:13" s="21" customFormat="1" x14ac:dyDescent="0.2">
      <c r="A71" s="341">
        <f>A72-1</f>
        <v>2008</v>
      </c>
      <c r="B71" s="150">
        <v>397</v>
      </c>
      <c r="C71" s="150"/>
      <c r="D71" s="343">
        <v>4.2889489773881637</v>
      </c>
      <c r="E71" s="150"/>
      <c r="F71" s="150">
        <v>344</v>
      </c>
      <c r="G71" s="343">
        <v>6.4598415686298072</v>
      </c>
      <c r="H71" s="150"/>
      <c r="I71" s="150">
        <v>255</v>
      </c>
      <c r="J71" s="343">
        <v>5.382959576506738</v>
      </c>
      <c r="K71" s="150"/>
      <c r="L71" s="307">
        <v>406</v>
      </c>
      <c r="M71" s="343">
        <v>7.3664811680263513</v>
      </c>
    </row>
    <row r="72" spans="1:13" s="21" customFormat="1" x14ac:dyDescent="0.2">
      <c r="A72" s="341">
        <v>2009</v>
      </c>
      <c r="B72" s="150">
        <v>358</v>
      </c>
      <c r="C72" s="150"/>
      <c r="D72" s="343">
        <v>3.8326965846819321</v>
      </c>
      <c r="E72" s="150"/>
      <c r="F72" s="150">
        <v>279</v>
      </c>
      <c r="G72" s="343">
        <v>5.2145029718928946</v>
      </c>
      <c r="H72" s="150"/>
      <c r="I72" s="150">
        <v>212</v>
      </c>
      <c r="J72" s="343">
        <v>4.3711340206185563</v>
      </c>
      <c r="K72" s="150"/>
      <c r="L72" s="307">
        <v>303</v>
      </c>
      <c r="M72" s="343">
        <v>5.4766977356294975</v>
      </c>
    </row>
    <row r="73" spans="1:13" s="21" customFormat="1" x14ac:dyDescent="0.2">
      <c r="A73" s="341">
        <v>2010</v>
      </c>
      <c r="B73" s="150">
        <v>266</v>
      </c>
      <c r="C73" s="150"/>
      <c r="D73" s="343">
        <v>2.825107773613281</v>
      </c>
      <c r="E73" s="150"/>
      <c r="F73" s="150">
        <v>272</v>
      </c>
      <c r="G73" s="343">
        <v>5.0602015150838655</v>
      </c>
      <c r="H73" s="150"/>
      <c r="I73" s="150">
        <v>208</v>
      </c>
      <c r="J73" s="343">
        <v>4.2273845090746498</v>
      </c>
      <c r="K73" s="150"/>
      <c r="L73" s="2">
        <v>255</v>
      </c>
      <c r="M73" s="256">
        <v>4.5858129693264864</v>
      </c>
    </row>
    <row r="74" spans="1:13" s="21" customFormat="1" x14ac:dyDescent="0.2">
      <c r="A74" s="341">
        <v>2011</v>
      </c>
      <c r="B74" s="150">
        <v>319</v>
      </c>
      <c r="C74" s="150"/>
      <c r="D74" s="343">
        <v>3.3639658098747689</v>
      </c>
      <c r="E74" s="150"/>
      <c r="F74" s="150">
        <v>292</v>
      </c>
      <c r="G74" s="343">
        <v>5.406138967023848</v>
      </c>
      <c r="H74" s="150"/>
      <c r="I74" s="150">
        <v>168</v>
      </c>
      <c r="J74" s="343">
        <v>3.4144259496372174</v>
      </c>
      <c r="K74" s="150"/>
      <c r="L74" s="2">
        <v>220</v>
      </c>
      <c r="M74" s="256">
        <v>3.9432148385325219</v>
      </c>
    </row>
    <row r="75" spans="1:13" s="21" customFormat="1" x14ac:dyDescent="0.2">
      <c r="A75" s="341">
        <v>2012</v>
      </c>
      <c r="B75" s="150">
        <v>285</v>
      </c>
      <c r="C75" s="395" t="s">
        <v>623</v>
      </c>
      <c r="D75" s="256">
        <v>2.9824528173348113</v>
      </c>
      <c r="E75" s="150"/>
      <c r="F75" s="2">
        <v>255</v>
      </c>
      <c r="G75" s="256">
        <v>4.6882964338367099</v>
      </c>
      <c r="H75" s="150"/>
      <c r="I75" s="2">
        <v>145</v>
      </c>
      <c r="J75" s="256">
        <v>2.9264893524932409</v>
      </c>
      <c r="K75" s="150"/>
      <c r="L75" s="2">
        <v>167</v>
      </c>
      <c r="M75" s="256">
        <v>2.9823212638613201</v>
      </c>
    </row>
    <row r="76" spans="1:13" s="21" customFormat="1" x14ac:dyDescent="0.2">
      <c r="A76" s="341">
        <v>2013</v>
      </c>
      <c r="B76" s="150">
        <v>260</v>
      </c>
      <c r="C76" s="395"/>
      <c r="D76" s="256">
        <v>2.6957352638668621</v>
      </c>
      <c r="E76" s="150"/>
      <c r="F76" s="2">
        <v>258</v>
      </c>
      <c r="G76" s="256">
        <v>4.7104795059285838</v>
      </c>
      <c r="H76" s="150"/>
      <c r="I76" s="2">
        <v>187</v>
      </c>
      <c r="J76" s="256">
        <v>3.7479266439491563</v>
      </c>
      <c r="K76" s="150"/>
      <c r="L76" s="2">
        <v>191</v>
      </c>
      <c r="M76" s="256">
        <v>3.3770941077664327</v>
      </c>
    </row>
    <row r="77" spans="1:13" s="21" customFormat="1" x14ac:dyDescent="0.2">
      <c r="A77" s="306">
        <v>2014</v>
      </c>
      <c r="B77" s="80">
        <v>270</v>
      </c>
      <c r="C77" s="394"/>
      <c r="D77" s="430">
        <v>2.7699822156882559</v>
      </c>
      <c r="E77" s="80"/>
      <c r="F77" s="1">
        <v>225</v>
      </c>
      <c r="G77" s="430">
        <v>4.1115257762514981</v>
      </c>
      <c r="H77" s="80"/>
      <c r="I77" s="1">
        <v>149</v>
      </c>
      <c r="J77" s="430">
        <v>2.8837022246504671</v>
      </c>
      <c r="K77" s="80"/>
      <c r="L77" s="1">
        <v>180</v>
      </c>
      <c r="M77" s="430">
        <v>3.1826017769526591</v>
      </c>
    </row>
    <row r="78" spans="1:13" s="21" customFormat="1" x14ac:dyDescent="0.2">
      <c r="A78" s="341"/>
      <c r="B78" s="150"/>
      <c r="C78" s="395"/>
      <c r="D78" s="260"/>
      <c r="E78" s="150"/>
      <c r="F78" s="150"/>
      <c r="G78" s="343"/>
      <c r="H78" s="150"/>
      <c r="I78" s="150"/>
      <c r="J78" s="343"/>
      <c r="K78" s="150"/>
      <c r="L78" s="150"/>
      <c r="M78" s="343"/>
    </row>
    <row r="79" spans="1:13" s="30" customFormat="1" x14ac:dyDescent="0.2">
      <c r="A79" s="30" t="s">
        <v>670</v>
      </c>
      <c r="D79" s="448"/>
    </row>
    <row r="80" spans="1:13" s="30" customFormat="1" x14ac:dyDescent="0.2">
      <c r="A80" s="30" t="s">
        <v>598</v>
      </c>
      <c r="D80" s="448"/>
    </row>
    <row r="81" spans="1:12" s="30" customFormat="1" x14ac:dyDescent="0.2">
      <c r="A81" s="30" t="s">
        <v>699</v>
      </c>
      <c r="D81" s="448"/>
    </row>
    <row r="82" spans="1:12" s="30" customFormat="1" x14ac:dyDescent="0.2">
      <c r="A82" s="79" t="s">
        <v>622</v>
      </c>
      <c r="D82" s="448"/>
    </row>
    <row r="83" spans="1:12" s="30" customFormat="1" x14ac:dyDescent="0.2">
      <c r="A83" s="79" t="s">
        <v>700</v>
      </c>
      <c r="D83" s="448"/>
    </row>
    <row r="84" spans="1:12" x14ac:dyDescent="0.2">
      <c r="A84" s="30"/>
      <c r="B84" s="30"/>
      <c r="C84" s="30"/>
      <c r="D84" s="448"/>
      <c r="E84" s="30"/>
      <c r="F84" s="30"/>
      <c r="G84" s="30"/>
      <c r="H84" s="30"/>
      <c r="I84" s="30"/>
      <c r="J84" s="30"/>
      <c r="K84" s="30"/>
      <c r="L84" s="30"/>
    </row>
  </sheetData>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zoomScaleNormal="100" workbookViewId="0">
      <pane ySplit="13" topLeftCell="A14" activePane="bottomLeft" state="frozen"/>
      <selection pane="bottomLeft" activeCell="Q1" sqref="Q1:T1048576"/>
    </sheetView>
  </sheetViews>
  <sheetFormatPr defaultColWidth="9.140625" defaultRowHeight="11.25" customHeight="1" x14ac:dyDescent="0.2"/>
  <cols>
    <col min="1" max="1" width="22.42578125" style="30" customWidth="1"/>
    <col min="2" max="2" width="6.85546875" style="30" customWidth="1"/>
    <col min="3" max="3" width="11.42578125" style="30" customWidth="1"/>
    <col min="4" max="4" width="14" style="30" customWidth="1"/>
    <col min="5" max="5" width="1.140625" style="30" customWidth="1"/>
    <col min="6" max="6" width="6.85546875" style="30" customWidth="1"/>
    <col min="7" max="7" width="7.140625" style="30" customWidth="1"/>
    <col min="8" max="8" width="4.5703125" style="30" customWidth="1"/>
    <col min="9" max="9" width="7.140625" style="30" customWidth="1"/>
    <col min="10" max="11" width="6.85546875" style="30" customWidth="1"/>
    <col min="12" max="12" width="4.85546875" style="30" customWidth="1"/>
    <col min="13" max="13" width="1.140625" style="30" customWidth="1"/>
    <col min="14" max="14" width="6.85546875" style="30" customWidth="1"/>
    <col min="15" max="15" width="1.140625" style="30" customWidth="1"/>
    <col min="16" max="16" width="8.7109375" style="30" customWidth="1"/>
    <col min="17" max="18" width="9.140625" style="609"/>
    <col min="19" max="20" width="9.140625" style="610"/>
    <col min="21" max="26" width="9.140625" style="30"/>
    <col min="27" max="16384" width="9.140625" style="2"/>
  </cols>
  <sheetData>
    <row r="1" spans="1:26" ht="11.25" customHeight="1" x14ac:dyDescent="0.2">
      <c r="A1" s="9" t="s">
        <v>248</v>
      </c>
      <c r="B1" s="9"/>
      <c r="C1" s="9"/>
      <c r="D1" s="9"/>
      <c r="E1" s="9"/>
      <c r="F1" s="9"/>
      <c r="G1" s="9"/>
      <c r="H1" s="9"/>
      <c r="I1" s="9"/>
      <c r="J1" s="9"/>
      <c r="K1" s="9"/>
      <c r="L1" s="9"/>
      <c r="M1" s="9"/>
      <c r="N1" s="9"/>
      <c r="O1" s="9"/>
      <c r="P1" s="9"/>
    </row>
    <row r="2" spans="1:26" ht="11.25" customHeight="1" x14ac:dyDescent="0.2">
      <c r="A2" s="9" t="s">
        <v>642</v>
      </c>
      <c r="B2" s="9"/>
      <c r="C2" s="9"/>
      <c r="D2" s="9"/>
      <c r="E2" s="9"/>
      <c r="F2" s="9"/>
      <c r="G2" s="9"/>
      <c r="H2" s="9"/>
      <c r="I2" s="9"/>
      <c r="J2" s="9"/>
      <c r="K2" s="9"/>
      <c r="L2" s="9"/>
      <c r="M2" s="9"/>
      <c r="N2" s="9"/>
      <c r="O2" s="9"/>
      <c r="P2" s="9"/>
    </row>
    <row r="3" spans="1:26" ht="11.25" customHeight="1" x14ac:dyDescent="0.2">
      <c r="A3" s="189" t="s">
        <v>249</v>
      </c>
      <c r="B3" s="9"/>
      <c r="C3" s="9"/>
      <c r="D3" s="9"/>
      <c r="E3" s="9"/>
      <c r="F3" s="9"/>
      <c r="G3" s="9"/>
      <c r="H3" s="9"/>
      <c r="I3" s="9"/>
      <c r="J3" s="9"/>
      <c r="K3" s="9"/>
      <c r="L3" s="9"/>
      <c r="M3" s="9"/>
      <c r="N3" s="9"/>
      <c r="O3" s="9"/>
      <c r="P3" s="9"/>
    </row>
    <row r="4" spans="1:26" ht="11.25" customHeight="1" x14ac:dyDescent="0.2">
      <c r="A4" s="579" t="s">
        <v>643</v>
      </c>
      <c r="B4" s="9"/>
      <c r="C4" s="9"/>
      <c r="D4" s="9"/>
      <c r="E4" s="9"/>
      <c r="F4" s="9"/>
      <c r="G4" s="9"/>
      <c r="H4" s="9"/>
      <c r="I4" s="9"/>
      <c r="J4" s="9"/>
      <c r="K4" s="9"/>
      <c r="L4" s="9"/>
      <c r="M4" s="9"/>
      <c r="N4" s="9"/>
      <c r="O4" s="9"/>
      <c r="P4" s="9"/>
    </row>
    <row r="5" spans="1:26" ht="11.25" customHeight="1" x14ac:dyDescent="0.2">
      <c r="A5" s="406"/>
      <c r="B5" s="300"/>
      <c r="C5" s="300"/>
      <c r="D5" s="300"/>
      <c r="E5" s="300"/>
      <c r="F5" s="300"/>
      <c r="G5" s="300"/>
      <c r="H5" s="300"/>
      <c r="I5" s="300"/>
      <c r="J5" s="300"/>
      <c r="K5" s="300"/>
      <c r="L5" s="300"/>
      <c r="M5" s="300"/>
      <c r="N5" s="300"/>
      <c r="O5" s="300"/>
      <c r="P5" s="300"/>
    </row>
    <row r="6" spans="1:26" ht="11.25" customHeight="1" x14ac:dyDescent="0.2">
      <c r="A6" s="9" t="s">
        <v>20</v>
      </c>
      <c r="B6" s="9" t="s">
        <v>121</v>
      </c>
      <c r="C6" s="9"/>
      <c r="D6" s="9"/>
      <c r="E6" s="9"/>
      <c r="F6" s="9" t="s">
        <v>203</v>
      </c>
      <c r="G6" s="9"/>
      <c r="H6" s="9"/>
      <c r="I6" s="9"/>
      <c r="J6" s="9"/>
      <c r="K6" s="9"/>
      <c r="L6" s="9"/>
      <c r="M6" s="9"/>
      <c r="N6" s="9"/>
      <c r="O6" s="9"/>
      <c r="P6" s="9"/>
    </row>
    <row r="7" spans="1:26" ht="11.25" customHeight="1" x14ac:dyDescent="0.2">
      <c r="A7" s="189" t="s">
        <v>95</v>
      </c>
      <c r="B7" s="406" t="s">
        <v>122</v>
      </c>
      <c r="C7" s="300"/>
      <c r="D7" s="300"/>
      <c r="E7" s="300"/>
      <c r="F7" s="406" t="s">
        <v>204</v>
      </c>
      <c r="G7" s="300"/>
      <c r="H7" s="300"/>
      <c r="I7" s="300"/>
      <c r="J7" s="300"/>
      <c r="K7" s="300"/>
      <c r="L7" s="300"/>
      <c r="M7" s="300"/>
      <c r="N7" s="300"/>
      <c r="O7" s="300"/>
      <c r="P7" s="300"/>
    </row>
    <row r="8" spans="1:26" ht="11.25" customHeight="1" x14ac:dyDescent="0.2">
      <c r="B8" s="9" t="s">
        <v>153</v>
      </c>
      <c r="C8" s="9" t="s">
        <v>234</v>
      </c>
      <c r="D8" s="9"/>
      <c r="E8" s="9"/>
      <c r="F8" s="9" t="s">
        <v>153</v>
      </c>
      <c r="G8" s="9" t="s">
        <v>233</v>
      </c>
      <c r="H8" s="9"/>
      <c r="I8" s="9"/>
      <c r="J8" s="9"/>
      <c r="K8" s="9"/>
      <c r="L8" s="9"/>
      <c r="M8" s="9"/>
      <c r="N8" s="9"/>
      <c r="O8" s="9"/>
      <c r="P8" s="9"/>
    </row>
    <row r="9" spans="1:26" ht="11.25" customHeight="1" x14ac:dyDescent="0.2">
      <c r="B9" s="189" t="s">
        <v>101</v>
      </c>
      <c r="C9" s="406" t="s">
        <v>205</v>
      </c>
      <c r="D9" s="300"/>
      <c r="E9" s="166"/>
      <c r="F9" s="579" t="s">
        <v>101</v>
      </c>
      <c r="G9" s="406" t="s">
        <v>206</v>
      </c>
      <c r="H9" s="300"/>
      <c r="I9" s="300"/>
      <c r="J9" s="300"/>
      <c r="K9" s="300"/>
      <c r="L9" s="300"/>
      <c r="M9" s="300"/>
      <c r="N9" s="300"/>
      <c r="O9" s="300"/>
      <c r="P9" s="300"/>
    </row>
    <row r="10" spans="1:26" ht="11.25" customHeight="1" x14ac:dyDescent="0.2">
      <c r="A10" s="9"/>
      <c r="B10" s="9"/>
      <c r="C10" s="9" t="s">
        <v>218</v>
      </c>
      <c r="D10" s="9" t="s">
        <v>207</v>
      </c>
      <c r="E10" s="9"/>
      <c r="F10" s="9"/>
      <c r="G10" s="9" t="s">
        <v>11</v>
      </c>
      <c r="H10" s="9"/>
      <c r="J10" s="9"/>
      <c r="K10" s="9" t="s">
        <v>57</v>
      </c>
      <c r="L10" s="9"/>
      <c r="M10" s="9"/>
      <c r="N10" s="9"/>
      <c r="O10" s="9"/>
      <c r="P10" s="9"/>
    </row>
    <row r="11" spans="1:26" ht="11.25" customHeight="1" x14ac:dyDescent="0.2">
      <c r="A11" s="9"/>
      <c r="B11" s="9"/>
      <c r="C11" s="189" t="s">
        <v>212</v>
      </c>
      <c r="D11" s="406" t="s">
        <v>209</v>
      </c>
      <c r="E11" s="579"/>
      <c r="F11" s="166"/>
      <c r="G11" s="406" t="s">
        <v>210</v>
      </c>
      <c r="H11" s="300"/>
      <c r="I11" s="80"/>
      <c r="J11" s="300"/>
      <c r="K11" s="406" t="s">
        <v>58</v>
      </c>
      <c r="L11" s="300"/>
      <c r="M11" s="300"/>
      <c r="N11" s="300"/>
      <c r="O11" s="300"/>
      <c r="P11" s="300"/>
    </row>
    <row r="12" spans="1:26" ht="11.25" customHeight="1" x14ac:dyDescent="0.2">
      <c r="A12" s="9"/>
      <c r="B12" s="9"/>
      <c r="C12" s="9"/>
      <c r="D12" s="9" t="s">
        <v>213</v>
      </c>
      <c r="E12" s="9"/>
      <c r="F12" s="9"/>
      <c r="G12" s="432" t="s">
        <v>153</v>
      </c>
      <c r="H12" s="432" t="s">
        <v>154</v>
      </c>
      <c r="I12" s="432" t="s">
        <v>155</v>
      </c>
      <c r="J12" s="432" t="s">
        <v>119</v>
      </c>
      <c r="K12" s="432" t="s">
        <v>153</v>
      </c>
      <c r="L12" s="432" t="s">
        <v>154</v>
      </c>
      <c r="M12" s="432"/>
      <c r="N12" s="432" t="s">
        <v>155</v>
      </c>
      <c r="O12" s="432"/>
      <c r="P12" s="432" t="s">
        <v>119</v>
      </c>
    </row>
    <row r="13" spans="1:26" ht="11.25" customHeight="1" x14ac:dyDescent="0.2">
      <c r="A13" s="300"/>
      <c r="B13" s="300"/>
      <c r="C13" s="300"/>
      <c r="D13" s="406" t="s">
        <v>144</v>
      </c>
      <c r="E13" s="406"/>
      <c r="F13" s="300"/>
      <c r="G13" s="580" t="s">
        <v>101</v>
      </c>
      <c r="H13" s="580" t="s">
        <v>154</v>
      </c>
      <c r="I13" s="580" t="s">
        <v>59</v>
      </c>
      <c r="J13" s="580" t="s">
        <v>120</v>
      </c>
      <c r="K13" s="580" t="s">
        <v>101</v>
      </c>
      <c r="L13" s="580" t="s">
        <v>154</v>
      </c>
      <c r="M13" s="580"/>
      <c r="N13" s="580" t="s">
        <v>59</v>
      </c>
      <c r="O13" s="580"/>
      <c r="P13" s="580" t="s">
        <v>120</v>
      </c>
    </row>
    <row r="14" spans="1:26" s="9" customFormat="1" ht="11.25" customHeight="1" x14ac:dyDescent="0.2">
      <c r="B14" s="84"/>
      <c r="C14" s="84"/>
      <c r="D14" s="84"/>
      <c r="E14" s="84"/>
      <c r="F14" s="84"/>
      <c r="G14" s="84"/>
      <c r="H14" s="84"/>
      <c r="I14" s="84"/>
      <c r="J14" s="84"/>
      <c r="K14" s="84"/>
      <c r="L14" s="84"/>
      <c r="M14" s="84"/>
      <c r="N14" s="84"/>
      <c r="O14" s="84"/>
      <c r="P14" s="84"/>
      <c r="Q14" s="611"/>
      <c r="R14" s="611"/>
      <c r="S14" s="57"/>
      <c r="T14" s="57"/>
    </row>
    <row r="15" spans="1:26" s="4" customFormat="1" ht="11.25" customHeight="1" x14ac:dyDescent="0.2">
      <c r="A15" s="9" t="s">
        <v>167</v>
      </c>
      <c r="B15" s="84">
        <v>2184</v>
      </c>
      <c r="C15" s="84">
        <v>254</v>
      </c>
      <c r="D15" s="84">
        <v>1930</v>
      </c>
      <c r="E15" s="84"/>
      <c r="F15" s="84">
        <v>2665</v>
      </c>
      <c r="G15" s="84">
        <v>270</v>
      </c>
      <c r="H15" s="84">
        <v>191</v>
      </c>
      <c r="I15" s="84">
        <v>79</v>
      </c>
      <c r="J15" s="84" t="s">
        <v>142</v>
      </c>
      <c r="K15" s="84">
        <v>2395</v>
      </c>
      <c r="L15" s="84">
        <v>1480</v>
      </c>
      <c r="M15" s="84"/>
      <c r="N15" s="84">
        <v>899</v>
      </c>
      <c r="O15" s="84"/>
      <c r="P15" s="84">
        <v>16</v>
      </c>
      <c r="Q15" s="612"/>
      <c r="R15" s="612"/>
      <c r="S15" s="613"/>
      <c r="T15" s="613"/>
      <c r="U15" s="9"/>
      <c r="V15" s="9"/>
      <c r="W15" s="9"/>
      <c r="X15" s="9"/>
      <c r="Y15" s="9"/>
      <c r="Z15" s="9"/>
    </row>
    <row r="16" spans="1:26" ht="11.25" customHeight="1" x14ac:dyDescent="0.2">
      <c r="A16" s="9"/>
      <c r="B16" s="82"/>
      <c r="C16" s="82"/>
      <c r="D16" s="82"/>
      <c r="E16" s="82"/>
      <c r="F16" s="82"/>
      <c r="G16" s="82"/>
      <c r="H16" s="82"/>
      <c r="I16" s="82"/>
      <c r="J16" s="82"/>
      <c r="K16" s="82"/>
      <c r="L16" s="82"/>
      <c r="M16" s="82"/>
      <c r="N16" s="82"/>
      <c r="O16" s="82"/>
      <c r="P16" s="82"/>
      <c r="Q16" s="612"/>
      <c r="R16" s="612"/>
      <c r="S16" s="613"/>
      <c r="T16" s="613"/>
    </row>
    <row r="17" spans="1:26" ht="11.25" customHeight="1" x14ac:dyDescent="0.2">
      <c r="A17" s="30" t="s">
        <v>168</v>
      </c>
      <c r="B17" s="82">
        <v>391</v>
      </c>
      <c r="C17" s="82">
        <v>35</v>
      </c>
      <c r="D17" s="82">
        <v>356</v>
      </c>
      <c r="E17" s="82"/>
      <c r="F17" s="82">
        <v>452</v>
      </c>
      <c r="G17" s="82">
        <v>35</v>
      </c>
      <c r="H17" s="82">
        <v>28</v>
      </c>
      <c r="I17" s="82">
        <v>7</v>
      </c>
      <c r="J17" s="82" t="s">
        <v>142</v>
      </c>
      <c r="K17" s="82">
        <v>417</v>
      </c>
      <c r="L17" s="82">
        <v>252</v>
      </c>
      <c r="M17" s="82"/>
      <c r="N17" s="82">
        <v>157</v>
      </c>
      <c r="O17" s="82"/>
      <c r="P17" s="82">
        <v>8</v>
      </c>
      <c r="Q17" s="612"/>
      <c r="R17" s="612"/>
      <c r="S17" s="613"/>
      <c r="T17" s="613"/>
    </row>
    <row r="18" spans="1:26" s="25" customFormat="1" ht="11.25" customHeight="1" x14ac:dyDescent="0.2">
      <c r="A18" s="79" t="s">
        <v>235</v>
      </c>
      <c r="B18" s="578">
        <v>153</v>
      </c>
      <c r="C18" s="578">
        <v>8</v>
      </c>
      <c r="D18" s="578">
        <v>145</v>
      </c>
      <c r="E18" s="578"/>
      <c r="F18" s="578">
        <v>172</v>
      </c>
      <c r="G18" s="578">
        <v>8</v>
      </c>
      <c r="H18" s="578">
        <v>5</v>
      </c>
      <c r="I18" s="578">
        <v>3</v>
      </c>
      <c r="J18" s="578" t="s">
        <v>142</v>
      </c>
      <c r="K18" s="578">
        <v>164</v>
      </c>
      <c r="L18" s="578">
        <v>95</v>
      </c>
      <c r="M18" s="578"/>
      <c r="N18" s="578">
        <v>62</v>
      </c>
      <c r="O18" s="578"/>
      <c r="P18" s="578">
        <v>7</v>
      </c>
      <c r="Q18" s="612"/>
      <c r="R18" s="612"/>
      <c r="S18" s="613"/>
      <c r="T18" s="613"/>
      <c r="U18" s="79"/>
      <c r="V18" s="79"/>
      <c r="W18" s="79"/>
      <c r="X18" s="79"/>
      <c r="Y18" s="79"/>
      <c r="Z18" s="79"/>
    </row>
    <row r="19" spans="1:26" ht="11.25" customHeight="1" x14ac:dyDescent="0.2">
      <c r="A19" s="30" t="s">
        <v>169</v>
      </c>
      <c r="B19" s="82">
        <v>72</v>
      </c>
      <c r="C19" s="82">
        <v>3</v>
      </c>
      <c r="D19" s="82">
        <v>69</v>
      </c>
      <c r="E19" s="82"/>
      <c r="F19" s="82">
        <v>90</v>
      </c>
      <c r="G19" s="82">
        <v>3</v>
      </c>
      <c r="H19" s="82">
        <v>2</v>
      </c>
      <c r="I19" s="82">
        <v>1</v>
      </c>
      <c r="J19" s="82" t="s">
        <v>142</v>
      </c>
      <c r="K19" s="82">
        <v>87</v>
      </c>
      <c r="L19" s="82">
        <v>55</v>
      </c>
      <c r="M19" s="82"/>
      <c r="N19" s="82">
        <v>32</v>
      </c>
      <c r="O19" s="82"/>
      <c r="P19" s="82" t="s">
        <v>142</v>
      </c>
      <c r="Q19" s="612"/>
      <c r="R19" s="612"/>
      <c r="S19" s="613"/>
      <c r="T19" s="613"/>
    </row>
    <row r="20" spans="1:26" ht="11.25" customHeight="1" x14ac:dyDescent="0.2">
      <c r="A20" s="30" t="s">
        <v>170</v>
      </c>
      <c r="B20" s="82">
        <v>94</v>
      </c>
      <c r="C20" s="82">
        <v>11</v>
      </c>
      <c r="D20" s="82">
        <v>83</v>
      </c>
      <c r="E20" s="82"/>
      <c r="F20" s="82">
        <v>118</v>
      </c>
      <c r="G20" s="82">
        <v>11</v>
      </c>
      <c r="H20" s="82">
        <v>4</v>
      </c>
      <c r="I20" s="82">
        <v>7</v>
      </c>
      <c r="J20" s="82" t="s">
        <v>142</v>
      </c>
      <c r="K20" s="82">
        <v>107</v>
      </c>
      <c r="L20" s="82">
        <v>64</v>
      </c>
      <c r="M20" s="82"/>
      <c r="N20" s="82">
        <v>40</v>
      </c>
      <c r="O20" s="82"/>
      <c r="P20" s="82">
        <v>3</v>
      </c>
      <c r="Q20" s="612"/>
      <c r="R20" s="612"/>
      <c r="S20" s="613"/>
      <c r="T20" s="613"/>
    </row>
    <row r="21" spans="1:26" ht="11.25" customHeight="1" x14ac:dyDescent="0.2">
      <c r="A21" s="30" t="s">
        <v>171</v>
      </c>
      <c r="B21" s="82">
        <v>90</v>
      </c>
      <c r="C21" s="82">
        <v>12</v>
      </c>
      <c r="D21" s="82">
        <v>78</v>
      </c>
      <c r="E21" s="82"/>
      <c r="F21" s="82">
        <v>104</v>
      </c>
      <c r="G21" s="82">
        <v>13</v>
      </c>
      <c r="H21" s="82">
        <v>9</v>
      </c>
      <c r="I21" s="82">
        <v>4</v>
      </c>
      <c r="J21" s="82" t="s">
        <v>142</v>
      </c>
      <c r="K21" s="82">
        <v>91</v>
      </c>
      <c r="L21" s="82">
        <v>53</v>
      </c>
      <c r="M21" s="82"/>
      <c r="N21" s="82">
        <v>37</v>
      </c>
      <c r="O21" s="82"/>
      <c r="P21" s="82">
        <v>1</v>
      </c>
      <c r="Q21" s="612"/>
      <c r="R21" s="612"/>
      <c r="S21" s="613"/>
      <c r="T21" s="613"/>
    </row>
    <row r="22" spans="1:26" ht="11.25" customHeight="1" x14ac:dyDescent="0.2">
      <c r="B22" s="82"/>
      <c r="C22" s="82"/>
      <c r="D22" s="82"/>
      <c r="E22" s="82"/>
      <c r="F22" s="82"/>
      <c r="G22" s="82"/>
      <c r="H22" s="82"/>
      <c r="I22" s="82"/>
      <c r="J22" s="82"/>
      <c r="K22" s="82"/>
      <c r="L22" s="82"/>
      <c r="M22" s="82"/>
      <c r="N22" s="82"/>
      <c r="O22" s="82"/>
      <c r="P22" s="82"/>
      <c r="Q22" s="612"/>
      <c r="R22" s="612"/>
      <c r="S22" s="613"/>
      <c r="T22" s="613"/>
    </row>
    <row r="23" spans="1:26" ht="11.25" customHeight="1" x14ac:dyDescent="0.2">
      <c r="A23" s="30" t="s">
        <v>172</v>
      </c>
      <c r="B23" s="82">
        <v>67</v>
      </c>
      <c r="C23" s="82">
        <v>8</v>
      </c>
      <c r="D23" s="82">
        <v>59</v>
      </c>
      <c r="E23" s="82"/>
      <c r="F23" s="82">
        <v>84</v>
      </c>
      <c r="G23" s="82">
        <v>8</v>
      </c>
      <c r="H23" s="82">
        <v>4</v>
      </c>
      <c r="I23" s="82">
        <v>4</v>
      </c>
      <c r="J23" s="82" t="s">
        <v>142</v>
      </c>
      <c r="K23" s="82">
        <v>76</v>
      </c>
      <c r="L23" s="82">
        <v>50</v>
      </c>
      <c r="M23" s="82"/>
      <c r="N23" s="82">
        <v>26</v>
      </c>
      <c r="O23" s="82"/>
      <c r="P23" s="82" t="s">
        <v>142</v>
      </c>
      <c r="Q23" s="612"/>
      <c r="R23" s="612"/>
      <c r="S23" s="613"/>
      <c r="T23" s="613"/>
    </row>
    <row r="24" spans="1:26" ht="11.25" customHeight="1" x14ac:dyDescent="0.2">
      <c r="A24" s="30" t="s">
        <v>173</v>
      </c>
      <c r="B24" s="82">
        <v>51</v>
      </c>
      <c r="C24" s="82">
        <v>7</v>
      </c>
      <c r="D24" s="82">
        <v>44</v>
      </c>
      <c r="E24" s="82"/>
      <c r="F24" s="82">
        <v>75</v>
      </c>
      <c r="G24" s="82">
        <v>8</v>
      </c>
      <c r="H24" s="82">
        <v>6</v>
      </c>
      <c r="I24" s="82">
        <v>2</v>
      </c>
      <c r="J24" s="82" t="s">
        <v>142</v>
      </c>
      <c r="K24" s="82">
        <v>67</v>
      </c>
      <c r="L24" s="82">
        <v>37</v>
      </c>
      <c r="M24" s="82"/>
      <c r="N24" s="82">
        <v>30</v>
      </c>
      <c r="O24" s="82"/>
      <c r="P24" s="82" t="s">
        <v>142</v>
      </c>
      <c r="Q24" s="612"/>
      <c r="R24" s="612"/>
      <c r="S24" s="613"/>
      <c r="T24" s="613"/>
    </row>
    <row r="25" spans="1:26" ht="11.25" customHeight="1" x14ac:dyDescent="0.2">
      <c r="A25" s="30" t="s">
        <v>174</v>
      </c>
      <c r="B25" s="82">
        <v>73</v>
      </c>
      <c r="C25" s="82">
        <v>5</v>
      </c>
      <c r="D25" s="82">
        <v>68</v>
      </c>
      <c r="E25" s="82"/>
      <c r="F25" s="82">
        <v>82</v>
      </c>
      <c r="G25" s="82">
        <v>5</v>
      </c>
      <c r="H25" s="82">
        <v>3</v>
      </c>
      <c r="I25" s="82">
        <v>2</v>
      </c>
      <c r="J25" s="82" t="s">
        <v>142</v>
      </c>
      <c r="K25" s="82">
        <v>77</v>
      </c>
      <c r="L25" s="82">
        <v>47</v>
      </c>
      <c r="M25" s="82"/>
      <c r="N25" s="82">
        <v>30</v>
      </c>
      <c r="O25" s="82"/>
      <c r="P25" s="82" t="s">
        <v>142</v>
      </c>
      <c r="Q25" s="612"/>
      <c r="R25" s="612"/>
      <c r="S25" s="613"/>
      <c r="T25" s="613"/>
    </row>
    <row r="26" spans="1:26" ht="11.25" customHeight="1" x14ac:dyDescent="0.2">
      <c r="A26" s="30" t="s">
        <v>175</v>
      </c>
      <c r="B26" s="82">
        <v>25</v>
      </c>
      <c r="C26" s="82">
        <v>3</v>
      </c>
      <c r="D26" s="82">
        <v>22</v>
      </c>
      <c r="E26" s="82"/>
      <c r="F26" s="82">
        <v>27</v>
      </c>
      <c r="G26" s="82">
        <v>3</v>
      </c>
      <c r="H26" s="82">
        <v>1</v>
      </c>
      <c r="I26" s="82">
        <v>2</v>
      </c>
      <c r="J26" s="82" t="s">
        <v>142</v>
      </c>
      <c r="K26" s="82">
        <v>24</v>
      </c>
      <c r="L26" s="82">
        <v>15</v>
      </c>
      <c r="M26" s="82"/>
      <c r="N26" s="82">
        <v>9</v>
      </c>
      <c r="O26" s="82"/>
      <c r="P26" s="82" t="s">
        <v>142</v>
      </c>
      <c r="Q26" s="612"/>
      <c r="R26" s="612"/>
      <c r="S26" s="613"/>
      <c r="T26" s="613"/>
    </row>
    <row r="27" spans="1:26" ht="11.25" customHeight="1" x14ac:dyDescent="0.2">
      <c r="A27" s="30" t="s">
        <v>176</v>
      </c>
      <c r="B27" s="82">
        <v>30</v>
      </c>
      <c r="C27" s="82">
        <v>3</v>
      </c>
      <c r="D27" s="82">
        <v>27</v>
      </c>
      <c r="E27" s="82"/>
      <c r="F27" s="82">
        <v>31</v>
      </c>
      <c r="G27" s="82">
        <v>3</v>
      </c>
      <c r="H27" s="82">
        <v>2</v>
      </c>
      <c r="I27" s="82">
        <v>1</v>
      </c>
      <c r="J27" s="82" t="s">
        <v>142</v>
      </c>
      <c r="K27" s="82">
        <v>28</v>
      </c>
      <c r="L27" s="82">
        <v>21</v>
      </c>
      <c r="M27" s="82"/>
      <c r="N27" s="82">
        <v>7</v>
      </c>
      <c r="O27" s="82"/>
      <c r="P27" s="82" t="s">
        <v>142</v>
      </c>
      <c r="Q27" s="612"/>
      <c r="R27" s="612"/>
      <c r="S27" s="613"/>
      <c r="T27" s="613"/>
    </row>
    <row r="28" spans="1:26" ht="11.25" customHeight="1" x14ac:dyDescent="0.2">
      <c r="B28" s="82"/>
      <c r="C28" s="82"/>
      <c r="D28" s="82"/>
      <c r="E28" s="82"/>
      <c r="F28" s="82"/>
      <c r="G28" s="82"/>
      <c r="H28" s="82"/>
      <c r="I28" s="82"/>
      <c r="J28" s="82"/>
      <c r="K28" s="82"/>
      <c r="L28" s="82"/>
      <c r="M28" s="82"/>
      <c r="N28" s="82"/>
      <c r="O28" s="82"/>
      <c r="P28" s="82"/>
      <c r="Q28" s="612"/>
      <c r="R28" s="612"/>
      <c r="S28" s="613"/>
      <c r="T28" s="613"/>
    </row>
    <row r="29" spans="1:26" ht="11.25" customHeight="1" x14ac:dyDescent="0.2">
      <c r="A29" s="30" t="s">
        <v>177</v>
      </c>
      <c r="B29" s="82">
        <v>285</v>
      </c>
      <c r="C29" s="82">
        <v>37</v>
      </c>
      <c r="D29" s="82">
        <v>248</v>
      </c>
      <c r="E29" s="484" t="s">
        <v>623</v>
      </c>
      <c r="F29" s="82">
        <v>331</v>
      </c>
      <c r="G29" s="82">
        <v>38</v>
      </c>
      <c r="H29" s="82">
        <v>29</v>
      </c>
      <c r="I29" s="82">
        <v>9</v>
      </c>
      <c r="J29" s="82" t="s">
        <v>142</v>
      </c>
      <c r="K29" s="82">
        <v>293</v>
      </c>
      <c r="L29" s="82">
        <v>200</v>
      </c>
      <c r="M29" s="484" t="s">
        <v>623</v>
      </c>
      <c r="N29" s="82">
        <v>93</v>
      </c>
      <c r="O29" s="484" t="s">
        <v>623</v>
      </c>
      <c r="P29" s="82" t="s">
        <v>142</v>
      </c>
      <c r="Q29" s="612"/>
      <c r="R29" s="612"/>
      <c r="S29" s="613"/>
      <c r="T29" s="613"/>
    </row>
    <row r="30" spans="1:26" s="25" customFormat="1" ht="11.25" customHeight="1" x14ac:dyDescent="0.2">
      <c r="A30" s="79" t="s">
        <v>236</v>
      </c>
      <c r="B30" s="578">
        <v>36</v>
      </c>
      <c r="C30" s="578">
        <v>2</v>
      </c>
      <c r="D30" s="578">
        <v>34</v>
      </c>
      <c r="E30" s="578"/>
      <c r="F30" s="578">
        <v>42</v>
      </c>
      <c r="G30" s="578">
        <v>2</v>
      </c>
      <c r="H30" s="578">
        <v>1</v>
      </c>
      <c r="I30" s="578">
        <v>1</v>
      </c>
      <c r="J30" s="578" t="s">
        <v>142</v>
      </c>
      <c r="K30" s="578">
        <v>40</v>
      </c>
      <c r="L30" s="578">
        <v>24</v>
      </c>
      <c r="M30" s="578"/>
      <c r="N30" s="578">
        <v>16</v>
      </c>
      <c r="O30" s="578"/>
      <c r="P30" s="578" t="s">
        <v>142</v>
      </c>
      <c r="Q30" s="612"/>
      <c r="R30" s="612"/>
      <c r="S30" s="613"/>
      <c r="T30" s="613"/>
      <c r="U30" s="79"/>
      <c r="V30" s="79"/>
      <c r="W30" s="79"/>
      <c r="X30" s="79"/>
      <c r="Y30" s="79"/>
      <c r="Z30" s="79"/>
    </row>
    <row r="31" spans="1:26" ht="11.25" customHeight="1" x14ac:dyDescent="0.2">
      <c r="A31" s="30" t="s">
        <v>178</v>
      </c>
      <c r="B31" s="82">
        <v>123</v>
      </c>
      <c r="C31" s="82">
        <v>3</v>
      </c>
      <c r="D31" s="82">
        <v>120</v>
      </c>
      <c r="E31" s="82"/>
      <c r="F31" s="82">
        <v>154</v>
      </c>
      <c r="G31" s="82">
        <v>3</v>
      </c>
      <c r="H31" s="82">
        <v>2</v>
      </c>
      <c r="I31" s="82">
        <v>1</v>
      </c>
      <c r="J31" s="82" t="s">
        <v>142</v>
      </c>
      <c r="K31" s="82">
        <v>151</v>
      </c>
      <c r="L31" s="82">
        <v>77</v>
      </c>
      <c r="M31" s="82"/>
      <c r="N31" s="82">
        <v>73</v>
      </c>
      <c r="O31" s="82"/>
      <c r="P31" s="82">
        <v>1</v>
      </c>
      <c r="Q31" s="612"/>
      <c r="R31" s="612"/>
      <c r="S31" s="613"/>
      <c r="T31" s="613"/>
    </row>
    <row r="32" spans="1:26" ht="11.25" customHeight="1" x14ac:dyDescent="0.2">
      <c r="A32" s="30" t="s">
        <v>179</v>
      </c>
      <c r="B32" s="82">
        <v>286</v>
      </c>
      <c r="C32" s="82">
        <v>45</v>
      </c>
      <c r="D32" s="82">
        <v>241</v>
      </c>
      <c r="E32" s="484" t="s">
        <v>623</v>
      </c>
      <c r="F32" s="82">
        <v>353</v>
      </c>
      <c r="G32" s="82">
        <v>49</v>
      </c>
      <c r="H32" s="82">
        <v>32</v>
      </c>
      <c r="I32" s="82">
        <v>17</v>
      </c>
      <c r="J32" s="82" t="s">
        <v>142</v>
      </c>
      <c r="K32" s="82">
        <v>304</v>
      </c>
      <c r="L32" s="82">
        <v>195</v>
      </c>
      <c r="M32" s="484" t="s">
        <v>623</v>
      </c>
      <c r="N32" s="82">
        <v>108</v>
      </c>
      <c r="O32" s="82"/>
      <c r="P32" s="82">
        <v>1</v>
      </c>
      <c r="Q32" s="612"/>
      <c r="R32" s="612"/>
      <c r="S32" s="613"/>
      <c r="T32" s="613"/>
    </row>
    <row r="33" spans="1:26" s="25" customFormat="1" ht="11.25" customHeight="1" x14ac:dyDescent="0.2">
      <c r="A33" s="79" t="s">
        <v>237</v>
      </c>
      <c r="B33" s="578">
        <v>73</v>
      </c>
      <c r="C33" s="578">
        <v>5</v>
      </c>
      <c r="D33" s="578">
        <v>68</v>
      </c>
      <c r="E33" s="578"/>
      <c r="F33" s="578">
        <v>82</v>
      </c>
      <c r="G33" s="578">
        <v>5</v>
      </c>
      <c r="H33" s="578">
        <v>3</v>
      </c>
      <c r="I33" s="578">
        <v>2</v>
      </c>
      <c r="J33" s="578" t="s">
        <v>142</v>
      </c>
      <c r="K33" s="578">
        <v>77</v>
      </c>
      <c r="L33" s="578">
        <v>55</v>
      </c>
      <c r="M33" s="578"/>
      <c r="N33" s="578">
        <v>22</v>
      </c>
      <c r="O33" s="578"/>
      <c r="P33" s="578" t="s">
        <v>142</v>
      </c>
      <c r="Q33" s="612"/>
      <c r="R33" s="612"/>
      <c r="S33" s="613"/>
      <c r="T33" s="613"/>
      <c r="U33" s="79"/>
      <c r="V33" s="79"/>
      <c r="W33" s="79"/>
      <c r="X33" s="79"/>
      <c r="Y33" s="79"/>
      <c r="Z33" s="79"/>
    </row>
    <row r="34" spans="1:26" ht="11.25" customHeight="1" x14ac:dyDescent="0.2">
      <c r="B34" s="82"/>
      <c r="C34" s="82"/>
      <c r="D34" s="82"/>
      <c r="E34" s="82"/>
      <c r="F34" s="82"/>
      <c r="G34" s="82"/>
      <c r="H34" s="82"/>
      <c r="I34" s="82"/>
      <c r="J34" s="82"/>
      <c r="K34" s="82"/>
      <c r="L34" s="82"/>
      <c r="M34" s="82"/>
      <c r="N34" s="82"/>
      <c r="O34" s="82"/>
      <c r="P34" s="82"/>
      <c r="Q34" s="612"/>
      <c r="R34" s="612"/>
      <c r="S34" s="613"/>
      <c r="T34" s="613"/>
    </row>
    <row r="35" spans="1:26" ht="11.25" customHeight="1" x14ac:dyDescent="0.2">
      <c r="A35" s="30" t="s">
        <v>180</v>
      </c>
      <c r="B35" s="82">
        <v>53</v>
      </c>
      <c r="C35" s="82">
        <v>8</v>
      </c>
      <c r="D35" s="82">
        <v>45</v>
      </c>
      <c r="E35" s="82"/>
      <c r="F35" s="82">
        <v>70</v>
      </c>
      <c r="G35" s="82">
        <v>10</v>
      </c>
      <c r="H35" s="82">
        <v>6</v>
      </c>
      <c r="I35" s="82">
        <v>4</v>
      </c>
      <c r="J35" s="82" t="s">
        <v>142</v>
      </c>
      <c r="K35" s="82">
        <v>60</v>
      </c>
      <c r="L35" s="82">
        <v>35</v>
      </c>
      <c r="M35" s="82"/>
      <c r="N35" s="82">
        <v>25</v>
      </c>
      <c r="O35" s="82"/>
      <c r="P35" s="82" t="s">
        <v>142</v>
      </c>
      <c r="Q35" s="612"/>
      <c r="R35" s="612"/>
      <c r="S35" s="613"/>
      <c r="T35" s="613"/>
    </row>
    <row r="36" spans="1:26" ht="11.25" customHeight="1" x14ac:dyDescent="0.2">
      <c r="A36" s="30" t="s">
        <v>181</v>
      </c>
      <c r="B36" s="82">
        <v>60</v>
      </c>
      <c r="C36" s="82">
        <v>12</v>
      </c>
      <c r="D36" s="82">
        <v>48</v>
      </c>
      <c r="E36" s="484" t="s">
        <v>623</v>
      </c>
      <c r="F36" s="82">
        <v>68</v>
      </c>
      <c r="G36" s="82">
        <v>12</v>
      </c>
      <c r="H36" s="82">
        <v>9</v>
      </c>
      <c r="I36" s="82">
        <v>3</v>
      </c>
      <c r="J36" s="82" t="s">
        <v>142</v>
      </c>
      <c r="K36" s="82">
        <v>56</v>
      </c>
      <c r="L36" s="82">
        <v>38</v>
      </c>
      <c r="M36" s="484" t="s">
        <v>623</v>
      </c>
      <c r="N36" s="82">
        <v>18</v>
      </c>
      <c r="O36" s="82"/>
      <c r="P36" s="82" t="s">
        <v>142</v>
      </c>
      <c r="Q36" s="612"/>
      <c r="R36" s="612"/>
      <c r="S36" s="613"/>
      <c r="T36" s="613"/>
    </row>
    <row r="37" spans="1:26" ht="11.25" customHeight="1" x14ac:dyDescent="0.2">
      <c r="A37" s="30" t="s">
        <v>182</v>
      </c>
      <c r="B37" s="82">
        <v>84</v>
      </c>
      <c r="C37" s="82">
        <v>7</v>
      </c>
      <c r="D37" s="82">
        <v>77</v>
      </c>
      <c r="E37" s="484"/>
      <c r="F37" s="82">
        <v>107</v>
      </c>
      <c r="G37" s="82">
        <v>9</v>
      </c>
      <c r="H37" s="82">
        <v>6</v>
      </c>
      <c r="I37" s="82">
        <v>3</v>
      </c>
      <c r="J37" s="82" t="s">
        <v>142</v>
      </c>
      <c r="K37" s="82">
        <v>98</v>
      </c>
      <c r="L37" s="82">
        <v>50</v>
      </c>
      <c r="M37" s="484" t="s">
        <v>623</v>
      </c>
      <c r="N37" s="82">
        <v>48</v>
      </c>
      <c r="O37" s="82"/>
      <c r="P37" s="82" t="s">
        <v>142</v>
      </c>
      <c r="Q37" s="612"/>
      <c r="R37" s="612"/>
      <c r="S37" s="613"/>
      <c r="T37" s="613"/>
    </row>
    <row r="38" spans="1:26" ht="11.25" customHeight="1" x14ac:dyDescent="0.2">
      <c r="A38" s="30" t="s">
        <v>183</v>
      </c>
      <c r="B38" s="82">
        <v>69</v>
      </c>
      <c r="C38" s="82">
        <v>12</v>
      </c>
      <c r="D38" s="82">
        <v>57</v>
      </c>
      <c r="E38" s="82"/>
      <c r="F38" s="82">
        <v>85</v>
      </c>
      <c r="G38" s="82">
        <v>14</v>
      </c>
      <c r="H38" s="82">
        <v>9</v>
      </c>
      <c r="I38" s="82">
        <v>5</v>
      </c>
      <c r="J38" s="82" t="s">
        <v>142</v>
      </c>
      <c r="K38" s="82">
        <v>71</v>
      </c>
      <c r="L38" s="82">
        <v>47</v>
      </c>
      <c r="M38" s="82"/>
      <c r="N38" s="82">
        <v>24</v>
      </c>
      <c r="O38" s="82"/>
      <c r="P38" s="82" t="s">
        <v>142</v>
      </c>
      <c r="Q38" s="612"/>
      <c r="R38" s="612"/>
      <c r="S38" s="613"/>
      <c r="T38" s="613"/>
    </row>
    <row r="39" spans="1:26" ht="11.25" customHeight="1" x14ac:dyDescent="0.2">
      <c r="A39" s="30" t="s">
        <v>184</v>
      </c>
      <c r="B39" s="82">
        <v>57</v>
      </c>
      <c r="C39" s="82">
        <v>6</v>
      </c>
      <c r="D39" s="82">
        <v>51</v>
      </c>
      <c r="E39" s="82"/>
      <c r="F39" s="82">
        <v>85</v>
      </c>
      <c r="G39" s="82">
        <v>6</v>
      </c>
      <c r="H39" s="82">
        <v>4</v>
      </c>
      <c r="I39" s="82">
        <v>2</v>
      </c>
      <c r="J39" s="82" t="s">
        <v>142</v>
      </c>
      <c r="K39" s="82">
        <v>79</v>
      </c>
      <c r="L39" s="82">
        <v>48</v>
      </c>
      <c r="M39" s="82"/>
      <c r="N39" s="82">
        <v>31</v>
      </c>
      <c r="O39" s="82"/>
      <c r="P39" s="82" t="s">
        <v>142</v>
      </c>
      <c r="Q39" s="612"/>
      <c r="R39" s="612"/>
      <c r="S39" s="613"/>
      <c r="T39" s="613"/>
    </row>
    <row r="40" spans="1:26" ht="11.25" customHeight="1" x14ac:dyDescent="0.2">
      <c r="B40" s="82"/>
      <c r="C40" s="82"/>
      <c r="D40" s="82"/>
      <c r="E40" s="82"/>
      <c r="F40" s="82"/>
      <c r="G40" s="82"/>
      <c r="H40" s="82"/>
      <c r="I40" s="82"/>
      <c r="J40" s="82"/>
      <c r="K40" s="82"/>
      <c r="L40" s="82"/>
      <c r="M40" s="82"/>
      <c r="N40" s="82"/>
      <c r="O40" s="82"/>
      <c r="P40" s="82"/>
      <c r="Q40" s="612"/>
      <c r="R40" s="612"/>
      <c r="S40" s="613"/>
      <c r="T40" s="613"/>
    </row>
    <row r="41" spans="1:26" ht="11.25" customHeight="1" x14ac:dyDescent="0.2">
      <c r="A41" s="30" t="s">
        <v>185</v>
      </c>
      <c r="B41" s="82">
        <v>93</v>
      </c>
      <c r="C41" s="82">
        <v>12</v>
      </c>
      <c r="D41" s="82">
        <v>81</v>
      </c>
      <c r="E41" s="82"/>
      <c r="F41" s="82">
        <v>131</v>
      </c>
      <c r="G41" s="82">
        <v>14</v>
      </c>
      <c r="H41" s="82">
        <v>12</v>
      </c>
      <c r="I41" s="82">
        <v>2</v>
      </c>
      <c r="J41" s="82" t="s">
        <v>142</v>
      </c>
      <c r="K41" s="82">
        <v>117</v>
      </c>
      <c r="L41" s="82">
        <v>68</v>
      </c>
      <c r="M41" s="82"/>
      <c r="N41" s="82">
        <v>49</v>
      </c>
      <c r="O41" s="82"/>
      <c r="P41" s="82" t="s">
        <v>142</v>
      </c>
      <c r="Q41" s="612"/>
      <c r="R41" s="612"/>
      <c r="S41" s="613"/>
      <c r="T41" s="613"/>
    </row>
    <row r="42" spans="1:26" ht="11.25" customHeight="1" x14ac:dyDescent="0.2">
      <c r="A42" s="30" t="s">
        <v>186</v>
      </c>
      <c r="B42" s="82">
        <v>49</v>
      </c>
      <c r="C42" s="82">
        <v>5</v>
      </c>
      <c r="D42" s="82">
        <v>44</v>
      </c>
      <c r="E42" s="82"/>
      <c r="F42" s="82">
        <v>66</v>
      </c>
      <c r="G42" s="82">
        <v>5</v>
      </c>
      <c r="H42" s="82">
        <v>5</v>
      </c>
      <c r="I42" s="82" t="s">
        <v>142</v>
      </c>
      <c r="J42" s="82" t="s">
        <v>142</v>
      </c>
      <c r="K42" s="82">
        <v>61</v>
      </c>
      <c r="L42" s="82">
        <v>37</v>
      </c>
      <c r="M42" s="82"/>
      <c r="N42" s="82">
        <v>22</v>
      </c>
      <c r="O42" s="82"/>
      <c r="P42" s="82">
        <v>2</v>
      </c>
      <c r="Q42" s="612"/>
      <c r="R42" s="612"/>
      <c r="S42" s="613"/>
      <c r="T42" s="613"/>
    </row>
    <row r="43" spans="1:26" ht="11.25" customHeight="1" x14ac:dyDescent="0.2">
      <c r="A43" s="30" t="s">
        <v>187</v>
      </c>
      <c r="B43" s="82">
        <v>63</v>
      </c>
      <c r="C43" s="82">
        <v>8</v>
      </c>
      <c r="D43" s="82">
        <v>55</v>
      </c>
      <c r="E43" s="82"/>
      <c r="F43" s="82">
        <v>68</v>
      </c>
      <c r="G43" s="82">
        <v>8</v>
      </c>
      <c r="H43" s="82">
        <v>5</v>
      </c>
      <c r="I43" s="82">
        <v>3</v>
      </c>
      <c r="J43" s="82" t="s">
        <v>142</v>
      </c>
      <c r="K43" s="82">
        <v>60</v>
      </c>
      <c r="L43" s="82">
        <v>39</v>
      </c>
      <c r="M43" s="82"/>
      <c r="N43" s="82">
        <v>21</v>
      </c>
      <c r="O43" s="82"/>
      <c r="P43" s="82" t="s">
        <v>142</v>
      </c>
      <c r="Q43" s="612"/>
      <c r="R43" s="612"/>
      <c r="S43" s="613"/>
      <c r="T43" s="613"/>
    </row>
    <row r="44" spans="1:26" ht="11.25" customHeight="1" x14ac:dyDescent="0.2">
      <c r="A44" s="80" t="s">
        <v>188</v>
      </c>
      <c r="B44" s="58">
        <v>69</v>
      </c>
      <c r="C44" s="58">
        <v>12</v>
      </c>
      <c r="D44" s="58">
        <v>57</v>
      </c>
      <c r="E44" s="58"/>
      <c r="F44" s="58">
        <v>84</v>
      </c>
      <c r="G44" s="58">
        <v>13</v>
      </c>
      <c r="H44" s="58">
        <v>13</v>
      </c>
      <c r="I44" s="58" t="s">
        <v>142</v>
      </c>
      <c r="J44" s="58" t="s">
        <v>142</v>
      </c>
      <c r="K44" s="58">
        <v>71</v>
      </c>
      <c r="L44" s="58">
        <v>52</v>
      </c>
      <c r="M44" s="58"/>
      <c r="N44" s="58">
        <v>19</v>
      </c>
      <c r="O44" s="58"/>
      <c r="P44" s="58" t="s">
        <v>142</v>
      </c>
      <c r="Q44" s="612"/>
      <c r="R44" s="612"/>
      <c r="S44" s="613"/>
      <c r="T44" s="613"/>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U58"/>
  <sheetViews>
    <sheetView zoomScaleNormal="100" zoomScaleSheetLayoutView="100" workbookViewId="0">
      <pane ySplit="13" topLeftCell="A14" activePane="bottomLeft" state="frozen"/>
      <selection pane="bottomLeft" activeCell="Q1" sqref="Q1:T1048576"/>
    </sheetView>
  </sheetViews>
  <sheetFormatPr defaultColWidth="9.140625" defaultRowHeight="11.25" x14ac:dyDescent="0.2"/>
  <cols>
    <col min="1" max="1" width="12.7109375" style="11" customWidth="1"/>
    <col min="2" max="2" width="6.85546875" style="48" customWidth="1"/>
    <col min="3" max="3" width="11.42578125" style="48" customWidth="1"/>
    <col min="4" max="4" width="14" style="48" customWidth="1"/>
    <col min="5" max="5" width="1.140625" style="594" customWidth="1"/>
    <col min="6" max="12" width="6.85546875" style="48" customWidth="1"/>
    <col min="13" max="13" width="1.140625" style="594" customWidth="1"/>
    <col min="14" max="14" width="6.85546875" style="48" customWidth="1"/>
    <col min="15" max="15" width="1.140625" style="594" customWidth="1"/>
    <col min="16" max="16" width="9" style="48" customWidth="1"/>
    <col min="17" max="18" width="9.140625" style="609"/>
    <col min="19" max="20" width="9.140625" style="610"/>
    <col min="21" max="16384" width="9.140625" style="11"/>
  </cols>
  <sheetData>
    <row r="1" spans="1:21" s="10" customFormat="1" x14ac:dyDescent="0.2">
      <c r="A1" s="4" t="s">
        <v>250</v>
      </c>
      <c r="B1" s="7"/>
      <c r="C1" s="7"/>
      <c r="D1" s="7"/>
      <c r="E1" s="8"/>
      <c r="F1" s="7"/>
      <c r="G1" s="7"/>
      <c r="H1" s="7"/>
      <c r="I1" s="7"/>
      <c r="J1" s="7"/>
      <c r="K1" s="7"/>
      <c r="L1" s="7"/>
      <c r="M1" s="8"/>
      <c r="N1" s="7"/>
      <c r="O1" s="8"/>
      <c r="P1" s="7"/>
      <c r="Q1" s="609"/>
      <c r="R1" s="609"/>
      <c r="S1" s="610"/>
      <c r="T1" s="610"/>
    </row>
    <row r="2" spans="1:21" s="10" customFormat="1" x14ac:dyDescent="0.2">
      <c r="A2" s="4" t="s">
        <v>640</v>
      </c>
      <c r="B2" s="7"/>
      <c r="C2" s="7"/>
      <c r="D2" s="7"/>
      <c r="E2" s="8"/>
      <c r="F2" s="7"/>
      <c r="G2" s="7"/>
      <c r="H2" s="7"/>
      <c r="I2" s="7"/>
      <c r="J2" s="7"/>
      <c r="K2" s="7"/>
      <c r="L2" s="7"/>
      <c r="M2" s="8"/>
      <c r="N2" s="7"/>
      <c r="O2" s="8"/>
      <c r="P2" s="7"/>
      <c r="Q2" s="609"/>
      <c r="R2" s="609"/>
      <c r="S2" s="610"/>
      <c r="T2" s="610"/>
    </row>
    <row r="3" spans="1:21" s="10" customFormat="1" x14ac:dyDescent="0.2">
      <c r="A3" s="16" t="s">
        <v>251</v>
      </c>
      <c r="B3" s="7"/>
      <c r="C3" s="7"/>
      <c r="D3" s="7"/>
      <c r="E3" s="8"/>
      <c r="F3" s="7"/>
      <c r="G3" s="7"/>
      <c r="H3" s="7"/>
      <c r="I3" s="7"/>
      <c r="J3" s="7"/>
      <c r="K3" s="7"/>
      <c r="L3" s="7"/>
      <c r="M3" s="8"/>
      <c r="N3" s="7"/>
      <c r="O3" s="8"/>
      <c r="P3" s="7"/>
      <c r="Q3" s="609"/>
      <c r="R3" s="609"/>
      <c r="S3" s="610"/>
      <c r="T3" s="610"/>
    </row>
    <row r="4" spans="1:21" s="10" customFormat="1" x14ac:dyDescent="0.2">
      <c r="A4" s="27" t="s">
        <v>641</v>
      </c>
      <c r="B4" s="7"/>
      <c r="C4" s="7"/>
      <c r="D4" s="7"/>
      <c r="E4" s="8"/>
      <c r="F4" s="7"/>
      <c r="G4" s="7"/>
      <c r="H4" s="7"/>
      <c r="I4" s="7"/>
      <c r="J4" s="7"/>
      <c r="K4" s="7"/>
      <c r="L4" s="7"/>
      <c r="M4" s="8"/>
      <c r="N4" s="7"/>
      <c r="O4" s="8"/>
      <c r="P4" s="7"/>
      <c r="Q4" s="609"/>
      <c r="R4" s="609"/>
      <c r="S4" s="610"/>
      <c r="T4" s="610"/>
    </row>
    <row r="5" spans="1:21" s="3" customFormat="1" x14ac:dyDescent="0.2">
      <c r="A5" s="26"/>
      <c r="B5" s="265"/>
      <c r="C5" s="265"/>
      <c r="D5" s="265"/>
      <c r="E5" s="585"/>
      <c r="F5" s="265"/>
      <c r="G5" s="265"/>
      <c r="H5" s="265"/>
      <c r="I5" s="265"/>
      <c r="J5" s="265"/>
      <c r="K5" s="265"/>
      <c r="L5" s="265"/>
      <c r="M5" s="585"/>
      <c r="N5" s="265"/>
      <c r="O5" s="585"/>
      <c r="P5" s="265"/>
      <c r="Q5" s="609"/>
      <c r="R5" s="609"/>
      <c r="S5" s="610"/>
      <c r="T5" s="610"/>
    </row>
    <row r="6" spans="1:21" s="10" customFormat="1" x14ac:dyDescent="0.2">
      <c r="A6" s="4" t="s">
        <v>214</v>
      </c>
      <c r="B6" s="7" t="s">
        <v>121</v>
      </c>
      <c r="C6" s="7"/>
      <c r="D6" s="7"/>
      <c r="E6" s="8"/>
      <c r="F6" s="7" t="s">
        <v>203</v>
      </c>
      <c r="G6" s="7"/>
      <c r="H6" s="7"/>
      <c r="I6" s="7"/>
      <c r="J6" s="7"/>
      <c r="K6" s="7"/>
      <c r="L6" s="7"/>
      <c r="M6" s="8"/>
      <c r="N6" s="7"/>
      <c r="O6" s="8"/>
      <c r="P6" s="7"/>
      <c r="Q6" s="609"/>
      <c r="R6" s="609"/>
      <c r="S6" s="610"/>
      <c r="T6" s="610"/>
    </row>
    <row r="7" spans="1:21" s="10" customFormat="1" x14ac:dyDescent="0.2">
      <c r="A7" s="16" t="s">
        <v>215</v>
      </c>
      <c r="B7" s="24" t="s">
        <v>122</v>
      </c>
      <c r="C7" s="266"/>
      <c r="D7" s="266"/>
      <c r="E7" s="586"/>
      <c r="F7" s="24" t="s">
        <v>204</v>
      </c>
      <c r="G7" s="266"/>
      <c r="H7" s="266"/>
      <c r="I7" s="266"/>
      <c r="J7" s="266"/>
      <c r="K7" s="266"/>
      <c r="L7" s="266"/>
      <c r="M7" s="586"/>
      <c r="N7" s="266"/>
      <c r="O7" s="586"/>
      <c r="P7" s="266"/>
      <c r="Q7" s="609"/>
      <c r="R7" s="609"/>
      <c r="S7" s="610"/>
      <c r="T7" s="610"/>
    </row>
    <row r="8" spans="1:21" s="10" customFormat="1" x14ac:dyDescent="0.2">
      <c r="A8" s="10" t="s">
        <v>540</v>
      </c>
      <c r="B8" s="7" t="s">
        <v>153</v>
      </c>
      <c r="C8" s="7" t="s">
        <v>234</v>
      </c>
      <c r="D8" s="7"/>
      <c r="E8" s="8"/>
      <c r="F8" s="7" t="s">
        <v>153</v>
      </c>
      <c r="G8" s="7" t="s">
        <v>233</v>
      </c>
      <c r="H8" s="7"/>
      <c r="I8" s="7"/>
      <c r="J8" s="7"/>
      <c r="K8" s="7"/>
      <c r="L8" s="7"/>
      <c r="M8" s="8"/>
      <c r="N8" s="7"/>
      <c r="O8" s="8"/>
      <c r="P8" s="7"/>
      <c r="Q8" s="609"/>
      <c r="R8" s="609"/>
      <c r="S8" s="610"/>
      <c r="T8" s="610"/>
    </row>
    <row r="9" spans="1:21" s="10" customFormat="1" x14ac:dyDescent="0.2">
      <c r="A9" s="22" t="s">
        <v>541</v>
      </c>
      <c r="B9" s="581" t="s">
        <v>101</v>
      </c>
      <c r="C9" s="24" t="s">
        <v>205</v>
      </c>
      <c r="D9" s="266"/>
      <c r="E9" s="586"/>
      <c r="F9" s="582" t="s">
        <v>101</v>
      </c>
      <c r="G9" s="24" t="s">
        <v>206</v>
      </c>
      <c r="H9" s="266"/>
      <c r="I9" s="266"/>
      <c r="J9" s="266"/>
      <c r="K9" s="266"/>
      <c r="L9" s="266"/>
      <c r="M9" s="586"/>
      <c r="N9" s="266"/>
      <c r="O9" s="586"/>
      <c r="P9" s="266"/>
      <c r="Q9" s="609"/>
      <c r="R9" s="609"/>
      <c r="S9" s="610"/>
      <c r="T9" s="610"/>
    </row>
    <row r="10" spans="1:21" s="10" customFormat="1" x14ac:dyDescent="0.2">
      <c r="A10" s="4" t="s">
        <v>542</v>
      </c>
      <c r="B10" s="7"/>
      <c r="C10" s="7" t="s">
        <v>218</v>
      </c>
      <c r="D10" s="7" t="s">
        <v>207</v>
      </c>
      <c r="E10" s="8"/>
      <c r="F10" s="7"/>
      <c r="G10" s="7" t="s">
        <v>11</v>
      </c>
      <c r="H10" s="7"/>
      <c r="I10" s="48"/>
      <c r="J10" s="7"/>
      <c r="K10" s="7" t="s">
        <v>57</v>
      </c>
      <c r="L10" s="7"/>
      <c r="M10" s="8"/>
      <c r="N10" s="7"/>
      <c r="O10" s="8"/>
      <c r="P10" s="7"/>
      <c r="Q10" s="609"/>
      <c r="R10" s="609"/>
      <c r="S10" s="610"/>
      <c r="T10" s="610"/>
    </row>
    <row r="11" spans="1:21" s="10" customFormat="1" x14ac:dyDescent="0.2">
      <c r="A11" s="16" t="s">
        <v>543</v>
      </c>
      <c r="B11" s="7"/>
      <c r="C11" s="581" t="s">
        <v>212</v>
      </c>
      <c r="D11" s="24" t="s">
        <v>209</v>
      </c>
      <c r="E11" s="586"/>
      <c r="F11" s="510"/>
      <c r="G11" s="24" t="s">
        <v>210</v>
      </c>
      <c r="H11" s="266"/>
      <c r="I11" s="265"/>
      <c r="J11" s="266"/>
      <c r="K11" s="24" t="s">
        <v>58</v>
      </c>
      <c r="L11" s="266"/>
      <c r="M11" s="586"/>
      <c r="N11" s="266"/>
      <c r="O11" s="586"/>
      <c r="P11" s="266"/>
      <c r="Q11" s="609"/>
      <c r="R11" s="609"/>
      <c r="S11" s="610"/>
      <c r="T11" s="610"/>
    </row>
    <row r="12" spans="1:21" s="10" customFormat="1" x14ac:dyDescent="0.2">
      <c r="A12" s="4"/>
      <c r="B12" s="7"/>
      <c r="C12" s="7"/>
      <c r="D12" s="7" t="s">
        <v>213</v>
      </c>
      <c r="E12" s="8"/>
      <c r="F12" s="7"/>
      <c r="G12" s="7" t="s">
        <v>153</v>
      </c>
      <c r="H12" s="7" t="s">
        <v>154</v>
      </c>
      <c r="I12" s="7" t="s">
        <v>155</v>
      </c>
      <c r="J12" s="7" t="s">
        <v>119</v>
      </c>
      <c r="K12" s="7" t="s">
        <v>153</v>
      </c>
      <c r="L12" s="7" t="s">
        <v>154</v>
      </c>
      <c r="M12" s="8"/>
      <c r="N12" s="7" t="s">
        <v>155</v>
      </c>
      <c r="O12" s="8"/>
      <c r="P12" s="7" t="s">
        <v>119</v>
      </c>
      <c r="Q12" s="609"/>
      <c r="R12" s="609"/>
      <c r="S12" s="610"/>
      <c r="T12" s="610"/>
    </row>
    <row r="13" spans="1:21" s="19" customFormat="1" x14ac:dyDescent="0.2">
      <c r="A13" s="6"/>
      <c r="B13" s="266"/>
      <c r="C13" s="266"/>
      <c r="D13" s="24" t="s">
        <v>144</v>
      </c>
      <c r="E13" s="23"/>
      <c r="F13" s="266"/>
      <c r="G13" s="24" t="s">
        <v>101</v>
      </c>
      <c r="H13" s="24" t="s">
        <v>154</v>
      </c>
      <c r="I13" s="24" t="s">
        <v>59</v>
      </c>
      <c r="J13" s="24" t="s">
        <v>120</v>
      </c>
      <c r="K13" s="24" t="s">
        <v>101</v>
      </c>
      <c r="L13" s="24" t="s">
        <v>154</v>
      </c>
      <c r="M13" s="23"/>
      <c r="N13" s="24" t="s">
        <v>59</v>
      </c>
      <c r="O13" s="23"/>
      <c r="P13" s="24" t="s">
        <v>120</v>
      </c>
      <c r="Q13" s="609"/>
      <c r="R13" s="609"/>
      <c r="S13" s="610"/>
      <c r="T13" s="610"/>
    </row>
    <row r="14" spans="1:21" s="309" customFormat="1" x14ac:dyDescent="0.2">
      <c r="B14" s="583"/>
      <c r="C14" s="583"/>
      <c r="D14" s="583"/>
      <c r="E14" s="587"/>
      <c r="F14" s="583"/>
      <c r="G14" s="583"/>
      <c r="H14" s="583"/>
      <c r="I14" s="583"/>
      <c r="J14" s="583"/>
      <c r="K14" s="583"/>
      <c r="L14" s="583"/>
      <c r="M14" s="587"/>
      <c r="N14" s="583"/>
      <c r="O14" s="587"/>
      <c r="P14" s="583"/>
      <c r="Q14" s="611"/>
      <c r="R14" s="611"/>
      <c r="S14" s="57"/>
      <c r="T14" s="57"/>
    </row>
    <row r="15" spans="1:21" s="10" customFormat="1" x14ac:dyDescent="0.2">
      <c r="A15" s="9" t="s">
        <v>232</v>
      </c>
      <c r="B15" s="77">
        <v>2184</v>
      </c>
      <c r="C15" s="77">
        <v>254</v>
      </c>
      <c r="D15" s="77">
        <v>1930</v>
      </c>
      <c r="E15" s="588"/>
      <c r="F15" s="77">
        <v>2665</v>
      </c>
      <c r="G15" s="77">
        <v>270</v>
      </c>
      <c r="H15" s="82">
        <v>191</v>
      </c>
      <c r="I15" s="77">
        <v>79</v>
      </c>
      <c r="J15" s="7" t="s">
        <v>142</v>
      </c>
      <c r="K15" s="77">
        <v>2395</v>
      </c>
      <c r="L15" s="77">
        <v>1480</v>
      </c>
      <c r="M15" s="588"/>
      <c r="N15" s="7">
        <v>899</v>
      </c>
      <c r="O15" s="588"/>
      <c r="P15" s="7">
        <v>16</v>
      </c>
      <c r="Q15" s="612"/>
      <c r="R15" s="612"/>
      <c r="S15" s="613"/>
      <c r="T15" s="613"/>
    </row>
    <row r="16" spans="1:21" s="4" customFormat="1" ht="11.25" customHeight="1" x14ac:dyDescent="0.2">
      <c r="A16" s="9"/>
      <c r="B16" s="433"/>
      <c r="C16" s="433"/>
      <c r="D16" s="433"/>
      <c r="E16" s="432"/>
      <c r="F16" s="433"/>
      <c r="G16" s="433"/>
      <c r="H16" s="433"/>
      <c r="I16" s="433"/>
      <c r="J16" s="433"/>
      <c r="K16" s="433"/>
      <c r="L16" s="433"/>
      <c r="M16" s="432"/>
      <c r="N16" s="433"/>
      <c r="O16" s="432"/>
      <c r="P16" s="433"/>
      <c r="Q16" s="612"/>
      <c r="R16" s="612"/>
      <c r="S16" s="613"/>
      <c r="T16" s="613"/>
      <c r="U16" s="9"/>
    </row>
    <row r="17" spans="1:20" x14ac:dyDescent="0.2">
      <c r="A17" s="2" t="s">
        <v>198</v>
      </c>
      <c r="B17" s="42">
        <v>134</v>
      </c>
      <c r="C17" s="42">
        <v>17</v>
      </c>
      <c r="D17" s="42">
        <v>117</v>
      </c>
      <c r="E17" s="589"/>
      <c r="F17" s="42">
        <v>178</v>
      </c>
      <c r="G17" s="42">
        <v>18</v>
      </c>
      <c r="H17" s="82">
        <v>13</v>
      </c>
      <c r="I17" s="42">
        <v>5</v>
      </c>
      <c r="J17" s="48" t="s">
        <v>142</v>
      </c>
      <c r="K17" s="42">
        <v>160</v>
      </c>
      <c r="L17" s="42">
        <v>100</v>
      </c>
      <c r="M17" s="589"/>
      <c r="N17" s="48">
        <v>59</v>
      </c>
      <c r="O17" s="589"/>
      <c r="P17" s="48">
        <v>1</v>
      </c>
      <c r="Q17" s="612"/>
      <c r="R17" s="612"/>
      <c r="S17" s="613"/>
      <c r="T17" s="613"/>
    </row>
    <row r="18" spans="1:20" x14ac:dyDescent="0.2">
      <c r="A18" s="2" t="s">
        <v>199</v>
      </c>
      <c r="B18" s="42">
        <v>102</v>
      </c>
      <c r="C18" s="42">
        <v>16</v>
      </c>
      <c r="D18" s="42">
        <v>86</v>
      </c>
      <c r="E18" s="484" t="s">
        <v>623</v>
      </c>
      <c r="F18" s="42">
        <v>125</v>
      </c>
      <c r="G18" s="42">
        <v>17</v>
      </c>
      <c r="H18" s="82">
        <v>14</v>
      </c>
      <c r="I18" s="42">
        <v>3</v>
      </c>
      <c r="J18" s="48" t="s">
        <v>142</v>
      </c>
      <c r="K18" s="42">
        <v>108</v>
      </c>
      <c r="L18" s="42">
        <v>59</v>
      </c>
      <c r="M18" s="484" t="s">
        <v>623</v>
      </c>
      <c r="N18" s="48">
        <v>49</v>
      </c>
      <c r="O18" s="589"/>
      <c r="P18" s="48" t="s">
        <v>142</v>
      </c>
      <c r="Q18" s="612"/>
      <c r="R18" s="612"/>
      <c r="S18" s="613"/>
      <c r="T18" s="613"/>
    </row>
    <row r="19" spans="1:20" x14ac:dyDescent="0.2">
      <c r="A19" s="2" t="s">
        <v>200</v>
      </c>
      <c r="B19" s="42">
        <v>134</v>
      </c>
      <c r="C19" s="42">
        <v>20</v>
      </c>
      <c r="D19" s="42">
        <v>114</v>
      </c>
      <c r="E19" s="590"/>
      <c r="F19" s="42">
        <v>169</v>
      </c>
      <c r="G19" s="42">
        <v>21</v>
      </c>
      <c r="H19" s="82">
        <v>16</v>
      </c>
      <c r="I19" s="42">
        <v>5</v>
      </c>
      <c r="J19" s="48" t="s">
        <v>142</v>
      </c>
      <c r="K19" s="42">
        <v>148</v>
      </c>
      <c r="L19" s="82">
        <v>92</v>
      </c>
      <c r="M19" s="484" t="s">
        <v>623</v>
      </c>
      <c r="N19" s="48">
        <v>55</v>
      </c>
      <c r="O19" s="590"/>
      <c r="P19" s="48">
        <v>1</v>
      </c>
      <c r="Q19" s="612"/>
      <c r="R19" s="612"/>
      <c r="S19" s="613"/>
      <c r="T19" s="613"/>
    </row>
    <row r="20" spans="1:20" x14ac:dyDescent="0.2">
      <c r="A20" s="2"/>
      <c r="B20" s="42"/>
      <c r="C20" s="42"/>
      <c r="D20" s="42"/>
      <c r="E20" s="590"/>
      <c r="F20" s="42"/>
      <c r="G20" s="42"/>
      <c r="H20" s="82"/>
      <c r="I20" s="42"/>
      <c r="K20" s="42"/>
      <c r="L20" s="82"/>
      <c r="M20" s="590"/>
      <c r="O20" s="590"/>
      <c r="Q20" s="612"/>
      <c r="R20" s="612"/>
      <c r="S20" s="613"/>
      <c r="T20" s="613"/>
    </row>
    <row r="21" spans="1:20" x14ac:dyDescent="0.2">
      <c r="A21" s="2" t="s">
        <v>201</v>
      </c>
      <c r="B21" s="42">
        <v>159</v>
      </c>
      <c r="C21" s="42">
        <v>19</v>
      </c>
      <c r="D21" s="42">
        <v>140</v>
      </c>
      <c r="E21" s="589"/>
      <c r="F21" s="42">
        <v>190</v>
      </c>
      <c r="G21" s="42">
        <v>19</v>
      </c>
      <c r="H21" s="82">
        <v>11</v>
      </c>
      <c r="I21" s="42">
        <v>8</v>
      </c>
      <c r="J21" s="48" t="s">
        <v>142</v>
      </c>
      <c r="K21" s="42">
        <v>171</v>
      </c>
      <c r="L21" s="42">
        <v>108</v>
      </c>
      <c r="M21" s="589"/>
      <c r="N21" s="48">
        <v>63</v>
      </c>
      <c r="O21" s="589"/>
      <c r="P21" s="48" t="s">
        <v>142</v>
      </c>
      <c r="Q21" s="612"/>
      <c r="R21" s="612"/>
      <c r="S21" s="613"/>
      <c r="T21" s="613"/>
    </row>
    <row r="22" spans="1:20" x14ac:dyDescent="0.2">
      <c r="A22" s="2" t="s">
        <v>202</v>
      </c>
      <c r="B22" s="42">
        <v>222</v>
      </c>
      <c r="C22" s="42">
        <v>21</v>
      </c>
      <c r="D22" s="42">
        <v>201</v>
      </c>
      <c r="E22" s="484" t="s">
        <v>623</v>
      </c>
      <c r="F22" s="42">
        <v>265</v>
      </c>
      <c r="G22" s="42">
        <v>22</v>
      </c>
      <c r="H22" s="82">
        <v>18</v>
      </c>
      <c r="I22" s="42">
        <v>4</v>
      </c>
      <c r="J22" s="48" t="s">
        <v>142</v>
      </c>
      <c r="K22" s="42">
        <v>243</v>
      </c>
      <c r="L22" s="42">
        <v>153</v>
      </c>
      <c r="M22" s="484" t="s">
        <v>623</v>
      </c>
      <c r="N22" s="48">
        <v>90</v>
      </c>
      <c r="O22" s="589"/>
      <c r="P22" s="48" t="s">
        <v>142</v>
      </c>
      <c r="Q22" s="612"/>
      <c r="R22" s="612"/>
      <c r="S22" s="613"/>
      <c r="T22" s="613"/>
    </row>
    <row r="23" spans="1:20" x14ac:dyDescent="0.2">
      <c r="A23" s="2" t="s">
        <v>191</v>
      </c>
      <c r="B23" s="42">
        <v>193</v>
      </c>
      <c r="C23" s="42">
        <v>27</v>
      </c>
      <c r="D23" s="42">
        <v>166</v>
      </c>
      <c r="E23" s="590"/>
      <c r="F23" s="42">
        <v>232</v>
      </c>
      <c r="G23" s="42">
        <v>28</v>
      </c>
      <c r="H23" s="82">
        <v>21</v>
      </c>
      <c r="I23" s="42">
        <v>7</v>
      </c>
      <c r="J23" s="48" t="s">
        <v>142</v>
      </c>
      <c r="K23" s="42">
        <v>204</v>
      </c>
      <c r="L23" s="82">
        <v>123</v>
      </c>
      <c r="M23" s="590"/>
      <c r="N23" s="48">
        <v>80</v>
      </c>
      <c r="O23" s="590"/>
      <c r="P23" s="48">
        <v>1</v>
      </c>
      <c r="Q23" s="612"/>
      <c r="R23" s="612"/>
      <c r="S23" s="613"/>
      <c r="T23" s="613"/>
    </row>
    <row r="24" spans="1:20" x14ac:dyDescent="0.2">
      <c r="A24" s="2"/>
      <c r="B24" s="42"/>
      <c r="C24" s="42"/>
      <c r="D24" s="42"/>
      <c r="E24" s="590"/>
      <c r="F24" s="42"/>
      <c r="G24" s="42"/>
      <c r="H24" s="82"/>
      <c r="I24" s="42"/>
      <c r="K24" s="42"/>
      <c r="L24" s="82"/>
      <c r="M24" s="590"/>
      <c r="O24" s="590"/>
      <c r="Q24" s="612"/>
      <c r="R24" s="612"/>
      <c r="S24" s="613"/>
      <c r="T24" s="613"/>
    </row>
    <row r="25" spans="1:20" x14ac:dyDescent="0.2">
      <c r="A25" s="2" t="s">
        <v>192</v>
      </c>
      <c r="B25" s="42">
        <v>232</v>
      </c>
      <c r="C25" s="42">
        <v>27</v>
      </c>
      <c r="D25" s="42">
        <v>205</v>
      </c>
      <c r="E25" s="590"/>
      <c r="F25" s="42">
        <v>265</v>
      </c>
      <c r="G25" s="42">
        <v>27</v>
      </c>
      <c r="H25" s="82">
        <v>20</v>
      </c>
      <c r="I25" s="42">
        <v>7</v>
      </c>
      <c r="J25" s="48" t="s">
        <v>142</v>
      </c>
      <c r="K25" s="42">
        <v>238</v>
      </c>
      <c r="L25" s="82">
        <v>157</v>
      </c>
      <c r="M25" s="590"/>
      <c r="N25" s="48">
        <v>78</v>
      </c>
      <c r="O25" s="590"/>
      <c r="P25" s="48">
        <v>3</v>
      </c>
      <c r="Q25" s="612"/>
      <c r="R25" s="612"/>
      <c r="S25" s="613"/>
      <c r="T25" s="613"/>
    </row>
    <row r="26" spans="1:20" x14ac:dyDescent="0.2">
      <c r="A26" s="2" t="s">
        <v>193</v>
      </c>
      <c r="B26" s="42">
        <v>232</v>
      </c>
      <c r="C26" s="42">
        <v>24</v>
      </c>
      <c r="D26" s="42">
        <v>208</v>
      </c>
      <c r="E26" s="589"/>
      <c r="F26" s="42">
        <v>283</v>
      </c>
      <c r="G26" s="42">
        <v>25</v>
      </c>
      <c r="H26" s="82">
        <v>16</v>
      </c>
      <c r="I26" s="42">
        <v>9</v>
      </c>
      <c r="J26" s="48" t="s">
        <v>142</v>
      </c>
      <c r="K26" s="42">
        <v>258</v>
      </c>
      <c r="L26" s="42">
        <v>157</v>
      </c>
      <c r="M26" s="589"/>
      <c r="N26" s="48">
        <v>97</v>
      </c>
      <c r="O26" s="589"/>
      <c r="P26" s="48">
        <v>4</v>
      </c>
      <c r="Q26" s="612"/>
      <c r="R26" s="612"/>
      <c r="S26" s="613"/>
      <c r="T26" s="613"/>
    </row>
    <row r="27" spans="1:20" x14ac:dyDescent="0.2">
      <c r="A27" s="2" t="s">
        <v>194</v>
      </c>
      <c r="B27" s="42">
        <v>230</v>
      </c>
      <c r="C27" s="42">
        <v>25</v>
      </c>
      <c r="D27" s="42">
        <v>205</v>
      </c>
      <c r="E27" s="484" t="s">
        <v>623</v>
      </c>
      <c r="F27" s="42">
        <v>279</v>
      </c>
      <c r="G27" s="42">
        <v>32</v>
      </c>
      <c r="H27" s="82">
        <v>25</v>
      </c>
      <c r="I27" s="42">
        <v>7</v>
      </c>
      <c r="J27" s="48" t="s">
        <v>142</v>
      </c>
      <c r="K27" s="42">
        <v>247</v>
      </c>
      <c r="L27" s="42">
        <v>164</v>
      </c>
      <c r="M27" s="589"/>
      <c r="N27" s="48">
        <v>83</v>
      </c>
      <c r="O27" s="484" t="s">
        <v>623</v>
      </c>
      <c r="P27" s="48" t="s">
        <v>142</v>
      </c>
      <c r="Q27" s="612"/>
      <c r="R27" s="612"/>
      <c r="S27" s="613"/>
      <c r="T27" s="613"/>
    </row>
    <row r="28" spans="1:20" x14ac:dyDescent="0.2">
      <c r="A28" s="2"/>
      <c r="B28" s="42"/>
      <c r="C28" s="42"/>
      <c r="D28" s="42"/>
      <c r="E28" s="589"/>
      <c r="F28" s="42"/>
      <c r="G28" s="42"/>
      <c r="H28" s="82"/>
      <c r="I28" s="42"/>
      <c r="K28" s="42"/>
      <c r="L28" s="42"/>
      <c r="M28" s="589"/>
      <c r="O28" s="589"/>
      <c r="Q28" s="612"/>
      <c r="R28" s="612"/>
      <c r="S28" s="613"/>
      <c r="T28" s="613"/>
    </row>
    <row r="29" spans="1:20" x14ac:dyDescent="0.2">
      <c r="A29" s="2" t="s">
        <v>195</v>
      </c>
      <c r="B29" s="42">
        <v>180</v>
      </c>
      <c r="C29" s="42">
        <v>15</v>
      </c>
      <c r="D29" s="42">
        <v>165</v>
      </c>
      <c r="E29" s="484" t="s">
        <v>623</v>
      </c>
      <c r="F29" s="42">
        <v>220</v>
      </c>
      <c r="G29" s="42">
        <v>15</v>
      </c>
      <c r="H29" s="82">
        <v>10</v>
      </c>
      <c r="I29" s="42">
        <v>5</v>
      </c>
      <c r="J29" s="48" t="s">
        <v>142</v>
      </c>
      <c r="K29" s="42">
        <v>205</v>
      </c>
      <c r="L29" s="42">
        <v>132</v>
      </c>
      <c r="M29" s="484" t="s">
        <v>623</v>
      </c>
      <c r="N29" s="48">
        <v>72</v>
      </c>
      <c r="O29" s="589"/>
      <c r="P29" s="48">
        <v>1</v>
      </c>
      <c r="Q29" s="612"/>
      <c r="R29" s="612"/>
      <c r="S29" s="613"/>
      <c r="T29" s="613"/>
    </row>
    <row r="30" spans="1:20" x14ac:dyDescent="0.2">
      <c r="A30" s="2" t="s">
        <v>196</v>
      </c>
      <c r="B30" s="42">
        <v>180</v>
      </c>
      <c r="C30" s="42">
        <v>16</v>
      </c>
      <c r="D30" s="42">
        <v>164</v>
      </c>
      <c r="E30" s="589"/>
      <c r="F30" s="42">
        <v>229</v>
      </c>
      <c r="G30" s="42">
        <v>16</v>
      </c>
      <c r="H30" s="82">
        <v>7</v>
      </c>
      <c r="I30" s="42">
        <v>9</v>
      </c>
      <c r="J30" s="48" t="s">
        <v>142</v>
      </c>
      <c r="K30" s="42">
        <v>213</v>
      </c>
      <c r="L30" s="42">
        <v>126</v>
      </c>
      <c r="M30" s="589"/>
      <c r="N30" s="48">
        <v>83</v>
      </c>
      <c r="O30" s="589"/>
      <c r="P30" s="48">
        <v>4</v>
      </c>
      <c r="Q30" s="612"/>
      <c r="R30" s="612"/>
      <c r="S30" s="613"/>
      <c r="T30" s="613"/>
    </row>
    <row r="31" spans="1:20" x14ac:dyDescent="0.2">
      <c r="A31" s="1" t="s">
        <v>197</v>
      </c>
      <c r="B31" s="199">
        <v>186</v>
      </c>
      <c r="C31" s="199">
        <v>27</v>
      </c>
      <c r="D31" s="199">
        <v>159</v>
      </c>
      <c r="E31" s="591"/>
      <c r="F31" s="199">
        <v>230</v>
      </c>
      <c r="G31" s="199">
        <v>30</v>
      </c>
      <c r="H31" s="58">
        <v>20</v>
      </c>
      <c r="I31" s="199">
        <v>10</v>
      </c>
      <c r="J31" s="265" t="s">
        <v>142</v>
      </c>
      <c r="K31" s="199">
        <v>200</v>
      </c>
      <c r="L31" s="58">
        <v>109</v>
      </c>
      <c r="M31" s="591"/>
      <c r="N31" s="265">
        <v>90</v>
      </c>
      <c r="O31" s="591"/>
      <c r="P31" s="265">
        <v>1</v>
      </c>
      <c r="Q31" s="612"/>
      <c r="R31" s="612"/>
      <c r="S31" s="613"/>
      <c r="T31" s="613"/>
    </row>
    <row r="32" spans="1:20" x14ac:dyDescent="0.2">
      <c r="A32" s="150"/>
      <c r="B32" s="42"/>
      <c r="C32" s="42"/>
      <c r="D32" s="42"/>
      <c r="E32" s="589"/>
      <c r="F32" s="42"/>
      <c r="G32" s="42"/>
      <c r="H32" s="42"/>
      <c r="I32" s="42"/>
      <c r="J32" s="42"/>
      <c r="K32" s="42"/>
      <c r="L32" s="42"/>
      <c r="M32" s="589"/>
      <c r="N32" s="42"/>
      <c r="O32" s="589"/>
      <c r="P32" s="42"/>
      <c r="Q32" s="612"/>
      <c r="R32" s="612"/>
      <c r="S32" s="613"/>
      <c r="T32" s="613"/>
    </row>
    <row r="33" spans="1:20" s="10" customFormat="1" x14ac:dyDescent="0.2">
      <c r="A33" s="9" t="s">
        <v>232</v>
      </c>
      <c r="B33" s="77">
        <v>2184</v>
      </c>
      <c r="C33" s="77">
        <v>254</v>
      </c>
      <c r="D33" s="77">
        <v>1930</v>
      </c>
      <c r="E33" s="588"/>
      <c r="F33" s="77">
        <v>2665</v>
      </c>
      <c r="G33" s="77">
        <v>270</v>
      </c>
      <c r="H33" s="77">
        <v>191</v>
      </c>
      <c r="I33" s="77">
        <v>79</v>
      </c>
      <c r="J33" s="82" t="s">
        <v>142</v>
      </c>
      <c r="K33" s="77">
        <v>2395</v>
      </c>
      <c r="L33" s="77">
        <v>1480</v>
      </c>
      <c r="M33" s="588"/>
      <c r="N33" s="77">
        <v>899</v>
      </c>
      <c r="O33" s="588"/>
      <c r="P33" s="77">
        <v>16</v>
      </c>
      <c r="Q33" s="612"/>
      <c r="R33" s="612"/>
      <c r="S33" s="613"/>
      <c r="T33" s="613"/>
    </row>
    <row r="34" spans="1:20" x14ac:dyDescent="0.2">
      <c r="B34" s="584"/>
      <c r="C34" s="584"/>
      <c r="D34" s="584"/>
      <c r="E34" s="592"/>
      <c r="F34" s="584"/>
      <c r="G34" s="584"/>
      <c r="H34" s="584"/>
      <c r="I34" s="584"/>
      <c r="J34" s="584"/>
      <c r="K34" s="584"/>
      <c r="L34" s="584"/>
      <c r="M34" s="592"/>
      <c r="N34" s="584"/>
      <c r="O34" s="592"/>
      <c r="P34" s="584"/>
      <c r="Q34" s="612"/>
      <c r="R34" s="612"/>
      <c r="S34" s="613"/>
      <c r="T34" s="613"/>
    </row>
    <row r="35" spans="1:20" x14ac:dyDescent="0.2">
      <c r="A35" s="2" t="s">
        <v>433</v>
      </c>
      <c r="B35" s="42">
        <v>315</v>
      </c>
      <c r="C35" s="42">
        <v>34</v>
      </c>
      <c r="D35" s="42">
        <v>281</v>
      </c>
      <c r="E35" s="484" t="s">
        <v>623</v>
      </c>
      <c r="F35" s="42">
        <v>380</v>
      </c>
      <c r="G35" s="42">
        <v>36</v>
      </c>
      <c r="H35" s="42">
        <v>23</v>
      </c>
      <c r="I35" s="42">
        <v>13</v>
      </c>
      <c r="J35" s="82" t="s">
        <v>142</v>
      </c>
      <c r="K35" s="42">
        <v>344</v>
      </c>
      <c r="L35" s="42">
        <v>197</v>
      </c>
      <c r="M35" s="484" t="s">
        <v>623</v>
      </c>
      <c r="N35" s="42">
        <v>147</v>
      </c>
      <c r="O35" s="589"/>
      <c r="P35" s="82" t="s">
        <v>142</v>
      </c>
      <c r="Q35" s="612"/>
      <c r="R35" s="612"/>
      <c r="S35" s="613"/>
      <c r="T35" s="613"/>
    </row>
    <row r="36" spans="1:20" x14ac:dyDescent="0.2">
      <c r="A36" s="2" t="s">
        <v>434</v>
      </c>
      <c r="B36" s="42">
        <v>296</v>
      </c>
      <c r="C36" s="42">
        <v>26</v>
      </c>
      <c r="D36" s="42">
        <v>270</v>
      </c>
      <c r="E36" s="484" t="s">
        <v>623</v>
      </c>
      <c r="F36" s="42">
        <v>341</v>
      </c>
      <c r="G36" s="42">
        <v>27</v>
      </c>
      <c r="H36" s="42">
        <v>23</v>
      </c>
      <c r="I36" s="42">
        <v>4</v>
      </c>
      <c r="J36" s="82" t="s">
        <v>142</v>
      </c>
      <c r="K36" s="42">
        <v>314</v>
      </c>
      <c r="L36" s="42">
        <v>192</v>
      </c>
      <c r="M36" s="484" t="s">
        <v>623</v>
      </c>
      <c r="N36" s="42">
        <v>120</v>
      </c>
      <c r="O36" s="589"/>
      <c r="P36" s="42">
        <v>2</v>
      </c>
      <c r="Q36" s="612"/>
      <c r="R36" s="612"/>
      <c r="S36" s="613"/>
      <c r="T36" s="613"/>
    </row>
    <row r="37" spans="1:20" x14ac:dyDescent="0.2">
      <c r="A37" s="2" t="s">
        <v>435</v>
      </c>
      <c r="B37" s="42">
        <v>335</v>
      </c>
      <c r="C37" s="42">
        <v>37</v>
      </c>
      <c r="D37" s="42">
        <v>298</v>
      </c>
      <c r="E37" s="484" t="s">
        <v>623</v>
      </c>
      <c r="F37" s="42">
        <v>400</v>
      </c>
      <c r="G37" s="42">
        <v>40</v>
      </c>
      <c r="H37" s="42">
        <v>28</v>
      </c>
      <c r="I37" s="42">
        <v>12</v>
      </c>
      <c r="J37" s="82" t="s">
        <v>142</v>
      </c>
      <c r="K37" s="42">
        <v>360</v>
      </c>
      <c r="L37" s="42">
        <v>220</v>
      </c>
      <c r="M37" s="484" t="s">
        <v>623</v>
      </c>
      <c r="N37" s="42">
        <v>140</v>
      </c>
      <c r="O37" s="589"/>
      <c r="P37" s="82" t="s">
        <v>142</v>
      </c>
      <c r="Q37" s="612"/>
      <c r="R37" s="612"/>
      <c r="S37" s="613"/>
      <c r="T37" s="613"/>
    </row>
    <row r="38" spans="1:20" x14ac:dyDescent="0.2">
      <c r="A38" s="2" t="s">
        <v>436</v>
      </c>
      <c r="B38" s="42">
        <v>322</v>
      </c>
      <c r="C38" s="42">
        <v>40</v>
      </c>
      <c r="D38" s="42">
        <v>282</v>
      </c>
      <c r="E38" s="484" t="s">
        <v>623</v>
      </c>
      <c r="F38" s="42">
        <v>395</v>
      </c>
      <c r="G38" s="42">
        <v>42</v>
      </c>
      <c r="H38" s="42">
        <v>27</v>
      </c>
      <c r="I38" s="42">
        <v>15</v>
      </c>
      <c r="J38" s="82" t="s">
        <v>142</v>
      </c>
      <c r="K38" s="42">
        <v>353</v>
      </c>
      <c r="L38" s="42">
        <v>226</v>
      </c>
      <c r="M38" s="589"/>
      <c r="N38" s="42">
        <v>123</v>
      </c>
      <c r="O38" s="484" t="s">
        <v>623</v>
      </c>
      <c r="P38" s="42">
        <v>4</v>
      </c>
      <c r="Q38" s="612"/>
      <c r="R38" s="612"/>
      <c r="S38" s="613"/>
      <c r="T38" s="613"/>
    </row>
    <row r="39" spans="1:20" x14ac:dyDescent="0.2">
      <c r="A39" s="2" t="s">
        <v>437</v>
      </c>
      <c r="B39" s="42">
        <v>345</v>
      </c>
      <c r="C39" s="42">
        <v>44</v>
      </c>
      <c r="D39" s="42">
        <v>301</v>
      </c>
      <c r="E39" s="589"/>
      <c r="F39" s="42">
        <v>427</v>
      </c>
      <c r="G39" s="42">
        <v>48</v>
      </c>
      <c r="H39" s="42">
        <v>31</v>
      </c>
      <c r="I39" s="42">
        <v>17</v>
      </c>
      <c r="J39" s="82" t="s">
        <v>142</v>
      </c>
      <c r="K39" s="42">
        <v>379</v>
      </c>
      <c r="L39" s="42">
        <v>226</v>
      </c>
      <c r="M39" s="484" t="s">
        <v>623</v>
      </c>
      <c r="N39" s="42">
        <v>150</v>
      </c>
      <c r="O39" s="589"/>
      <c r="P39" s="42">
        <v>3</v>
      </c>
      <c r="Q39" s="612"/>
      <c r="R39" s="612"/>
      <c r="S39" s="613"/>
      <c r="T39" s="613"/>
    </row>
    <row r="40" spans="1:20" x14ac:dyDescent="0.2">
      <c r="A40" s="2" t="s">
        <v>438</v>
      </c>
      <c r="B40" s="42">
        <v>299</v>
      </c>
      <c r="C40" s="42">
        <v>43</v>
      </c>
      <c r="D40" s="42">
        <v>256</v>
      </c>
      <c r="E40" s="589"/>
      <c r="F40" s="42">
        <v>389</v>
      </c>
      <c r="G40" s="42">
        <v>44</v>
      </c>
      <c r="H40" s="42">
        <v>36</v>
      </c>
      <c r="I40" s="42">
        <v>8</v>
      </c>
      <c r="J40" s="82" t="s">
        <v>142</v>
      </c>
      <c r="K40" s="42">
        <v>345</v>
      </c>
      <c r="L40" s="42">
        <v>220</v>
      </c>
      <c r="M40" s="589"/>
      <c r="N40" s="42">
        <v>122</v>
      </c>
      <c r="O40" s="589"/>
      <c r="P40" s="42">
        <v>3</v>
      </c>
      <c r="Q40" s="612"/>
      <c r="R40" s="612"/>
      <c r="S40" s="613"/>
      <c r="T40" s="613"/>
    </row>
    <row r="41" spans="1:20" x14ac:dyDescent="0.2">
      <c r="A41" s="1" t="s">
        <v>439</v>
      </c>
      <c r="B41" s="199">
        <v>272</v>
      </c>
      <c r="C41" s="199">
        <v>30</v>
      </c>
      <c r="D41" s="199">
        <v>242</v>
      </c>
      <c r="E41" s="593"/>
      <c r="F41" s="199">
        <v>333</v>
      </c>
      <c r="G41" s="199">
        <v>33</v>
      </c>
      <c r="H41" s="199">
        <v>23</v>
      </c>
      <c r="I41" s="199">
        <v>10</v>
      </c>
      <c r="J41" s="58" t="s">
        <v>142</v>
      </c>
      <c r="K41" s="199">
        <v>300</v>
      </c>
      <c r="L41" s="199">
        <v>199</v>
      </c>
      <c r="M41" s="593"/>
      <c r="N41" s="199">
        <v>97</v>
      </c>
      <c r="O41" s="593"/>
      <c r="P41" s="199">
        <v>4</v>
      </c>
      <c r="Q41" s="612"/>
      <c r="R41" s="612"/>
      <c r="S41" s="613"/>
      <c r="T41" s="613"/>
    </row>
    <row r="42" spans="1:20" x14ac:dyDescent="0.2">
      <c r="A42" s="150"/>
      <c r="B42" s="42"/>
      <c r="C42" s="42"/>
      <c r="D42" s="42"/>
      <c r="E42" s="589"/>
      <c r="F42" s="42"/>
      <c r="G42" s="42"/>
      <c r="H42" s="42"/>
      <c r="I42" s="42"/>
      <c r="J42" s="42"/>
      <c r="K42" s="42"/>
      <c r="L42" s="42"/>
      <c r="M42" s="589"/>
      <c r="N42" s="42"/>
      <c r="O42" s="589"/>
      <c r="P42" s="42"/>
      <c r="Q42" s="612"/>
      <c r="R42" s="612"/>
      <c r="S42" s="613"/>
      <c r="T42" s="613"/>
    </row>
    <row r="43" spans="1:20" s="10" customFormat="1" x14ac:dyDescent="0.2">
      <c r="A43" s="9" t="s">
        <v>232</v>
      </c>
      <c r="B43" s="77">
        <v>2184</v>
      </c>
      <c r="C43" s="77">
        <v>254</v>
      </c>
      <c r="D43" s="77">
        <v>1930</v>
      </c>
      <c r="E43" s="588"/>
      <c r="F43" s="77">
        <v>2665</v>
      </c>
      <c r="G43" s="77">
        <v>270</v>
      </c>
      <c r="H43" s="77">
        <v>191</v>
      </c>
      <c r="I43" s="77">
        <v>79</v>
      </c>
      <c r="J43" s="82" t="s">
        <v>142</v>
      </c>
      <c r="K43" s="77">
        <v>2395</v>
      </c>
      <c r="L43" s="77">
        <v>1480</v>
      </c>
      <c r="M43" s="588"/>
      <c r="N43" s="77">
        <v>899</v>
      </c>
      <c r="O43" s="588"/>
      <c r="P43" s="77">
        <v>16</v>
      </c>
      <c r="Q43" s="612"/>
      <c r="R43" s="612"/>
      <c r="S43" s="613"/>
      <c r="T43" s="613"/>
    </row>
    <row r="44" spans="1:20" x14ac:dyDescent="0.2">
      <c r="B44" s="584"/>
      <c r="C44" s="584"/>
      <c r="D44" s="584"/>
      <c r="E44" s="592"/>
      <c r="F44" s="584"/>
      <c r="G44" s="584"/>
      <c r="H44" s="584"/>
      <c r="I44" s="584"/>
      <c r="J44" s="584"/>
      <c r="K44" s="584"/>
      <c r="L44" s="584"/>
      <c r="M44" s="592"/>
      <c r="N44" s="584"/>
      <c r="O44" s="592"/>
      <c r="P44" s="584"/>
      <c r="Q44" s="612"/>
      <c r="R44" s="612"/>
      <c r="S44" s="613"/>
      <c r="T44" s="613"/>
    </row>
    <row r="45" spans="1:20" x14ac:dyDescent="0.2">
      <c r="A45" s="2" t="s">
        <v>252</v>
      </c>
      <c r="B45" s="42">
        <v>81</v>
      </c>
      <c r="C45" s="42">
        <v>10</v>
      </c>
      <c r="D45" s="42">
        <v>71</v>
      </c>
      <c r="E45" s="589"/>
      <c r="F45" s="42">
        <v>105</v>
      </c>
      <c r="G45" s="42">
        <v>10</v>
      </c>
      <c r="H45" s="42">
        <v>7</v>
      </c>
      <c r="I45" s="42">
        <v>3</v>
      </c>
      <c r="J45" s="82" t="s">
        <v>142</v>
      </c>
      <c r="K45" s="42">
        <v>95</v>
      </c>
      <c r="L45" s="42">
        <v>72</v>
      </c>
      <c r="M45" s="589"/>
      <c r="N45" s="42">
        <v>21</v>
      </c>
      <c r="O45" s="589"/>
      <c r="P45" s="42">
        <v>2</v>
      </c>
      <c r="Q45" s="612"/>
      <c r="R45" s="612"/>
      <c r="S45" s="613"/>
      <c r="T45" s="613"/>
    </row>
    <row r="46" spans="1:20" x14ac:dyDescent="0.2">
      <c r="A46" s="94" t="s">
        <v>253</v>
      </c>
      <c r="B46" s="42">
        <v>54</v>
      </c>
      <c r="C46" s="42">
        <v>9</v>
      </c>
      <c r="D46" s="42">
        <v>45</v>
      </c>
      <c r="E46" s="589"/>
      <c r="F46" s="42">
        <v>69</v>
      </c>
      <c r="G46" s="42">
        <v>9</v>
      </c>
      <c r="H46" s="42">
        <v>8</v>
      </c>
      <c r="I46" s="42">
        <v>1</v>
      </c>
      <c r="J46" s="82" t="s">
        <v>142</v>
      </c>
      <c r="K46" s="42">
        <v>60</v>
      </c>
      <c r="L46" s="42">
        <v>43</v>
      </c>
      <c r="M46" s="589"/>
      <c r="N46" s="42">
        <v>16</v>
      </c>
      <c r="O46" s="589"/>
      <c r="P46" s="42">
        <v>1</v>
      </c>
      <c r="Q46" s="612"/>
      <c r="R46" s="612"/>
      <c r="S46" s="613"/>
      <c r="T46" s="613"/>
    </row>
    <row r="47" spans="1:20" x14ac:dyDescent="0.2">
      <c r="A47" s="94" t="s">
        <v>254</v>
      </c>
      <c r="B47" s="42">
        <v>56</v>
      </c>
      <c r="C47" s="42">
        <v>7</v>
      </c>
      <c r="D47" s="42">
        <v>49</v>
      </c>
      <c r="E47" s="589"/>
      <c r="F47" s="42">
        <v>68</v>
      </c>
      <c r="G47" s="42">
        <v>7</v>
      </c>
      <c r="H47" s="42">
        <v>4</v>
      </c>
      <c r="I47" s="42">
        <v>3</v>
      </c>
      <c r="J47" s="82" t="s">
        <v>142</v>
      </c>
      <c r="K47" s="42">
        <v>61</v>
      </c>
      <c r="L47" s="42">
        <v>48</v>
      </c>
      <c r="M47" s="589"/>
      <c r="N47" s="42">
        <v>12</v>
      </c>
      <c r="O47" s="589"/>
      <c r="P47" s="42">
        <v>1</v>
      </c>
      <c r="Q47" s="612"/>
      <c r="R47" s="612"/>
      <c r="S47" s="613"/>
      <c r="T47" s="613"/>
    </row>
    <row r="48" spans="1:20" x14ac:dyDescent="0.2">
      <c r="A48" s="94" t="s">
        <v>255</v>
      </c>
      <c r="B48" s="42">
        <v>157</v>
      </c>
      <c r="C48" s="42">
        <v>7</v>
      </c>
      <c r="D48" s="42">
        <v>150</v>
      </c>
      <c r="E48" s="589"/>
      <c r="F48" s="42">
        <v>196</v>
      </c>
      <c r="G48" s="42">
        <v>8</v>
      </c>
      <c r="H48" s="42">
        <v>5</v>
      </c>
      <c r="I48" s="42">
        <v>3</v>
      </c>
      <c r="J48" s="82" t="s">
        <v>142</v>
      </c>
      <c r="K48" s="42">
        <v>188</v>
      </c>
      <c r="L48" s="42">
        <v>117</v>
      </c>
      <c r="M48" s="484" t="s">
        <v>623</v>
      </c>
      <c r="N48" s="42">
        <v>70</v>
      </c>
      <c r="O48" s="589"/>
      <c r="P48" s="42">
        <v>1</v>
      </c>
      <c r="Q48" s="612"/>
      <c r="R48" s="612"/>
      <c r="S48" s="613"/>
      <c r="T48" s="613"/>
    </row>
    <row r="49" spans="1:20" x14ac:dyDescent="0.2">
      <c r="A49" s="94" t="s">
        <v>256</v>
      </c>
      <c r="B49" s="42">
        <v>160</v>
      </c>
      <c r="C49" s="42">
        <v>22</v>
      </c>
      <c r="D49" s="42">
        <v>138</v>
      </c>
      <c r="E49" s="589"/>
      <c r="F49" s="42">
        <v>187</v>
      </c>
      <c r="G49" s="42">
        <v>22</v>
      </c>
      <c r="H49" s="42">
        <v>17</v>
      </c>
      <c r="I49" s="42">
        <v>5</v>
      </c>
      <c r="J49" s="82" t="s">
        <v>142</v>
      </c>
      <c r="K49" s="42">
        <v>165</v>
      </c>
      <c r="L49" s="42">
        <v>93</v>
      </c>
      <c r="M49" s="589"/>
      <c r="N49" s="42">
        <v>72</v>
      </c>
      <c r="O49" s="589"/>
      <c r="P49" s="82" t="s">
        <v>142</v>
      </c>
      <c r="Q49" s="612"/>
      <c r="R49" s="612"/>
      <c r="S49" s="613"/>
      <c r="T49" s="613"/>
    </row>
    <row r="50" spans="1:20" x14ac:dyDescent="0.2">
      <c r="A50" s="94" t="s">
        <v>257</v>
      </c>
      <c r="B50" s="42">
        <v>206</v>
      </c>
      <c r="C50" s="42">
        <v>29</v>
      </c>
      <c r="D50" s="42">
        <v>177</v>
      </c>
      <c r="E50" s="589"/>
      <c r="F50" s="42">
        <v>239</v>
      </c>
      <c r="G50" s="42">
        <v>32</v>
      </c>
      <c r="H50" s="42">
        <v>18</v>
      </c>
      <c r="I50" s="42">
        <v>14</v>
      </c>
      <c r="J50" s="82" t="s">
        <v>142</v>
      </c>
      <c r="K50" s="42">
        <v>207</v>
      </c>
      <c r="L50" s="42">
        <v>125</v>
      </c>
      <c r="M50" s="589"/>
      <c r="N50" s="42">
        <v>82</v>
      </c>
      <c r="O50" s="589"/>
      <c r="P50" s="82" t="s">
        <v>142</v>
      </c>
      <c r="Q50" s="612"/>
      <c r="R50" s="612"/>
      <c r="S50" s="613"/>
      <c r="T50" s="613"/>
    </row>
    <row r="51" spans="1:20" x14ac:dyDescent="0.2">
      <c r="A51" s="94"/>
      <c r="B51" s="42"/>
      <c r="C51" s="42"/>
      <c r="D51" s="42"/>
      <c r="E51" s="589"/>
      <c r="F51" s="42"/>
      <c r="G51" s="42"/>
      <c r="H51" s="42"/>
      <c r="I51" s="42"/>
      <c r="J51" s="82"/>
      <c r="K51" s="42"/>
      <c r="L51" s="42"/>
      <c r="M51" s="589"/>
      <c r="N51" s="42"/>
      <c r="O51" s="589"/>
      <c r="P51" s="82"/>
      <c r="Q51" s="612"/>
      <c r="R51" s="612"/>
      <c r="S51" s="613"/>
      <c r="T51" s="613"/>
    </row>
    <row r="52" spans="1:20" x14ac:dyDescent="0.2">
      <c r="A52" s="94" t="s">
        <v>258</v>
      </c>
      <c r="B52" s="42">
        <v>262</v>
      </c>
      <c r="C52" s="42">
        <v>39</v>
      </c>
      <c r="D52" s="42">
        <v>223</v>
      </c>
      <c r="E52" s="484" t="s">
        <v>623</v>
      </c>
      <c r="F52" s="42">
        <v>325</v>
      </c>
      <c r="G52" s="42">
        <v>42</v>
      </c>
      <c r="H52" s="42">
        <v>30</v>
      </c>
      <c r="I52" s="42">
        <v>12</v>
      </c>
      <c r="J52" s="82" t="s">
        <v>142</v>
      </c>
      <c r="K52" s="42">
        <v>283</v>
      </c>
      <c r="L52" s="42">
        <v>166</v>
      </c>
      <c r="M52" s="484" t="s">
        <v>623</v>
      </c>
      <c r="N52" s="42">
        <v>117</v>
      </c>
      <c r="O52" s="589"/>
      <c r="P52" s="82" t="s">
        <v>142</v>
      </c>
      <c r="Q52" s="612"/>
      <c r="R52" s="612"/>
      <c r="S52" s="613"/>
      <c r="T52" s="613"/>
    </row>
    <row r="53" spans="1:20" x14ac:dyDescent="0.2">
      <c r="A53" s="2" t="s">
        <v>259</v>
      </c>
      <c r="B53" s="42">
        <v>299</v>
      </c>
      <c r="C53" s="42">
        <v>41</v>
      </c>
      <c r="D53" s="42">
        <v>258</v>
      </c>
      <c r="E53" s="484" t="s">
        <v>623</v>
      </c>
      <c r="F53" s="42">
        <v>367</v>
      </c>
      <c r="G53" s="42">
        <v>44</v>
      </c>
      <c r="H53" s="42">
        <v>35</v>
      </c>
      <c r="I53" s="42">
        <v>9</v>
      </c>
      <c r="J53" s="82" t="s">
        <v>142</v>
      </c>
      <c r="K53" s="42">
        <v>323</v>
      </c>
      <c r="L53" s="42">
        <v>182</v>
      </c>
      <c r="M53" s="484" t="s">
        <v>623</v>
      </c>
      <c r="N53" s="42">
        <v>137</v>
      </c>
      <c r="O53" s="589"/>
      <c r="P53" s="82">
        <v>4</v>
      </c>
      <c r="Q53" s="612"/>
      <c r="R53" s="612"/>
      <c r="S53" s="613"/>
      <c r="T53" s="613"/>
    </row>
    <row r="54" spans="1:20" x14ac:dyDescent="0.2">
      <c r="A54" s="2" t="s">
        <v>260</v>
      </c>
      <c r="B54" s="42">
        <v>379</v>
      </c>
      <c r="C54" s="42">
        <v>35</v>
      </c>
      <c r="D54" s="42">
        <v>344</v>
      </c>
      <c r="E54" s="484" t="s">
        <v>623</v>
      </c>
      <c r="F54" s="42">
        <v>465</v>
      </c>
      <c r="G54" s="42">
        <v>35</v>
      </c>
      <c r="H54" s="42">
        <v>19</v>
      </c>
      <c r="I54" s="42">
        <v>16</v>
      </c>
      <c r="J54" s="82" t="s">
        <v>142</v>
      </c>
      <c r="K54" s="42">
        <v>430</v>
      </c>
      <c r="L54" s="42">
        <v>243</v>
      </c>
      <c r="M54" s="484" t="s">
        <v>623</v>
      </c>
      <c r="N54" s="42">
        <v>185</v>
      </c>
      <c r="O54" s="484" t="s">
        <v>623</v>
      </c>
      <c r="P54" s="42">
        <v>2</v>
      </c>
      <c r="Q54" s="612"/>
      <c r="R54" s="612"/>
      <c r="S54" s="613"/>
      <c r="T54" s="613"/>
    </row>
    <row r="55" spans="1:20" x14ac:dyDescent="0.2">
      <c r="A55" s="2" t="s">
        <v>261</v>
      </c>
      <c r="B55" s="42">
        <v>222</v>
      </c>
      <c r="C55" s="42">
        <v>21</v>
      </c>
      <c r="D55" s="42">
        <v>201</v>
      </c>
      <c r="E55" s="589"/>
      <c r="F55" s="42">
        <v>284</v>
      </c>
      <c r="G55" s="42">
        <v>23</v>
      </c>
      <c r="H55" s="42">
        <v>17</v>
      </c>
      <c r="I55" s="42">
        <v>6</v>
      </c>
      <c r="J55" s="82" t="s">
        <v>142</v>
      </c>
      <c r="K55" s="42">
        <v>261</v>
      </c>
      <c r="L55" s="42">
        <v>166</v>
      </c>
      <c r="M55" s="589"/>
      <c r="N55" s="42">
        <v>94</v>
      </c>
      <c r="O55" s="589"/>
      <c r="P55" s="42">
        <v>1</v>
      </c>
      <c r="Q55" s="612"/>
      <c r="R55" s="612"/>
      <c r="S55" s="613"/>
      <c r="T55" s="613"/>
    </row>
    <row r="56" spans="1:20" x14ac:dyDescent="0.2">
      <c r="A56" s="2" t="s">
        <v>262</v>
      </c>
      <c r="B56" s="42">
        <v>154</v>
      </c>
      <c r="C56" s="42">
        <v>12</v>
      </c>
      <c r="D56" s="42">
        <v>142</v>
      </c>
      <c r="E56" s="589"/>
      <c r="F56" s="42">
        <v>177</v>
      </c>
      <c r="G56" s="42">
        <v>13</v>
      </c>
      <c r="H56" s="42">
        <v>11</v>
      </c>
      <c r="I56" s="42">
        <v>2</v>
      </c>
      <c r="J56" s="82" t="s">
        <v>142</v>
      </c>
      <c r="K56" s="42">
        <v>164</v>
      </c>
      <c r="L56" s="42">
        <v>108</v>
      </c>
      <c r="M56" s="589"/>
      <c r="N56" s="42">
        <v>53</v>
      </c>
      <c r="O56" s="589"/>
      <c r="P56" s="42">
        <v>3</v>
      </c>
      <c r="Q56" s="612"/>
      <c r="R56" s="612"/>
      <c r="S56" s="613"/>
      <c r="T56" s="613"/>
    </row>
    <row r="57" spans="1:20" x14ac:dyDescent="0.2">
      <c r="A57" s="2" t="s">
        <v>263</v>
      </c>
      <c r="B57" s="42">
        <v>117</v>
      </c>
      <c r="C57" s="42">
        <v>15</v>
      </c>
      <c r="D57" s="42">
        <v>102</v>
      </c>
      <c r="E57" s="589"/>
      <c r="F57" s="42">
        <v>142</v>
      </c>
      <c r="G57" s="42">
        <v>16</v>
      </c>
      <c r="H57" s="42">
        <v>12</v>
      </c>
      <c r="I57" s="42">
        <v>4</v>
      </c>
      <c r="J57" s="82" t="s">
        <v>142</v>
      </c>
      <c r="K57" s="42">
        <v>126</v>
      </c>
      <c r="L57" s="42">
        <v>95</v>
      </c>
      <c r="M57" s="589"/>
      <c r="N57" s="42">
        <v>31</v>
      </c>
      <c r="O57" s="589"/>
      <c r="P57" s="42" t="s">
        <v>142</v>
      </c>
      <c r="Q57" s="612"/>
      <c r="R57" s="612"/>
      <c r="S57" s="613"/>
      <c r="T57" s="613"/>
    </row>
    <row r="58" spans="1:20" x14ac:dyDescent="0.2">
      <c r="A58" s="1" t="s">
        <v>264</v>
      </c>
      <c r="B58" s="199">
        <v>37</v>
      </c>
      <c r="C58" s="199">
        <v>7</v>
      </c>
      <c r="D58" s="199">
        <v>30</v>
      </c>
      <c r="E58" s="577" t="s">
        <v>623</v>
      </c>
      <c r="F58" s="199">
        <v>41</v>
      </c>
      <c r="G58" s="199">
        <v>9</v>
      </c>
      <c r="H58" s="199">
        <v>8</v>
      </c>
      <c r="I58" s="199">
        <v>1</v>
      </c>
      <c r="J58" s="58" t="s">
        <v>142</v>
      </c>
      <c r="K58" s="199">
        <v>32</v>
      </c>
      <c r="L58" s="199">
        <v>22</v>
      </c>
      <c r="M58" s="577" t="s">
        <v>623</v>
      </c>
      <c r="N58" s="199">
        <v>9</v>
      </c>
      <c r="O58" s="593"/>
      <c r="P58" s="58">
        <v>1</v>
      </c>
      <c r="Q58" s="612"/>
      <c r="R58" s="612"/>
      <c r="S58" s="613"/>
      <c r="T58" s="613"/>
    </row>
  </sheetData>
  <pageMargins left="0.74803149606299213" right="0.74803149606299213"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Normal="100" zoomScaleSheetLayoutView="90" workbookViewId="0">
      <pane ySplit="13" topLeftCell="A14" activePane="bottomLeft" state="frozen"/>
      <selection pane="bottomLeft" activeCell="Q1" sqref="Q1:T1048576"/>
    </sheetView>
  </sheetViews>
  <sheetFormatPr defaultColWidth="9.140625" defaultRowHeight="11.25" customHeight="1" x14ac:dyDescent="0.2"/>
  <cols>
    <col min="1" max="1" width="22" style="11" customWidth="1"/>
    <col min="2" max="2" width="6.85546875" style="11" customWidth="1"/>
    <col min="3" max="3" width="11.42578125" style="11" customWidth="1"/>
    <col min="4" max="4" width="14" style="83" customWidth="1"/>
    <col min="5" max="5" width="1.140625" style="599" customWidth="1"/>
    <col min="6" max="7" width="6.85546875" style="83" customWidth="1"/>
    <col min="8" max="8" width="4.85546875" style="83" customWidth="1"/>
    <col min="9" max="9" width="7" style="83" customWidth="1"/>
    <col min="10" max="11" width="6.85546875" style="83" customWidth="1"/>
    <col min="12" max="12" width="5.140625" style="83" customWidth="1"/>
    <col min="13" max="13" width="1.140625" style="599" customWidth="1"/>
    <col min="14" max="14" width="6.85546875" style="83" customWidth="1"/>
    <col min="15" max="15" width="1.140625" style="599" customWidth="1"/>
    <col min="16" max="16" width="8.7109375" style="83" customWidth="1"/>
    <col min="17" max="18" width="9.140625" style="609"/>
    <col min="19" max="20" width="9.140625" style="610"/>
    <col min="21" max="16384" width="9.140625" style="11"/>
  </cols>
  <sheetData>
    <row r="1" spans="1:20" ht="11.25" customHeight="1" x14ac:dyDescent="0.2">
      <c r="A1" s="4" t="s">
        <v>378</v>
      </c>
      <c r="B1" s="14"/>
      <c r="C1" s="10"/>
      <c r="D1" s="86"/>
      <c r="E1" s="432"/>
      <c r="F1" s="86"/>
      <c r="G1" s="86"/>
      <c r="H1" s="86"/>
      <c r="I1" s="86"/>
      <c r="J1" s="86"/>
      <c r="K1" s="86"/>
      <c r="L1" s="86"/>
      <c r="M1" s="432"/>
      <c r="N1" s="86"/>
      <c r="O1" s="432"/>
      <c r="P1" s="86"/>
    </row>
    <row r="2" spans="1:20" ht="11.25" customHeight="1" x14ac:dyDescent="0.2">
      <c r="A2" s="4" t="s">
        <v>644</v>
      </c>
      <c r="B2" s="14"/>
      <c r="C2" s="10"/>
      <c r="D2" s="86"/>
      <c r="E2" s="432"/>
      <c r="F2" s="86"/>
      <c r="G2" s="86"/>
      <c r="H2" s="86"/>
      <c r="I2" s="86"/>
      <c r="J2" s="86"/>
      <c r="K2" s="86"/>
      <c r="L2" s="86"/>
      <c r="M2" s="432"/>
      <c r="N2" s="86"/>
      <c r="O2" s="432"/>
      <c r="P2" s="86"/>
    </row>
    <row r="3" spans="1:20" s="83" customFormat="1" ht="11.25" customHeight="1" x14ac:dyDescent="0.2">
      <c r="A3" s="189" t="s">
        <v>432</v>
      </c>
      <c r="B3" s="85"/>
      <c r="C3" s="86"/>
      <c r="D3" s="86"/>
      <c r="E3" s="432"/>
      <c r="F3" s="86"/>
      <c r="G3" s="86"/>
      <c r="H3" s="86"/>
      <c r="I3" s="86"/>
      <c r="J3" s="86"/>
      <c r="K3" s="86"/>
      <c r="L3" s="86"/>
      <c r="M3" s="432"/>
      <c r="N3" s="86"/>
      <c r="O3" s="432"/>
      <c r="P3" s="86"/>
      <c r="Q3" s="609"/>
      <c r="R3" s="609"/>
      <c r="S3" s="610"/>
      <c r="T3" s="610"/>
    </row>
    <row r="4" spans="1:20" s="83" customFormat="1" ht="11.25" customHeight="1" x14ac:dyDescent="0.2">
      <c r="A4" s="152" t="s">
        <v>645</v>
      </c>
      <c r="B4" s="151"/>
      <c r="C4" s="153"/>
      <c r="D4" s="153"/>
      <c r="E4" s="596"/>
      <c r="F4" s="153"/>
      <c r="G4" s="153"/>
      <c r="H4" s="153"/>
      <c r="I4" s="153"/>
      <c r="J4" s="153"/>
      <c r="K4" s="153"/>
      <c r="L4" s="153"/>
      <c r="M4" s="596"/>
      <c r="N4" s="153"/>
      <c r="O4" s="596"/>
      <c r="P4" s="153"/>
      <c r="Q4" s="609"/>
      <c r="R4" s="609"/>
      <c r="S4" s="610"/>
      <c r="T4" s="610"/>
    </row>
    <row r="5" spans="1:20" ht="11.25" customHeight="1" x14ac:dyDescent="0.2">
      <c r="A5" s="26"/>
      <c r="B5" s="15"/>
      <c r="C5" s="12"/>
      <c r="D5" s="435"/>
      <c r="E5" s="597"/>
      <c r="F5" s="435"/>
      <c r="G5" s="435"/>
      <c r="H5" s="435"/>
      <c r="I5" s="435"/>
      <c r="J5" s="435"/>
      <c r="K5" s="435"/>
      <c r="L5" s="435"/>
      <c r="M5" s="597"/>
      <c r="N5" s="435"/>
      <c r="O5" s="597"/>
      <c r="P5" s="435"/>
    </row>
    <row r="6" spans="1:20" ht="11.25" customHeight="1" x14ac:dyDescent="0.2">
      <c r="A6" s="4" t="s">
        <v>67</v>
      </c>
      <c r="B6" s="4" t="s">
        <v>121</v>
      </c>
      <c r="C6" s="4"/>
      <c r="D6" s="9"/>
      <c r="E6" s="432"/>
      <c r="F6" s="9" t="s">
        <v>203</v>
      </c>
      <c r="G6" s="9"/>
      <c r="H6" s="9"/>
      <c r="I6" s="9"/>
      <c r="J6" s="9"/>
      <c r="K6" s="9"/>
      <c r="L6" s="9"/>
      <c r="M6" s="432"/>
      <c r="N6" s="9"/>
      <c r="O6" s="432"/>
      <c r="P6" s="9"/>
    </row>
    <row r="7" spans="1:20" ht="11.25" customHeight="1" x14ac:dyDescent="0.2">
      <c r="A7" s="16" t="s">
        <v>68</v>
      </c>
      <c r="B7" s="18" t="s">
        <v>122</v>
      </c>
      <c r="C7" s="6"/>
      <c r="D7" s="300"/>
      <c r="E7" s="598"/>
      <c r="F7" s="406" t="s">
        <v>204</v>
      </c>
      <c r="G7" s="300"/>
      <c r="H7" s="300"/>
      <c r="I7" s="300"/>
      <c r="J7" s="300"/>
      <c r="K7" s="300"/>
      <c r="L7" s="300"/>
      <c r="M7" s="598"/>
      <c r="N7" s="300"/>
      <c r="O7" s="598"/>
      <c r="P7" s="300"/>
    </row>
    <row r="8" spans="1:20" ht="11.25" customHeight="1" x14ac:dyDescent="0.2">
      <c r="A8" s="10"/>
      <c r="B8" s="4" t="s">
        <v>153</v>
      </c>
      <c r="C8" s="4" t="s">
        <v>234</v>
      </c>
      <c r="D8" s="9"/>
      <c r="E8" s="432"/>
      <c r="F8" s="9" t="s">
        <v>153</v>
      </c>
      <c r="G8" s="9" t="s">
        <v>233</v>
      </c>
      <c r="H8" s="9"/>
      <c r="I8" s="9"/>
      <c r="J8" s="9"/>
      <c r="K8" s="9"/>
      <c r="L8" s="9"/>
      <c r="M8" s="432"/>
      <c r="N8" s="9"/>
      <c r="O8" s="432"/>
      <c r="P8" s="9"/>
    </row>
    <row r="9" spans="1:20" ht="11.25" customHeight="1" x14ac:dyDescent="0.2">
      <c r="A9" s="10"/>
      <c r="B9" s="16" t="s">
        <v>101</v>
      </c>
      <c r="C9" s="18" t="s">
        <v>205</v>
      </c>
      <c r="D9" s="300"/>
      <c r="E9" s="601"/>
      <c r="F9" s="579" t="s">
        <v>101</v>
      </c>
      <c r="G9" s="406" t="s">
        <v>206</v>
      </c>
      <c r="H9" s="300"/>
      <c r="I9" s="300"/>
      <c r="J9" s="300"/>
      <c r="K9" s="300"/>
      <c r="L9" s="300"/>
      <c r="M9" s="598"/>
      <c r="N9" s="300"/>
      <c r="O9" s="598"/>
      <c r="P9" s="300"/>
    </row>
    <row r="10" spans="1:20" ht="11.25" customHeight="1" x14ac:dyDescent="0.2">
      <c r="A10" s="4"/>
      <c r="B10" s="4"/>
      <c r="C10" s="4" t="s">
        <v>218</v>
      </c>
      <c r="D10" s="9" t="s">
        <v>207</v>
      </c>
      <c r="E10" s="432"/>
      <c r="F10" s="9"/>
      <c r="G10" s="9" t="s">
        <v>11</v>
      </c>
      <c r="H10" s="9"/>
      <c r="I10" s="30"/>
      <c r="J10" s="9"/>
      <c r="K10" s="9" t="s">
        <v>57</v>
      </c>
      <c r="L10" s="9"/>
      <c r="M10" s="432"/>
      <c r="N10" s="9"/>
      <c r="O10" s="432"/>
      <c r="P10" s="9"/>
    </row>
    <row r="11" spans="1:20" ht="11.25" customHeight="1" x14ac:dyDescent="0.2">
      <c r="A11" s="4"/>
      <c r="B11" s="4"/>
      <c r="C11" s="16" t="s">
        <v>212</v>
      </c>
      <c r="D11" s="406" t="s">
        <v>209</v>
      </c>
      <c r="E11" s="602"/>
      <c r="F11" s="166"/>
      <c r="G11" s="406" t="s">
        <v>210</v>
      </c>
      <c r="H11" s="300"/>
      <c r="I11" s="80"/>
      <c r="J11" s="300"/>
      <c r="K11" s="406" t="s">
        <v>58</v>
      </c>
      <c r="L11" s="300"/>
      <c r="M11" s="598"/>
      <c r="N11" s="300"/>
      <c r="O11" s="598"/>
      <c r="P11" s="300"/>
    </row>
    <row r="12" spans="1:20" ht="11.25" customHeight="1" x14ac:dyDescent="0.2">
      <c r="A12" s="4"/>
      <c r="B12" s="4"/>
      <c r="C12" s="4"/>
      <c r="D12" s="9" t="s">
        <v>213</v>
      </c>
      <c r="E12" s="432"/>
      <c r="F12" s="9"/>
      <c r="G12" s="9" t="s">
        <v>153</v>
      </c>
      <c r="H12" s="9" t="s">
        <v>154</v>
      </c>
      <c r="I12" s="9" t="s">
        <v>155</v>
      </c>
      <c r="J12" s="9" t="s">
        <v>119</v>
      </c>
      <c r="K12" s="9" t="s">
        <v>153</v>
      </c>
      <c r="L12" s="9" t="s">
        <v>154</v>
      </c>
      <c r="M12" s="432"/>
      <c r="N12" s="9" t="s">
        <v>155</v>
      </c>
      <c r="O12" s="432"/>
      <c r="P12" s="9" t="s">
        <v>119</v>
      </c>
    </row>
    <row r="13" spans="1:20" ht="11.25" customHeight="1" x14ac:dyDescent="0.2">
      <c r="A13" s="6"/>
      <c r="B13" s="6"/>
      <c r="C13" s="6"/>
      <c r="D13" s="406" t="s">
        <v>144</v>
      </c>
      <c r="E13" s="580"/>
      <c r="F13" s="300"/>
      <c r="G13" s="406" t="s">
        <v>101</v>
      </c>
      <c r="H13" s="406" t="s">
        <v>154</v>
      </c>
      <c r="I13" s="406" t="s">
        <v>59</v>
      </c>
      <c r="J13" s="406" t="s">
        <v>120</v>
      </c>
      <c r="K13" s="406" t="s">
        <v>101</v>
      </c>
      <c r="L13" s="406" t="s">
        <v>154</v>
      </c>
      <c r="M13" s="580"/>
      <c r="N13" s="406" t="s">
        <v>59</v>
      </c>
      <c r="O13" s="580"/>
      <c r="P13" s="406" t="s">
        <v>120</v>
      </c>
    </row>
    <row r="14" spans="1:20" ht="11.25" customHeight="1" x14ac:dyDescent="0.2">
      <c r="P14" s="595"/>
      <c r="Q14" s="611"/>
      <c r="R14" s="611"/>
      <c r="S14" s="57"/>
      <c r="T14" s="57"/>
    </row>
    <row r="15" spans="1:20" s="10" customFormat="1" ht="11.25" customHeight="1" x14ac:dyDescent="0.2">
      <c r="A15" s="9" t="s">
        <v>232</v>
      </c>
      <c r="B15" s="84">
        <v>2184</v>
      </c>
      <c r="C15" s="84">
        <v>254</v>
      </c>
      <c r="D15" s="84">
        <v>1930</v>
      </c>
      <c r="E15" s="600"/>
      <c r="F15" s="84">
        <v>2665</v>
      </c>
      <c r="G15" s="84">
        <v>270</v>
      </c>
      <c r="H15" s="82">
        <v>191</v>
      </c>
      <c r="I15" s="84">
        <v>79</v>
      </c>
      <c r="J15" s="433" t="s">
        <v>142</v>
      </c>
      <c r="K15" s="84">
        <v>2395</v>
      </c>
      <c r="L15" s="84">
        <v>1480</v>
      </c>
      <c r="M15" s="600"/>
      <c r="N15" s="433">
        <v>899</v>
      </c>
      <c r="O15" s="432"/>
      <c r="P15" s="433">
        <v>16</v>
      </c>
      <c r="Q15" s="612"/>
      <c r="R15" s="612"/>
      <c r="S15" s="613"/>
      <c r="T15" s="613"/>
    </row>
    <row r="16" spans="1:20" s="86" customFormat="1" x14ac:dyDescent="0.2">
      <c r="A16" s="9"/>
      <c r="B16" s="433"/>
      <c r="C16" s="433"/>
      <c r="D16" s="433"/>
      <c r="E16" s="432"/>
      <c r="F16" s="433"/>
      <c r="G16" s="433"/>
      <c r="H16" s="433"/>
      <c r="I16" s="433"/>
      <c r="J16" s="433"/>
      <c r="K16" s="433"/>
      <c r="L16" s="433"/>
      <c r="M16" s="432"/>
      <c r="N16" s="433"/>
      <c r="O16" s="432"/>
      <c r="P16" s="433"/>
      <c r="Q16" s="612"/>
      <c r="R16" s="612"/>
      <c r="S16" s="613"/>
      <c r="T16" s="613"/>
    </row>
    <row r="17" spans="1:20" ht="11.25" customHeight="1" x14ac:dyDescent="0.2">
      <c r="A17" s="10" t="s">
        <v>321</v>
      </c>
      <c r="B17" s="77"/>
      <c r="C17" s="77"/>
      <c r="D17" s="84"/>
      <c r="E17" s="600"/>
      <c r="F17" s="84"/>
      <c r="G17" s="84"/>
      <c r="H17" s="84"/>
      <c r="I17" s="84"/>
      <c r="J17" s="84"/>
      <c r="K17" s="84"/>
      <c r="L17" s="84"/>
      <c r="M17" s="600"/>
      <c r="N17" s="84"/>
      <c r="O17" s="600"/>
      <c r="P17" s="84"/>
      <c r="Q17" s="612"/>
      <c r="R17" s="612"/>
      <c r="S17" s="613"/>
      <c r="T17" s="613"/>
    </row>
    <row r="18" spans="1:20" ht="11.25" customHeight="1" x14ac:dyDescent="0.2">
      <c r="A18" s="2" t="s">
        <v>372</v>
      </c>
      <c r="B18" s="42">
        <v>899</v>
      </c>
      <c r="C18" s="42">
        <v>67</v>
      </c>
      <c r="D18" s="82">
        <v>832</v>
      </c>
      <c r="E18" s="484" t="s">
        <v>623</v>
      </c>
      <c r="F18" s="82">
        <v>1028</v>
      </c>
      <c r="G18" s="82">
        <v>67</v>
      </c>
      <c r="H18" s="82">
        <v>45</v>
      </c>
      <c r="I18" s="82">
        <v>22</v>
      </c>
      <c r="J18" s="82" t="s">
        <v>142</v>
      </c>
      <c r="K18" s="82">
        <v>961</v>
      </c>
      <c r="L18" s="82">
        <v>570</v>
      </c>
      <c r="M18" s="484" t="s">
        <v>623</v>
      </c>
      <c r="N18" s="82">
        <v>383</v>
      </c>
      <c r="O18" s="590"/>
      <c r="P18" s="82">
        <v>8</v>
      </c>
      <c r="Q18" s="612"/>
      <c r="R18" s="612"/>
      <c r="S18" s="613"/>
      <c r="T18" s="613"/>
    </row>
    <row r="19" spans="1:20" ht="11.25" customHeight="1" x14ac:dyDescent="0.2">
      <c r="A19" s="21" t="s">
        <v>373</v>
      </c>
      <c r="B19" s="42">
        <v>1167</v>
      </c>
      <c r="C19" s="42">
        <v>171</v>
      </c>
      <c r="D19" s="82">
        <v>996</v>
      </c>
      <c r="E19" s="484" t="s">
        <v>623</v>
      </c>
      <c r="F19" s="82">
        <v>1508</v>
      </c>
      <c r="G19" s="82">
        <v>186</v>
      </c>
      <c r="H19" s="82">
        <v>131</v>
      </c>
      <c r="I19" s="82">
        <v>55</v>
      </c>
      <c r="J19" s="82" t="s">
        <v>142</v>
      </c>
      <c r="K19" s="82">
        <v>1322</v>
      </c>
      <c r="L19" s="82">
        <v>844</v>
      </c>
      <c r="M19" s="484" t="s">
        <v>623</v>
      </c>
      <c r="N19" s="82">
        <v>470</v>
      </c>
      <c r="O19" s="484" t="s">
        <v>623</v>
      </c>
      <c r="P19" s="82">
        <v>8</v>
      </c>
      <c r="Q19" s="612"/>
      <c r="R19" s="612"/>
      <c r="S19" s="613"/>
      <c r="T19" s="613"/>
    </row>
    <row r="20" spans="1:20" ht="11.25" customHeight="1" x14ac:dyDescent="0.2">
      <c r="A20" s="1" t="s">
        <v>73</v>
      </c>
      <c r="B20" s="199">
        <v>118</v>
      </c>
      <c r="C20" s="199">
        <v>16</v>
      </c>
      <c r="D20" s="58">
        <v>102</v>
      </c>
      <c r="E20" s="577" t="s">
        <v>623</v>
      </c>
      <c r="F20" s="58">
        <v>129</v>
      </c>
      <c r="G20" s="58">
        <v>17</v>
      </c>
      <c r="H20" s="58">
        <v>15</v>
      </c>
      <c r="I20" s="58">
        <v>2</v>
      </c>
      <c r="J20" s="58" t="s">
        <v>142</v>
      </c>
      <c r="K20" s="58">
        <v>112</v>
      </c>
      <c r="L20" s="58">
        <v>66</v>
      </c>
      <c r="M20" s="577" t="s">
        <v>623</v>
      </c>
      <c r="N20" s="58">
        <v>46</v>
      </c>
      <c r="O20" s="591"/>
      <c r="P20" s="58" t="s">
        <v>142</v>
      </c>
      <c r="Q20" s="612"/>
      <c r="R20" s="612"/>
      <c r="S20" s="613"/>
      <c r="T20" s="613"/>
    </row>
    <row r="21" spans="1:20" ht="11.25" customHeight="1" x14ac:dyDescent="0.2">
      <c r="A21" s="4"/>
      <c r="B21" s="42"/>
      <c r="C21" s="42"/>
      <c r="D21" s="82"/>
      <c r="E21" s="590"/>
      <c r="F21" s="82"/>
      <c r="G21" s="82"/>
      <c r="H21" s="82"/>
      <c r="I21" s="82"/>
      <c r="J21" s="82"/>
      <c r="K21" s="82"/>
      <c r="L21" s="82"/>
      <c r="M21" s="590"/>
      <c r="N21" s="82"/>
      <c r="O21" s="590"/>
      <c r="P21" s="82"/>
      <c r="Q21" s="612"/>
      <c r="R21" s="612"/>
      <c r="S21" s="613"/>
      <c r="T21" s="613"/>
    </row>
    <row r="22" spans="1:20" ht="11.25" customHeight="1" x14ac:dyDescent="0.2">
      <c r="A22" s="4" t="s">
        <v>23</v>
      </c>
      <c r="B22" s="42"/>
      <c r="C22" s="42"/>
      <c r="D22" s="82"/>
      <c r="E22" s="590"/>
      <c r="F22" s="82"/>
      <c r="G22" s="82"/>
      <c r="H22" s="82"/>
      <c r="I22" s="82"/>
      <c r="J22" s="82"/>
      <c r="K22" s="82"/>
      <c r="L22" s="82"/>
      <c r="M22" s="590"/>
      <c r="N22" s="82"/>
      <c r="O22" s="590"/>
      <c r="P22" s="82"/>
      <c r="Q22" s="612"/>
      <c r="R22" s="612"/>
      <c r="S22" s="613"/>
      <c r="T22" s="613"/>
    </row>
    <row r="23" spans="1:20" ht="11.25" customHeight="1" x14ac:dyDescent="0.2">
      <c r="A23" s="2" t="s">
        <v>84</v>
      </c>
      <c r="B23" s="42">
        <v>180</v>
      </c>
      <c r="C23" s="42">
        <v>27</v>
      </c>
      <c r="D23" s="82">
        <v>153</v>
      </c>
      <c r="E23" s="590"/>
      <c r="F23" s="82">
        <v>236</v>
      </c>
      <c r="G23" s="82">
        <v>31</v>
      </c>
      <c r="H23" s="82">
        <v>20</v>
      </c>
      <c r="I23" s="82">
        <v>11</v>
      </c>
      <c r="J23" s="82" t="s">
        <v>142</v>
      </c>
      <c r="K23" s="82">
        <v>205</v>
      </c>
      <c r="L23" s="82">
        <v>125</v>
      </c>
      <c r="M23" s="590"/>
      <c r="N23" s="82">
        <v>79</v>
      </c>
      <c r="O23" s="590"/>
      <c r="P23" s="82">
        <v>1</v>
      </c>
      <c r="Q23" s="612"/>
      <c r="R23" s="612"/>
      <c r="S23" s="613"/>
      <c r="T23" s="613"/>
    </row>
    <row r="24" spans="1:20" ht="11.25" customHeight="1" x14ac:dyDescent="0.2">
      <c r="A24" s="2" t="s">
        <v>85</v>
      </c>
      <c r="B24" s="42">
        <v>98</v>
      </c>
      <c r="C24" s="42">
        <v>11</v>
      </c>
      <c r="D24" s="82">
        <v>87</v>
      </c>
      <c r="E24" s="590"/>
      <c r="F24" s="82">
        <v>131</v>
      </c>
      <c r="G24" s="82">
        <v>13</v>
      </c>
      <c r="H24" s="82">
        <v>8</v>
      </c>
      <c r="I24" s="82">
        <v>5</v>
      </c>
      <c r="J24" s="82" t="s">
        <v>142</v>
      </c>
      <c r="K24" s="82">
        <v>118</v>
      </c>
      <c r="L24" s="82">
        <v>77</v>
      </c>
      <c r="M24" s="590"/>
      <c r="N24" s="82">
        <v>41</v>
      </c>
      <c r="O24" s="590"/>
      <c r="P24" s="82" t="s">
        <v>142</v>
      </c>
      <c r="Q24" s="612"/>
      <c r="R24" s="612"/>
      <c r="S24" s="613"/>
      <c r="T24" s="613"/>
    </row>
    <row r="25" spans="1:20" ht="11.25" customHeight="1" x14ac:dyDescent="0.2">
      <c r="A25" s="2" t="s">
        <v>86</v>
      </c>
      <c r="B25" s="42">
        <v>1192</v>
      </c>
      <c r="C25" s="42">
        <v>140</v>
      </c>
      <c r="D25" s="82">
        <v>1052</v>
      </c>
      <c r="E25" s="484" t="s">
        <v>623</v>
      </c>
      <c r="F25" s="82">
        <v>1488</v>
      </c>
      <c r="G25" s="82">
        <v>147</v>
      </c>
      <c r="H25" s="82">
        <v>104</v>
      </c>
      <c r="I25" s="82">
        <v>43</v>
      </c>
      <c r="J25" s="82" t="s">
        <v>142</v>
      </c>
      <c r="K25" s="82">
        <v>1341</v>
      </c>
      <c r="L25" s="82">
        <v>830</v>
      </c>
      <c r="M25" s="484" t="s">
        <v>623</v>
      </c>
      <c r="N25" s="82">
        <v>501</v>
      </c>
      <c r="O25" s="484" t="s">
        <v>623</v>
      </c>
      <c r="P25" s="82">
        <v>10</v>
      </c>
      <c r="Q25" s="612"/>
      <c r="R25" s="612"/>
      <c r="S25" s="613"/>
      <c r="T25" s="613"/>
    </row>
    <row r="26" spans="1:20" ht="11.25" customHeight="1" x14ac:dyDescent="0.2">
      <c r="A26" s="2" t="s">
        <v>87</v>
      </c>
      <c r="B26" s="42">
        <v>446</v>
      </c>
      <c r="C26" s="42">
        <v>37</v>
      </c>
      <c r="D26" s="82">
        <v>409</v>
      </c>
      <c r="E26" s="484" t="s">
        <v>623</v>
      </c>
      <c r="F26" s="82">
        <v>509</v>
      </c>
      <c r="G26" s="82">
        <v>37</v>
      </c>
      <c r="H26" s="82">
        <v>23</v>
      </c>
      <c r="I26" s="82">
        <v>14</v>
      </c>
      <c r="J26" s="82" t="s">
        <v>142</v>
      </c>
      <c r="K26" s="82">
        <v>472</v>
      </c>
      <c r="L26" s="82">
        <v>285</v>
      </c>
      <c r="M26" s="484" t="s">
        <v>623</v>
      </c>
      <c r="N26" s="82">
        <v>183</v>
      </c>
      <c r="O26" s="590"/>
      <c r="P26" s="82">
        <v>4</v>
      </c>
      <c r="Q26" s="612"/>
      <c r="R26" s="612"/>
      <c r="S26" s="613"/>
      <c r="T26" s="613"/>
    </row>
    <row r="27" spans="1:20" ht="11.25" customHeight="1" x14ac:dyDescent="0.2">
      <c r="A27" s="30" t="s">
        <v>88</v>
      </c>
      <c r="B27" s="42">
        <v>27</v>
      </c>
      <c r="C27" s="42">
        <v>6</v>
      </c>
      <c r="D27" s="82">
        <v>21</v>
      </c>
      <c r="E27" s="590"/>
      <c r="F27" s="82">
        <v>28</v>
      </c>
      <c r="G27" s="82">
        <v>6</v>
      </c>
      <c r="H27" s="82">
        <v>5</v>
      </c>
      <c r="I27" s="82">
        <v>1</v>
      </c>
      <c r="J27" s="82" t="s">
        <v>142</v>
      </c>
      <c r="K27" s="82">
        <v>22</v>
      </c>
      <c r="L27" s="82">
        <v>14</v>
      </c>
      <c r="M27" s="590"/>
      <c r="N27" s="82">
        <v>8</v>
      </c>
      <c r="O27" s="590"/>
      <c r="P27" s="82" t="s">
        <v>142</v>
      </c>
      <c r="Q27" s="612"/>
      <c r="R27" s="612"/>
      <c r="S27" s="613"/>
      <c r="T27" s="613"/>
    </row>
    <row r="28" spans="1:20" ht="11.25" customHeight="1" x14ac:dyDescent="0.2">
      <c r="A28" s="30" t="s">
        <v>89</v>
      </c>
      <c r="B28" s="42">
        <v>97</v>
      </c>
      <c r="C28" s="42">
        <v>12</v>
      </c>
      <c r="D28" s="82">
        <v>85</v>
      </c>
      <c r="E28" s="590"/>
      <c r="F28" s="82">
        <v>111</v>
      </c>
      <c r="G28" s="82">
        <v>14</v>
      </c>
      <c r="H28" s="82">
        <v>11</v>
      </c>
      <c r="I28" s="82">
        <v>3</v>
      </c>
      <c r="J28" s="82" t="s">
        <v>142</v>
      </c>
      <c r="K28" s="82">
        <v>97</v>
      </c>
      <c r="L28" s="82">
        <v>63</v>
      </c>
      <c r="M28" s="590"/>
      <c r="N28" s="82">
        <v>34</v>
      </c>
      <c r="O28" s="590"/>
      <c r="P28" s="82" t="s">
        <v>142</v>
      </c>
      <c r="Q28" s="612"/>
      <c r="R28" s="612"/>
      <c r="S28" s="613"/>
      <c r="T28" s="613"/>
    </row>
    <row r="29" spans="1:20" ht="11.25" customHeight="1" x14ac:dyDescent="0.2">
      <c r="A29" s="1" t="s">
        <v>73</v>
      </c>
      <c r="B29" s="199">
        <v>144</v>
      </c>
      <c r="C29" s="199">
        <v>21</v>
      </c>
      <c r="D29" s="58">
        <v>123</v>
      </c>
      <c r="E29" s="577" t="s">
        <v>623</v>
      </c>
      <c r="F29" s="58">
        <v>162</v>
      </c>
      <c r="G29" s="58">
        <v>22</v>
      </c>
      <c r="H29" s="58">
        <v>20</v>
      </c>
      <c r="I29" s="58">
        <v>2</v>
      </c>
      <c r="J29" s="58" t="s">
        <v>142</v>
      </c>
      <c r="K29" s="58">
        <v>140</v>
      </c>
      <c r="L29" s="58">
        <v>86</v>
      </c>
      <c r="M29" s="577" t="s">
        <v>623</v>
      </c>
      <c r="N29" s="58">
        <v>53</v>
      </c>
      <c r="O29" s="591"/>
      <c r="P29" s="58">
        <v>1</v>
      </c>
      <c r="Q29" s="612"/>
      <c r="R29" s="612"/>
      <c r="S29" s="613"/>
      <c r="T29" s="613"/>
    </row>
    <row r="30" spans="1:20" ht="11.25" customHeight="1" x14ac:dyDescent="0.2">
      <c r="A30" s="30"/>
      <c r="B30" s="42"/>
      <c r="C30" s="42"/>
      <c r="D30" s="82"/>
      <c r="E30" s="590"/>
      <c r="F30" s="82"/>
      <c r="G30" s="82"/>
      <c r="H30" s="82"/>
      <c r="I30" s="82"/>
      <c r="J30" s="82"/>
      <c r="K30" s="82"/>
      <c r="L30" s="82"/>
      <c r="M30" s="590"/>
      <c r="N30" s="82"/>
      <c r="O30" s="590"/>
      <c r="P30" s="82"/>
      <c r="Q30" s="612"/>
      <c r="R30" s="612"/>
      <c r="S30" s="613"/>
      <c r="T30" s="613"/>
    </row>
    <row r="31" spans="1:20" ht="11.25" customHeight="1" x14ac:dyDescent="0.2">
      <c r="A31" s="4" t="s">
        <v>22</v>
      </c>
      <c r="B31" s="42"/>
      <c r="C31" s="42"/>
      <c r="D31" s="82"/>
      <c r="E31" s="590"/>
      <c r="F31" s="82"/>
      <c r="G31" s="82"/>
      <c r="H31" s="82"/>
      <c r="I31" s="82"/>
      <c r="J31" s="82"/>
      <c r="K31" s="82"/>
      <c r="L31" s="82"/>
      <c r="M31" s="590"/>
      <c r="N31" s="82"/>
      <c r="O31" s="590"/>
      <c r="P31" s="82"/>
      <c r="Q31" s="612"/>
      <c r="R31" s="612"/>
      <c r="S31" s="613"/>
      <c r="T31" s="613"/>
    </row>
    <row r="32" spans="1:20" ht="11.25" customHeight="1" x14ac:dyDescent="0.2">
      <c r="A32" s="30" t="s">
        <v>78</v>
      </c>
      <c r="B32" s="42">
        <v>15</v>
      </c>
      <c r="C32" s="42">
        <v>4</v>
      </c>
      <c r="D32" s="82">
        <v>11</v>
      </c>
      <c r="E32" s="590"/>
      <c r="F32" s="82">
        <v>22</v>
      </c>
      <c r="G32" s="82">
        <v>6</v>
      </c>
      <c r="H32" s="82">
        <v>4</v>
      </c>
      <c r="I32" s="82">
        <v>2</v>
      </c>
      <c r="J32" s="82" t="s">
        <v>142</v>
      </c>
      <c r="K32" s="82">
        <v>16</v>
      </c>
      <c r="L32" s="82">
        <v>9</v>
      </c>
      <c r="M32" s="590"/>
      <c r="N32" s="82">
        <v>7</v>
      </c>
      <c r="O32" s="590"/>
      <c r="P32" s="82" t="s">
        <v>142</v>
      </c>
      <c r="Q32" s="612"/>
      <c r="R32" s="612"/>
      <c r="S32" s="613"/>
      <c r="T32" s="613"/>
    </row>
    <row r="33" spans="1:20" ht="11.25" customHeight="1" x14ac:dyDescent="0.2">
      <c r="A33" s="2" t="s">
        <v>79</v>
      </c>
      <c r="B33" s="42">
        <v>104</v>
      </c>
      <c r="C33" s="42">
        <v>15</v>
      </c>
      <c r="D33" s="82">
        <v>89</v>
      </c>
      <c r="E33" s="590"/>
      <c r="F33" s="82">
        <v>137</v>
      </c>
      <c r="G33" s="82">
        <v>16</v>
      </c>
      <c r="H33" s="82">
        <v>9</v>
      </c>
      <c r="I33" s="82">
        <v>7</v>
      </c>
      <c r="J33" s="82" t="s">
        <v>142</v>
      </c>
      <c r="K33" s="82">
        <v>121</v>
      </c>
      <c r="L33" s="82">
        <v>80</v>
      </c>
      <c r="M33" s="590"/>
      <c r="N33" s="82">
        <v>41</v>
      </c>
      <c r="O33" s="590"/>
      <c r="P33" s="82" t="s">
        <v>142</v>
      </c>
      <c r="Q33" s="612"/>
      <c r="R33" s="612"/>
      <c r="S33" s="613"/>
      <c r="T33" s="613"/>
    </row>
    <row r="34" spans="1:20" ht="11.25" customHeight="1" x14ac:dyDescent="0.2">
      <c r="A34" s="2" t="s">
        <v>224</v>
      </c>
      <c r="B34" s="42">
        <v>83</v>
      </c>
      <c r="C34" s="42">
        <v>14</v>
      </c>
      <c r="D34" s="82">
        <v>69</v>
      </c>
      <c r="E34" s="590"/>
      <c r="F34" s="82">
        <v>112</v>
      </c>
      <c r="G34" s="82">
        <v>15</v>
      </c>
      <c r="H34" s="82">
        <v>11</v>
      </c>
      <c r="I34" s="82">
        <v>4</v>
      </c>
      <c r="J34" s="82" t="s">
        <v>142</v>
      </c>
      <c r="K34" s="82">
        <v>97</v>
      </c>
      <c r="L34" s="82">
        <v>67</v>
      </c>
      <c r="M34" s="590"/>
      <c r="N34" s="82">
        <v>30</v>
      </c>
      <c r="O34" s="590"/>
      <c r="P34" s="82" t="s">
        <v>142</v>
      </c>
      <c r="Q34" s="612"/>
      <c r="R34" s="612"/>
      <c r="S34" s="613"/>
      <c r="T34" s="613"/>
    </row>
    <row r="35" spans="1:20" ht="11.25" customHeight="1" x14ac:dyDescent="0.2">
      <c r="A35" s="2" t="s">
        <v>80</v>
      </c>
      <c r="B35" s="42">
        <v>187</v>
      </c>
      <c r="C35" s="42">
        <v>32</v>
      </c>
      <c r="D35" s="82">
        <v>155</v>
      </c>
      <c r="E35" s="590"/>
      <c r="F35" s="82">
        <v>274</v>
      </c>
      <c r="G35" s="82">
        <v>36</v>
      </c>
      <c r="H35" s="82">
        <v>22</v>
      </c>
      <c r="I35" s="82">
        <v>14</v>
      </c>
      <c r="J35" s="82" t="s">
        <v>142</v>
      </c>
      <c r="K35" s="82">
        <v>238</v>
      </c>
      <c r="L35" s="82">
        <v>151</v>
      </c>
      <c r="M35" s="484" t="s">
        <v>623</v>
      </c>
      <c r="N35" s="82">
        <v>83</v>
      </c>
      <c r="O35" s="590"/>
      <c r="P35" s="82">
        <v>4</v>
      </c>
      <c r="Q35" s="612"/>
      <c r="R35" s="612"/>
      <c r="S35" s="613"/>
      <c r="T35" s="613"/>
    </row>
    <row r="36" spans="1:20" ht="11.25" customHeight="1" x14ac:dyDescent="0.2">
      <c r="A36" s="2" t="s">
        <v>225</v>
      </c>
      <c r="B36" s="42">
        <v>197</v>
      </c>
      <c r="C36" s="42">
        <v>28</v>
      </c>
      <c r="D36" s="82">
        <v>169</v>
      </c>
      <c r="E36" s="590"/>
      <c r="F36" s="82">
        <v>257</v>
      </c>
      <c r="G36" s="82">
        <v>29</v>
      </c>
      <c r="H36" s="82">
        <v>23</v>
      </c>
      <c r="I36" s="82">
        <v>6</v>
      </c>
      <c r="J36" s="82" t="s">
        <v>142</v>
      </c>
      <c r="K36" s="82">
        <v>228</v>
      </c>
      <c r="L36" s="82">
        <v>125</v>
      </c>
      <c r="M36" s="590"/>
      <c r="N36" s="82">
        <v>101</v>
      </c>
      <c r="O36" s="590"/>
      <c r="P36" s="82">
        <v>2</v>
      </c>
      <c r="Q36" s="612"/>
      <c r="R36" s="612"/>
      <c r="S36" s="613"/>
      <c r="T36" s="613"/>
    </row>
    <row r="37" spans="1:20" ht="11.25" customHeight="1" x14ac:dyDescent="0.2">
      <c r="A37" s="2" t="s">
        <v>81</v>
      </c>
      <c r="B37" s="42">
        <v>421</v>
      </c>
      <c r="C37" s="42">
        <v>50</v>
      </c>
      <c r="D37" s="82">
        <v>371</v>
      </c>
      <c r="E37" s="484" t="s">
        <v>623</v>
      </c>
      <c r="F37" s="82">
        <v>508</v>
      </c>
      <c r="G37" s="82">
        <v>53</v>
      </c>
      <c r="H37" s="82">
        <v>38</v>
      </c>
      <c r="I37" s="82">
        <v>15</v>
      </c>
      <c r="J37" s="82" t="s">
        <v>142</v>
      </c>
      <c r="K37" s="82">
        <v>455</v>
      </c>
      <c r="L37" s="82">
        <v>283</v>
      </c>
      <c r="M37" s="590"/>
      <c r="N37" s="82">
        <v>171</v>
      </c>
      <c r="O37" s="484" t="s">
        <v>623</v>
      </c>
      <c r="P37" s="82">
        <v>1</v>
      </c>
      <c r="Q37" s="612"/>
      <c r="R37" s="612"/>
      <c r="S37" s="613"/>
      <c r="T37" s="613"/>
    </row>
    <row r="38" spans="1:20" ht="11.25" customHeight="1" x14ac:dyDescent="0.2">
      <c r="A38" s="2" t="s">
        <v>226</v>
      </c>
      <c r="B38" s="42">
        <v>73</v>
      </c>
      <c r="C38" s="42">
        <v>4</v>
      </c>
      <c r="D38" s="82">
        <v>69</v>
      </c>
      <c r="E38" s="590"/>
      <c r="F38" s="82">
        <v>84</v>
      </c>
      <c r="G38" s="82">
        <v>4</v>
      </c>
      <c r="H38" s="82">
        <v>1</v>
      </c>
      <c r="I38" s="82">
        <v>3</v>
      </c>
      <c r="J38" s="82" t="s">
        <v>142</v>
      </c>
      <c r="K38" s="82">
        <v>80</v>
      </c>
      <c r="L38" s="82">
        <v>45</v>
      </c>
      <c r="M38" s="590"/>
      <c r="N38" s="82">
        <v>35</v>
      </c>
      <c r="O38" s="590"/>
      <c r="P38" s="82" t="s">
        <v>142</v>
      </c>
      <c r="Q38" s="612"/>
      <c r="R38" s="612"/>
      <c r="S38" s="613"/>
      <c r="T38" s="613"/>
    </row>
    <row r="39" spans="1:20" ht="11.25" customHeight="1" x14ac:dyDescent="0.2">
      <c r="A39" s="2" t="s">
        <v>82</v>
      </c>
      <c r="B39" s="42">
        <v>474</v>
      </c>
      <c r="C39" s="42">
        <v>35</v>
      </c>
      <c r="D39" s="82">
        <v>439</v>
      </c>
      <c r="E39" s="484" t="s">
        <v>623</v>
      </c>
      <c r="F39" s="82">
        <v>553</v>
      </c>
      <c r="G39" s="82">
        <v>36</v>
      </c>
      <c r="H39" s="82">
        <v>29</v>
      </c>
      <c r="I39" s="82">
        <v>7</v>
      </c>
      <c r="J39" s="82" t="s">
        <v>142</v>
      </c>
      <c r="K39" s="82">
        <v>517</v>
      </c>
      <c r="L39" s="82">
        <v>335</v>
      </c>
      <c r="M39" s="484" t="s">
        <v>623</v>
      </c>
      <c r="N39" s="82">
        <v>179</v>
      </c>
      <c r="O39" s="590"/>
      <c r="P39" s="82">
        <v>3</v>
      </c>
      <c r="Q39" s="612"/>
      <c r="R39" s="612"/>
      <c r="S39" s="613"/>
      <c r="T39" s="613"/>
    </row>
    <row r="40" spans="1:20" ht="11.25" customHeight="1" x14ac:dyDescent="0.2">
      <c r="A40" s="30" t="s">
        <v>227</v>
      </c>
      <c r="B40" s="42">
        <v>90</v>
      </c>
      <c r="C40" s="42">
        <v>5</v>
      </c>
      <c r="D40" s="82">
        <v>85</v>
      </c>
      <c r="E40" s="484" t="s">
        <v>623</v>
      </c>
      <c r="F40" s="82">
        <v>108</v>
      </c>
      <c r="G40" s="82">
        <v>5</v>
      </c>
      <c r="H40" s="82">
        <v>3</v>
      </c>
      <c r="I40" s="82">
        <v>2</v>
      </c>
      <c r="J40" s="82" t="s">
        <v>142</v>
      </c>
      <c r="K40" s="82">
        <v>103</v>
      </c>
      <c r="L40" s="82">
        <v>48</v>
      </c>
      <c r="M40" s="484" t="s">
        <v>623</v>
      </c>
      <c r="N40" s="82">
        <v>55</v>
      </c>
      <c r="O40" s="590"/>
      <c r="P40" s="82" t="s">
        <v>142</v>
      </c>
      <c r="Q40" s="612"/>
      <c r="R40" s="612"/>
      <c r="S40" s="613"/>
      <c r="T40" s="613"/>
    </row>
    <row r="41" spans="1:20" ht="11.25" customHeight="1" x14ac:dyDescent="0.2">
      <c r="A41" s="30" t="s">
        <v>83</v>
      </c>
      <c r="B41" s="42">
        <v>66</v>
      </c>
      <c r="C41" s="42">
        <v>5</v>
      </c>
      <c r="D41" s="82">
        <v>61</v>
      </c>
      <c r="E41" s="590"/>
      <c r="F41" s="82">
        <v>72</v>
      </c>
      <c r="G41" s="82">
        <v>5</v>
      </c>
      <c r="H41" s="82">
        <v>4</v>
      </c>
      <c r="I41" s="82">
        <v>1</v>
      </c>
      <c r="J41" s="82" t="s">
        <v>142</v>
      </c>
      <c r="K41" s="82">
        <v>67</v>
      </c>
      <c r="L41" s="82">
        <v>37</v>
      </c>
      <c r="M41" s="590"/>
      <c r="N41" s="82">
        <v>28</v>
      </c>
      <c r="O41" s="590"/>
      <c r="P41" s="82">
        <v>2</v>
      </c>
      <c r="Q41" s="612"/>
      <c r="R41" s="612"/>
      <c r="S41" s="613"/>
      <c r="T41" s="613"/>
    </row>
    <row r="42" spans="1:20" ht="11.25" customHeight="1" x14ac:dyDescent="0.2">
      <c r="A42" s="1" t="s">
        <v>73</v>
      </c>
      <c r="B42" s="199">
        <v>474</v>
      </c>
      <c r="C42" s="199">
        <v>62</v>
      </c>
      <c r="D42" s="58">
        <v>412</v>
      </c>
      <c r="E42" s="577" t="s">
        <v>623</v>
      </c>
      <c r="F42" s="58">
        <v>538</v>
      </c>
      <c r="G42" s="58">
        <v>65</v>
      </c>
      <c r="H42" s="58">
        <v>47</v>
      </c>
      <c r="I42" s="58">
        <v>18</v>
      </c>
      <c r="J42" s="58" t="s">
        <v>142</v>
      </c>
      <c r="K42" s="58">
        <v>473</v>
      </c>
      <c r="L42" s="58">
        <v>300</v>
      </c>
      <c r="M42" s="577" t="s">
        <v>623</v>
      </c>
      <c r="N42" s="58">
        <v>169</v>
      </c>
      <c r="O42" s="591"/>
      <c r="P42" s="58">
        <v>4</v>
      </c>
      <c r="Q42" s="612"/>
      <c r="R42" s="612"/>
      <c r="S42" s="613"/>
      <c r="T42" s="613"/>
    </row>
    <row r="43" spans="1:20" ht="11.25" customHeight="1" x14ac:dyDescent="0.2">
      <c r="A43" s="2"/>
      <c r="B43" s="42"/>
      <c r="C43" s="42"/>
      <c r="D43" s="82"/>
      <c r="E43" s="590"/>
      <c r="F43" s="82"/>
      <c r="G43" s="82"/>
      <c r="H43" s="82"/>
      <c r="I43" s="82"/>
      <c r="J43" s="82"/>
      <c r="K43" s="82"/>
      <c r="L43" s="82"/>
      <c r="M43" s="590"/>
      <c r="N43" s="82"/>
      <c r="O43" s="590"/>
      <c r="P43" s="82"/>
      <c r="Q43" s="612"/>
      <c r="R43" s="612"/>
      <c r="S43" s="613"/>
      <c r="T43" s="613"/>
    </row>
    <row r="44" spans="1:20" ht="11.25" customHeight="1" x14ac:dyDescent="0.2">
      <c r="A44" s="9" t="s">
        <v>143</v>
      </c>
      <c r="B44" s="42"/>
      <c r="C44" s="42"/>
      <c r="D44" s="82"/>
      <c r="E44" s="590"/>
      <c r="F44" s="82"/>
      <c r="G44" s="82"/>
      <c r="H44" s="82"/>
      <c r="I44" s="82"/>
      <c r="J44" s="82"/>
      <c r="K44" s="82"/>
      <c r="L44" s="82"/>
      <c r="M44" s="590"/>
      <c r="N44" s="82"/>
      <c r="O44" s="590"/>
      <c r="P44" s="82"/>
      <c r="Q44" s="612"/>
      <c r="R44" s="612"/>
      <c r="S44" s="613"/>
      <c r="T44" s="613"/>
    </row>
    <row r="45" spans="1:20" ht="11.25" customHeight="1" x14ac:dyDescent="0.2">
      <c r="A45" s="2" t="s">
        <v>90</v>
      </c>
      <c r="B45" s="42">
        <v>1452</v>
      </c>
      <c r="C45" s="42">
        <v>189</v>
      </c>
      <c r="D45" s="82">
        <v>1263</v>
      </c>
      <c r="E45" s="484" t="s">
        <v>623</v>
      </c>
      <c r="F45" s="82">
        <v>1791</v>
      </c>
      <c r="G45" s="82">
        <v>204</v>
      </c>
      <c r="H45" s="82">
        <v>142</v>
      </c>
      <c r="I45" s="82">
        <v>62</v>
      </c>
      <c r="J45" s="82" t="s">
        <v>142</v>
      </c>
      <c r="K45" s="82">
        <v>1587</v>
      </c>
      <c r="L45" s="82">
        <v>1001</v>
      </c>
      <c r="M45" s="484" t="s">
        <v>623</v>
      </c>
      <c r="N45" s="82">
        <v>578</v>
      </c>
      <c r="O45" s="590"/>
      <c r="P45" s="82">
        <v>8</v>
      </c>
      <c r="Q45" s="612"/>
      <c r="R45" s="612"/>
      <c r="S45" s="613"/>
      <c r="T45" s="613"/>
    </row>
    <row r="46" spans="1:20" ht="11.25" customHeight="1" x14ac:dyDescent="0.2">
      <c r="A46" s="2" t="s">
        <v>91</v>
      </c>
      <c r="B46" s="42">
        <v>527</v>
      </c>
      <c r="C46" s="42">
        <v>44</v>
      </c>
      <c r="D46" s="82">
        <v>483</v>
      </c>
      <c r="E46" s="484" t="s">
        <v>623</v>
      </c>
      <c r="F46" s="82">
        <v>646</v>
      </c>
      <c r="G46" s="82">
        <v>44</v>
      </c>
      <c r="H46" s="82">
        <v>30</v>
      </c>
      <c r="I46" s="82">
        <v>14</v>
      </c>
      <c r="J46" s="82" t="s">
        <v>142</v>
      </c>
      <c r="K46" s="82">
        <v>602</v>
      </c>
      <c r="L46" s="82">
        <v>362</v>
      </c>
      <c r="M46" s="484" t="s">
        <v>623</v>
      </c>
      <c r="N46" s="82">
        <v>234</v>
      </c>
      <c r="O46" s="484" t="s">
        <v>623</v>
      </c>
      <c r="P46" s="82">
        <v>6</v>
      </c>
      <c r="Q46" s="612"/>
      <c r="R46" s="612"/>
      <c r="S46" s="613"/>
      <c r="T46" s="613"/>
    </row>
    <row r="47" spans="1:20" ht="11.25" customHeight="1" x14ac:dyDescent="0.2">
      <c r="A47" s="30" t="s">
        <v>92</v>
      </c>
      <c r="B47" s="42">
        <v>15</v>
      </c>
      <c r="C47" s="42">
        <v>1</v>
      </c>
      <c r="D47" s="82">
        <v>14</v>
      </c>
      <c r="E47" s="590"/>
      <c r="F47" s="82">
        <v>22</v>
      </c>
      <c r="G47" s="82">
        <v>1</v>
      </c>
      <c r="H47" s="82">
        <v>1</v>
      </c>
      <c r="I47" s="82" t="s">
        <v>142</v>
      </c>
      <c r="J47" s="82" t="s">
        <v>142</v>
      </c>
      <c r="K47" s="82">
        <v>21</v>
      </c>
      <c r="L47" s="82">
        <v>10</v>
      </c>
      <c r="M47" s="590"/>
      <c r="N47" s="82">
        <v>11</v>
      </c>
      <c r="O47" s="590"/>
      <c r="P47" s="82" t="s">
        <v>142</v>
      </c>
      <c r="Q47" s="612"/>
      <c r="R47" s="612"/>
      <c r="S47" s="613"/>
      <c r="T47" s="613"/>
    </row>
    <row r="48" spans="1:20" ht="11.25" customHeight="1" x14ac:dyDescent="0.2">
      <c r="A48" s="2" t="s">
        <v>93</v>
      </c>
      <c r="B48" s="42">
        <v>68</v>
      </c>
      <c r="C48" s="42">
        <v>1</v>
      </c>
      <c r="D48" s="82">
        <v>67</v>
      </c>
      <c r="E48" s="484" t="s">
        <v>623</v>
      </c>
      <c r="F48" s="82">
        <v>76</v>
      </c>
      <c r="G48" s="82">
        <v>1</v>
      </c>
      <c r="H48" s="82">
        <v>1</v>
      </c>
      <c r="I48" s="82" t="s">
        <v>142</v>
      </c>
      <c r="J48" s="82" t="s">
        <v>142</v>
      </c>
      <c r="K48" s="82">
        <v>75</v>
      </c>
      <c r="L48" s="82">
        <v>42</v>
      </c>
      <c r="M48" s="484" t="s">
        <v>623</v>
      </c>
      <c r="N48" s="82">
        <v>32</v>
      </c>
      <c r="O48" s="590"/>
      <c r="P48" s="82">
        <v>1</v>
      </c>
      <c r="Q48" s="612"/>
      <c r="R48" s="612"/>
      <c r="S48" s="613"/>
      <c r="T48" s="613"/>
    </row>
    <row r="49" spans="1:20" ht="11.25" customHeight="1" x14ac:dyDescent="0.2">
      <c r="A49" s="80" t="s">
        <v>614</v>
      </c>
      <c r="B49" s="199">
        <v>122</v>
      </c>
      <c r="C49" s="199">
        <v>19</v>
      </c>
      <c r="D49" s="58">
        <v>103</v>
      </c>
      <c r="E49" s="591"/>
      <c r="F49" s="58">
        <v>130</v>
      </c>
      <c r="G49" s="58">
        <v>20</v>
      </c>
      <c r="H49" s="58">
        <v>17</v>
      </c>
      <c r="I49" s="58">
        <v>3</v>
      </c>
      <c r="J49" s="58" t="s">
        <v>142</v>
      </c>
      <c r="K49" s="58">
        <v>110</v>
      </c>
      <c r="L49" s="58">
        <v>65</v>
      </c>
      <c r="M49" s="591"/>
      <c r="N49" s="58">
        <v>44</v>
      </c>
      <c r="O49" s="591"/>
      <c r="P49" s="58">
        <v>1</v>
      </c>
      <c r="Q49" s="612"/>
      <c r="R49" s="612"/>
      <c r="S49" s="613"/>
      <c r="T49" s="613"/>
    </row>
    <row r="50" spans="1:20" ht="11.25" customHeight="1" x14ac:dyDescent="0.2">
      <c r="A50" s="150"/>
      <c r="B50" s="42"/>
      <c r="C50" s="42"/>
      <c r="D50" s="82"/>
      <c r="E50" s="590"/>
      <c r="F50" s="82"/>
      <c r="G50" s="82"/>
      <c r="H50" s="82"/>
      <c r="I50" s="82"/>
      <c r="J50" s="82"/>
      <c r="K50" s="82"/>
      <c r="L50" s="82"/>
      <c r="M50" s="590"/>
      <c r="N50" s="82"/>
      <c r="O50" s="590"/>
      <c r="P50" s="82"/>
      <c r="Q50" s="612"/>
      <c r="R50" s="612"/>
      <c r="S50" s="613"/>
      <c r="T50" s="613"/>
    </row>
    <row r="51" spans="1:20" ht="11.25" customHeight="1" x14ac:dyDescent="0.2">
      <c r="A51" s="4" t="s">
        <v>371</v>
      </c>
      <c r="B51" s="42"/>
      <c r="C51" s="42"/>
      <c r="D51" s="82"/>
      <c r="E51" s="590"/>
      <c r="F51" s="82"/>
      <c r="G51" s="82"/>
      <c r="H51" s="82"/>
      <c r="I51" s="82"/>
      <c r="J51" s="82"/>
      <c r="K51" s="82"/>
      <c r="L51" s="82"/>
      <c r="M51" s="590"/>
      <c r="N51" s="82"/>
      <c r="O51" s="590"/>
      <c r="P51" s="82"/>
      <c r="Q51" s="612"/>
      <c r="R51" s="612"/>
      <c r="S51" s="613"/>
      <c r="T51" s="613"/>
    </row>
    <row r="52" spans="1:20" ht="11.25" customHeight="1" x14ac:dyDescent="0.2">
      <c r="A52" s="2" t="s">
        <v>374</v>
      </c>
      <c r="B52" s="42">
        <v>1698</v>
      </c>
      <c r="C52" s="42">
        <v>188</v>
      </c>
      <c r="D52" s="82">
        <v>1510</v>
      </c>
      <c r="E52" s="484" t="s">
        <v>623</v>
      </c>
      <c r="F52" s="82">
        <v>2080</v>
      </c>
      <c r="G52" s="82">
        <v>199</v>
      </c>
      <c r="H52" s="82">
        <v>140</v>
      </c>
      <c r="I52" s="82">
        <v>59</v>
      </c>
      <c r="J52" s="82" t="s">
        <v>142</v>
      </c>
      <c r="K52" s="82">
        <v>1881</v>
      </c>
      <c r="L52" s="82">
        <v>1155</v>
      </c>
      <c r="M52" s="484" t="s">
        <v>623</v>
      </c>
      <c r="N52" s="82">
        <v>714</v>
      </c>
      <c r="O52" s="484" t="s">
        <v>623</v>
      </c>
      <c r="P52" s="82">
        <v>12</v>
      </c>
      <c r="Q52" s="612"/>
      <c r="R52" s="612"/>
      <c r="S52" s="613"/>
      <c r="T52" s="613"/>
    </row>
    <row r="53" spans="1:20" ht="11.25" customHeight="1" x14ac:dyDescent="0.2">
      <c r="A53" s="2" t="s">
        <v>375</v>
      </c>
      <c r="B53" s="42">
        <v>63</v>
      </c>
      <c r="C53" s="42">
        <v>11</v>
      </c>
      <c r="D53" s="82">
        <v>52</v>
      </c>
      <c r="E53" s="484" t="s">
        <v>623</v>
      </c>
      <c r="F53" s="82">
        <v>80</v>
      </c>
      <c r="G53" s="82">
        <v>11</v>
      </c>
      <c r="H53" s="82">
        <v>8</v>
      </c>
      <c r="I53" s="82">
        <v>3</v>
      </c>
      <c r="J53" s="82" t="s">
        <v>142</v>
      </c>
      <c r="K53" s="82">
        <v>69</v>
      </c>
      <c r="L53" s="82">
        <v>43</v>
      </c>
      <c r="M53" s="484" t="s">
        <v>623</v>
      </c>
      <c r="N53" s="82">
        <v>25</v>
      </c>
      <c r="O53" s="590"/>
      <c r="P53" s="82">
        <v>1</v>
      </c>
      <c r="Q53" s="612"/>
      <c r="R53" s="612"/>
      <c r="S53" s="613"/>
      <c r="T53" s="613"/>
    </row>
    <row r="54" spans="1:20" ht="11.25" customHeight="1" x14ac:dyDescent="0.2">
      <c r="A54" s="2" t="s">
        <v>376</v>
      </c>
      <c r="B54" s="42">
        <v>184</v>
      </c>
      <c r="C54" s="42">
        <v>17</v>
      </c>
      <c r="D54" s="82">
        <v>167</v>
      </c>
      <c r="E54" s="590"/>
      <c r="F54" s="82">
        <v>229</v>
      </c>
      <c r="G54" s="82">
        <v>17</v>
      </c>
      <c r="H54" s="82">
        <v>9</v>
      </c>
      <c r="I54" s="82">
        <v>8</v>
      </c>
      <c r="J54" s="82" t="s">
        <v>142</v>
      </c>
      <c r="K54" s="82">
        <v>212</v>
      </c>
      <c r="L54" s="82">
        <v>126</v>
      </c>
      <c r="M54" s="590"/>
      <c r="N54" s="82">
        <v>84</v>
      </c>
      <c r="O54" s="590"/>
      <c r="P54" s="82">
        <v>2</v>
      </c>
      <c r="Q54" s="612"/>
      <c r="R54" s="612"/>
      <c r="S54" s="613"/>
      <c r="T54" s="613"/>
    </row>
    <row r="55" spans="1:20" ht="11.25" customHeight="1" x14ac:dyDescent="0.2">
      <c r="A55" s="2" t="s">
        <v>377</v>
      </c>
      <c r="B55" s="42">
        <v>74</v>
      </c>
      <c r="C55" s="42">
        <v>12</v>
      </c>
      <c r="D55" s="82">
        <v>62</v>
      </c>
      <c r="E55" s="590"/>
      <c r="F55" s="82">
        <v>95</v>
      </c>
      <c r="G55" s="82">
        <v>13</v>
      </c>
      <c r="H55" s="82">
        <v>9</v>
      </c>
      <c r="I55" s="82">
        <v>4</v>
      </c>
      <c r="J55" s="82" t="s">
        <v>142</v>
      </c>
      <c r="K55" s="82">
        <v>82</v>
      </c>
      <c r="L55" s="82">
        <v>60</v>
      </c>
      <c r="M55" s="590"/>
      <c r="N55" s="82">
        <v>22</v>
      </c>
      <c r="O55" s="590"/>
      <c r="P55" s="82" t="s">
        <v>142</v>
      </c>
      <c r="Q55" s="612"/>
      <c r="R55" s="612"/>
      <c r="S55" s="613"/>
      <c r="T55" s="613"/>
    </row>
    <row r="56" spans="1:20" ht="11.25" customHeight="1" x14ac:dyDescent="0.2">
      <c r="A56" s="1" t="s">
        <v>73</v>
      </c>
      <c r="B56" s="199">
        <v>165</v>
      </c>
      <c r="C56" s="199">
        <v>26</v>
      </c>
      <c r="D56" s="58">
        <v>139</v>
      </c>
      <c r="E56" s="591"/>
      <c r="F56" s="58">
        <v>181</v>
      </c>
      <c r="G56" s="58">
        <v>30</v>
      </c>
      <c r="H56" s="58">
        <v>25</v>
      </c>
      <c r="I56" s="58">
        <v>5</v>
      </c>
      <c r="J56" s="58" t="s">
        <v>142</v>
      </c>
      <c r="K56" s="58">
        <v>151</v>
      </c>
      <c r="L56" s="58">
        <v>96</v>
      </c>
      <c r="M56" s="591"/>
      <c r="N56" s="58">
        <v>54</v>
      </c>
      <c r="O56" s="591"/>
      <c r="P56" s="58">
        <v>1</v>
      </c>
      <c r="Q56" s="612"/>
      <c r="R56" s="612"/>
      <c r="S56" s="613"/>
      <c r="T56" s="613"/>
    </row>
    <row r="57" spans="1:20" ht="11.25" customHeight="1" x14ac:dyDescent="0.2">
      <c r="A57" s="2"/>
      <c r="B57" s="42"/>
      <c r="C57" s="42"/>
      <c r="D57" s="82"/>
      <c r="E57" s="590"/>
      <c r="F57" s="82"/>
      <c r="G57" s="82"/>
      <c r="H57" s="82"/>
      <c r="I57" s="82"/>
      <c r="J57" s="82"/>
      <c r="K57" s="82"/>
      <c r="L57" s="82"/>
      <c r="M57" s="590"/>
      <c r="N57" s="82"/>
      <c r="O57" s="590"/>
      <c r="P57" s="82"/>
      <c r="Q57" s="612"/>
      <c r="R57" s="612"/>
      <c r="S57" s="613"/>
      <c r="T57" s="613"/>
    </row>
    <row r="58" spans="1:20" ht="11.25" customHeight="1" x14ac:dyDescent="0.2">
      <c r="A58" s="9" t="s">
        <v>269</v>
      </c>
      <c r="B58" s="42"/>
      <c r="C58" s="42"/>
      <c r="D58" s="82"/>
      <c r="E58" s="590"/>
      <c r="F58" s="82"/>
      <c r="G58" s="82"/>
      <c r="H58" s="82"/>
      <c r="I58" s="82"/>
      <c r="J58" s="82"/>
      <c r="K58" s="82"/>
      <c r="L58" s="82"/>
      <c r="M58" s="590"/>
      <c r="N58" s="82"/>
      <c r="O58" s="590"/>
      <c r="P58" s="82"/>
      <c r="Q58" s="612"/>
      <c r="R58" s="612"/>
      <c r="S58" s="613"/>
      <c r="T58" s="613"/>
    </row>
    <row r="59" spans="1:20" ht="11.25" customHeight="1" x14ac:dyDescent="0.2">
      <c r="A59" s="2" t="s">
        <v>70</v>
      </c>
      <c r="B59" s="42">
        <v>1282</v>
      </c>
      <c r="C59" s="42">
        <v>146</v>
      </c>
      <c r="D59" s="82">
        <v>1136</v>
      </c>
      <c r="E59" s="484" t="s">
        <v>623</v>
      </c>
      <c r="F59" s="82">
        <v>1562</v>
      </c>
      <c r="G59" s="82">
        <v>155</v>
      </c>
      <c r="H59" s="82">
        <v>113</v>
      </c>
      <c r="I59" s="82">
        <v>42</v>
      </c>
      <c r="J59" s="82" t="s">
        <v>142</v>
      </c>
      <c r="K59" s="82">
        <v>1407</v>
      </c>
      <c r="L59" s="82">
        <v>884</v>
      </c>
      <c r="M59" s="484" t="s">
        <v>623</v>
      </c>
      <c r="N59" s="82">
        <v>517</v>
      </c>
      <c r="O59" s="484" t="s">
        <v>623</v>
      </c>
      <c r="P59" s="82">
        <v>6</v>
      </c>
      <c r="Q59" s="612"/>
      <c r="R59" s="612"/>
      <c r="S59" s="613"/>
      <c r="T59" s="613"/>
    </row>
    <row r="60" spans="1:20" ht="11.25" customHeight="1" x14ac:dyDescent="0.2">
      <c r="A60" s="2" t="s">
        <v>71</v>
      </c>
      <c r="B60" s="42">
        <v>529</v>
      </c>
      <c r="C60" s="42">
        <v>61</v>
      </c>
      <c r="D60" s="82">
        <v>468</v>
      </c>
      <c r="E60" s="484" t="s">
        <v>623</v>
      </c>
      <c r="F60" s="82">
        <v>650</v>
      </c>
      <c r="G60" s="82">
        <v>64</v>
      </c>
      <c r="H60" s="82">
        <v>40</v>
      </c>
      <c r="I60" s="82">
        <v>24</v>
      </c>
      <c r="J60" s="82" t="s">
        <v>142</v>
      </c>
      <c r="K60" s="82">
        <v>586</v>
      </c>
      <c r="L60" s="82">
        <v>349</v>
      </c>
      <c r="M60" s="484" t="s">
        <v>623</v>
      </c>
      <c r="N60" s="82">
        <v>230</v>
      </c>
      <c r="O60" s="590"/>
      <c r="P60" s="82">
        <v>7</v>
      </c>
      <c r="Q60" s="612"/>
      <c r="R60" s="612"/>
      <c r="S60" s="613"/>
      <c r="T60" s="613"/>
    </row>
    <row r="61" spans="1:20" ht="11.25" customHeight="1" x14ac:dyDescent="0.2">
      <c r="A61" s="2" t="s">
        <v>72</v>
      </c>
      <c r="B61" s="42">
        <v>213</v>
      </c>
      <c r="C61" s="42">
        <v>28</v>
      </c>
      <c r="D61" s="82">
        <v>185</v>
      </c>
      <c r="E61" s="590"/>
      <c r="F61" s="82">
        <v>280</v>
      </c>
      <c r="G61" s="82">
        <v>29</v>
      </c>
      <c r="H61" s="82">
        <v>19</v>
      </c>
      <c r="I61" s="82">
        <v>10</v>
      </c>
      <c r="J61" s="82" t="s">
        <v>142</v>
      </c>
      <c r="K61" s="82">
        <v>251</v>
      </c>
      <c r="L61" s="82">
        <v>153</v>
      </c>
      <c r="M61" s="590"/>
      <c r="N61" s="82">
        <v>96</v>
      </c>
      <c r="O61" s="590"/>
      <c r="P61" s="82">
        <v>2</v>
      </c>
      <c r="Q61" s="612"/>
      <c r="R61" s="612"/>
      <c r="S61" s="613"/>
      <c r="T61" s="613"/>
    </row>
    <row r="62" spans="1:20" ht="11.25" customHeight="1" x14ac:dyDescent="0.2">
      <c r="A62" s="25" t="s">
        <v>228</v>
      </c>
      <c r="B62" s="42">
        <v>58</v>
      </c>
      <c r="C62" s="42">
        <v>6</v>
      </c>
      <c r="D62" s="82">
        <v>52</v>
      </c>
      <c r="E62" s="590"/>
      <c r="F62" s="82">
        <v>74</v>
      </c>
      <c r="G62" s="82">
        <v>6</v>
      </c>
      <c r="H62" s="82">
        <v>5</v>
      </c>
      <c r="I62" s="82">
        <v>1</v>
      </c>
      <c r="J62" s="82" t="s">
        <v>142</v>
      </c>
      <c r="K62" s="82">
        <v>68</v>
      </c>
      <c r="L62" s="82">
        <v>49</v>
      </c>
      <c r="M62" s="590"/>
      <c r="N62" s="82">
        <v>19</v>
      </c>
      <c r="O62" s="590"/>
      <c r="P62" s="82" t="s">
        <v>142</v>
      </c>
      <c r="Q62" s="612"/>
      <c r="R62" s="612"/>
      <c r="S62" s="613"/>
      <c r="T62" s="613"/>
    </row>
    <row r="63" spans="1:20" ht="11.25" customHeight="1" x14ac:dyDescent="0.2">
      <c r="A63" s="25" t="s">
        <v>229</v>
      </c>
      <c r="B63" s="42">
        <v>100</v>
      </c>
      <c r="C63" s="42">
        <v>13</v>
      </c>
      <c r="D63" s="82">
        <v>87</v>
      </c>
      <c r="E63" s="590"/>
      <c r="F63" s="82">
        <v>132</v>
      </c>
      <c r="G63" s="82">
        <v>14</v>
      </c>
      <c r="H63" s="82">
        <v>10</v>
      </c>
      <c r="I63" s="82">
        <v>4</v>
      </c>
      <c r="J63" s="82" t="s">
        <v>142</v>
      </c>
      <c r="K63" s="82">
        <v>118</v>
      </c>
      <c r="L63" s="82">
        <v>66</v>
      </c>
      <c r="M63" s="590"/>
      <c r="N63" s="82">
        <v>50</v>
      </c>
      <c r="O63" s="590"/>
      <c r="P63" s="82">
        <v>2</v>
      </c>
      <c r="Q63" s="612"/>
      <c r="R63" s="612"/>
      <c r="S63" s="613"/>
      <c r="T63" s="613"/>
    </row>
    <row r="64" spans="1:20" ht="11.25" customHeight="1" x14ac:dyDescent="0.2">
      <c r="A64" s="25" t="s">
        <v>230</v>
      </c>
      <c r="B64" s="42">
        <v>55</v>
      </c>
      <c r="C64" s="42">
        <v>9</v>
      </c>
      <c r="D64" s="82">
        <v>46</v>
      </c>
      <c r="E64" s="590"/>
      <c r="F64" s="82">
        <v>74</v>
      </c>
      <c r="G64" s="82">
        <v>9</v>
      </c>
      <c r="H64" s="82">
        <v>4</v>
      </c>
      <c r="I64" s="82">
        <v>5</v>
      </c>
      <c r="J64" s="82" t="s">
        <v>142</v>
      </c>
      <c r="K64" s="82">
        <v>65</v>
      </c>
      <c r="L64" s="82">
        <v>38</v>
      </c>
      <c r="M64" s="590"/>
      <c r="N64" s="82">
        <v>27</v>
      </c>
      <c r="O64" s="590"/>
      <c r="P64" s="82" t="s">
        <v>142</v>
      </c>
      <c r="Q64" s="612"/>
      <c r="R64" s="612"/>
      <c r="S64" s="613"/>
      <c r="T64" s="613"/>
    </row>
    <row r="65" spans="1:20" ht="11.25" customHeight="1" x14ac:dyDescent="0.2">
      <c r="A65" s="1" t="s">
        <v>73</v>
      </c>
      <c r="B65" s="199">
        <v>160</v>
      </c>
      <c r="C65" s="199">
        <v>19</v>
      </c>
      <c r="D65" s="58">
        <v>141</v>
      </c>
      <c r="E65" s="591"/>
      <c r="F65" s="58">
        <v>173</v>
      </c>
      <c r="G65" s="58">
        <v>22</v>
      </c>
      <c r="H65" s="58">
        <v>19</v>
      </c>
      <c r="I65" s="58">
        <v>3</v>
      </c>
      <c r="J65" s="58" t="s">
        <v>142</v>
      </c>
      <c r="K65" s="58">
        <v>151</v>
      </c>
      <c r="L65" s="58">
        <v>94</v>
      </c>
      <c r="M65" s="591"/>
      <c r="N65" s="58">
        <v>56</v>
      </c>
      <c r="O65" s="591"/>
      <c r="P65" s="58">
        <v>1</v>
      </c>
      <c r="Q65" s="612"/>
      <c r="R65" s="612"/>
      <c r="S65" s="613"/>
      <c r="T65" s="613"/>
    </row>
    <row r="66" spans="1:20" ht="11.25" customHeight="1" x14ac:dyDescent="0.2">
      <c r="A66" s="30"/>
      <c r="B66" s="42"/>
      <c r="C66" s="42"/>
      <c r="D66" s="82"/>
      <c r="E66" s="590"/>
      <c r="F66" s="82"/>
      <c r="G66" s="82"/>
      <c r="H66" s="82"/>
      <c r="I66" s="82"/>
      <c r="J66" s="82"/>
      <c r="K66" s="82"/>
      <c r="L66" s="82"/>
      <c r="M66" s="590"/>
      <c r="N66" s="82"/>
      <c r="O66" s="590"/>
      <c r="P66" s="82"/>
      <c r="Q66" s="612"/>
      <c r="R66" s="612"/>
      <c r="S66" s="613"/>
      <c r="T66" s="613"/>
    </row>
    <row r="67" spans="1:20" ht="11.25" customHeight="1" x14ac:dyDescent="0.2">
      <c r="A67" s="9" t="s">
        <v>74</v>
      </c>
      <c r="B67" s="42"/>
      <c r="C67" s="42"/>
      <c r="D67" s="82"/>
      <c r="E67" s="590"/>
      <c r="F67" s="82"/>
      <c r="G67" s="82"/>
      <c r="H67" s="82"/>
      <c r="I67" s="82"/>
      <c r="J67" s="82"/>
      <c r="K67" s="82"/>
      <c r="L67" s="82"/>
      <c r="M67" s="590"/>
      <c r="N67" s="82"/>
      <c r="O67" s="590"/>
      <c r="P67" s="82"/>
      <c r="Q67" s="612"/>
      <c r="R67" s="612"/>
      <c r="S67" s="613"/>
      <c r="T67" s="613"/>
    </row>
    <row r="68" spans="1:20" ht="11.25" customHeight="1" x14ac:dyDescent="0.2">
      <c r="A68" s="2" t="s">
        <v>75</v>
      </c>
      <c r="B68" s="42">
        <v>1342</v>
      </c>
      <c r="C68" s="42">
        <v>153</v>
      </c>
      <c r="D68" s="82">
        <v>1189</v>
      </c>
      <c r="E68" s="484" t="s">
        <v>623</v>
      </c>
      <c r="F68" s="82">
        <v>1616</v>
      </c>
      <c r="G68" s="82">
        <v>162</v>
      </c>
      <c r="H68" s="82">
        <v>114</v>
      </c>
      <c r="I68" s="82">
        <v>48</v>
      </c>
      <c r="J68" s="82" t="s">
        <v>142</v>
      </c>
      <c r="K68" s="82">
        <v>1454</v>
      </c>
      <c r="L68" s="82">
        <v>869</v>
      </c>
      <c r="M68" s="484" t="s">
        <v>623</v>
      </c>
      <c r="N68" s="82">
        <v>581</v>
      </c>
      <c r="O68" s="484" t="s">
        <v>623</v>
      </c>
      <c r="P68" s="422">
        <v>4</v>
      </c>
      <c r="Q68" s="612"/>
      <c r="R68" s="612"/>
      <c r="S68" s="613"/>
      <c r="T68" s="613"/>
    </row>
    <row r="69" spans="1:20" ht="11.25" customHeight="1" x14ac:dyDescent="0.2">
      <c r="A69" s="2" t="s">
        <v>76</v>
      </c>
      <c r="B69" s="42">
        <v>580</v>
      </c>
      <c r="C69" s="42">
        <v>74</v>
      </c>
      <c r="D69" s="82">
        <v>506</v>
      </c>
      <c r="E69" s="484" t="s">
        <v>623</v>
      </c>
      <c r="F69" s="82">
        <v>750</v>
      </c>
      <c r="G69" s="82">
        <v>78</v>
      </c>
      <c r="H69" s="82">
        <v>53</v>
      </c>
      <c r="I69" s="82">
        <v>25</v>
      </c>
      <c r="J69" s="82" t="s">
        <v>142</v>
      </c>
      <c r="K69" s="82">
        <v>672</v>
      </c>
      <c r="L69" s="82">
        <v>433</v>
      </c>
      <c r="M69" s="484" t="s">
        <v>623</v>
      </c>
      <c r="N69" s="82">
        <v>231</v>
      </c>
      <c r="O69" s="590"/>
      <c r="P69" s="422">
        <v>8</v>
      </c>
      <c r="Q69" s="612"/>
      <c r="R69" s="612"/>
      <c r="S69" s="613"/>
      <c r="T69" s="613"/>
    </row>
    <row r="70" spans="1:20" ht="11.25" customHeight="1" x14ac:dyDescent="0.2">
      <c r="A70" s="25" t="s">
        <v>231</v>
      </c>
      <c r="B70" s="42">
        <v>283</v>
      </c>
      <c r="C70" s="42">
        <v>25</v>
      </c>
      <c r="D70" s="82">
        <v>258</v>
      </c>
      <c r="E70" s="484" t="s">
        <v>623</v>
      </c>
      <c r="F70" s="82">
        <v>349</v>
      </c>
      <c r="G70" s="82">
        <v>26</v>
      </c>
      <c r="H70" s="82">
        <v>17</v>
      </c>
      <c r="I70" s="82">
        <v>9</v>
      </c>
      <c r="J70" s="82" t="s">
        <v>142</v>
      </c>
      <c r="K70" s="82">
        <v>323</v>
      </c>
      <c r="L70" s="82">
        <v>193</v>
      </c>
      <c r="M70" s="484" t="s">
        <v>623</v>
      </c>
      <c r="N70" s="82">
        <v>126</v>
      </c>
      <c r="O70" s="590"/>
      <c r="P70" s="422">
        <v>4</v>
      </c>
      <c r="Q70" s="612"/>
      <c r="R70" s="612"/>
      <c r="S70" s="613"/>
      <c r="T70" s="613"/>
    </row>
    <row r="71" spans="1:20" ht="11.25" customHeight="1" x14ac:dyDescent="0.2">
      <c r="A71" s="2" t="s">
        <v>77</v>
      </c>
      <c r="B71" s="42">
        <v>160</v>
      </c>
      <c r="C71" s="42">
        <v>12</v>
      </c>
      <c r="D71" s="82">
        <v>148</v>
      </c>
      <c r="E71" s="590"/>
      <c r="F71" s="82">
        <v>187</v>
      </c>
      <c r="G71" s="82">
        <v>12</v>
      </c>
      <c r="H71" s="82">
        <v>9</v>
      </c>
      <c r="I71" s="82">
        <v>3</v>
      </c>
      <c r="J71" s="82" t="s">
        <v>142</v>
      </c>
      <c r="K71" s="82">
        <v>175</v>
      </c>
      <c r="L71" s="82">
        <v>115</v>
      </c>
      <c r="M71" s="590"/>
      <c r="N71" s="82">
        <v>56</v>
      </c>
      <c r="O71" s="590"/>
      <c r="P71" s="422">
        <v>4</v>
      </c>
      <c r="Q71" s="612"/>
      <c r="R71" s="612"/>
      <c r="S71" s="613"/>
      <c r="T71" s="613"/>
    </row>
    <row r="72" spans="1:20" ht="11.25" customHeight="1" x14ac:dyDescent="0.2">
      <c r="A72" s="79" t="s">
        <v>231</v>
      </c>
      <c r="B72" s="42">
        <v>35</v>
      </c>
      <c r="C72" s="42">
        <v>3</v>
      </c>
      <c r="D72" s="82">
        <v>32</v>
      </c>
      <c r="E72" s="590"/>
      <c r="F72" s="82">
        <v>39</v>
      </c>
      <c r="G72" s="82">
        <v>3</v>
      </c>
      <c r="H72" s="82">
        <v>2</v>
      </c>
      <c r="I72" s="82">
        <v>1</v>
      </c>
      <c r="J72" s="82" t="s">
        <v>142</v>
      </c>
      <c r="K72" s="82">
        <v>36</v>
      </c>
      <c r="L72" s="82">
        <v>22</v>
      </c>
      <c r="M72" s="590"/>
      <c r="N72" s="82">
        <v>12</v>
      </c>
      <c r="O72" s="590"/>
      <c r="P72" s="422">
        <v>2</v>
      </c>
      <c r="Q72" s="612"/>
      <c r="R72" s="612"/>
      <c r="S72" s="613"/>
      <c r="T72" s="613"/>
    </row>
    <row r="73" spans="1:20" ht="11.25" customHeight="1" x14ac:dyDescent="0.2">
      <c r="A73" s="1" t="s">
        <v>73</v>
      </c>
      <c r="B73" s="199">
        <v>102</v>
      </c>
      <c r="C73" s="199">
        <v>15</v>
      </c>
      <c r="D73" s="58">
        <v>87</v>
      </c>
      <c r="E73" s="591"/>
      <c r="F73" s="58">
        <v>112</v>
      </c>
      <c r="G73" s="58">
        <v>18</v>
      </c>
      <c r="H73" s="58">
        <v>15</v>
      </c>
      <c r="I73" s="58">
        <v>3</v>
      </c>
      <c r="J73" s="58" t="s">
        <v>142</v>
      </c>
      <c r="K73" s="58">
        <v>94</v>
      </c>
      <c r="L73" s="58">
        <v>63</v>
      </c>
      <c r="M73" s="591"/>
      <c r="N73" s="58">
        <v>31</v>
      </c>
      <c r="O73" s="591"/>
      <c r="P73" s="320" t="s">
        <v>142</v>
      </c>
      <c r="Q73" s="612"/>
      <c r="R73" s="612"/>
      <c r="S73" s="613"/>
      <c r="T73" s="613"/>
    </row>
  </sheetData>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zoomScaleNormal="100" zoomScaleSheetLayoutView="110" workbookViewId="0">
      <pane ySplit="13" topLeftCell="A80" activePane="bottomLeft" state="frozen"/>
      <selection pane="bottomLeft" activeCell="U1" sqref="U1:X1048576"/>
    </sheetView>
  </sheetViews>
  <sheetFormatPr defaultColWidth="9.140625" defaultRowHeight="11.25" customHeight="1" x14ac:dyDescent="0.2"/>
  <cols>
    <col min="1" max="1" width="17.140625" style="2" customWidth="1"/>
    <col min="2" max="2" width="6.85546875" style="2" customWidth="1"/>
    <col min="3" max="3" width="11.42578125" style="2" customWidth="1"/>
    <col min="4" max="4" width="1.140625" style="2" customWidth="1"/>
    <col min="5" max="5" width="14" style="2" customWidth="1"/>
    <col min="6" max="6" width="1.140625" style="2" customWidth="1"/>
    <col min="7" max="8" width="6.85546875" style="2" customWidth="1"/>
    <col min="9" max="9" width="5.140625" style="2" customWidth="1"/>
    <col min="10" max="10" width="1.140625" style="2" customWidth="1"/>
    <col min="11" max="11" width="6.85546875" style="2" customWidth="1"/>
    <col min="12" max="12" width="1.140625" style="2" customWidth="1"/>
    <col min="13" max="13" width="6.85546875" style="48" customWidth="1"/>
    <col min="14" max="14" width="6.85546875" style="2" customWidth="1"/>
    <col min="15" max="15" width="4.7109375" style="2" customWidth="1"/>
    <col min="16" max="16" width="1.140625" style="2" customWidth="1"/>
    <col min="17" max="17" width="6.85546875" style="2" customWidth="1"/>
    <col min="18" max="18" width="1.140625" style="2" customWidth="1"/>
    <col min="19" max="19" width="8.85546875" style="2" customWidth="1"/>
    <col min="20" max="20" width="1.140625" style="2" customWidth="1"/>
    <col min="21" max="22" width="9.140625" style="609"/>
    <col min="23" max="24" width="9.140625" style="610"/>
    <col min="25" max="16384" width="9.140625" style="2"/>
  </cols>
  <sheetData>
    <row r="1" spans="1:24" ht="11.25" customHeight="1" x14ac:dyDescent="0.2">
      <c r="A1" s="4" t="s">
        <v>267</v>
      </c>
      <c r="B1" s="4"/>
      <c r="C1" s="4"/>
      <c r="E1" s="4"/>
      <c r="G1" s="4"/>
      <c r="H1" s="4"/>
      <c r="I1" s="4"/>
      <c r="K1" s="4"/>
      <c r="M1" s="7"/>
      <c r="N1" s="4"/>
      <c r="O1" s="4"/>
      <c r="Q1" s="4"/>
      <c r="S1" s="4"/>
      <c r="T1" s="4"/>
    </row>
    <row r="2" spans="1:24" ht="11.25" customHeight="1" x14ac:dyDescent="0.2">
      <c r="A2" s="4" t="s">
        <v>648</v>
      </c>
      <c r="B2" s="4"/>
      <c r="C2" s="4"/>
      <c r="E2" s="4"/>
      <c r="G2" s="4"/>
      <c r="H2" s="4"/>
      <c r="I2" s="4"/>
      <c r="K2" s="4"/>
      <c r="M2" s="7"/>
      <c r="N2" s="4"/>
      <c r="O2" s="4"/>
      <c r="Q2" s="4"/>
      <c r="S2" s="4"/>
      <c r="T2" s="4"/>
    </row>
    <row r="3" spans="1:24" ht="11.25" customHeight="1" x14ac:dyDescent="0.2">
      <c r="A3" s="16" t="s">
        <v>268</v>
      </c>
      <c r="B3" s="4"/>
      <c r="C3" s="4"/>
      <c r="E3" s="4"/>
      <c r="G3" s="4"/>
      <c r="H3" s="4"/>
      <c r="I3" s="4"/>
      <c r="K3" s="4"/>
      <c r="M3" s="7"/>
      <c r="N3" s="4"/>
      <c r="O3" s="4"/>
      <c r="Q3" s="4"/>
      <c r="S3" s="4"/>
      <c r="T3" s="4"/>
    </row>
    <row r="4" spans="1:24" ht="11.25" customHeight="1" x14ac:dyDescent="0.2">
      <c r="A4" s="17" t="s">
        <v>649</v>
      </c>
      <c r="B4" s="4"/>
      <c r="C4" s="4"/>
      <c r="E4" s="4"/>
      <c r="G4" s="4"/>
      <c r="H4" s="4"/>
      <c r="I4" s="4"/>
      <c r="K4" s="4"/>
      <c r="M4" s="7"/>
      <c r="N4" s="4"/>
      <c r="O4" s="4"/>
      <c r="Q4" s="4"/>
      <c r="S4" s="4"/>
      <c r="T4" s="4"/>
    </row>
    <row r="5" spans="1:24" ht="11.25" customHeight="1" x14ac:dyDescent="0.2">
      <c r="A5" s="18"/>
      <c r="B5" s="1"/>
      <c r="C5" s="1"/>
      <c r="D5" s="1"/>
      <c r="E5" s="1"/>
      <c r="F5" s="1"/>
      <c r="G5" s="1"/>
      <c r="H5" s="1"/>
      <c r="I5" s="1"/>
      <c r="J5" s="1"/>
      <c r="K5" s="1"/>
      <c r="L5" s="1"/>
      <c r="M5" s="265"/>
      <c r="N5" s="1"/>
      <c r="O5" s="1"/>
      <c r="P5" s="1"/>
      <c r="Q5" s="1"/>
      <c r="R5" s="1"/>
      <c r="S5" s="1"/>
      <c r="T5" s="21"/>
    </row>
    <row r="6" spans="1:24" ht="11.25" customHeight="1" x14ac:dyDescent="0.2">
      <c r="A6" s="4" t="s">
        <v>2</v>
      </c>
      <c r="B6" s="4" t="s">
        <v>121</v>
      </c>
      <c r="C6" s="4"/>
      <c r="E6" s="4"/>
      <c r="G6" s="4" t="s">
        <v>203</v>
      </c>
      <c r="H6" s="4"/>
      <c r="I6" s="4"/>
      <c r="K6" s="4"/>
      <c r="M6" s="7"/>
      <c r="N6" s="4"/>
      <c r="O6" s="4"/>
      <c r="Q6" s="4"/>
      <c r="S6" s="4"/>
      <c r="T6" s="4"/>
    </row>
    <row r="7" spans="1:24" ht="11.25" customHeight="1" x14ac:dyDescent="0.2">
      <c r="A7" s="16" t="s">
        <v>3</v>
      </c>
      <c r="B7" s="18" t="s">
        <v>122</v>
      </c>
      <c r="C7" s="6"/>
      <c r="D7" s="1"/>
      <c r="E7" s="6"/>
      <c r="F7" s="1"/>
      <c r="G7" s="18" t="s">
        <v>204</v>
      </c>
      <c r="H7" s="6"/>
      <c r="I7" s="6"/>
      <c r="J7" s="1"/>
      <c r="K7" s="6"/>
      <c r="L7" s="1"/>
      <c r="M7" s="266"/>
      <c r="N7" s="6"/>
      <c r="O7" s="6"/>
      <c r="P7" s="1"/>
      <c r="Q7" s="6"/>
      <c r="R7" s="1"/>
      <c r="S7" s="6"/>
      <c r="T7" s="5"/>
    </row>
    <row r="8" spans="1:24" ht="11.25" customHeight="1" x14ac:dyDescent="0.2">
      <c r="A8" s="10"/>
      <c r="B8" s="4" t="s">
        <v>153</v>
      </c>
      <c r="C8" s="4" t="s">
        <v>234</v>
      </c>
      <c r="E8" s="4"/>
      <c r="G8" s="4" t="s">
        <v>153</v>
      </c>
      <c r="H8" s="4" t="s">
        <v>233</v>
      </c>
      <c r="I8" s="4"/>
      <c r="K8" s="4"/>
      <c r="M8" s="7"/>
      <c r="N8" s="4"/>
      <c r="O8" s="4"/>
      <c r="Q8" s="4"/>
      <c r="S8" s="4"/>
      <c r="T8" s="4"/>
    </row>
    <row r="9" spans="1:24" ht="11.25" customHeight="1" x14ac:dyDescent="0.2">
      <c r="A9" s="10"/>
      <c r="B9" s="16" t="s">
        <v>101</v>
      </c>
      <c r="C9" s="18" t="s">
        <v>205</v>
      </c>
      <c r="D9" s="608"/>
      <c r="E9" s="6"/>
      <c r="F9" s="608"/>
      <c r="G9" s="17" t="s">
        <v>101</v>
      </c>
      <c r="H9" s="18" t="s">
        <v>206</v>
      </c>
      <c r="I9" s="6"/>
      <c r="J9" s="608"/>
      <c r="K9" s="6"/>
      <c r="L9" s="608"/>
      <c r="M9" s="266"/>
      <c r="N9" s="6"/>
      <c r="O9" s="6"/>
      <c r="P9" s="1"/>
      <c r="Q9" s="6"/>
      <c r="R9" s="1"/>
      <c r="S9" s="6"/>
      <c r="T9" s="5"/>
    </row>
    <row r="10" spans="1:24" ht="11.25" customHeight="1" x14ac:dyDescent="0.2">
      <c r="A10" s="4"/>
      <c r="B10" s="4"/>
      <c r="C10" s="4" t="s">
        <v>218</v>
      </c>
      <c r="E10" s="4" t="s">
        <v>207</v>
      </c>
      <c r="G10" s="4"/>
      <c r="H10" s="4" t="s">
        <v>11</v>
      </c>
      <c r="I10" s="4"/>
      <c r="M10" s="7"/>
      <c r="N10" s="4" t="s">
        <v>57</v>
      </c>
      <c r="O10" s="4"/>
      <c r="Q10" s="4"/>
      <c r="S10" s="4"/>
      <c r="T10" s="4"/>
    </row>
    <row r="11" spans="1:24" ht="11.25" customHeight="1" x14ac:dyDescent="0.2">
      <c r="A11" s="4"/>
      <c r="B11" s="4"/>
      <c r="C11" s="16" t="s">
        <v>212</v>
      </c>
      <c r="D11" s="25"/>
      <c r="E11" s="18" t="s">
        <v>209</v>
      </c>
      <c r="F11" s="25"/>
      <c r="G11" s="5"/>
      <c r="H11" s="18" t="s">
        <v>210</v>
      </c>
      <c r="I11" s="6"/>
      <c r="J11" s="25"/>
      <c r="K11" s="1"/>
      <c r="L11" s="25"/>
      <c r="M11" s="266"/>
      <c r="N11" s="18" t="s">
        <v>58</v>
      </c>
      <c r="O11" s="6"/>
      <c r="P11" s="1"/>
      <c r="Q11" s="6"/>
      <c r="R11" s="1"/>
      <c r="S11" s="6"/>
      <c r="T11" s="5"/>
    </row>
    <row r="12" spans="1:24" ht="11.25" customHeight="1" x14ac:dyDescent="0.2">
      <c r="A12" s="4"/>
      <c r="B12" s="4"/>
      <c r="C12" s="4"/>
      <c r="E12" s="4" t="s">
        <v>213</v>
      </c>
      <c r="G12" s="4"/>
      <c r="H12" s="4" t="s">
        <v>153</v>
      </c>
      <c r="I12" s="4" t="s">
        <v>154</v>
      </c>
      <c r="K12" s="4" t="s">
        <v>155</v>
      </c>
      <c r="M12" s="7" t="s">
        <v>119</v>
      </c>
      <c r="N12" s="4" t="s">
        <v>153</v>
      </c>
      <c r="O12" s="4" t="s">
        <v>154</v>
      </c>
      <c r="Q12" s="4" t="s">
        <v>155</v>
      </c>
      <c r="S12" s="4" t="s">
        <v>119</v>
      </c>
      <c r="T12" s="4"/>
    </row>
    <row r="13" spans="1:24" ht="11.25" customHeight="1" x14ac:dyDescent="0.2">
      <c r="A13" s="6"/>
      <c r="B13" s="6"/>
      <c r="C13" s="6"/>
      <c r="D13" s="1"/>
      <c r="E13" s="18" t="s">
        <v>144</v>
      </c>
      <c r="F13" s="1"/>
      <c r="G13" s="6"/>
      <c r="H13" s="18" t="s">
        <v>101</v>
      </c>
      <c r="I13" s="18" t="s">
        <v>154</v>
      </c>
      <c r="J13" s="1"/>
      <c r="K13" s="18" t="s">
        <v>59</v>
      </c>
      <c r="L13" s="1"/>
      <c r="M13" s="24" t="s">
        <v>120</v>
      </c>
      <c r="N13" s="18" t="s">
        <v>101</v>
      </c>
      <c r="O13" s="18" t="s">
        <v>154</v>
      </c>
      <c r="P13" s="608"/>
      <c r="Q13" s="18" t="s">
        <v>59</v>
      </c>
      <c r="R13" s="608"/>
      <c r="S13" s="18" t="s">
        <v>120</v>
      </c>
      <c r="T13" s="17"/>
    </row>
    <row r="14" spans="1:24" ht="11.25" customHeight="1" x14ac:dyDescent="0.2">
      <c r="A14" s="5"/>
      <c r="B14" s="84"/>
      <c r="C14" s="84"/>
      <c r="D14" s="84"/>
      <c r="E14" s="84"/>
      <c r="F14" s="84"/>
      <c r="G14" s="84"/>
      <c r="H14" s="84"/>
      <c r="I14" s="84"/>
      <c r="J14" s="84"/>
      <c r="K14" s="84"/>
      <c r="L14" s="84"/>
      <c r="M14" s="84"/>
      <c r="N14" s="84"/>
      <c r="O14" s="84"/>
      <c r="P14" s="84"/>
      <c r="Q14" s="84"/>
      <c r="R14" s="84"/>
      <c r="S14" s="84"/>
      <c r="T14" s="84"/>
      <c r="U14" s="611"/>
      <c r="V14" s="611"/>
      <c r="W14" s="57"/>
      <c r="X14" s="57"/>
    </row>
    <row r="15" spans="1:24" s="4" customFormat="1" ht="11.25" customHeight="1" x14ac:dyDescent="0.2">
      <c r="A15" s="9" t="s">
        <v>232</v>
      </c>
      <c r="B15" s="433">
        <v>2184</v>
      </c>
      <c r="C15" s="9">
        <v>254</v>
      </c>
      <c r="D15" s="30"/>
      <c r="E15" s="433">
        <v>1930</v>
      </c>
      <c r="F15" s="30"/>
      <c r="G15" s="433">
        <v>2665</v>
      </c>
      <c r="H15" s="433">
        <v>270</v>
      </c>
      <c r="I15" s="433">
        <v>191</v>
      </c>
      <c r="J15" s="30"/>
      <c r="K15" s="433">
        <v>79</v>
      </c>
      <c r="L15" s="30"/>
      <c r="M15" s="48" t="s">
        <v>142</v>
      </c>
      <c r="N15" s="7">
        <v>2395</v>
      </c>
      <c r="O15" s="7">
        <v>1480</v>
      </c>
      <c r="P15" s="48"/>
      <c r="Q15" s="7">
        <v>899</v>
      </c>
      <c r="R15" s="48"/>
      <c r="S15" s="7">
        <v>16</v>
      </c>
      <c r="T15" s="7"/>
      <c r="U15" s="612"/>
      <c r="V15" s="612"/>
      <c r="W15" s="613"/>
      <c r="X15" s="613"/>
    </row>
    <row r="16" spans="1:24" s="57" customFormat="1" ht="11.25" customHeight="1" x14ac:dyDescent="0.2">
      <c r="B16" s="7"/>
      <c r="C16" s="7"/>
      <c r="D16" s="48"/>
      <c r="E16" s="7"/>
      <c r="F16" s="48"/>
      <c r="G16" s="7"/>
      <c r="H16" s="7"/>
      <c r="I16" s="7"/>
      <c r="J16" s="48"/>
      <c r="K16" s="7"/>
      <c r="L16" s="48"/>
      <c r="M16" s="7"/>
      <c r="N16" s="7"/>
      <c r="O16" s="7"/>
      <c r="P16" s="48"/>
      <c r="Q16" s="7"/>
      <c r="R16" s="48"/>
      <c r="S16" s="7"/>
      <c r="T16" s="7"/>
      <c r="U16" s="612"/>
      <c r="V16" s="612"/>
      <c r="W16" s="613"/>
      <c r="X16" s="613"/>
    </row>
    <row r="17" spans="1:24" ht="11.25" customHeight="1" x14ac:dyDescent="0.2">
      <c r="A17" s="2" t="s">
        <v>24</v>
      </c>
      <c r="B17" s="48">
        <v>527</v>
      </c>
      <c r="C17" s="48">
        <v>41</v>
      </c>
      <c r="D17" s="48"/>
      <c r="E17" s="48">
        <v>486</v>
      </c>
      <c r="F17" s="48"/>
      <c r="G17" s="422">
        <v>658</v>
      </c>
      <c r="H17" s="48">
        <v>44</v>
      </c>
      <c r="I17" s="48">
        <v>34</v>
      </c>
      <c r="J17" s="48"/>
      <c r="K17" s="48">
        <v>10</v>
      </c>
      <c r="L17" s="48"/>
      <c r="M17" s="48" t="s">
        <v>142</v>
      </c>
      <c r="N17" s="48">
        <v>614</v>
      </c>
      <c r="O17" s="48">
        <v>383</v>
      </c>
      <c r="P17" s="48"/>
      <c r="Q17" s="48">
        <v>231</v>
      </c>
      <c r="R17" s="48"/>
      <c r="S17" s="48" t="s">
        <v>142</v>
      </c>
      <c r="T17" s="48"/>
      <c r="U17" s="612"/>
      <c r="V17" s="612"/>
      <c r="W17" s="613"/>
      <c r="X17" s="613"/>
    </row>
    <row r="18" spans="1:24" ht="11.25" customHeight="1" x14ac:dyDescent="0.2">
      <c r="A18" s="2" t="s">
        <v>25</v>
      </c>
      <c r="B18" s="449">
        <v>52</v>
      </c>
      <c r="C18" s="449">
        <v>3</v>
      </c>
      <c r="D18" s="449"/>
      <c r="E18" s="449">
        <v>49</v>
      </c>
      <c r="F18" s="449"/>
      <c r="G18" s="422">
        <v>54</v>
      </c>
      <c r="H18" s="48">
        <v>3</v>
      </c>
      <c r="I18" s="48">
        <v>3</v>
      </c>
      <c r="J18" s="449"/>
      <c r="K18" s="48" t="s">
        <v>142</v>
      </c>
      <c r="L18" s="449"/>
      <c r="M18" s="48" t="s">
        <v>142</v>
      </c>
      <c r="N18" s="48">
        <v>51</v>
      </c>
      <c r="O18" s="48">
        <v>39</v>
      </c>
      <c r="P18" s="48"/>
      <c r="Q18" s="48">
        <v>11</v>
      </c>
      <c r="R18" s="48"/>
      <c r="S18" s="48">
        <v>1</v>
      </c>
      <c r="T18" s="48"/>
      <c r="U18" s="612"/>
      <c r="V18" s="612"/>
      <c r="W18" s="613"/>
      <c r="X18" s="613"/>
    </row>
    <row r="19" spans="1:24" ht="11.25" customHeight="1" x14ac:dyDescent="0.2">
      <c r="A19" s="2" t="s">
        <v>26</v>
      </c>
      <c r="B19" s="449">
        <v>4</v>
      </c>
      <c r="C19" s="449">
        <v>1</v>
      </c>
      <c r="D19" s="449"/>
      <c r="E19" s="449">
        <v>3</v>
      </c>
      <c r="F19" s="449"/>
      <c r="G19" s="422">
        <v>15</v>
      </c>
      <c r="H19" s="449">
        <v>2</v>
      </c>
      <c r="I19" s="449">
        <v>1</v>
      </c>
      <c r="J19" s="449"/>
      <c r="K19" s="449">
        <v>1</v>
      </c>
      <c r="L19" s="449"/>
      <c r="M19" s="449" t="s">
        <v>142</v>
      </c>
      <c r="N19" s="449">
        <v>13</v>
      </c>
      <c r="O19" s="449">
        <v>4</v>
      </c>
      <c r="P19" s="449"/>
      <c r="Q19" s="449">
        <v>9</v>
      </c>
      <c r="R19" s="449"/>
      <c r="S19" s="449" t="s">
        <v>142</v>
      </c>
      <c r="T19" s="449"/>
      <c r="U19" s="612"/>
      <c r="V19" s="612"/>
      <c r="W19" s="613"/>
      <c r="X19" s="613"/>
    </row>
    <row r="20" spans="1:24" ht="11.25" customHeight="1" x14ac:dyDescent="0.2">
      <c r="A20" s="2" t="s">
        <v>27</v>
      </c>
      <c r="B20" s="449">
        <v>135</v>
      </c>
      <c r="C20" s="449">
        <v>18</v>
      </c>
      <c r="D20" s="449"/>
      <c r="E20" s="449">
        <v>117</v>
      </c>
      <c r="F20" s="449"/>
      <c r="G20" s="422">
        <v>143</v>
      </c>
      <c r="H20" s="449">
        <v>18</v>
      </c>
      <c r="I20" s="449">
        <v>17</v>
      </c>
      <c r="J20" s="449"/>
      <c r="K20" s="449">
        <v>1</v>
      </c>
      <c r="L20" s="449"/>
      <c r="M20" s="449" t="s">
        <v>142</v>
      </c>
      <c r="N20" s="449">
        <v>125</v>
      </c>
      <c r="O20" s="449">
        <v>109</v>
      </c>
      <c r="P20" s="449"/>
      <c r="Q20" s="449">
        <v>16</v>
      </c>
      <c r="R20" s="449"/>
      <c r="S20" s="449" t="s">
        <v>142</v>
      </c>
      <c r="T20" s="449"/>
      <c r="U20" s="612"/>
      <c r="V20" s="612"/>
      <c r="W20" s="613"/>
      <c r="X20" s="613"/>
    </row>
    <row r="21" spans="1:24" ht="11.25" customHeight="1" x14ac:dyDescent="0.2">
      <c r="A21" s="2" t="s">
        <v>28</v>
      </c>
      <c r="B21" s="449">
        <v>52</v>
      </c>
      <c r="C21" s="449">
        <v>2</v>
      </c>
      <c r="D21" s="449"/>
      <c r="E21" s="449">
        <v>50</v>
      </c>
      <c r="F21" s="449"/>
      <c r="G21" s="422">
        <v>53</v>
      </c>
      <c r="H21" s="449">
        <v>2</v>
      </c>
      <c r="I21" s="449">
        <v>2</v>
      </c>
      <c r="J21" s="449"/>
      <c r="K21" s="449" t="s">
        <v>142</v>
      </c>
      <c r="L21" s="449"/>
      <c r="M21" s="449" t="s">
        <v>142</v>
      </c>
      <c r="N21" s="449">
        <v>51</v>
      </c>
      <c r="O21" s="449">
        <v>39</v>
      </c>
      <c r="P21" s="449"/>
      <c r="Q21" s="449">
        <v>12</v>
      </c>
      <c r="R21" s="449"/>
      <c r="S21" s="449" t="s">
        <v>142</v>
      </c>
      <c r="T21" s="449"/>
      <c r="U21" s="612"/>
      <c r="V21" s="612"/>
      <c r="W21" s="613"/>
      <c r="X21" s="613"/>
    </row>
    <row r="22" spans="1:24" ht="11.25" customHeight="1" x14ac:dyDescent="0.2">
      <c r="A22" s="2" t="s">
        <v>29</v>
      </c>
      <c r="B22" s="449">
        <v>37</v>
      </c>
      <c r="C22" s="449">
        <v>10</v>
      </c>
      <c r="D22" s="449"/>
      <c r="E22" s="449">
        <v>27</v>
      </c>
      <c r="F22" s="449"/>
      <c r="G22" s="422">
        <v>37</v>
      </c>
      <c r="H22" s="449">
        <v>10</v>
      </c>
      <c r="I22" s="449">
        <v>9</v>
      </c>
      <c r="J22" s="449"/>
      <c r="K22" s="449">
        <v>1</v>
      </c>
      <c r="L22" s="449"/>
      <c r="M22" s="449" t="s">
        <v>142</v>
      </c>
      <c r="N22" s="449">
        <v>27</v>
      </c>
      <c r="O22" s="449">
        <v>18</v>
      </c>
      <c r="P22" s="449"/>
      <c r="Q22" s="449">
        <v>9</v>
      </c>
      <c r="R22" s="449"/>
      <c r="S22" s="449" t="s">
        <v>142</v>
      </c>
      <c r="T22" s="449"/>
      <c r="U22" s="612"/>
      <c r="V22" s="612"/>
      <c r="W22" s="613"/>
      <c r="X22" s="613"/>
    </row>
    <row r="23" spans="1:24" ht="11.25" customHeight="1" x14ac:dyDescent="0.2">
      <c r="A23" s="2" t="s">
        <v>30</v>
      </c>
      <c r="B23" s="449">
        <v>6</v>
      </c>
      <c r="C23" s="449" t="s">
        <v>142</v>
      </c>
      <c r="D23" s="449"/>
      <c r="E23" s="449">
        <v>6</v>
      </c>
      <c r="F23" s="449"/>
      <c r="G23" s="422">
        <v>6</v>
      </c>
      <c r="H23" s="449" t="s">
        <v>142</v>
      </c>
      <c r="I23" s="449" t="s">
        <v>142</v>
      </c>
      <c r="J23" s="449"/>
      <c r="K23" s="449" t="s">
        <v>142</v>
      </c>
      <c r="L23" s="449"/>
      <c r="M23" s="449" t="s">
        <v>142</v>
      </c>
      <c r="N23" s="449">
        <v>6</v>
      </c>
      <c r="O23" s="449">
        <v>5</v>
      </c>
      <c r="P23" s="449"/>
      <c r="Q23" s="449">
        <v>1</v>
      </c>
      <c r="R23" s="449"/>
      <c r="S23" s="449" t="s">
        <v>142</v>
      </c>
      <c r="T23" s="449"/>
      <c r="U23" s="612"/>
      <c r="V23" s="612"/>
      <c r="W23" s="613"/>
      <c r="X23" s="613"/>
    </row>
    <row r="24" spans="1:24" ht="11.25" customHeight="1" x14ac:dyDescent="0.2">
      <c r="A24" s="2" t="s">
        <v>31</v>
      </c>
      <c r="B24" s="449">
        <v>33</v>
      </c>
      <c r="C24" s="449">
        <v>6</v>
      </c>
      <c r="D24" s="449"/>
      <c r="E24" s="449">
        <v>27</v>
      </c>
      <c r="F24" s="449"/>
      <c r="G24" s="422">
        <v>35</v>
      </c>
      <c r="H24" s="449">
        <v>6</v>
      </c>
      <c r="I24" s="449">
        <v>5</v>
      </c>
      <c r="J24" s="449"/>
      <c r="K24" s="449">
        <v>1</v>
      </c>
      <c r="L24" s="449"/>
      <c r="M24" s="449" t="s">
        <v>142</v>
      </c>
      <c r="N24" s="449">
        <v>29</v>
      </c>
      <c r="O24" s="449">
        <v>25</v>
      </c>
      <c r="P24" s="449"/>
      <c r="Q24" s="449">
        <v>4</v>
      </c>
      <c r="R24" s="449"/>
      <c r="S24" s="449" t="s">
        <v>142</v>
      </c>
      <c r="T24" s="449"/>
      <c r="U24" s="612"/>
      <c r="V24" s="612"/>
      <c r="W24" s="613"/>
      <c r="X24" s="613"/>
    </row>
    <row r="25" spans="1:24" s="57" customFormat="1" ht="11.25" customHeight="1" x14ac:dyDescent="0.2">
      <c r="B25" s="449"/>
      <c r="C25" s="449"/>
      <c r="D25" s="449"/>
      <c r="E25" s="449"/>
      <c r="F25" s="449"/>
      <c r="G25" s="422"/>
      <c r="H25" s="449"/>
      <c r="I25" s="449"/>
      <c r="J25" s="449"/>
      <c r="K25" s="449"/>
      <c r="L25" s="449"/>
      <c r="M25" s="449"/>
      <c r="N25" s="449"/>
      <c r="O25" s="449"/>
      <c r="P25" s="449"/>
      <c r="Q25" s="449"/>
      <c r="R25" s="449"/>
      <c r="S25" s="449"/>
      <c r="T25" s="449"/>
      <c r="U25" s="612"/>
      <c r="V25" s="612"/>
      <c r="W25" s="613"/>
      <c r="X25" s="613"/>
    </row>
    <row r="26" spans="1:24" ht="11.25" customHeight="1" x14ac:dyDescent="0.2">
      <c r="A26" s="2" t="s">
        <v>477</v>
      </c>
      <c r="B26" s="449">
        <v>385</v>
      </c>
      <c r="C26" s="449">
        <v>26</v>
      </c>
      <c r="D26" s="484" t="s">
        <v>623</v>
      </c>
      <c r="E26" s="449">
        <v>359</v>
      </c>
      <c r="F26" s="484" t="s">
        <v>623</v>
      </c>
      <c r="G26" s="422">
        <v>590</v>
      </c>
      <c r="H26" s="449">
        <v>28</v>
      </c>
      <c r="I26" s="449">
        <v>14</v>
      </c>
      <c r="J26" s="484" t="s">
        <v>623</v>
      </c>
      <c r="K26" s="449">
        <v>14</v>
      </c>
      <c r="L26" s="484" t="s">
        <v>623</v>
      </c>
      <c r="M26" s="449" t="s">
        <v>142</v>
      </c>
      <c r="N26" s="449">
        <v>562</v>
      </c>
      <c r="O26" s="449">
        <v>301</v>
      </c>
      <c r="P26" s="484" t="s">
        <v>623</v>
      </c>
      <c r="Q26" s="449">
        <v>253</v>
      </c>
      <c r="R26" s="484" t="s">
        <v>623</v>
      </c>
      <c r="S26" s="449">
        <v>8</v>
      </c>
      <c r="T26" s="484" t="s">
        <v>623</v>
      </c>
      <c r="U26" s="612"/>
      <c r="V26" s="612"/>
      <c r="W26" s="613"/>
      <c r="X26" s="613"/>
    </row>
    <row r="27" spans="1:24" ht="11.25" customHeight="1" x14ac:dyDescent="0.2">
      <c r="A27" s="2" t="s">
        <v>478</v>
      </c>
      <c r="B27" s="449">
        <v>150</v>
      </c>
      <c r="C27" s="449">
        <v>30</v>
      </c>
      <c r="D27" s="484" t="s">
        <v>623</v>
      </c>
      <c r="E27" s="449">
        <v>120</v>
      </c>
      <c r="F27" s="484" t="s">
        <v>623</v>
      </c>
      <c r="G27" s="422">
        <v>216</v>
      </c>
      <c r="H27" s="449">
        <v>37</v>
      </c>
      <c r="I27" s="449">
        <v>22</v>
      </c>
      <c r="J27" s="484" t="s">
        <v>623</v>
      </c>
      <c r="K27" s="449">
        <v>15</v>
      </c>
      <c r="L27" s="484" t="s">
        <v>623</v>
      </c>
      <c r="M27" s="449" t="s">
        <v>142</v>
      </c>
      <c r="N27" s="449">
        <v>179</v>
      </c>
      <c r="O27" s="449">
        <v>109</v>
      </c>
      <c r="P27" s="484" t="s">
        <v>623</v>
      </c>
      <c r="Q27" s="449">
        <v>69</v>
      </c>
      <c r="R27" s="484" t="s">
        <v>623</v>
      </c>
      <c r="S27" s="449">
        <v>1</v>
      </c>
      <c r="T27" s="484" t="s">
        <v>623</v>
      </c>
      <c r="U27" s="612"/>
      <c r="V27" s="612"/>
      <c r="W27" s="613"/>
      <c r="X27" s="613"/>
    </row>
    <row r="28" spans="1:24" ht="11.25" customHeight="1" x14ac:dyDescent="0.2">
      <c r="A28" s="2" t="s">
        <v>479</v>
      </c>
      <c r="B28" s="449">
        <v>17</v>
      </c>
      <c r="C28" s="449">
        <v>4</v>
      </c>
      <c r="D28" s="449"/>
      <c r="E28" s="449">
        <v>13</v>
      </c>
      <c r="F28" s="449"/>
      <c r="G28" s="422">
        <v>20</v>
      </c>
      <c r="H28" s="449">
        <v>4</v>
      </c>
      <c r="I28" s="449">
        <v>4</v>
      </c>
      <c r="J28" s="449"/>
      <c r="K28" s="449" t="s">
        <v>142</v>
      </c>
      <c r="L28" s="449"/>
      <c r="M28" s="449" t="s">
        <v>142</v>
      </c>
      <c r="N28" s="449">
        <v>16</v>
      </c>
      <c r="O28" s="449">
        <v>10</v>
      </c>
      <c r="P28" s="449"/>
      <c r="Q28" s="449">
        <v>6</v>
      </c>
      <c r="R28" s="449"/>
      <c r="S28" s="449" t="s">
        <v>142</v>
      </c>
      <c r="T28" s="449"/>
      <c r="U28" s="612"/>
      <c r="V28" s="612"/>
      <c r="W28" s="613"/>
      <c r="X28" s="613"/>
    </row>
    <row r="29" spans="1:24" ht="11.25" customHeight="1" x14ac:dyDescent="0.2">
      <c r="A29" s="2" t="s">
        <v>480</v>
      </c>
      <c r="B29" s="449">
        <v>96</v>
      </c>
      <c r="C29" s="449">
        <v>10</v>
      </c>
      <c r="D29" s="449"/>
      <c r="E29" s="449">
        <v>86</v>
      </c>
      <c r="F29" s="449"/>
      <c r="G29" s="422">
        <v>107</v>
      </c>
      <c r="H29" s="449">
        <v>10</v>
      </c>
      <c r="I29" s="449">
        <v>7</v>
      </c>
      <c r="J29" s="449"/>
      <c r="K29" s="449">
        <v>3</v>
      </c>
      <c r="L29" s="449"/>
      <c r="M29" s="449" t="s">
        <v>142</v>
      </c>
      <c r="N29" s="449">
        <v>97</v>
      </c>
      <c r="O29" s="449">
        <v>80</v>
      </c>
      <c r="P29" s="449"/>
      <c r="Q29" s="449">
        <v>16</v>
      </c>
      <c r="R29" s="449"/>
      <c r="S29" s="449">
        <v>1</v>
      </c>
      <c r="T29" s="449"/>
      <c r="U29" s="612"/>
      <c r="V29" s="612"/>
      <c r="W29" s="613"/>
      <c r="X29" s="613"/>
    </row>
    <row r="30" spans="1:24" ht="11.25" customHeight="1" x14ac:dyDescent="0.2">
      <c r="A30" s="2" t="s">
        <v>481</v>
      </c>
      <c r="B30" s="449">
        <v>45</v>
      </c>
      <c r="C30" s="449">
        <v>2</v>
      </c>
      <c r="D30" s="449"/>
      <c r="E30" s="449">
        <v>43</v>
      </c>
      <c r="F30" s="449"/>
      <c r="G30" s="422">
        <v>50</v>
      </c>
      <c r="H30" s="449">
        <v>2</v>
      </c>
      <c r="I30" s="449">
        <v>2</v>
      </c>
      <c r="J30" s="449"/>
      <c r="K30" s="449" t="s">
        <v>142</v>
      </c>
      <c r="L30" s="449"/>
      <c r="M30" s="449" t="s">
        <v>142</v>
      </c>
      <c r="N30" s="449">
        <v>48</v>
      </c>
      <c r="O30" s="449">
        <v>38</v>
      </c>
      <c r="P30" s="449"/>
      <c r="Q30" s="449">
        <v>9</v>
      </c>
      <c r="R30" s="449"/>
      <c r="S30" s="449">
        <v>1</v>
      </c>
      <c r="T30" s="449"/>
      <c r="U30" s="612"/>
      <c r="V30" s="612"/>
      <c r="W30" s="613"/>
      <c r="X30" s="613"/>
    </row>
    <row r="31" spans="1:24" ht="11.25" customHeight="1" x14ac:dyDescent="0.2">
      <c r="A31" s="2" t="s">
        <v>482</v>
      </c>
      <c r="B31" s="449">
        <v>169</v>
      </c>
      <c r="C31" s="449">
        <v>13</v>
      </c>
      <c r="D31" s="449"/>
      <c r="E31" s="449">
        <v>156</v>
      </c>
      <c r="F31" s="484" t="s">
        <v>623</v>
      </c>
      <c r="G31" s="422">
        <v>172</v>
      </c>
      <c r="H31" s="449">
        <v>13</v>
      </c>
      <c r="I31" s="449">
        <v>10</v>
      </c>
      <c r="J31" s="449"/>
      <c r="K31" s="449">
        <v>3</v>
      </c>
      <c r="L31" s="449"/>
      <c r="M31" s="449" t="s">
        <v>142</v>
      </c>
      <c r="N31" s="449">
        <v>159</v>
      </c>
      <c r="O31" s="449">
        <v>91</v>
      </c>
      <c r="P31" s="484" t="s">
        <v>623</v>
      </c>
      <c r="Q31" s="449">
        <v>66</v>
      </c>
      <c r="R31" s="449"/>
      <c r="S31" s="449">
        <v>2</v>
      </c>
      <c r="T31" s="449"/>
      <c r="U31" s="612"/>
      <c r="V31" s="612"/>
      <c r="W31" s="613"/>
      <c r="X31" s="613"/>
    </row>
    <row r="32" spans="1:24" ht="11.25" customHeight="1" x14ac:dyDescent="0.2">
      <c r="A32" s="2" t="s">
        <v>483</v>
      </c>
      <c r="B32" s="449">
        <v>193</v>
      </c>
      <c r="C32" s="449">
        <v>29</v>
      </c>
      <c r="D32" s="449"/>
      <c r="E32" s="449">
        <v>164</v>
      </c>
      <c r="F32" s="484" t="s">
        <v>623</v>
      </c>
      <c r="G32" s="422">
        <v>199</v>
      </c>
      <c r="H32" s="449">
        <v>29</v>
      </c>
      <c r="I32" s="449">
        <v>20</v>
      </c>
      <c r="J32" s="449"/>
      <c r="K32" s="449">
        <v>9</v>
      </c>
      <c r="L32" s="449"/>
      <c r="M32" s="449" t="s">
        <v>142</v>
      </c>
      <c r="N32" s="449">
        <v>170</v>
      </c>
      <c r="O32" s="449">
        <v>70</v>
      </c>
      <c r="P32" s="484" t="s">
        <v>623</v>
      </c>
      <c r="Q32" s="449">
        <v>99</v>
      </c>
      <c r="R32" s="449"/>
      <c r="S32" s="449">
        <v>1</v>
      </c>
      <c r="T32" s="449"/>
      <c r="U32" s="612"/>
      <c r="V32" s="612"/>
      <c r="W32" s="613"/>
      <c r="X32" s="613"/>
    </row>
    <row r="33" spans="1:24" ht="11.25" customHeight="1" x14ac:dyDescent="0.2">
      <c r="A33" s="2" t="s">
        <v>484</v>
      </c>
      <c r="B33" s="449">
        <v>32</v>
      </c>
      <c r="C33" s="449">
        <v>3</v>
      </c>
      <c r="D33" s="449"/>
      <c r="E33" s="449">
        <v>29</v>
      </c>
      <c r="F33" s="484" t="s">
        <v>623</v>
      </c>
      <c r="G33" s="422">
        <v>36</v>
      </c>
      <c r="H33" s="449">
        <v>3</v>
      </c>
      <c r="I33" s="449">
        <v>1</v>
      </c>
      <c r="J33" s="449"/>
      <c r="K33" s="449">
        <v>2</v>
      </c>
      <c r="L33" s="449"/>
      <c r="M33" s="449" t="s">
        <v>142</v>
      </c>
      <c r="N33" s="449">
        <v>33</v>
      </c>
      <c r="O33" s="449">
        <v>20</v>
      </c>
      <c r="P33" s="484" t="s">
        <v>623</v>
      </c>
      <c r="Q33" s="449">
        <v>13</v>
      </c>
      <c r="R33" s="449"/>
      <c r="S33" s="449" t="s">
        <v>142</v>
      </c>
      <c r="T33" s="449"/>
      <c r="U33" s="612"/>
      <c r="V33" s="612"/>
      <c r="W33" s="613"/>
      <c r="X33" s="613"/>
    </row>
    <row r="34" spans="1:24" ht="11.25" customHeight="1" x14ac:dyDescent="0.2">
      <c r="A34" s="2" t="s">
        <v>485</v>
      </c>
      <c r="B34" s="449">
        <v>1</v>
      </c>
      <c r="C34" s="449" t="s">
        <v>142</v>
      </c>
      <c r="D34" s="449"/>
      <c r="E34" s="449">
        <v>1</v>
      </c>
      <c r="F34" s="449"/>
      <c r="G34" s="422">
        <v>1</v>
      </c>
      <c r="H34" s="449" t="s">
        <v>142</v>
      </c>
      <c r="I34" s="449" t="s">
        <v>142</v>
      </c>
      <c r="J34" s="449"/>
      <c r="K34" s="449" t="s">
        <v>142</v>
      </c>
      <c r="L34" s="449"/>
      <c r="M34" s="449" t="s">
        <v>142</v>
      </c>
      <c r="N34" s="449">
        <v>1</v>
      </c>
      <c r="O34" s="449">
        <v>1</v>
      </c>
      <c r="P34" s="449"/>
      <c r="Q34" s="449" t="s">
        <v>142</v>
      </c>
      <c r="R34" s="449"/>
      <c r="S34" s="449" t="s">
        <v>142</v>
      </c>
      <c r="T34" s="449"/>
      <c r="U34" s="612"/>
      <c r="V34" s="612"/>
      <c r="W34" s="613"/>
      <c r="X34" s="613"/>
    </row>
    <row r="35" spans="1:24" ht="11.25" customHeight="1" x14ac:dyDescent="0.2">
      <c r="A35" s="1" t="s">
        <v>486</v>
      </c>
      <c r="B35" s="320">
        <v>17</v>
      </c>
      <c r="C35" s="320">
        <v>7</v>
      </c>
      <c r="D35" s="320"/>
      <c r="E35" s="320">
        <v>10</v>
      </c>
      <c r="F35" s="320"/>
      <c r="G35" s="320">
        <v>21</v>
      </c>
      <c r="H35" s="320">
        <v>9</v>
      </c>
      <c r="I35" s="320">
        <v>6</v>
      </c>
      <c r="J35" s="320"/>
      <c r="K35" s="320">
        <v>3</v>
      </c>
      <c r="L35" s="320"/>
      <c r="M35" s="320" t="s">
        <v>142</v>
      </c>
      <c r="N35" s="320">
        <v>12</v>
      </c>
      <c r="O35" s="320">
        <v>9</v>
      </c>
      <c r="P35" s="320"/>
      <c r="Q35" s="320">
        <v>3</v>
      </c>
      <c r="R35" s="320"/>
      <c r="S35" s="320" t="s">
        <v>142</v>
      </c>
      <c r="T35" s="449"/>
      <c r="U35" s="612"/>
      <c r="V35" s="612"/>
      <c r="W35" s="613"/>
      <c r="X35" s="613"/>
    </row>
    <row r="36" spans="1:24" s="57" customFormat="1" ht="11.25" customHeight="1" x14ac:dyDescent="0.2">
      <c r="B36" s="449"/>
      <c r="C36" s="449"/>
      <c r="D36" s="449"/>
      <c r="E36" s="449"/>
      <c r="F36" s="449"/>
      <c r="G36" s="449"/>
      <c r="H36" s="449"/>
      <c r="I36" s="449"/>
      <c r="J36" s="449"/>
      <c r="K36" s="449"/>
      <c r="L36" s="449"/>
      <c r="M36" s="449"/>
      <c r="N36" s="449"/>
      <c r="O36" s="449"/>
      <c r="P36" s="449"/>
      <c r="Q36" s="449"/>
      <c r="R36" s="449"/>
      <c r="S36" s="449"/>
      <c r="T36" s="449"/>
      <c r="U36" s="612"/>
      <c r="V36" s="612"/>
      <c r="W36" s="613"/>
      <c r="X36" s="613"/>
    </row>
    <row r="37" spans="1:24" ht="11.25" customHeight="1" x14ac:dyDescent="0.2">
      <c r="A37" s="2" t="s">
        <v>487</v>
      </c>
      <c r="B37" s="449">
        <v>35</v>
      </c>
      <c r="C37" s="449">
        <v>8</v>
      </c>
      <c r="D37" s="449"/>
      <c r="E37" s="449">
        <v>27</v>
      </c>
      <c r="F37" s="449"/>
      <c r="G37" s="449">
        <v>37</v>
      </c>
      <c r="H37" s="449">
        <v>8</v>
      </c>
      <c r="I37" s="449">
        <v>7</v>
      </c>
      <c r="J37" s="449"/>
      <c r="K37" s="449">
        <v>1</v>
      </c>
      <c r="L37" s="449"/>
      <c r="M37" s="449" t="s">
        <v>142</v>
      </c>
      <c r="N37" s="449">
        <v>29</v>
      </c>
      <c r="O37" s="449">
        <v>24</v>
      </c>
      <c r="P37" s="449"/>
      <c r="Q37" s="449">
        <v>5</v>
      </c>
      <c r="R37" s="449"/>
      <c r="S37" s="449" t="s">
        <v>142</v>
      </c>
      <c r="T37" s="449"/>
      <c r="U37" s="612"/>
      <c r="V37" s="612"/>
      <c r="W37" s="613"/>
      <c r="X37" s="613"/>
    </row>
    <row r="38" spans="1:24" ht="11.25" customHeight="1" x14ac:dyDescent="0.2">
      <c r="A38" s="2" t="s">
        <v>488</v>
      </c>
      <c r="B38" s="449" t="s">
        <v>142</v>
      </c>
      <c r="C38" s="449" t="s">
        <v>142</v>
      </c>
      <c r="D38" s="449"/>
      <c r="E38" s="449" t="s">
        <v>142</v>
      </c>
      <c r="F38" s="449"/>
      <c r="G38" s="449" t="s">
        <v>142</v>
      </c>
      <c r="H38" s="449" t="s">
        <v>142</v>
      </c>
      <c r="I38" s="449" t="s">
        <v>142</v>
      </c>
      <c r="J38" s="449"/>
      <c r="K38" s="449" t="s">
        <v>142</v>
      </c>
      <c r="L38" s="449"/>
      <c r="M38" s="449" t="s">
        <v>142</v>
      </c>
      <c r="N38" s="449" t="s">
        <v>142</v>
      </c>
      <c r="O38" s="449" t="s">
        <v>142</v>
      </c>
      <c r="P38" s="449"/>
      <c r="Q38" s="449" t="s">
        <v>142</v>
      </c>
      <c r="R38" s="449"/>
      <c r="S38" s="449" t="s">
        <v>142</v>
      </c>
      <c r="T38" s="449"/>
      <c r="U38" s="612"/>
      <c r="V38" s="612"/>
      <c r="W38" s="613"/>
      <c r="X38" s="613"/>
    </row>
    <row r="39" spans="1:24" ht="11.25" customHeight="1" x14ac:dyDescent="0.2">
      <c r="A39" s="2" t="s">
        <v>489</v>
      </c>
      <c r="B39" s="449">
        <v>12</v>
      </c>
      <c r="C39" s="449">
        <v>1</v>
      </c>
      <c r="D39" s="449"/>
      <c r="E39" s="449">
        <v>11</v>
      </c>
      <c r="F39" s="449"/>
      <c r="G39" s="449">
        <v>14</v>
      </c>
      <c r="H39" s="449">
        <v>1</v>
      </c>
      <c r="I39" s="449">
        <v>1</v>
      </c>
      <c r="J39" s="449"/>
      <c r="K39" s="449" t="s">
        <v>142</v>
      </c>
      <c r="L39" s="449"/>
      <c r="M39" s="449" t="s">
        <v>142</v>
      </c>
      <c r="N39" s="449">
        <v>13</v>
      </c>
      <c r="O39" s="449">
        <v>12</v>
      </c>
      <c r="P39" s="449"/>
      <c r="Q39" s="449">
        <v>1</v>
      </c>
      <c r="R39" s="449"/>
      <c r="S39" s="449" t="s">
        <v>142</v>
      </c>
      <c r="T39" s="449"/>
      <c r="U39" s="612"/>
      <c r="V39" s="612"/>
      <c r="W39" s="613"/>
      <c r="X39" s="613"/>
    </row>
    <row r="40" spans="1:24" ht="11.25" customHeight="1" x14ac:dyDescent="0.2">
      <c r="A40" s="2" t="s">
        <v>490</v>
      </c>
      <c r="B40" s="449">
        <v>5</v>
      </c>
      <c r="C40" s="449">
        <v>2</v>
      </c>
      <c r="D40" s="449"/>
      <c r="E40" s="449">
        <v>3</v>
      </c>
      <c r="F40" s="449"/>
      <c r="G40" s="449">
        <v>6</v>
      </c>
      <c r="H40" s="449">
        <v>2</v>
      </c>
      <c r="I40" s="449">
        <v>2</v>
      </c>
      <c r="J40" s="449"/>
      <c r="K40" s="449" t="s">
        <v>142</v>
      </c>
      <c r="L40" s="449"/>
      <c r="M40" s="449" t="s">
        <v>142</v>
      </c>
      <c r="N40" s="449">
        <v>4</v>
      </c>
      <c r="O40" s="449">
        <v>3</v>
      </c>
      <c r="P40" s="449"/>
      <c r="Q40" s="449">
        <v>1</v>
      </c>
      <c r="R40" s="449"/>
      <c r="S40" s="449" t="s">
        <v>142</v>
      </c>
      <c r="T40" s="449"/>
      <c r="U40" s="612"/>
      <c r="V40" s="612"/>
      <c r="W40" s="613"/>
      <c r="X40" s="613"/>
    </row>
    <row r="41" spans="1:24" ht="11.25" customHeight="1" x14ac:dyDescent="0.2">
      <c r="A41" s="2" t="s">
        <v>491</v>
      </c>
      <c r="B41" s="449">
        <v>20</v>
      </c>
      <c r="C41" s="449">
        <v>4</v>
      </c>
      <c r="D41" s="449"/>
      <c r="E41" s="449">
        <v>16</v>
      </c>
      <c r="F41" s="449"/>
      <c r="G41" s="449">
        <v>20</v>
      </c>
      <c r="H41" s="449">
        <v>4</v>
      </c>
      <c r="I41" s="449">
        <v>3</v>
      </c>
      <c r="J41" s="449"/>
      <c r="K41" s="449">
        <v>1</v>
      </c>
      <c r="L41" s="449"/>
      <c r="M41" s="449" t="s">
        <v>142</v>
      </c>
      <c r="N41" s="449">
        <v>16</v>
      </c>
      <c r="O41" s="449">
        <v>10</v>
      </c>
      <c r="P41" s="449"/>
      <c r="Q41" s="449">
        <v>6</v>
      </c>
      <c r="R41" s="449"/>
      <c r="S41" s="449" t="s">
        <v>142</v>
      </c>
      <c r="T41" s="449"/>
      <c r="U41" s="612"/>
      <c r="V41" s="612"/>
      <c r="W41" s="613"/>
      <c r="X41" s="613"/>
    </row>
    <row r="42" spans="1:24" ht="11.25" customHeight="1" x14ac:dyDescent="0.2">
      <c r="A42" s="2" t="s">
        <v>492</v>
      </c>
      <c r="B42" s="449">
        <v>41</v>
      </c>
      <c r="C42" s="449">
        <v>15</v>
      </c>
      <c r="D42" s="449"/>
      <c r="E42" s="449">
        <v>26</v>
      </c>
      <c r="F42" s="449"/>
      <c r="G42" s="449">
        <v>42</v>
      </c>
      <c r="H42" s="449">
        <v>16</v>
      </c>
      <c r="I42" s="449">
        <v>5</v>
      </c>
      <c r="J42" s="449"/>
      <c r="K42" s="449">
        <v>11</v>
      </c>
      <c r="L42" s="449"/>
      <c r="M42" s="449" t="s">
        <v>142</v>
      </c>
      <c r="N42" s="449">
        <v>26</v>
      </c>
      <c r="O42" s="449">
        <v>10</v>
      </c>
      <c r="P42" s="449"/>
      <c r="Q42" s="449">
        <v>16</v>
      </c>
      <c r="R42" s="449"/>
      <c r="S42" s="449" t="s">
        <v>142</v>
      </c>
      <c r="T42" s="449"/>
      <c r="U42" s="612"/>
      <c r="V42" s="612"/>
      <c r="W42" s="613"/>
      <c r="X42" s="613"/>
    </row>
    <row r="43" spans="1:24" ht="11.25" customHeight="1" x14ac:dyDescent="0.2">
      <c r="A43" s="2" t="s">
        <v>493</v>
      </c>
      <c r="B43" s="449">
        <v>1</v>
      </c>
      <c r="C43" s="449" t="s">
        <v>142</v>
      </c>
      <c r="D43" s="449"/>
      <c r="E43" s="449">
        <v>1</v>
      </c>
      <c r="F43" s="449"/>
      <c r="G43" s="449">
        <v>2</v>
      </c>
      <c r="H43" s="449" t="s">
        <v>142</v>
      </c>
      <c r="I43" s="449" t="s">
        <v>142</v>
      </c>
      <c r="J43" s="449"/>
      <c r="K43" s="449" t="s">
        <v>142</v>
      </c>
      <c r="L43" s="449"/>
      <c r="M43" s="449" t="s">
        <v>142</v>
      </c>
      <c r="N43" s="449">
        <v>2</v>
      </c>
      <c r="O43" s="449">
        <v>1</v>
      </c>
      <c r="P43" s="449"/>
      <c r="Q43" s="449">
        <v>1</v>
      </c>
      <c r="R43" s="449"/>
      <c r="S43" s="449" t="s">
        <v>142</v>
      </c>
      <c r="T43" s="449"/>
      <c r="U43" s="612"/>
      <c r="V43" s="612"/>
      <c r="W43" s="613"/>
      <c r="X43" s="613"/>
    </row>
    <row r="44" spans="1:24" ht="11.25" customHeight="1" x14ac:dyDescent="0.2">
      <c r="A44" s="2" t="s">
        <v>494</v>
      </c>
      <c r="B44" s="449">
        <v>2</v>
      </c>
      <c r="C44" s="449" t="s">
        <v>142</v>
      </c>
      <c r="D44" s="449"/>
      <c r="E44" s="449">
        <v>2</v>
      </c>
      <c r="F44" s="449"/>
      <c r="G44" s="449">
        <v>3</v>
      </c>
      <c r="H44" s="449" t="s">
        <v>142</v>
      </c>
      <c r="I44" s="449" t="s">
        <v>142</v>
      </c>
      <c r="J44" s="449"/>
      <c r="K44" s="449" t="s">
        <v>142</v>
      </c>
      <c r="L44" s="449"/>
      <c r="M44" s="449" t="s">
        <v>142</v>
      </c>
      <c r="N44" s="449">
        <v>3</v>
      </c>
      <c r="O44" s="449">
        <v>3</v>
      </c>
      <c r="P44" s="449"/>
      <c r="Q44" s="449" t="s">
        <v>142</v>
      </c>
      <c r="R44" s="449"/>
      <c r="S44" s="449" t="s">
        <v>142</v>
      </c>
      <c r="T44" s="449"/>
      <c r="U44" s="612"/>
      <c r="V44" s="612"/>
      <c r="W44" s="613"/>
      <c r="X44" s="613"/>
    </row>
    <row r="45" spans="1:24" ht="11.25" customHeight="1" x14ac:dyDescent="0.2">
      <c r="A45" s="2" t="s">
        <v>495</v>
      </c>
      <c r="B45" s="449">
        <v>1</v>
      </c>
      <c r="C45" s="449">
        <v>1</v>
      </c>
      <c r="D45" s="449"/>
      <c r="E45" s="449" t="s">
        <v>142</v>
      </c>
      <c r="F45" s="449"/>
      <c r="G45" s="449">
        <v>1</v>
      </c>
      <c r="H45" s="449">
        <v>1</v>
      </c>
      <c r="I45" s="449">
        <v>1</v>
      </c>
      <c r="J45" s="449"/>
      <c r="K45" s="449" t="s">
        <v>142</v>
      </c>
      <c r="L45" s="449"/>
      <c r="M45" s="449" t="s">
        <v>142</v>
      </c>
      <c r="N45" s="449" t="s">
        <v>142</v>
      </c>
      <c r="O45" s="449" t="s">
        <v>142</v>
      </c>
      <c r="P45" s="449"/>
      <c r="Q45" s="449" t="s">
        <v>142</v>
      </c>
      <c r="R45" s="449"/>
      <c r="S45" s="449" t="s">
        <v>142</v>
      </c>
      <c r="T45" s="449"/>
      <c r="U45" s="612"/>
      <c r="V45" s="612"/>
      <c r="W45" s="613"/>
      <c r="X45" s="613"/>
    </row>
    <row r="46" spans="1:24" s="57" customFormat="1" ht="11.25" customHeight="1" x14ac:dyDescent="0.2">
      <c r="B46" s="449"/>
      <c r="C46" s="449"/>
      <c r="D46" s="449"/>
      <c r="E46" s="449"/>
      <c r="F46" s="449"/>
      <c r="G46" s="449"/>
      <c r="H46" s="449"/>
      <c r="I46" s="449"/>
      <c r="J46" s="449"/>
      <c r="K46" s="449"/>
      <c r="L46" s="449"/>
      <c r="M46" s="449"/>
      <c r="N46" s="449"/>
      <c r="O46" s="449"/>
      <c r="P46" s="449"/>
      <c r="Q46" s="449"/>
      <c r="R46" s="449"/>
      <c r="S46" s="449"/>
      <c r="T46" s="449"/>
      <c r="U46" s="612"/>
      <c r="V46" s="612"/>
      <c r="W46" s="613"/>
      <c r="X46" s="613"/>
    </row>
    <row r="47" spans="1:24" ht="11.25" customHeight="1" x14ac:dyDescent="0.2">
      <c r="A47" s="2" t="s">
        <v>496</v>
      </c>
      <c r="B47" s="449">
        <v>1</v>
      </c>
      <c r="C47" s="449" t="s">
        <v>142</v>
      </c>
      <c r="D47" s="449"/>
      <c r="E47" s="449">
        <v>1</v>
      </c>
      <c r="F47" s="449"/>
      <c r="G47" s="449">
        <v>1</v>
      </c>
      <c r="H47" s="449" t="s">
        <v>142</v>
      </c>
      <c r="I47" s="449" t="s">
        <v>142</v>
      </c>
      <c r="J47" s="449"/>
      <c r="K47" s="449" t="s">
        <v>142</v>
      </c>
      <c r="L47" s="449"/>
      <c r="M47" s="449" t="s">
        <v>142</v>
      </c>
      <c r="N47" s="449">
        <v>1</v>
      </c>
      <c r="O47" s="449">
        <v>1</v>
      </c>
      <c r="P47" s="449"/>
      <c r="Q47" s="449" t="s">
        <v>142</v>
      </c>
      <c r="R47" s="449"/>
      <c r="S47" s="449" t="s">
        <v>142</v>
      </c>
      <c r="T47" s="449"/>
      <c r="U47" s="612"/>
      <c r="V47" s="612"/>
      <c r="W47" s="613"/>
      <c r="X47" s="613"/>
    </row>
    <row r="48" spans="1:24" ht="11.25" customHeight="1" x14ac:dyDescent="0.2">
      <c r="A48" s="2" t="s">
        <v>497</v>
      </c>
      <c r="B48" s="449" t="s">
        <v>142</v>
      </c>
      <c r="C48" s="449" t="s">
        <v>142</v>
      </c>
      <c r="D48" s="449"/>
      <c r="E48" s="449" t="s">
        <v>142</v>
      </c>
      <c r="F48" s="449"/>
      <c r="G48" s="449" t="s">
        <v>142</v>
      </c>
      <c r="H48" s="449" t="s">
        <v>142</v>
      </c>
      <c r="I48" s="449" t="s">
        <v>142</v>
      </c>
      <c r="J48" s="449"/>
      <c r="K48" s="449" t="s">
        <v>142</v>
      </c>
      <c r="L48" s="449"/>
      <c r="M48" s="449" t="s">
        <v>142</v>
      </c>
      <c r="N48" s="449" t="s">
        <v>142</v>
      </c>
      <c r="O48" s="449" t="s">
        <v>142</v>
      </c>
      <c r="P48" s="449"/>
      <c r="Q48" s="449" t="s">
        <v>142</v>
      </c>
      <c r="R48" s="449"/>
      <c r="S48" s="449" t="s">
        <v>142</v>
      </c>
      <c r="T48" s="449"/>
      <c r="U48" s="612"/>
      <c r="V48" s="612"/>
      <c r="W48" s="613"/>
      <c r="X48" s="613"/>
    </row>
    <row r="49" spans="1:24" ht="11.25" customHeight="1" x14ac:dyDescent="0.2">
      <c r="A49" s="2" t="s">
        <v>498</v>
      </c>
      <c r="B49" s="449">
        <v>2</v>
      </c>
      <c r="C49" s="449" t="s">
        <v>142</v>
      </c>
      <c r="D49" s="449"/>
      <c r="E49" s="449">
        <v>2</v>
      </c>
      <c r="F49" s="449"/>
      <c r="G49" s="449">
        <v>2</v>
      </c>
      <c r="H49" s="449" t="s">
        <v>142</v>
      </c>
      <c r="I49" s="449" t="s">
        <v>142</v>
      </c>
      <c r="J49" s="449"/>
      <c r="K49" s="449" t="s">
        <v>142</v>
      </c>
      <c r="L49" s="449"/>
      <c r="M49" s="449" t="s">
        <v>142</v>
      </c>
      <c r="N49" s="449">
        <v>2</v>
      </c>
      <c r="O49" s="449">
        <v>2</v>
      </c>
      <c r="P49" s="449"/>
      <c r="Q49" s="449" t="s">
        <v>142</v>
      </c>
      <c r="R49" s="449"/>
      <c r="S49" s="449" t="s">
        <v>142</v>
      </c>
      <c r="T49" s="449"/>
      <c r="U49" s="612"/>
      <c r="V49" s="612"/>
      <c r="W49" s="613"/>
      <c r="X49" s="613"/>
    </row>
    <row r="50" spans="1:24" ht="11.25" customHeight="1" x14ac:dyDescent="0.2">
      <c r="A50" s="2" t="s">
        <v>499</v>
      </c>
      <c r="B50" s="449">
        <v>5</v>
      </c>
      <c r="C50" s="449">
        <v>2</v>
      </c>
      <c r="D50" s="449"/>
      <c r="E50" s="449">
        <v>3</v>
      </c>
      <c r="F50" s="449"/>
      <c r="G50" s="449">
        <v>5</v>
      </c>
      <c r="H50" s="449">
        <v>2</v>
      </c>
      <c r="I50" s="449">
        <v>2</v>
      </c>
      <c r="J50" s="449"/>
      <c r="K50" s="449" t="s">
        <v>142</v>
      </c>
      <c r="L50" s="449"/>
      <c r="M50" s="449" t="s">
        <v>142</v>
      </c>
      <c r="N50" s="449">
        <v>3</v>
      </c>
      <c r="O50" s="449">
        <v>1</v>
      </c>
      <c r="P50" s="449"/>
      <c r="Q50" s="449">
        <v>2</v>
      </c>
      <c r="R50" s="449"/>
      <c r="S50" s="449" t="s">
        <v>142</v>
      </c>
      <c r="T50" s="449"/>
      <c r="U50" s="612"/>
      <c r="V50" s="612"/>
      <c r="W50" s="613"/>
      <c r="X50" s="613"/>
    </row>
    <row r="51" spans="1:24" ht="11.25" customHeight="1" x14ac:dyDescent="0.2">
      <c r="A51" s="2" t="s">
        <v>500</v>
      </c>
      <c r="B51" s="449">
        <v>21</v>
      </c>
      <c r="C51" s="449">
        <v>4</v>
      </c>
      <c r="D51" s="449"/>
      <c r="E51" s="449">
        <v>17</v>
      </c>
      <c r="F51" s="449"/>
      <c r="G51" s="449">
        <v>21</v>
      </c>
      <c r="H51" s="449">
        <v>4</v>
      </c>
      <c r="I51" s="449">
        <v>3</v>
      </c>
      <c r="J51" s="449"/>
      <c r="K51" s="449">
        <v>1</v>
      </c>
      <c r="L51" s="449"/>
      <c r="M51" s="449" t="s">
        <v>142</v>
      </c>
      <c r="N51" s="449">
        <v>17</v>
      </c>
      <c r="O51" s="449">
        <v>7</v>
      </c>
      <c r="P51" s="449"/>
      <c r="Q51" s="449">
        <v>10</v>
      </c>
      <c r="R51" s="449"/>
      <c r="S51" s="449" t="s">
        <v>142</v>
      </c>
      <c r="T51" s="449"/>
      <c r="U51" s="612"/>
      <c r="V51" s="612"/>
      <c r="W51" s="613"/>
      <c r="X51" s="613"/>
    </row>
    <row r="52" spans="1:24" ht="11.25" customHeight="1" x14ac:dyDescent="0.2">
      <c r="A52" s="2" t="s">
        <v>501</v>
      </c>
      <c r="B52" s="449" t="s">
        <v>142</v>
      </c>
      <c r="C52" s="449" t="s">
        <v>142</v>
      </c>
      <c r="D52" s="449"/>
      <c r="E52" s="449" t="s">
        <v>142</v>
      </c>
      <c r="F52" s="449"/>
      <c r="G52" s="449" t="s">
        <v>142</v>
      </c>
      <c r="H52" s="449" t="s">
        <v>142</v>
      </c>
      <c r="I52" s="449" t="s">
        <v>142</v>
      </c>
      <c r="J52" s="449"/>
      <c r="K52" s="449" t="s">
        <v>142</v>
      </c>
      <c r="L52" s="449"/>
      <c r="M52" s="449" t="s">
        <v>142</v>
      </c>
      <c r="N52" s="449" t="s">
        <v>142</v>
      </c>
      <c r="O52" s="449" t="s">
        <v>142</v>
      </c>
      <c r="P52" s="449"/>
      <c r="Q52" s="449" t="s">
        <v>142</v>
      </c>
      <c r="R52" s="449"/>
      <c r="S52" s="449" t="s">
        <v>142</v>
      </c>
      <c r="T52" s="449"/>
      <c r="U52" s="612"/>
      <c r="V52" s="612"/>
      <c r="W52" s="613"/>
      <c r="X52" s="613"/>
    </row>
    <row r="53" spans="1:24" ht="11.25" customHeight="1" x14ac:dyDescent="0.2">
      <c r="A53" s="2" t="s">
        <v>502</v>
      </c>
      <c r="B53" s="449" t="s">
        <v>142</v>
      </c>
      <c r="C53" s="449" t="s">
        <v>142</v>
      </c>
      <c r="D53" s="449"/>
      <c r="E53" s="449" t="s">
        <v>142</v>
      </c>
      <c r="F53" s="449"/>
      <c r="G53" s="449" t="s">
        <v>142</v>
      </c>
      <c r="H53" s="449" t="s">
        <v>142</v>
      </c>
      <c r="I53" s="449" t="s">
        <v>142</v>
      </c>
      <c r="J53" s="449"/>
      <c r="K53" s="449" t="s">
        <v>142</v>
      </c>
      <c r="L53" s="449"/>
      <c r="M53" s="449" t="s">
        <v>142</v>
      </c>
      <c r="N53" s="449" t="s">
        <v>142</v>
      </c>
      <c r="O53" s="449" t="s">
        <v>142</v>
      </c>
      <c r="P53" s="449"/>
      <c r="Q53" s="449" t="s">
        <v>142</v>
      </c>
      <c r="R53" s="449"/>
      <c r="S53" s="449" t="s">
        <v>142</v>
      </c>
      <c r="T53" s="449"/>
      <c r="U53" s="612"/>
      <c r="V53" s="612"/>
      <c r="W53" s="613"/>
      <c r="X53" s="613"/>
    </row>
    <row r="54" spans="1:24" ht="11.25" customHeight="1" x14ac:dyDescent="0.2">
      <c r="A54" s="2" t="s">
        <v>503</v>
      </c>
      <c r="B54" s="449">
        <v>1</v>
      </c>
      <c r="C54" s="449" t="s">
        <v>142</v>
      </c>
      <c r="D54" s="449"/>
      <c r="E54" s="449">
        <v>1</v>
      </c>
      <c r="F54" s="449"/>
      <c r="G54" s="449">
        <v>1</v>
      </c>
      <c r="H54" s="449" t="s">
        <v>142</v>
      </c>
      <c r="I54" s="449" t="s">
        <v>142</v>
      </c>
      <c r="J54" s="449"/>
      <c r="K54" s="449" t="s">
        <v>142</v>
      </c>
      <c r="L54" s="449"/>
      <c r="M54" s="449" t="s">
        <v>142</v>
      </c>
      <c r="N54" s="449">
        <v>1</v>
      </c>
      <c r="O54" s="449">
        <v>1</v>
      </c>
      <c r="P54" s="449"/>
      <c r="Q54" s="449" t="s">
        <v>142</v>
      </c>
      <c r="R54" s="449"/>
      <c r="S54" s="449" t="s">
        <v>142</v>
      </c>
      <c r="T54" s="449"/>
      <c r="U54" s="612"/>
      <c r="V54" s="612"/>
      <c r="W54" s="613"/>
      <c r="X54" s="613"/>
    </row>
    <row r="55" spans="1:24" ht="11.25" customHeight="1" x14ac:dyDescent="0.2">
      <c r="B55" s="449"/>
      <c r="C55" s="449"/>
      <c r="D55" s="449"/>
      <c r="E55" s="449"/>
      <c r="F55" s="449"/>
      <c r="G55" s="449"/>
      <c r="H55" s="449"/>
      <c r="I55" s="449"/>
      <c r="J55" s="449"/>
      <c r="K55" s="449"/>
      <c r="L55" s="449"/>
      <c r="M55" s="449"/>
      <c r="N55" s="449"/>
      <c r="O55" s="449"/>
      <c r="P55" s="449"/>
      <c r="Q55" s="449"/>
      <c r="R55" s="449"/>
      <c r="S55" s="449"/>
      <c r="T55" s="449"/>
      <c r="U55" s="612"/>
      <c r="V55" s="612"/>
      <c r="W55" s="613"/>
      <c r="X55" s="613"/>
    </row>
    <row r="56" spans="1:24" ht="11.25" customHeight="1" x14ac:dyDescent="0.2">
      <c r="A56" s="2" t="s">
        <v>504</v>
      </c>
      <c r="B56" s="449">
        <v>9</v>
      </c>
      <c r="C56" s="449">
        <v>1</v>
      </c>
      <c r="D56" s="449"/>
      <c r="E56" s="449">
        <v>8</v>
      </c>
      <c r="F56" s="449"/>
      <c r="G56" s="449">
        <v>12</v>
      </c>
      <c r="H56" s="449">
        <v>1</v>
      </c>
      <c r="I56" s="449">
        <v>1</v>
      </c>
      <c r="J56" s="449"/>
      <c r="K56" s="449" t="s">
        <v>142</v>
      </c>
      <c r="L56" s="449"/>
      <c r="M56" s="449" t="s">
        <v>142</v>
      </c>
      <c r="N56" s="449">
        <v>11</v>
      </c>
      <c r="O56" s="449">
        <v>11</v>
      </c>
      <c r="P56" s="449"/>
      <c r="Q56" s="449" t="s">
        <v>142</v>
      </c>
      <c r="R56" s="449"/>
      <c r="S56" s="449" t="s">
        <v>142</v>
      </c>
      <c r="T56" s="449"/>
      <c r="U56" s="612"/>
      <c r="V56" s="612"/>
      <c r="W56" s="613"/>
      <c r="X56" s="613"/>
    </row>
    <row r="57" spans="1:24" ht="11.25" customHeight="1" x14ac:dyDescent="0.2">
      <c r="A57" s="2" t="s">
        <v>505</v>
      </c>
      <c r="B57" s="449">
        <v>1</v>
      </c>
      <c r="C57" s="449" t="s">
        <v>142</v>
      </c>
      <c r="D57" s="449"/>
      <c r="E57" s="449">
        <v>1</v>
      </c>
      <c r="F57" s="449"/>
      <c r="G57" s="449">
        <v>2</v>
      </c>
      <c r="H57" s="449" t="s">
        <v>142</v>
      </c>
      <c r="I57" s="449" t="s">
        <v>142</v>
      </c>
      <c r="J57" s="449"/>
      <c r="K57" s="449" t="s">
        <v>142</v>
      </c>
      <c r="L57" s="449"/>
      <c r="M57" s="449" t="s">
        <v>142</v>
      </c>
      <c r="N57" s="449">
        <v>2</v>
      </c>
      <c r="O57" s="449">
        <v>2</v>
      </c>
      <c r="P57" s="449"/>
      <c r="Q57" s="449" t="s">
        <v>142</v>
      </c>
      <c r="R57" s="449"/>
      <c r="S57" s="449" t="s">
        <v>142</v>
      </c>
      <c r="T57" s="449"/>
      <c r="U57" s="612"/>
      <c r="V57" s="612"/>
      <c r="W57" s="613"/>
      <c r="X57" s="613"/>
    </row>
    <row r="58" spans="1:24" ht="11.25" customHeight="1" x14ac:dyDescent="0.2">
      <c r="A58" s="2" t="s">
        <v>506</v>
      </c>
      <c r="B58" s="449">
        <v>4</v>
      </c>
      <c r="C58" s="449">
        <v>2</v>
      </c>
      <c r="D58" s="449"/>
      <c r="E58" s="449">
        <v>2</v>
      </c>
      <c r="F58" s="449"/>
      <c r="G58" s="449">
        <v>5</v>
      </c>
      <c r="H58" s="449">
        <v>2</v>
      </c>
      <c r="I58" s="449">
        <v>2</v>
      </c>
      <c r="J58" s="449"/>
      <c r="K58" s="449" t="s">
        <v>142</v>
      </c>
      <c r="L58" s="449"/>
      <c r="M58" s="449" t="s">
        <v>142</v>
      </c>
      <c r="N58" s="449">
        <v>3</v>
      </c>
      <c r="O58" s="449">
        <v>3</v>
      </c>
      <c r="P58" s="449"/>
      <c r="Q58" s="449" t="s">
        <v>142</v>
      </c>
      <c r="R58" s="449"/>
      <c r="S58" s="449" t="s">
        <v>142</v>
      </c>
      <c r="T58" s="449"/>
      <c r="U58" s="612"/>
      <c r="V58" s="612"/>
      <c r="W58" s="613"/>
      <c r="X58" s="613"/>
    </row>
    <row r="59" spans="1:24" ht="11.25" customHeight="1" x14ac:dyDescent="0.2">
      <c r="A59" s="2" t="s">
        <v>507</v>
      </c>
      <c r="B59" s="449">
        <v>2</v>
      </c>
      <c r="C59" s="449" t="s">
        <v>142</v>
      </c>
      <c r="D59" s="449"/>
      <c r="E59" s="449">
        <v>2</v>
      </c>
      <c r="F59" s="449"/>
      <c r="G59" s="449">
        <v>2</v>
      </c>
      <c r="H59" s="449" t="s">
        <v>142</v>
      </c>
      <c r="I59" s="449" t="s">
        <v>142</v>
      </c>
      <c r="J59" s="449"/>
      <c r="K59" s="449" t="s">
        <v>142</v>
      </c>
      <c r="L59" s="449"/>
      <c r="M59" s="449" t="s">
        <v>142</v>
      </c>
      <c r="N59" s="449">
        <v>2</v>
      </c>
      <c r="O59" s="449">
        <v>2</v>
      </c>
      <c r="P59" s="449"/>
      <c r="Q59" s="449" t="s">
        <v>142</v>
      </c>
      <c r="R59" s="449"/>
      <c r="S59" s="449" t="s">
        <v>142</v>
      </c>
      <c r="T59" s="449"/>
      <c r="U59" s="612"/>
      <c r="V59" s="612"/>
      <c r="W59" s="613"/>
      <c r="X59" s="613"/>
    </row>
    <row r="60" spans="1:24" ht="11.25" customHeight="1" x14ac:dyDescent="0.2">
      <c r="A60" s="2" t="s">
        <v>508</v>
      </c>
      <c r="B60" s="449">
        <v>4</v>
      </c>
      <c r="C60" s="449">
        <v>1</v>
      </c>
      <c r="D60" s="449"/>
      <c r="E60" s="449">
        <v>3</v>
      </c>
      <c r="F60" s="449"/>
      <c r="G60" s="449">
        <v>4</v>
      </c>
      <c r="H60" s="449">
        <v>1</v>
      </c>
      <c r="I60" s="449">
        <v>1</v>
      </c>
      <c r="J60" s="449"/>
      <c r="K60" s="449" t="s">
        <v>142</v>
      </c>
      <c r="L60" s="449"/>
      <c r="M60" s="449" t="s">
        <v>142</v>
      </c>
      <c r="N60" s="449">
        <v>3</v>
      </c>
      <c r="O60" s="449">
        <v>2</v>
      </c>
      <c r="P60" s="449"/>
      <c r="Q60" s="449">
        <v>1</v>
      </c>
      <c r="R60" s="449"/>
      <c r="S60" s="449" t="s">
        <v>142</v>
      </c>
      <c r="T60" s="449"/>
      <c r="U60" s="612"/>
      <c r="V60" s="612"/>
      <c r="W60" s="613"/>
      <c r="X60" s="613"/>
    </row>
    <row r="61" spans="1:24" ht="11.25" customHeight="1" x14ac:dyDescent="0.2">
      <c r="A61" s="2" t="s">
        <v>509</v>
      </c>
      <c r="B61" s="449" t="s">
        <v>142</v>
      </c>
      <c r="C61" s="449" t="s">
        <v>142</v>
      </c>
      <c r="D61" s="449"/>
      <c r="E61" s="449" t="s">
        <v>142</v>
      </c>
      <c r="F61" s="449"/>
      <c r="G61" s="449" t="s">
        <v>142</v>
      </c>
      <c r="H61" s="449" t="s">
        <v>142</v>
      </c>
      <c r="I61" s="449" t="s">
        <v>142</v>
      </c>
      <c r="J61" s="449"/>
      <c r="K61" s="449" t="s">
        <v>142</v>
      </c>
      <c r="L61" s="449"/>
      <c r="M61" s="449" t="s">
        <v>142</v>
      </c>
      <c r="N61" s="449" t="s">
        <v>142</v>
      </c>
      <c r="O61" s="449" t="s">
        <v>142</v>
      </c>
      <c r="P61" s="449"/>
      <c r="Q61" s="449" t="s">
        <v>142</v>
      </c>
      <c r="R61" s="449"/>
      <c r="S61" s="449" t="s">
        <v>142</v>
      </c>
      <c r="T61" s="449"/>
      <c r="U61" s="612"/>
      <c r="V61" s="612"/>
      <c r="W61" s="613"/>
      <c r="X61" s="613"/>
    </row>
    <row r="62" spans="1:24" ht="11.25" customHeight="1" x14ac:dyDescent="0.2">
      <c r="A62" s="1" t="s">
        <v>510</v>
      </c>
      <c r="B62" s="320">
        <v>4</v>
      </c>
      <c r="C62" s="320" t="s">
        <v>142</v>
      </c>
      <c r="D62" s="320"/>
      <c r="E62" s="320">
        <v>4</v>
      </c>
      <c r="F62" s="320"/>
      <c r="G62" s="320">
        <v>5</v>
      </c>
      <c r="H62" s="320" t="s">
        <v>142</v>
      </c>
      <c r="I62" s="320" t="s">
        <v>142</v>
      </c>
      <c r="J62" s="320"/>
      <c r="K62" s="320" t="s">
        <v>142</v>
      </c>
      <c r="L62" s="320"/>
      <c r="M62" s="320" t="s">
        <v>142</v>
      </c>
      <c r="N62" s="320">
        <v>5</v>
      </c>
      <c r="O62" s="320">
        <v>4</v>
      </c>
      <c r="P62" s="320"/>
      <c r="Q62" s="320">
        <v>1</v>
      </c>
      <c r="R62" s="320"/>
      <c r="S62" s="320" t="s">
        <v>142</v>
      </c>
      <c r="T62" s="449"/>
      <c r="U62" s="612"/>
      <c r="V62" s="612"/>
      <c r="W62" s="613"/>
      <c r="X62" s="613"/>
    </row>
    <row r="63" spans="1:24" ht="11.25" customHeight="1" x14ac:dyDescent="0.2">
      <c r="B63" s="449"/>
      <c r="C63" s="449"/>
      <c r="D63" s="449"/>
      <c r="E63" s="449"/>
      <c r="F63" s="449"/>
      <c r="G63" s="449"/>
      <c r="H63" s="449"/>
      <c r="I63" s="449"/>
      <c r="J63" s="449"/>
      <c r="K63" s="449"/>
      <c r="L63" s="449"/>
      <c r="M63" s="449"/>
      <c r="N63" s="449"/>
      <c r="O63" s="449"/>
      <c r="P63" s="449"/>
      <c r="Q63" s="449"/>
      <c r="R63" s="449"/>
      <c r="S63" s="449"/>
      <c r="T63" s="449"/>
      <c r="U63" s="612"/>
      <c r="V63" s="612"/>
      <c r="W63" s="613"/>
      <c r="X63" s="613"/>
    </row>
    <row r="64" spans="1:24" ht="11.25" customHeight="1" x14ac:dyDescent="0.2">
      <c r="A64" s="2" t="s">
        <v>511</v>
      </c>
      <c r="B64" s="449">
        <v>2</v>
      </c>
      <c r="C64" s="449" t="s">
        <v>142</v>
      </c>
      <c r="D64" s="449"/>
      <c r="E64" s="449">
        <v>2</v>
      </c>
      <c r="F64" s="449"/>
      <c r="G64" s="449">
        <v>2</v>
      </c>
      <c r="H64" s="449" t="s">
        <v>142</v>
      </c>
      <c r="I64" s="449" t="s">
        <v>142</v>
      </c>
      <c r="J64" s="449"/>
      <c r="K64" s="449" t="s">
        <v>142</v>
      </c>
      <c r="L64" s="449"/>
      <c r="M64" s="449" t="s">
        <v>142</v>
      </c>
      <c r="N64" s="449">
        <v>2</v>
      </c>
      <c r="O64" s="449" t="s">
        <v>142</v>
      </c>
      <c r="P64" s="449"/>
      <c r="Q64" s="449">
        <v>2</v>
      </c>
      <c r="R64" s="449"/>
      <c r="S64" s="449" t="s">
        <v>142</v>
      </c>
      <c r="T64" s="449"/>
      <c r="U64" s="612"/>
      <c r="V64" s="612"/>
      <c r="W64" s="613"/>
      <c r="X64" s="613"/>
    </row>
    <row r="65" spans="1:24" ht="11.25" customHeight="1" x14ac:dyDescent="0.2">
      <c r="A65" s="2" t="s">
        <v>512</v>
      </c>
      <c r="B65" s="449">
        <v>11</v>
      </c>
      <c r="C65" s="449" t="s">
        <v>142</v>
      </c>
      <c r="D65" s="449"/>
      <c r="E65" s="449">
        <v>11</v>
      </c>
      <c r="F65" s="449"/>
      <c r="G65" s="449">
        <v>14</v>
      </c>
      <c r="H65" s="449" t="s">
        <v>142</v>
      </c>
      <c r="I65" s="449" t="s">
        <v>142</v>
      </c>
      <c r="J65" s="449"/>
      <c r="K65" s="449" t="s">
        <v>142</v>
      </c>
      <c r="L65" s="449"/>
      <c r="M65" s="449" t="s">
        <v>142</v>
      </c>
      <c r="N65" s="449">
        <v>14</v>
      </c>
      <c r="O65" s="449">
        <v>9</v>
      </c>
      <c r="P65" s="449"/>
      <c r="Q65" s="449">
        <v>5</v>
      </c>
      <c r="R65" s="449"/>
      <c r="S65" s="449" t="s">
        <v>142</v>
      </c>
      <c r="T65" s="449"/>
      <c r="U65" s="612"/>
      <c r="V65" s="612"/>
      <c r="W65" s="613"/>
      <c r="X65" s="613"/>
    </row>
    <row r="66" spans="1:24" ht="11.25" customHeight="1" x14ac:dyDescent="0.2">
      <c r="A66" s="2" t="s">
        <v>513</v>
      </c>
      <c r="B66" s="449">
        <v>2</v>
      </c>
      <c r="C66" s="449" t="s">
        <v>142</v>
      </c>
      <c r="D66" s="449"/>
      <c r="E66" s="449">
        <v>2</v>
      </c>
      <c r="F66" s="449"/>
      <c r="G66" s="449">
        <v>2</v>
      </c>
      <c r="H66" s="449" t="s">
        <v>142</v>
      </c>
      <c r="I66" s="449" t="s">
        <v>142</v>
      </c>
      <c r="J66" s="449"/>
      <c r="K66" s="449" t="s">
        <v>142</v>
      </c>
      <c r="L66" s="449"/>
      <c r="M66" s="449" t="s">
        <v>142</v>
      </c>
      <c r="N66" s="449">
        <v>2</v>
      </c>
      <c r="O66" s="449">
        <v>1</v>
      </c>
      <c r="P66" s="449"/>
      <c r="Q66" s="449">
        <v>1</v>
      </c>
      <c r="R66" s="449"/>
      <c r="S66" s="449" t="s">
        <v>142</v>
      </c>
      <c r="T66" s="449"/>
      <c r="U66" s="612"/>
      <c r="V66" s="612"/>
      <c r="W66" s="613"/>
      <c r="X66" s="613"/>
    </row>
    <row r="67" spans="1:24" ht="11.25" customHeight="1" x14ac:dyDescent="0.2">
      <c r="A67" s="2" t="s">
        <v>514</v>
      </c>
      <c r="B67" s="449" t="s">
        <v>142</v>
      </c>
      <c r="C67" s="449" t="s">
        <v>142</v>
      </c>
      <c r="D67" s="449"/>
      <c r="E67" s="449" t="s">
        <v>142</v>
      </c>
      <c r="F67" s="449"/>
      <c r="G67" s="449" t="s">
        <v>142</v>
      </c>
      <c r="H67" s="449" t="s">
        <v>142</v>
      </c>
      <c r="I67" s="449" t="s">
        <v>142</v>
      </c>
      <c r="J67" s="449"/>
      <c r="K67" s="449" t="s">
        <v>142</v>
      </c>
      <c r="L67" s="449"/>
      <c r="M67" s="449" t="s">
        <v>142</v>
      </c>
      <c r="N67" s="449" t="s">
        <v>142</v>
      </c>
      <c r="O67" s="449" t="s">
        <v>142</v>
      </c>
      <c r="P67" s="449"/>
      <c r="Q67" s="449" t="s">
        <v>142</v>
      </c>
      <c r="R67" s="449"/>
      <c r="S67" s="449" t="s">
        <v>142</v>
      </c>
      <c r="T67" s="449"/>
      <c r="U67" s="612"/>
      <c r="V67" s="612"/>
      <c r="W67" s="613"/>
      <c r="X67" s="613"/>
    </row>
    <row r="68" spans="1:24" ht="11.25" customHeight="1" x14ac:dyDescent="0.2">
      <c r="A68" s="2" t="s">
        <v>515</v>
      </c>
      <c r="B68" s="449">
        <v>1</v>
      </c>
      <c r="C68" s="449">
        <v>1</v>
      </c>
      <c r="D68" s="449"/>
      <c r="E68" s="449" t="s">
        <v>142</v>
      </c>
      <c r="F68" s="449"/>
      <c r="G68" s="449">
        <v>1</v>
      </c>
      <c r="H68" s="449">
        <v>1</v>
      </c>
      <c r="I68" s="449">
        <v>1</v>
      </c>
      <c r="J68" s="449"/>
      <c r="K68" s="449" t="s">
        <v>142</v>
      </c>
      <c r="L68" s="449"/>
      <c r="M68" s="449" t="s">
        <v>142</v>
      </c>
      <c r="N68" s="449" t="s">
        <v>142</v>
      </c>
      <c r="O68" s="449" t="s">
        <v>142</v>
      </c>
      <c r="P68" s="449"/>
      <c r="Q68" s="449" t="s">
        <v>142</v>
      </c>
      <c r="R68" s="449"/>
      <c r="S68" s="449" t="s">
        <v>142</v>
      </c>
      <c r="T68" s="449"/>
      <c r="U68" s="612"/>
      <c r="V68" s="612"/>
      <c r="W68" s="613"/>
      <c r="X68" s="613"/>
    </row>
    <row r="69" spans="1:24" ht="11.25" customHeight="1" x14ac:dyDescent="0.2">
      <c r="A69" s="2" t="s">
        <v>516</v>
      </c>
      <c r="B69" s="449">
        <v>2</v>
      </c>
      <c r="C69" s="449">
        <v>1</v>
      </c>
      <c r="D69" s="449"/>
      <c r="E69" s="449">
        <v>1</v>
      </c>
      <c r="F69" s="449"/>
      <c r="G69" s="449">
        <v>2</v>
      </c>
      <c r="H69" s="449">
        <v>1</v>
      </c>
      <c r="I69" s="449">
        <v>1</v>
      </c>
      <c r="J69" s="449"/>
      <c r="K69" s="449" t="s">
        <v>142</v>
      </c>
      <c r="L69" s="449"/>
      <c r="M69" s="449" t="s">
        <v>142</v>
      </c>
      <c r="N69" s="449">
        <v>1</v>
      </c>
      <c r="O69" s="449">
        <v>1</v>
      </c>
      <c r="P69" s="449"/>
      <c r="Q69" s="449" t="s">
        <v>142</v>
      </c>
      <c r="R69" s="449"/>
      <c r="S69" s="449" t="s">
        <v>142</v>
      </c>
      <c r="T69" s="449"/>
      <c r="U69" s="612"/>
      <c r="V69" s="612"/>
      <c r="W69" s="613"/>
      <c r="X69" s="613"/>
    </row>
    <row r="70" spans="1:24" ht="11.25" customHeight="1" x14ac:dyDescent="0.2">
      <c r="B70" s="449"/>
      <c r="C70" s="449"/>
      <c r="D70" s="449"/>
      <c r="E70" s="449"/>
      <c r="F70" s="449"/>
      <c r="G70" s="449"/>
      <c r="H70" s="449"/>
      <c r="I70" s="449"/>
      <c r="J70" s="449"/>
      <c r="K70" s="449"/>
      <c r="L70" s="449"/>
      <c r="M70" s="449"/>
      <c r="N70" s="449"/>
      <c r="O70" s="449"/>
      <c r="P70" s="449"/>
      <c r="Q70" s="449"/>
      <c r="R70" s="449"/>
      <c r="S70" s="449"/>
      <c r="T70" s="449"/>
      <c r="U70" s="612"/>
      <c r="V70" s="612"/>
      <c r="W70" s="613"/>
      <c r="X70" s="613"/>
    </row>
    <row r="71" spans="1:24" ht="11.25" customHeight="1" x14ac:dyDescent="0.2">
      <c r="A71" s="2" t="s">
        <v>517</v>
      </c>
      <c r="B71" s="449">
        <v>12</v>
      </c>
      <c r="C71" s="449" t="s">
        <v>142</v>
      </c>
      <c r="D71" s="449"/>
      <c r="E71" s="449">
        <v>12</v>
      </c>
      <c r="F71" s="449"/>
      <c r="G71" s="449">
        <v>13</v>
      </c>
      <c r="H71" s="449" t="s">
        <v>142</v>
      </c>
      <c r="I71" s="449" t="s">
        <v>142</v>
      </c>
      <c r="J71" s="449"/>
      <c r="K71" s="449" t="s">
        <v>142</v>
      </c>
      <c r="L71" s="449"/>
      <c r="M71" s="449" t="s">
        <v>142</v>
      </c>
      <c r="N71" s="449">
        <v>13</v>
      </c>
      <c r="O71" s="449">
        <v>5</v>
      </c>
      <c r="P71" s="449"/>
      <c r="Q71" s="449">
        <v>7</v>
      </c>
      <c r="R71" s="449"/>
      <c r="S71" s="449">
        <v>1</v>
      </c>
      <c r="T71" s="449"/>
      <c r="U71" s="612"/>
      <c r="V71" s="612"/>
      <c r="W71" s="613"/>
      <c r="X71" s="613"/>
    </row>
    <row r="72" spans="1:24" ht="11.25" customHeight="1" x14ac:dyDescent="0.2">
      <c r="A72" s="2" t="s">
        <v>518</v>
      </c>
      <c r="B72" s="449">
        <v>15</v>
      </c>
      <c r="C72" s="449">
        <v>1</v>
      </c>
      <c r="D72" s="449"/>
      <c r="E72" s="449">
        <v>14</v>
      </c>
      <c r="F72" s="449"/>
      <c r="G72" s="449">
        <v>16</v>
      </c>
      <c r="H72" s="449">
        <v>1</v>
      </c>
      <c r="I72" s="449" t="s">
        <v>142</v>
      </c>
      <c r="J72" s="449"/>
      <c r="K72" s="449">
        <v>1</v>
      </c>
      <c r="L72" s="449"/>
      <c r="M72" s="449" t="s">
        <v>142</v>
      </c>
      <c r="N72" s="449">
        <v>15</v>
      </c>
      <c r="O72" s="449">
        <v>8</v>
      </c>
      <c r="P72" s="449"/>
      <c r="Q72" s="449">
        <v>7</v>
      </c>
      <c r="R72" s="449"/>
      <c r="S72" s="449" t="s">
        <v>142</v>
      </c>
      <c r="T72" s="449"/>
      <c r="U72" s="612"/>
      <c r="V72" s="612"/>
      <c r="W72" s="613"/>
      <c r="X72" s="613"/>
    </row>
    <row r="73" spans="1:24" ht="11.25" customHeight="1" x14ac:dyDescent="0.2">
      <c r="A73" s="2" t="s">
        <v>519</v>
      </c>
      <c r="B73" s="449">
        <v>1</v>
      </c>
      <c r="C73" s="449" t="s">
        <v>142</v>
      </c>
      <c r="D73" s="449"/>
      <c r="E73" s="449">
        <v>1</v>
      </c>
      <c r="F73" s="449"/>
      <c r="G73" s="449">
        <v>1</v>
      </c>
      <c r="H73" s="449" t="s">
        <v>142</v>
      </c>
      <c r="I73" s="449" t="s">
        <v>142</v>
      </c>
      <c r="J73" s="449"/>
      <c r="K73" s="449" t="s">
        <v>142</v>
      </c>
      <c r="L73" s="449"/>
      <c r="M73" s="449" t="s">
        <v>142</v>
      </c>
      <c r="N73" s="449">
        <v>1</v>
      </c>
      <c r="O73" s="449">
        <v>1</v>
      </c>
      <c r="P73" s="449"/>
      <c r="Q73" s="449" t="s">
        <v>142</v>
      </c>
      <c r="R73" s="449"/>
      <c r="S73" s="449" t="s">
        <v>142</v>
      </c>
      <c r="T73" s="449"/>
      <c r="U73" s="612"/>
      <c r="V73" s="612"/>
      <c r="W73" s="613"/>
      <c r="X73" s="613"/>
    </row>
    <row r="74" spans="1:24" ht="11.25" customHeight="1" x14ac:dyDescent="0.2">
      <c r="A74" s="2" t="s">
        <v>520</v>
      </c>
      <c r="B74" s="449">
        <v>2</v>
      </c>
      <c r="C74" s="449">
        <v>1</v>
      </c>
      <c r="D74" s="449"/>
      <c r="E74" s="449">
        <v>1</v>
      </c>
      <c r="F74" s="449"/>
      <c r="G74" s="449">
        <v>2</v>
      </c>
      <c r="H74" s="449">
        <v>1</v>
      </c>
      <c r="I74" s="449" t="s">
        <v>142</v>
      </c>
      <c r="J74" s="449"/>
      <c r="K74" s="449">
        <v>1</v>
      </c>
      <c r="L74" s="449"/>
      <c r="M74" s="449" t="s">
        <v>142</v>
      </c>
      <c r="N74" s="449">
        <v>1</v>
      </c>
      <c r="O74" s="449" t="s">
        <v>142</v>
      </c>
      <c r="P74" s="449"/>
      <c r="Q74" s="449">
        <v>1</v>
      </c>
      <c r="R74" s="449"/>
      <c r="S74" s="449" t="s">
        <v>142</v>
      </c>
      <c r="T74" s="449"/>
      <c r="U74" s="612"/>
      <c r="V74" s="612"/>
      <c r="W74" s="613"/>
      <c r="X74" s="613"/>
    </row>
    <row r="75" spans="1:24" ht="11.25" customHeight="1" x14ac:dyDescent="0.2">
      <c r="A75" s="2" t="s">
        <v>521</v>
      </c>
      <c r="B75" s="449">
        <v>5</v>
      </c>
      <c r="C75" s="449" t="s">
        <v>142</v>
      </c>
      <c r="D75" s="449"/>
      <c r="E75" s="449">
        <v>5</v>
      </c>
      <c r="F75" s="449"/>
      <c r="G75" s="449">
        <v>5</v>
      </c>
      <c r="H75" s="449" t="s">
        <v>142</v>
      </c>
      <c r="I75" s="449" t="s">
        <v>142</v>
      </c>
      <c r="J75" s="449"/>
      <c r="K75" s="449" t="s">
        <v>142</v>
      </c>
      <c r="L75" s="449"/>
      <c r="M75" s="449" t="s">
        <v>142</v>
      </c>
      <c r="N75" s="449">
        <v>5</v>
      </c>
      <c r="O75" s="449">
        <v>3</v>
      </c>
      <c r="P75" s="449"/>
      <c r="Q75" s="449">
        <v>2</v>
      </c>
      <c r="R75" s="449"/>
      <c r="S75" s="449" t="s">
        <v>142</v>
      </c>
      <c r="T75" s="449"/>
      <c r="U75" s="612"/>
      <c r="V75" s="612"/>
      <c r="W75" s="613"/>
      <c r="X75" s="613"/>
    </row>
    <row r="76" spans="1:24" ht="11.25" customHeight="1" x14ac:dyDescent="0.2">
      <c r="B76" s="449"/>
      <c r="C76" s="449"/>
      <c r="D76" s="449"/>
      <c r="E76" s="449"/>
      <c r="F76" s="449"/>
      <c r="G76" s="449"/>
      <c r="H76" s="449"/>
      <c r="I76" s="449"/>
      <c r="J76" s="449"/>
      <c r="K76" s="449"/>
      <c r="L76" s="449"/>
      <c r="M76" s="449"/>
      <c r="N76" s="449"/>
      <c r="O76" s="449"/>
      <c r="P76" s="449"/>
      <c r="Q76" s="449"/>
      <c r="R76" s="449"/>
      <c r="S76" s="449"/>
      <c r="T76" s="449"/>
      <c r="U76" s="612"/>
      <c r="V76" s="612"/>
      <c r="W76" s="613"/>
      <c r="X76" s="613"/>
    </row>
    <row r="77" spans="1:24" ht="11.25" customHeight="1" x14ac:dyDescent="0.2">
      <c r="A77" s="2" t="s">
        <v>522</v>
      </c>
      <c r="B77" s="449">
        <v>5</v>
      </c>
      <c r="C77" s="449">
        <v>3</v>
      </c>
      <c r="D77" s="449"/>
      <c r="E77" s="449">
        <v>2</v>
      </c>
      <c r="F77" s="484" t="s">
        <v>623</v>
      </c>
      <c r="G77" s="449">
        <v>5</v>
      </c>
      <c r="H77" s="449">
        <v>3</v>
      </c>
      <c r="I77" s="449">
        <v>3</v>
      </c>
      <c r="J77" s="449"/>
      <c r="K77" s="449" t="s">
        <v>142</v>
      </c>
      <c r="L77" s="449"/>
      <c r="M77" s="449" t="s">
        <v>142</v>
      </c>
      <c r="N77" s="449">
        <v>2</v>
      </c>
      <c r="O77" s="449">
        <v>2</v>
      </c>
      <c r="P77" s="484" t="s">
        <v>623</v>
      </c>
      <c r="Q77" s="449" t="s">
        <v>142</v>
      </c>
      <c r="R77" s="449"/>
      <c r="S77" s="449" t="s">
        <v>142</v>
      </c>
      <c r="T77" s="449"/>
      <c r="U77" s="612"/>
      <c r="V77" s="612"/>
      <c r="W77" s="613"/>
      <c r="X77" s="613"/>
    </row>
    <row r="78" spans="1:24" ht="11.25" customHeight="1" x14ac:dyDescent="0.2">
      <c r="A78" s="2" t="s">
        <v>523</v>
      </c>
      <c r="B78" s="449">
        <v>3</v>
      </c>
      <c r="C78" s="449" t="s">
        <v>142</v>
      </c>
      <c r="D78" s="449"/>
      <c r="E78" s="449">
        <v>3</v>
      </c>
      <c r="F78" s="449"/>
      <c r="G78" s="449">
        <v>3</v>
      </c>
      <c r="H78" s="449" t="s">
        <v>142</v>
      </c>
      <c r="I78" s="449" t="s">
        <v>142</v>
      </c>
      <c r="J78" s="449"/>
      <c r="K78" s="449" t="s">
        <v>142</v>
      </c>
      <c r="L78" s="449"/>
      <c r="M78" s="449" t="s">
        <v>142</v>
      </c>
      <c r="N78" s="449">
        <v>3</v>
      </c>
      <c r="O78" s="449" t="s">
        <v>142</v>
      </c>
      <c r="P78" s="449"/>
      <c r="Q78" s="449">
        <v>3</v>
      </c>
      <c r="R78" s="449"/>
      <c r="S78" s="449" t="s">
        <v>142</v>
      </c>
      <c r="T78" s="449"/>
      <c r="U78" s="612"/>
      <c r="V78" s="612"/>
      <c r="W78" s="613"/>
      <c r="X78" s="613"/>
    </row>
    <row r="79" spans="1:24" ht="11.25" customHeight="1" x14ac:dyDescent="0.2">
      <c r="B79" s="449"/>
      <c r="C79" s="449"/>
      <c r="D79" s="449"/>
      <c r="E79" s="449"/>
      <c r="F79" s="449"/>
      <c r="G79" s="449"/>
      <c r="H79" s="449"/>
      <c r="I79" s="449"/>
      <c r="J79" s="449"/>
      <c r="K79" s="449"/>
      <c r="L79" s="449"/>
      <c r="M79" s="449"/>
      <c r="N79" s="449"/>
      <c r="O79" s="449"/>
      <c r="P79" s="449"/>
      <c r="Q79" s="449"/>
      <c r="R79" s="449"/>
      <c r="S79" s="449"/>
      <c r="T79" s="449"/>
      <c r="U79" s="612"/>
      <c r="V79" s="612"/>
      <c r="W79" s="613"/>
      <c r="X79" s="613"/>
    </row>
    <row r="80" spans="1:24" ht="11.25" customHeight="1" x14ac:dyDescent="0.2">
      <c r="A80" s="2" t="s">
        <v>525</v>
      </c>
      <c r="B80" s="449" t="s">
        <v>142</v>
      </c>
      <c r="C80" s="449" t="s">
        <v>142</v>
      </c>
      <c r="D80" s="449"/>
      <c r="E80" s="449" t="s">
        <v>142</v>
      </c>
      <c r="F80" s="449"/>
      <c r="G80" s="449" t="s">
        <v>142</v>
      </c>
      <c r="H80" s="449" t="s">
        <v>142</v>
      </c>
      <c r="I80" s="449" t="s">
        <v>142</v>
      </c>
      <c r="J80" s="449"/>
      <c r="K80" s="449" t="s">
        <v>142</v>
      </c>
      <c r="L80" s="449"/>
      <c r="M80" s="449" t="s">
        <v>142</v>
      </c>
      <c r="N80" s="449" t="s">
        <v>142</v>
      </c>
      <c r="O80" s="449" t="s">
        <v>142</v>
      </c>
      <c r="P80" s="449"/>
      <c r="Q80" s="449" t="s">
        <v>142</v>
      </c>
      <c r="R80" s="449"/>
      <c r="S80" s="449" t="s">
        <v>142</v>
      </c>
      <c r="T80" s="449"/>
      <c r="U80" s="612"/>
      <c r="V80" s="612"/>
      <c r="W80" s="613"/>
      <c r="X80" s="613"/>
    </row>
    <row r="81" spans="1:24" ht="11.25" customHeight="1" x14ac:dyDescent="0.2">
      <c r="A81" s="2" t="s">
        <v>524</v>
      </c>
      <c r="B81" s="449" t="s">
        <v>142</v>
      </c>
      <c r="C81" s="48" t="s">
        <v>142</v>
      </c>
      <c r="D81" s="48"/>
      <c r="E81" s="449" t="s">
        <v>142</v>
      </c>
      <c r="F81" s="48"/>
      <c r="G81" s="449" t="s">
        <v>142</v>
      </c>
      <c r="H81" s="449" t="s">
        <v>142</v>
      </c>
      <c r="I81" s="449" t="s">
        <v>142</v>
      </c>
      <c r="J81" s="48"/>
      <c r="K81" s="449" t="s">
        <v>142</v>
      </c>
      <c r="L81" s="48"/>
      <c r="M81" s="449" t="s">
        <v>142</v>
      </c>
      <c r="N81" s="449" t="s">
        <v>142</v>
      </c>
      <c r="O81" s="449" t="s">
        <v>142</v>
      </c>
      <c r="P81" s="449"/>
      <c r="Q81" s="449" t="s">
        <v>142</v>
      </c>
      <c r="R81" s="449"/>
      <c r="S81" s="449" t="s">
        <v>142</v>
      </c>
      <c r="T81" s="449"/>
      <c r="U81" s="612"/>
      <c r="V81" s="612"/>
      <c r="W81" s="613"/>
      <c r="X81" s="613"/>
    </row>
    <row r="82" spans="1:24" ht="11.25" customHeight="1" x14ac:dyDescent="0.2">
      <c r="A82" s="2" t="s">
        <v>526</v>
      </c>
      <c r="B82" s="449" t="s">
        <v>142</v>
      </c>
      <c r="C82" s="449" t="s">
        <v>142</v>
      </c>
      <c r="D82" s="449"/>
      <c r="E82" s="449" t="s">
        <v>142</v>
      </c>
      <c r="F82" s="449"/>
      <c r="G82" s="449" t="s">
        <v>142</v>
      </c>
      <c r="H82" s="449" t="s">
        <v>142</v>
      </c>
      <c r="I82" s="449" t="s">
        <v>142</v>
      </c>
      <c r="J82" s="449"/>
      <c r="K82" s="449" t="s">
        <v>142</v>
      </c>
      <c r="L82" s="449"/>
      <c r="M82" s="449" t="s">
        <v>142</v>
      </c>
      <c r="N82" s="449" t="s">
        <v>142</v>
      </c>
      <c r="O82" s="449" t="s">
        <v>142</v>
      </c>
      <c r="P82" s="449"/>
      <c r="Q82" s="449" t="s">
        <v>142</v>
      </c>
      <c r="R82" s="449"/>
      <c r="S82" s="449" t="s">
        <v>142</v>
      </c>
      <c r="T82" s="449"/>
      <c r="U82" s="612"/>
      <c r="V82" s="612"/>
      <c r="W82" s="613"/>
      <c r="X82" s="613"/>
    </row>
    <row r="83" spans="1:24" ht="11.25" customHeight="1" x14ac:dyDescent="0.2">
      <c r="B83" s="449"/>
      <c r="C83" s="449"/>
      <c r="D83" s="449"/>
      <c r="E83" s="449"/>
      <c r="F83" s="449"/>
      <c r="G83" s="48"/>
      <c r="H83" s="48"/>
      <c r="I83" s="48"/>
      <c r="J83" s="449"/>
      <c r="K83" s="48"/>
      <c r="L83" s="449"/>
      <c r="N83" s="48"/>
      <c r="O83" s="48"/>
      <c r="P83" s="48"/>
      <c r="Q83" s="48"/>
      <c r="R83" s="48"/>
      <c r="S83" s="449"/>
      <c r="T83" s="449"/>
      <c r="U83" s="612"/>
      <c r="V83" s="612"/>
      <c r="W83" s="613"/>
      <c r="X83" s="613"/>
    </row>
    <row r="84" spans="1:24" ht="11.25" customHeight="1" x14ac:dyDescent="0.2">
      <c r="A84" s="2" t="s">
        <v>527</v>
      </c>
      <c r="B84" s="449" t="s">
        <v>142</v>
      </c>
      <c r="C84" s="449" t="s">
        <v>142</v>
      </c>
      <c r="D84" s="449"/>
      <c r="E84" s="449" t="s">
        <v>142</v>
      </c>
      <c r="F84" s="449"/>
      <c r="G84" s="449" t="s">
        <v>142</v>
      </c>
      <c r="H84" s="449" t="s">
        <v>142</v>
      </c>
      <c r="I84" s="449" t="s">
        <v>142</v>
      </c>
      <c r="J84" s="449"/>
      <c r="K84" s="449" t="s">
        <v>142</v>
      </c>
      <c r="L84" s="449"/>
      <c r="M84" s="449" t="s">
        <v>142</v>
      </c>
      <c r="N84" s="449" t="s">
        <v>142</v>
      </c>
      <c r="O84" s="449" t="s">
        <v>142</v>
      </c>
      <c r="P84" s="449"/>
      <c r="Q84" s="449" t="s">
        <v>142</v>
      </c>
      <c r="R84" s="449"/>
      <c r="S84" s="449" t="s">
        <v>142</v>
      </c>
      <c r="T84" s="449"/>
      <c r="U84" s="612"/>
      <c r="V84" s="612"/>
      <c r="W84" s="613"/>
      <c r="X84" s="613"/>
    </row>
    <row r="85" spans="1:24" ht="11.25" customHeight="1" x14ac:dyDescent="0.2">
      <c r="A85" s="1" t="s">
        <v>528</v>
      </c>
      <c r="B85" s="320">
        <v>1</v>
      </c>
      <c r="C85" s="320">
        <v>1</v>
      </c>
      <c r="D85" s="320"/>
      <c r="E85" s="320" t="s">
        <v>142</v>
      </c>
      <c r="F85" s="320"/>
      <c r="G85" s="320">
        <v>1</v>
      </c>
      <c r="H85" s="320">
        <v>1</v>
      </c>
      <c r="I85" s="320">
        <v>1</v>
      </c>
      <c r="J85" s="320"/>
      <c r="K85" s="320" t="s">
        <v>142</v>
      </c>
      <c r="L85" s="320"/>
      <c r="M85" s="320" t="s">
        <v>142</v>
      </c>
      <c r="N85" s="320" t="s">
        <v>142</v>
      </c>
      <c r="O85" s="320" t="s">
        <v>142</v>
      </c>
      <c r="P85" s="320"/>
      <c r="Q85" s="320" t="s">
        <v>142</v>
      </c>
      <c r="R85" s="320"/>
      <c r="S85" s="320" t="s">
        <v>142</v>
      </c>
      <c r="T85" s="449"/>
      <c r="U85" s="612"/>
      <c r="V85" s="612"/>
      <c r="W85" s="613"/>
      <c r="X85" s="613"/>
    </row>
    <row r="86" spans="1:24" ht="11.25" customHeight="1" x14ac:dyDescent="0.2">
      <c r="B86" s="49"/>
      <c r="C86" s="49"/>
      <c r="D86" s="49"/>
      <c r="E86" s="49"/>
      <c r="F86" s="49"/>
      <c r="G86" s="49"/>
      <c r="H86" s="49"/>
      <c r="I86" s="49"/>
      <c r="J86" s="49"/>
      <c r="K86" s="49"/>
      <c r="L86" s="49"/>
      <c r="M86" s="49"/>
      <c r="N86" s="49"/>
      <c r="O86" s="49"/>
      <c r="P86" s="49"/>
      <c r="Q86" s="49"/>
      <c r="R86" s="49"/>
      <c r="S86" s="49"/>
      <c r="T86" s="49"/>
    </row>
    <row r="87" spans="1:24" ht="11.25" customHeight="1" x14ac:dyDescent="0.2">
      <c r="B87" s="49"/>
      <c r="C87" s="49"/>
      <c r="D87" s="49"/>
      <c r="E87" s="49"/>
      <c r="F87" s="49"/>
      <c r="G87" s="49"/>
      <c r="H87" s="49"/>
      <c r="I87" s="49"/>
      <c r="J87" s="49"/>
      <c r="K87" s="49"/>
      <c r="L87" s="49"/>
      <c r="M87" s="49"/>
      <c r="N87" s="49"/>
      <c r="O87" s="49"/>
      <c r="P87" s="49"/>
      <c r="Q87" s="49"/>
      <c r="R87" s="49"/>
      <c r="S87" s="49"/>
      <c r="T87" s="49"/>
    </row>
    <row r="88" spans="1:24" ht="11.25" customHeight="1" x14ac:dyDescent="0.2">
      <c r="A88" s="25"/>
      <c r="B88" s="49"/>
      <c r="C88" s="49"/>
      <c r="D88" s="49"/>
      <c r="E88" s="49"/>
      <c r="F88" s="49"/>
      <c r="G88" s="49"/>
      <c r="H88" s="49"/>
      <c r="I88" s="49"/>
      <c r="J88" s="49"/>
      <c r="K88" s="49"/>
      <c r="L88" s="49"/>
      <c r="M88" s="49"/>
      <c r="N88" s="49"/>
      <c r="O88" s="49"/>
      <c r="P88" s="49"/>
      <c r="Q88" s="49"/>
      <c r="R88" s="49"/>
      <c r="S88" s="49"/>
      <c r="T88" s="49"/>
    </row>
    <row r="89" spans="1:24" ht="11.25" customHeight="1" x14ac:dyDescent="0.2">
      <c r="B89" s="49"/>
      <c r="C89" s="49"/>
      <c r="D89" s="49"/>
      <c r="E89" s="49"/>
      <c r="F89" s="49"/>
      <c r="G89" s="49"/>
      <c r="H89" s="49"/>
      <c r="I89" s="49"/>
      <c r="J89" s="49"/>
      <c r="K89" s="49"/>
      <c r="L89" s="49"/>
      <c r="M89" s="49"/>
      <c r="N89" s="49"/>
      <c r="O89" s="49"/>
      <c r="P89" s="49"/>
      <c r="Q89" s="49"/>
      <c r="R89" s="49"/>
      <c r="S89" s="49"/>
      <c r="T89" s="49"/>
    </row>
    <row r="90" spans="1:24" ht="11.25" customHeight="1" x14ac:dyDescent="0.2">
      <c r="B90" s="49"/>
      <c r="C90" s="49"/>
      <c r="D90" s="49"/>
      <c r="E90" s="49"/>
      <c r="F90" s="49"/>
      <c r="G90" s="49"/>
      <c r="H90" s="49"/>
      <c r="I90" s="49"/>
      <c r="J90" s="49"/>
      <c r="K90" s="49"/>
      <c r="L90" s="49"/>
      <c r="M90" s="49"/>
      <c r="N90" s="49"/>
      <c r="O90" s="49"/>
      <c r="P90" s="49"/>
      <c r="Q90" s="49"/>
      <c r="R90" s="49"/>
      <c r="S90" s="49"/>
      <c r="T90" s="49"/>
    </row>
    <row r="91" spans="1:24" ht="11.25" customHeight="1" x14ac:dyDescent="0.2">
      <c r="B91" s="49"/>
      <c r="C91" s="49"/>
      <c r="D91" s="49"/>
      <c r="E91" s="49"/>
      <c r="F91" s="49"/>
      <c r="G91" s="49"/>
      <c r="H91" s="49"/>
      <c r="I91" s="49"/>
      <c r="J91" s="49"/>
      <c r="K91" s="49"/>
      <c r="L91" s="49"/>
      <c r="M91" s="49"/>
      <c r="N91" s="49"/>
      <c r="O91" s="49"/>
      <c r="P91" s="49"/>
      <c r="Q91" s="49"/>
      <c r="R91" s="49"/>
      <c r="S91" s="49"/>
      <c r="T91" s="49"/>
    </row>
    <row r="92" spans="1:24" ht="11.25" customHeight="1" x14ac:dyDescent="0.2">
      <c r="B92" s="49"/>
      <c r="C92" s="49"/>
      <c r="D92" s="49"/>
      <c r="E92" s="49"/>
      <c r="F92" s="49"/>
      <c r="G92" s="49"/>
      <c r="H92" s="49"/>
      <c r="I92" s="49"/>
      <c r="J92" s="49"/>
      <c r="K92" s="49"/>
      <c r="L92" s="49"/>
      <c r="M92" s="49"/>
      <c r="N92" s="49"/>
      <c r="O92" s="49"/>
      <c r="P92" s="49"/>
      <c r="Q92" s="49"/>
      <c r="R92" s="49"/>
      <c r="S92" s="49"/>
      <c r="T92" s="49"/>
    </row>
    <row r="93" spans="1:24" ht="11.25" customHeight="1" x14ac:dyDescent="0.2">
      <c r="B93" s="49"/>
      <c r="C93" s="49"/>
      <c r="D93" s="49"/>
      <c r="E93" s="49"/>
      <c r="F93" s="49"/>
      <c r="G93" s="49"/>
      <c r="H93" s="49"/>
      <c r="I93" s="49"/>
      <c r="J93" s="49"/>
      <c r="K93" s="49"/>
      <c r="L93" s="49"/>
      <c r="M93" s="49"/>
      <c r="N93" s="49"/>
      <c r="O93" s="49"/>
      <c r="P93" s="49"/>
      <c r="Q93" s="49"/>
      <c r="R93" s="49"/>
      <c r="S93" s="49"/>
      <c r="T93" s="49"/>
    </row>
  </sheetData>
  <pageMargins left="0.74803149606299213" right="0.74803149606299213" top="0.98425196850393704" bottom="0.98425196850393704" header="0.51181102362204722" footer="0.51181102362204722"/>
  <pageSetup paperSize="9" orientation="landscape" r:id="rId1"/>
  <headerFooter alignWithMargins="0"/>
  <rowBreaks count="2" manualBreakCount="2">
    <brk id="36" max="16383" man="1"/>
    <brk id="62"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1"/>
  <sheetViews>
    <sheetView zoomScaleNormal="100" zoomScaleSheetLayoutView="110" workbookViewId="0">
      <pane ySplit="14" topLeftCell="A99" activePane="bottomLeft" state="frozen"/>
      <selection activeCell="E31" sqref="E31"/>
      <selection pane="bottomLeft" activeCell="L1" sqref="L1:M1048576"/>
    </sheetView>
  </sheetViews>
  <sheetFormatPr defaultColWidth="9.140625" defaultRowHeight="11.25" x14ac:dyDescent="0.2"/>
  <cols>
    <col min="1" max="1" width="13.85546875" style="64" customWidth="1"/>
    <col min="2" max="2" width="9.7109375" style="224" customWidth="1"/>
    <col min="3" max="3" width="8.85546875" style="224" customWidth="1"/>
    <col min="4" max="4" width="15.140625" style="224" customWidth="1"/>
    <col min="5" max="5" width="1.28515625" style="224" customWidth="1"/>
    <col min="6" max="7" width="8.85546875" style="224" customWidth="1"/>
    <col min="8" max="8" width="10.140625" style="224" customWidth="1"/>
    <col min="9" max="9" width="1.140625" style="224" customWidth="1"/>
    <col min="10" max="10" width="12.7109375" style="156" customWidth="1"/>
    <col min="11" max="11" width="13.5703125" style="156" customWidth="1"/>
    <col min="12" max="13" width="9.140625" style="30"/>
    <col min="14" max="15" width="9.140625" style="2"/>
    <col min="16" max="16384" width="9.140625" style="64"/>
  </cols>
  <sheetData>
    <row r="1" spans="1:15" s="63" customFormat="1" x14ac:dyDescent="0.2">
      <c r="A1" s="63" t="s">
        <v>608</v>
      </c>
      <c r="B1" s="292"/>
      <c r="C1" s="292"/>
      <c r="D1" s="292"/>
      <c r="E1" s="292"/>
      <c r="F1" s="292"/>
      <c r="G1" s="292"/>
      <c r="H1" s="292"/>
      <c r="I1" s="224"/>
      <c r="J1" s="70"/>
      <c r="K1" s="70"/>
      <c r="L1" s="30"/>
      <c r="M1" s="30"/>
      <c r="N1" s="2"/>
      <c r="O1" s="2"/>
    </row>
    <row r="2" spans="1:15" s="63" customFormat="1" x14ac:dyDescent="0.2">
      <c r="A2" s="63" t="s">
        <v>647</v>
      </c>
      <c r="B2" s="292"/>
      <c r="C2" s="292"/>
      <c r="D2" s="292"/>
      <c r="E2" s="292"/>
      <c r="F2" s="292"/>
      <c r="G2" s="292"/>
      <c r="H2" s="292"/>
      <c r="I2" s="224"/>
      <c r="J2" s="70"/>
      <c r="K2" s="70"/>
      <c r="L2" s="30"/>
      <c r="M2" s="30"/>
      <c r="N2" s="2"/>
      <c r="O2" s="2"/>
    </row>
    <row r="3" spans="1:15" s="63" customFormat="1" x14ac:dyDescent="0.2">
      <c r="A3" s="65" t="s">
        <v>609</v>
      </c>
      <c r="B3" s="292"/>
      <c r="C3" s="292"/>
      <c r="D3" s="292"/>
      <c r="E3" s="292"/>
      <c r="F3" s="292"/>
      <c r="G3" s="292"/>
      <c r="H3" s="292"/>
      <c r="I3" s="224"/>
      <c r="J3" s="70"/>
      <c r="K3" s="70"/>
      <c r="L3" s="30"/>
      <c r="M3" s="30"/>
      <c r="N3" s="2"/>
      <c r="O3" s="2"/>
    </row>
    <row r="4" spans="1:15" s="63" customFormat="1" x14ac:dyDescent="0.2">
      <c r="A4" s="65" t="s">
        <v>646</v>
      </c>
      <c r="B4" s="292"/>
      <c r="C4" s="292"/>
      <c r="D4" s="292"/>
      <c r="E4" s="292"/>
      <c r="F4" s="292"/>
      <c r="G4" s="292"/>
      <c r="H4" s="292"/>
      <c r="I4" s="224"/>
      <c r="J4" s="70"/>
      <c r="K4" s="70"/>
      <c r="L4" s="30"/>
      <c r="M4" s="30"/>
      <c r="N4" s="2"/>
      <c r="O4" s="2"/>
    </row>
    <row r="5" spans="1:15" s="63" customFormat="1" x14ac:dyDescent="0.2">
      <c r="A5" s="68"/>
      <c r="B5" s="396"/>
      <c r="C5" s="396"/>
      <c r="D5" s="396"/>
      <c r="E5" s="396"/>
      <c r="F5" s="396"/>
      <c r="G5" s="396"/>
      <c r="H5" s="396"/>
      <c r="I5" s="410"/>
      <c r="J5" s="397"/>
      <c r="K5" s="397"/>
      <c r="L5" s="30"/>
      <c r="M5" s="30"/>
      <c r="N5" s="2"/>
      <c r="O5" s="2"/>
    </row>
    <row r="6" spans="1:15" s="63" customFormat="1" x14ac:dyDescent="0.2">
      <c r="A6" s="63" t="s">
        <v>333</v>
      </c>
      <c r="B6" s="292" t="s">
        <v>121</v>
      </c>
      <c r="C6" s="292"/>
      <c r="D6" s="292"/>
      <c r="E6" s="292"/>
      <c r="F6" s="398"/>
      <c r="G6" s="292" t="s">
        <v>203</v>
      </c>
      <c r="H6" s="292"/>
      <c r="I6" s="224"/>
      <c r="J6" s="70" t="s">
        <v>334</v>
      </c>
      <c r="K6" s="70"/>
      <c r="L6" s="30"/>
      <c r="M6" s="30"/>
      <c r="N6" s="2"/>
      <c r="O6" s="2"/>
    </row>
    <row r="7" spans="1:15" s="63" customFormat="1" x14ac:dyDescent="0.2">
      <c r="A7" s="65" t="s">
        <v>335</v>
      </c>
      <c r="B7" s="399" t="s">
        <v>122</v>
      </c>
      <c r="C7" s="399"/>
      <c r="D7" s="399"/>
      <c r="E7" s="399"/>
      <c r="F7" s="400"/>
      <c r="G7" s="399" t="s">
        <v>204</v>
      </c>
      <c r="H7" s="399"/>
      <c r="I7" s="605"/>
      <c r="J7" s="401" t="s">
        <v>365</v>
      </c>
      <c r="K7" s="401"/>
      <c r="L7" s="30"/>
      <c r="M7" s="30"/>
      <c r="N7" s="2"/>
      <c r="O7" s="2"/>
    </row>
    <row r="8" spans="1:15" s="63" customFormat="1" x14ac:dyDescent="0.2">
      <c r="A8" s="63" t="s">
        <v>23</v>
      </c>
      <c r="B8" s="396"/>
      <c r="C8" s="396"/>
      <c r="D8" s="396"/>
      <c r="E8" s="396"/>
      <c r="F8" s="396"/>
      <c r="G8" s="396"/>
      <c r="H8" s="396"/>
      <c r="I8" s="410"/>
      <c r="J8" s="397"/>
      <c r="K8" s="397"/>
      <c r="L8" s="30"/>
      <c r="M8" s="30"/>
      <c r="N8" s="2"/>
      <c r="O8" s="2"/>
    </row>
    <row r="9" spans="1:15" s="63" customFormat="1" x14ac:dyDescent="0.2">
      <c r="A9" s="65" t="s">
        <v>336</v>
      </c>
      <c r="B9" s="292" t="s">
        <v>153</v>
      </c>
      <c r="C9" s="292" t="s">
        <v>337</v>
      </c>
      <c r="D9" s="292"/>
      <c r="E9" s="292"/>
      <c r="F9" s="292" t="s">
        <v>153</v>
      </c>
      <c r="G9" s="292" t="s">
        <v>233</v>
      </c>
      <c r="H9" s="292"/>
      <c r="I9" s="224"/>
      <c r="J9" s="70" t="s">
        <v>615</v>
      </c>
      <c r="K9" s="70" t="s">
        <v>338</v>
      </c>
      <c r="L9" s="30"/>
      <c r="M9" s="30"/>
      <c r="N9" s="2"/>
      <c r="O9" s="2"/>
    </row>
    <row r="10" spans="1:15" s="63" customFormat="1" x14ac:dyDescent="0.2">
      <c r="B10" s="402" t="s">
        <v>101</v>
      </c>
      <c r="C10" s="403" t="s">
        <v>205</v>
      </c>
      <c r="D10" s="403"/>
      <c r="E10" s="399"/>
      <c r="F10" s="402" t="s">
        <v>101</v>
      </c>
      <c r="G10" s="403" t="s">
        <v>339</v>
      </c>
      <c r="H10" s="403"/>
      <c r="I10" s="606"/>
      <c r="J10" s="70" t="s">
        <v>12</v>
      </c>
      <c r="K10" s="404" t="s">
        <v>69</v>
      </c>
      <c r="L10" s="30"/>
      <c r="M10" s="30"/>
      <c r="N10" s="2"/>
      <c r="O10" s="2"/>
    </row>
    <row r="11" spans="1:15" x14ac:dyDescent="0.2">
      <c r="A11" s="63"/>
      <c r="B11" s="292"/>
      <c r="C11" s="292" t="s">
        <v>340</v>
      </c>
      <c r="D11" s="292" t="s">
        <v>207</v>
      </c>
      <c r="E11" s="292"/>
      <c r="F11" s="292"/>
      <c r="G11" s="292" t="s">
        <v>11</v>
      </c>
      <c r="H11" s="292" t="s">
        <v>12</v>
      </c>
      <c r="J11" s="404" t="s">
        <v>341</v>
      </c>
      <c r="K11" s="70"/>
    </row>
    <row r="12" spans="1:15" x14ac:dyDescent="0.2">
      <c r="C12" s="292" t="s">
        <v>208</v>
      </c>
      <c r="D12" s="403" t="s">
        <v>209</v>
      </c>
      <c r="E12" s="399"/>
      <c r="G12" s="402" t="s">
        <v>210</v>
      </c>
      <c r="H12" s="403" t="s">
        <v>211</v>
      </c>
      <c r="I12" s="606"/>
      <c r="J12" s="404" t="s">
        <v>211</v>
      </c>
    </row>
    <row r="13" spans="1:15" x14ac:dyDescent="0.2">
      <c r="A13" s="63"/>
      <c r="B13" s="292"/>
      <c r="C13" s="402" t="s">
        <v>212</v>
      </c>
      <c r="D13" s="292" t="s">
        <v>213</v>
      </c>
      <c r="E13" s="292"/>
      <c r="F13" s="292"/>
      <c r="G13" s="292"/>
      <c r="H13" s="292" t="s">
        <v>342</v>
      </c>
      <c r="K13" s="70"/>
    </row>
    <row r="14" spans="1:15" x14ac:dyDescent="0.2">
      <c r="A14" s="68"/>
      <c r="B14" s="396"/>
      <c r="C14" s="396"/>
      <c r="D14" s="403" t="s">
        <v>144</v>
      </c>
      <c r="E14" s="403"/>
      <c r="F14" s="396"/>
      <c r="G14" s="396"/>
      <c r="H14" s="403" t="s">
        <v>145</v>
      </c>
      <c r="I14" s="606"/>
      <c r="J14" s="397"/>
      <c r="K14" s="397"/>
      <c r="L14" s="9"/>
      <c r="M14" s="9"/>
      <c r="N14" s="4"/>
      <c r="O14" s="4"/>
    </row>
    <row r="15" spans="1:15" s="9" customFormat="1" ht="11.25" customHeight="1" x14ac:dyDescent="0.2">
      <c r="B15" s="84"/>
      <c r="C15" s="84"/>
      <c r="D15" s="84"/>
      <c r="E15" s="84"/>
      <c r="F15" s="84"/>
      <c r="G15" s="84"/>
      <c r="H15" s="84"/>
      <c r="I15" s="82"/>
      <c r="J15" s="84"/>
      <c r="K15" s="84"/>
      <c r="L15" s="92"/>
      <c r="M15" s="92"/>
      <c r="N15" s="62"/>
      <c r="O15" s="62"/>
    </row>
    <row r="16" spans="1:15" s="63" customFormat="1" x14ac:dyDescent="0.2">
      <c r="A16" s="9" t="s">
        <v>232</v>
      </c>
      <c r="B16" s="84">
        <v>2184</v>
      </c>
      <c r="C16" s="84">
        <v>254</v>
      </c>
      <c r="D16" s="84">
        <v>1930</v>
      </c>
      <c r="E16" s="84"/>
      <c r="F16" s="84">
        <v>2665</v>
      </c>
      <c r="G16" s="84">
        <v>270</v>
      </c>
      <c r="H16" s="84">
        <v>2395</v>
      </c>
      <c r="I16" s="82"/>
      <c r="J16" s="126">
        <f t="shared" ref="J16:K31" si="0">IF($B16&gt;10,100*F16/$B16,"-")</f>
        <v>122.02380952380952</v>
      </c>
      <c r="K16" s="126">
        <f>IF($B16&gt;10,100*G16/$B16,"-")</f>
        <v>12.362637362637363</v>
      </c>
      <c r="L16" s="612"/>
      <c r="M16" s="612"/>
      <c r="N16" s="62"/>
      <c r="O16" s="62"/>
    </row>
    <row r="17" spans="1:15" x14ac:dyDescent="0.2">
      <c r="A17" s="64" t="s">
        <v>344</v>
      </c>
      <c r="B17" s="267">
        <v>180</v>
      </c>
      <c r="C17" s="267">
        <v>27</v>
      </c>
      <c r="D17" s="267">
        <v>153</v>
      </c>
      <c r="E17" s="267"/>
      <c r="F17" s="267">
        <v>236</v>
      </c>
      <c r="G17" s="267">
        <v>31</v>
      </c>
      <c r="H17" s="124">
        <v>205</v>
      </c>
      <c r="I17" s="124"/>
      <c r="J17" s="124">
        <f t="shared" si="0"/>
        <v>131.11111111111111</v>
      </c>
      <c r="K17" s="124">
        <f t="shared" si="0"/>
        <v>17.222222222222221</v>
      </c>
      <c r="L17" s="612"/>
      <c r="M17" s="612"/>
      <c r="N17" s="62"/>
      <c r="O17" s="62"/>
    </row>
    <row r="18" spans="1:15" x14ac:dyDescent="0.2">
      <c r="A18" s="64" t="s">
        <v>345</v>
      </c>
      <c r="B18" s="267">
        <v>98</v>
      </c>
      <c r="C18" s="267">
        <v>11</v>
      </c>
      <c r="D18" s="267">
        <v>87</v>
      </c>
      <c r="E18" s="267"/>
      <c r="F18" s="267">
        <v>131</v>
      </c>
      <c r="G18" s="267">
        <v>13</v>
      </c>
      <c r="H18" s="124">
        <v>118</v>
      </c>
      <c r="I18" s="124"/>
      <c r="J18" s="124">
        <f t="shared" si="0"/>
        <v>133.67346938775509</v>
      </c>
      <c r="K18" s="124">
        <f t="shared" si="0"/>
        <v>13.26530612244898</v>
      </c>
      <c r="L18" s="612"/>
      <c r="M18" s="612"/>
      <c r="N18" s="62"/>
      <c r="O18" s="62"/>
    </row>
    <row r="19" spans="1:15" x14ac:dyDescent="0.2">
      <c r="A19" s="64" t="s">
        <v>346</v>
      </c>
      <c r="B19" s="267">
        <v>1192</v>
      </c>
      <c r="C19" s="267">
        <v>140</v>
      </c>
      <c r="D19" s="267">
        <v>1052</v>
      </c>
      <c r="E19" s="484" t="s">
        <v>623</v>
      </c>
      <c r="F19" s="267">
        <v>1488</v>
      </c>
      <c r="G19" s="267">
        <v>147</v>
      </c>
      <c r="H19" s="124">
        <v>1341</v>
      </c>
      <c r="I19" s="484" t="s">
        <v>623</v>
      </c>
      <c r="J19" s="124">
        <f t="shared" si="0"/>
        <v>124.83221476510067</v>
      </c>
      <c r="K19" s="124">
        <f t="shared" si="0"/>
        <v>12.332214765100671</v>
      </c>
      <c r="L19" s="612"/>
      <c r="M19" s="612"/>
      <c r="N19" s="62"/>
      <c r="O19" s="62"/>
    </row>
    <row r="20" spans="1:15" x14ac:dyDescent="0.2">
      <c r="A20" s="64" t="s">
        <v>347</v>
      </c>
      <c r="B20" s="267">
        <v>446</v>
      </c>
      <c r="C20" s="267">
        <v>37</v>
      </c>
      <c r="D20" s="267">
        <v>409</v>
      </c>
      <c r="E20" s="484" t="s">
        <v>623</v>
      </c>
      <c r="F20" s="267">
        <v>509</v>
      </c>
      <c r="G20" s="267">
        <v>37</v>
      </c>
      <c r="H20" s="124">
        <v>472</v>
      </c>
      <c r="I20" s="484" t="s">
        <v>623</v>
      </c>
      <c r="J20" s="124">
        <f t="shared" si="0"/>
        <v>114.12556053811659</v>
      </c>
      <c r="K20" s="124">
        <f t="shared" si="0"/>
        <v>8.2959641255605376</v>
      </c>
      <c r="L20" s="612"/>
      <c r="M20" s="612"/>
      <c r="N20" s="62"/>
      <c r="O20" s="62"/>
    </row>
    <row r="21" spans="1:15" x14ac:dyDescent="0.2">
      <c r="A21" s="64" t="s">
        <v>348</v>
      </c>
      <c r="B21" s="267">
        <v>27</v>
      </c>
      <c r="C21" s="267">
        <v>6</v>
      </c>
      <c r="D21" s="267">
        <v>21</v>
      </c>
      <c r="E21" s="267"/>
      <c r="F21" s="267">
        <v>28</v>
      </c>
      <c r="G21" s="267">
        <v>6</v>
      </c>
      <c r="H21" s="124">
        <v>22</v>
      </c>
      <c r="I21" s="124"/>
      <c r="J21" s="124">
        <f t="shared" si="0"/>
        <v>103.70370370370371</v>
      </c>
      <c r="K21" s="124">
        <f t="shared" si="0"/>
        <v>22.222222222222221</v>
      </c>
      <c r="L21" s="612"/>
      <c r="M21" s="612"/>
      <c r="N21" s="62"/>
      <c r="O21" s="62"/>
    </row>
    <row r="22" spans="1:15" x14ac:dyDescent="0.2">
      <c r="A22" s="64" t="s">
        <v>349</v>
      </c>
      <c r="B22" s="267">
        <v>97</v>
      </c>
      <c r="C22" s="267">
        <v>12</v>
      </c>
      <c r="D22" s="267">
        <v>85</v>
      </c>
      <c r="E22" s="267"/>
      <c r="F22" s="267">
        <v>111</v>
      </c>
      <c r="G22" s="267">
        <v>14</v>
      </c>
      <c r="H22" s="124">
        <v>97</v>
      </c>
      <c r="I22" s="124"/>
      <c r="J22" s="124">
        <f t="shared" si="0"/>
        <v>114.43298969072166</v>
      </c>
      <c r="K22" s="124">
        <f t="shared" si="0"/>
        <v>14.43298969072165</v>
      </c>
      <c r="L22" s="612"/>
      <c r="M22" s="612"/>
      <c r="N22" s="62"/>
      <c r="O22" s="62"/>
    </row>
    <row r="23" spans="1:15" x14ac:dyDescent="0.2">
      <c r="A23" s="64" t="s">
        <v>350</v>
      </c>
      <c r="B23" s="267">
        <v>144</v>
      </c>
      <c r="C23" s="267">
        <v>21</v>
      </c>
      <c r="D23" s="267">
        <v>123</v>
      </c>
      <c r="E23" s="484" t="s">
        <v>623</v>
      </c>
      <c r="F23" s="267">
        <v>162</v>
      </c>
      <c r="G23" s="267">
        <v>22</v>
      </c>
      <c r="H23" s="267">
        <v>140</v>
      </c>
      <c r="I23" s="484" t="s">
        <v>623</v>
      </c>
      <c r="J23" s="124">
        <f t="shared" si="0"/>
        <v>112.5</v>
      </c>
      <c r="K23" s="124">
        <f t="shared" si="0"/>
        <v>15.277777777777779</v>
      </c>
      <c r="L23" s="612"/>
      <c r="M23" s="612"/>
      <c r="N23" s="62"/>
      <c r="O23" s="62"/>
    </row>
    <row r="24" spans="1:15" s="489" customFormat="1" x14ac:dyDescent="0.2">
      <c r="B24" s="604"/>
      <c r="C24" s="604"/>
      <c r="D24" s="604"/>
      <c r="E24" s="604"/>
      <c r="F24" s="604"/>
      <c r="G24" s="604"/>
      <c r="H24" s="604"/>
      <c r="I24" s="607"/>
      <c r="J24" s="84"/>
      <c r="K24" s="84"/>
      <c r="L24" s="612"/>
      <c r="M24" s="612"/>
      <c r="N24" s="62"/>
      <c r="O24" s="62"/>
    </row>
    <row r="25" spans="1:15" s="63" customFormat="1" x14ac:dyDescent="0.2">
      <c r="A25" s="9" t="s">
        <v>232</v>
      </c>
      <c r="B25" s="84">
        <v>2184</v>
      </c>
      <c r="C25" s="84">
        <v>254</v>
      </c>
      <c r="D25" s="84">
        <v>1930</v>
      </c>
      <c r="E25" s="84"/>
      <c r="F25" s="84">
        <v>2665</v>
      </c>
      <c r="G25" s="84">
        <v>270</v>
      </c>
      <c r="H25" s="84">
        <v>2395</v>
      </c>
      <c r="I25" s="82"/>
      <c r="J25" s="126">
        <f t="shared" si="0"/>
        <v>122.02380952380952</v>
      </c>
      <c r="K25" s="126">
        <f t="shared" si="0"/>
        <v>12.362637362637363</v>
      </c>
      <c r="L25" s="612"/>
      <c r="M25" s="612"/>
      <c r="N25" s="62"/>
      <c r="O25" s="62"/>
    </row>
    <row r="26" spans="1:15" x14ac:dyDescent="0.2">
      <c r="A26" s="64" t="str">
        <f>A38</f>
        <v>120 km/h</v>
      </c>
      <c r="B26" s="267">
        <v>15</v>
      </c>
      <c r="C26" s="125">
        <v>4</v>
      </c>
      <c r="D26" s="267">
        <v>11</v>
      </c>
      <c r="E26" s="267"/>
      <c r="F26" s="82">
        <v>22</v>
      </c>
      <c r="G26" s="125">
        <v>6</v>
      </c>
      <c r="H26" s="124">
        <v>16</v>
      </c>
      <c r="I26" s="124"/>
      <c r="J26" s="124">
        <f t="shared" si="0"/>
        <v>146.66666666666666</v>
      </c>
      <c r="K26" s="124">
        <f t="shared" si="0"/>
        <v>40</v>
      </c>
      <c r="L26" s="612"/>
      <c r="M26" s="612"/>
      <c r="N26" s="62"/>
      <c r="O26" s="62"/>
    </row>
    <row r="27" spans="1:15" x14ac:dyDescent="0.2">
      <c r="A27" s="64" t="str">
        <f>A47</f>
        <v>110 km/h</v>
      </c>
      <c r="B27" s="267">
        <v>104</v>
      </c>
      <c r="C27" s="267">
        <v>15</v>
      </c>
      <c r="D27" s="267">
        <v>89</v>
      </c>
      <c r="E27" s="267"/>
      <c r="F27" s="82">
        <v>137</v>
      </c>
      <c r="G27" s="267">
        <v>16</v>
      </c>
      <c r="H27" s="124">
        <v>121</v>
      </c>
      <c r="I27" s="124"/>
      <c r="J27" s="124">
        <f t="shared" si="0"/>
        <v>131.73076923076923</v>
      </c>
      <c r="K27" s="124">
        <f t="shared" si="0"/>
        <v>15.384615384615385</v>
      </c>
      <c r="L27" s="612"/>
      <c r="M27" s="612"/>
      <c r="N27" s="62"/>
      <c r="O27" s="62"/>
    </row>
    <row r="28" spans="1:15" x14ac:dyDescent="0.2">
      <c r="A28" s="64" t="str">
        <f>A56</f>
        <v>100 km/h</v>
      </c>
      <c r="B28" s="267">
        <v>83</v>
      </c>
      <c r="C28" s="267">
        <v>14</v>
      </c>
      <c r="D28" s="267">
        <v>69</v>
      </c>
      <c r="E28" s="267"/>
      <c r="F28" s="82">
        <v>112</v>
      </c>
      <c r="G28" s="267">
        <v>15</v>
      </c>
      <c r="H28" s="124">
        <v>97</v>
      </c>
      <c r="I28" s="124"/>
      <c r="J28" s="124">
        <f t="shared" si="0"/>
        <v>134.93975903614458</v>
      </c>
      <c r="K28" s="124">
        <f t="shared" si="0"/>
        <v>18.072289156626507</v>
      </c>
      <c r="L28" s="612"/>
      <c r="M28" s="612"/>
      <c r="N28" s="62"/>
      <c r="O28" s="62"/>
    </row>
    <row r="29" spans="1:15" x14ac:dyDescent="0.2">
      <c r="A29" s="64" t="str">
        <f>A65</f>
        <v>90 km/h</v>
      </c>
      <c r="B29" s="267">
        <v>187</v>
      </c>
      <c r="C29" s="267">
        <v>32</v>
      </c>
      <c r="D29" s="267">
        <v>155</v>
      </c>
      <c r="E29" s="267"/>
      <c r="F29" s="82">
        <v>274</v>
      </c>
      <c r="G29" s="267">
        <v>36</v>
      </c>
      <c r="H29" s="124">
        <v>238</v>
      </c>
      <c r="I29" s="484" t="s">
        <v>623</v>
      </c>
      <c r="J29" s="124">
        <f t="shared" si="0"/>
        <v>146.524064171123</v>
      </c>
      <c r="K29" s="124">
        <f t="shared" si="0"/>
        <v>19.251336898395721</v>
      </c>
      <c r="L29" s="612"/>
      <c r="M29" s="612"/>
      <c r="N29" s="62"/>
      <c r="O29" s="62"/>
    </row>
    <row r="30" spans="1:15" x14ac:dyDescent="0.2">
      <c r="A30" s="64" t="str">
        <f>A74</f>
        <v>80 km/h</v>
      </c>
      <c r="B30" s="267">
        <v>197</v>
      </c>
      <c r="C30" s="267">
        <v>28</v>
      </c>
      <c r="D30" s="267">
        <v>169</v>
      </c>
      <c r="E30" s="267"/>
      <c r="F30" s="82">
        <v>257</v>
      </c>
      <c r="G30" s="267">
        <v>29</v>
      </c>
      <c r="H30" s="124">
        <v>228</v>
      </c>
      <c r="I30" s="124"/>
      <c r="J30" s="124">
        <f t="shared" si="0"/>
        <v>130.45685279187816</v>
      </c>
      <c r="K30" s="124">
        <f t="shared" si="0"/>
        <v>14.720812182741117</v>
      </c>
      <c r="L30" s="612"/>
      <c r="M30" s="612"/>
      <c r="N30" s="62"/>
      <c r="O30" s="62"/>
    </row>
    <row r="31" spans="1:15" x14ac:dyDescent="0.2">
      <c r="A31" s="64" t="str">
        <f>A83</f>
        <v>70 km/h</v>
      </c>
      <c r="B31" s="267">
        <v>421</v>
      </c>
      <c r="C31" s="267">
        <v>50</v>
      </c>
      <c r="D31" s="267">
        <v>371</v>
      </c>
      <c r="E31" s="484" t="s">
        <v>623</v>
      </c>
      <c r="F31" s="82">
        <v>508</v>
      </c>
      <c r="G31" s="267">
        <v>53</v>
      </c>
      <c r="H31" s="124">
        <v>455</v>
      </c>
      <c r="I31" s="484" t="s">
        <v>623</v>
      </c>
      <c r="J31" s="124">
        <f t="shared" si="0"/>
        <v>120.66508313539192</v>
      </c>
      <c r="K31" s="124">
        <f t="shared" si="0"/>
        <v>12.589073634204276</v>
      </c>
      <c r="L31" s="612"/>
      <c r="M31" s="612"/>
      <c r="N31" s="62"/>
      <c r="O31" s="62"/>
    </row>
    <row r="32" spans="1:15" x14ac:dyDescent="0.2">
      <c r="A32" s="64" t="str">
        <f>A92</f>
        <v>60 km/h</v>
      </c>
      <c r="B32" s="267">
        <v>73</v>
      </c>
      <c r="C32" s="267">
        <v>4</v>
      </c>
      <c r="D32" s="267">
        <v>69</v>
      </c>
      <c r="E32" s="267"/>
      <c r="F32" s="82">
        <v>84</v>
      </c>
      <c r="G32" s="267">
        <v>4</v>
      </c>
      <c r="H32" s="124">
        <v>80</v>
      </c>
      <c r="I32" s="124"/>
      <c r="J32" s="124">
        <f t="shared" ref="J32:K36" si="1">IF($B32&gt;10,100*F32/$B32,"-")</f>
        <v>115.06849315068493</v>
      </c>
      <c r="K32" s="124">
        <f t="shared" si="1"/>
        <v>5.4794520547945202</v>
      </c>
      <c r="L32" s="612"/>
      <c r="M32" s="612"/>
      <c r="N32" s="62"/>
      <c r="O32" s="62"/>
    </row>
    <row r="33" spans="1:15" x14ac:dyDescent="0.2">
      <c r="A33" s="64" t="str">
        <f>A101</f>
        <v>50 km/h</v>
      </c>
      <c r="B33" s="267">
        <v>474</v>
      </c>
      <c r="C33" s="267">
        <v>35</v>
      </c>
      <c r="D33" s="267">
        <v>439</v>
      </c>
      <c r="E33" s="484" t="s">
        <v>623</v>
      </c>
      <c r="F33" s="82">
        <v>553</v>
      </c>
      <c r="G33" s="267">
        <v>36</v>
      </c>
      <c r="H33" s="124">
        <v>517</v>
      </c>
      <c r="I33" s="484" t="s">
        <v>623</v>
      </c>
      <c r="J33" s="124">
        <f t="shared" si="1"/>
        <v>116.66666666666667</v>
      </c>
      <c r="K33" s="124">
        <f t="shared" si="1"/>
        <v>7.5949367088607591</v>
      </c>
      <c r="L33" s="612"/>
      <c r="M33" s="612"/>
      <c r="N33" s="62"/>
      <c r="O33" s="62"/>
    </row>
    <row r="34" spans="1:15" x14ac:dyDescent="0.2">
      <c r="A34" s="64" t="str">
        <f>A110</f>
        <v>40 km/h</v>
      </c>
      <c r="B34" s="267">
        <v>90</v>
      </c>
      <c r="C34" s="267">
        <v>5</v>
      </c>
      <c r="D34" s="267">
        <v>85</v>
      </c>
      <c r="E34" s="484" t="s">
        <v>623</v>
      </c>
      <c r="F34" s="82">
        <v>108</v>
      </c>
      <c r="G34" s="267">
        <v>5</v>
      </c>
      <c r="H34" s="124">
        <v>103</v>
      </c>
      <c r="I34" s="484" t="s">
        <v>623</v>
      </c>
      <c r="J34" s="124">
        <f t="shared" si="1"/>
        <v>120</v>
      </c>
      <c r="K34" s="124">
        <f t="shared" si="1"/>
        <v>5.5555555555555554</v>
      </c>
      <c r="L34" s="612"/>
      <c r="M34" s="612"/>
      <c r="N34" s="62"/>
      <c r="O34" s="62"/>
    </row>
    <row r="35" spans="1:15" x14ac:dyDescent="0.2">
      <c r="A35" s="64" t="str">
        <f>A119</f>
        <v>30 km/h</v>
      </c>
      <c r="B35" s="267">
        <v>66</v>
      </c>
      <c r="C35" s="267">
        <v>5</v>
      </c>
      <c r="D35" s="267">
        <v>61</v>
      </c>
      <c r="E35" s="267"/>
      <c r="F35" s="82">
        <v>72</v>
      </c>
      <c r="G35" s="267">
        <v>5</v>
      </c>
      <c r="H35" s="124">
        <v>67</v>
      </c>
      <c r="I35" s="124"/>
      <c r="J35" s="124">
        <f t="shared" si="1"/>
        <v>109.09090909090909</v>
      </c>
      <c r="K35" s="124">
        <f t="shared" si="1"/>
        <v>7.5757575757575761</v>
      </c>
      <c r="L35" s="612"/>
      <c r="M35" s="612"/>
      <c r="N35" s="62"/>
      <c r="O35" s="62"/>
    </row>
    <row r="36" spans="1:15" x14ac:dyDescent="0.2">
      <c r="A36" s="71" t="str">
        <f>A128</f>
        <v>Uppgift saknas</v>
      </c>
      <c r="B36" s="267">
        <v>474</v>
      </c>
      <c r="C36" s="267">
        <v>62</v>
      </c>
      <c r="D36" s="267">
        <v>412</v>
      </c>
      <c r="E36" s="484" t="s">
        <v>623</v>
      </c>
      <c r="F36" s="82">
        <v>538</v>
      </c>
      <c r="G36" s="267">
        <v>65</v>
      </c>
      <c r="H36" s="124">
        <v>473</v>
      </c>
      <c r="I36" s="484" t="s">
        <v>623</v>
      </c>
      <c r="J36" s="124">
        <f t="shared" si="1"/>
        <v>113.50210970464136</v>
      </c>
      <c r="K36" s="124">
        <f t="shared" si="1"/>
        <v>13.713080168776372</v>
      </c>
      <c r="L36" s="612"/>
      <c r="M36" s="612"/>
      <c r="N36" s="62"/>
      <c r="O36" s="62"/>
    </row>
    <row r="37" spans="1:15" x14ac:dyDescent="0.2">
      <c r="A37" s="71"/>
      <c r="B37" s="603"/>
      <c r="C37" s="603"/>
      <c r="D37" s="603"/>
      <c r="E37" s="603"/>
      <c r="F37" s="603"/>
      <c r="G37" s="603"/>
      <c r="H37" s="603"/>
      <c r="I37" s="603"/>
      <c r="J37" s="267"/>
      <c r="K37" s="267"/>
      <c r="L37" s="612"/>
      <c r="M37" s="612"/>
      <c r="N37" s="62"/>
      <c r="O37" s="62"/>
    </row>
    <row r="38" spans="1:15" s="63" customFormat="1" x14ac:dyDescent="0.2">
      <c r="A38" s="63" t="s">
        <v>343</v>
      </c>
      <c r="B38" s="268">
        <v>15</v>
      </c>
      <c r="C38" s="268">
        <v>4</v>
      </c>
      <c r="D38" s="268">
        <v>11</v>
      </c>
      <c r="E38" s="268"/>
      <c r="F38" s="268">
        <v>22</v>
      </c>
      <c r="G38" s="268">
        <v>6</v>
      </c>
      <c r="H38" s="268">
        <v>16</v>
      </c>
      <c r="I38" s="267"/>
      <c r="J38" s="124">
        <f t="shared" ref="J38:K40" si="2">IF($B38&gt;10,100*F38/$B38,"-")</f>
        <v>146.66666666666666</v>
      </c>
      <c r="K38" s="124">
        <f t="shared" si="2"/>
        <v>40</v>
      </c>
      <c r="L38" s="612"/>
      <c r="M38" s="612"/>
      <c r="N38" s="62"/>
      <c r="O38" s="62"/>
    </row>
    <row r="39" spans="1:15" x14ac:dyDescent="0.2">
      <c r="A39" s="64" t="s">
        <v>344</v>
      </c>
      <c r="B39" s="125">
        <v>14</v>
      </c>
      <c r="C39" s="267">
        <v>4</v>
      </c>
      <c r="D39" s="125">
        <v>10</v>
      </c>
      <c r="E39" s="125"/>
      <c r="F39" s="267">
        <v>21</v>
      </c>
      <c r="G39" s="125">
        <v>6</v>
      </c>
      <c r="H39" s="125">
        <v>15</v>
      </c>
      <c r="I39" s="125"/>
      <c r="J39" s="124">
        <f t="shared" si="2"/>
        <v>150</v>
      </c>
      <c r="K39" s="124">
        <f t="shared" si="2"/>
        <v>42.857142857142854</v>
      </c>
      <c r="L39" s="612"/>
      <c r="M39" s="612"/>
      <c r="N39" s="62"/>
      <c r="O39" s="62"/>
    </row>
    <row r="40" spans="1:15" x14ac:dyDescent="0.2">
      <c r="A40" s="64" t="s">
        <v>345</v>
      </c>
      <c r="B40" s="125">
        <v>1</v>
      </c>
      <c r="C40" s="125" t="s">
        <v>142</v>
      </c>
      <c r="D40" s="125">
        <v>1</v>
      </c>
      <c r="E40" s="125"/>
      <c r="F40" s="125">
        <v>1</v>
      </c>
      <c r="G40" s="125" t="s">
        <v>142</v>
      </c>
      <c r="H40" s="125">
        <v>1</v>
      </c>
      <c r="I40" s="125"/>
      <c r="J40" s="124" t="str">
        <f t="shared" si="2"/>
        <v>-</v>
      </c>
      <c r="K40" s="124" t="str">
        <f t="shared" si="2"/>
        <v>-</v>
      </c>
      <c r="L40" s="612"/>
      <c r="M40" s="612"/>
      <c r="N40" s="62"/>
      <c r="O40" s="62"/>
    </row>
    <row r="41" spans="1:15" x14ac:dyDescent="0.2">
      <c r="A41" s="64" t="s">
        <v>346</v>
      </c>
      <c r="B41" s="125" t="s">
        <v>142</v>
      </c>
      <c r="C41" s="125" t="s">
        <v>142</v>
      </c>
      <c r="D41" s="125" t="s">
        <v>142</v>
      </c>
      <c r="E41" s="125"/>
      <c r="F41" s="125" t="s">
        <v>142</v>
      </c>
      <c r="G41" s="125" t="s">
        <v>142</v>
      </c>
      <c r="H41" s="125" t="s">
        <v>142</v>
      </c>
      <c r="I41" s="125"/>
      <c r="J41" s="125" t="s">
        <v>142</v>
      </c>
      <c r="K41" s="125" t="s">
        <v>142</v>
      </c>
      <c r="L41" s="612"/>
      <c r="M41" s="612"/>
      <c r="N41" s="62"/>
      <c r="O41" s="62"/>
    </row>
    <row r="42" spans="1:15" x14ac:dyDescent="0.2">
      <c r="A42" s="64" t="s">
        <v>347</v>
      </c>
      <c r="B42" s="125" t="s">
        <v>142</v>
      </c>
      <c r="C42" s="125" t="s">
        <v>142</v>
      </c>
      <c r="D42" s="125" t="s">
        <v>142</v>
      </c>
      <c r="E42" s="125"/>
      <c r="F42" s="125" t="s">
        <v>142</v>
      </c>
      <c r="G42" s="125" t="s">
        <v>142</v>
      </c>
      <c r="H42" s="125" t="s">
        <v>142</v>
      </c>
      <c r="I42" s="125"/>
      <c r="J42" s="125" t="s">
        <v>142</v>
      </c>
      <c r="K42" s="125" t="s">
        <v>142</v>
      </c>
      <c r="L42" s="612"/>
      <c r="M42" s="612"/>
      <c r="N42" s="62"/>
      <c r="O42" s="62"/>
    </row>
    <row r="43" spans="1:15" x14ac:dyDescent="0.2">
      <c r="A43" s="64" t="s">
        <v>348</v>
      </c>
      <c r="B43" s="125" t="s">
        <v>142</v>
      </c>
      <c r="C43" s="125" t="s">
        <v>142</v>
      </c>
      <c r="D43" s="125" t="s">
        <v>142</v>
      </c>
      <c r="E43" s="125"/>
      <c r="F43" s="125" t="s">
        <v>142</v>
      </c>
      <c r="G43" s="125" t="s">
        <v>142</v>
      </c>
      <c r="H43" s="125" t="s">
        <v>142</v>
      </c>
      <c r="I43" s="125"/>
      <c r="J43" s="125" t="s">
        <v>142</v>
      </c>
      <c r="K43" s="125" t="s">
        <v>142</v>
      </c>
      <c r="L43" s="612"/>
      <c r="M43" s="612"/>
      <c r="N43" s="62"/>
      <c r="O43" s="62"/>
    </row>
    <row r="44" spans="1:15" x14ac:dyDescent="0.2">
      <c r="A44" s="64" t="s">
        <v>349</v>
      </c>
      <c r="B44" s="125" t="s">
        <v>142</v>
      </c>
      <c r="C44" s="125" t="s">
        <v>142</v>
      </c>
      <c r="D44" s="125" t="s">
        <v>142</v>
      </c>
      <c r="E44" s="125"/>
      <c r="F44" s="125" t="s">
        <v>142</v>
      </c>
      <c r="G44" s="125" t="s">
        <v>142</v>
      </c>
      <c r="H44" s="125" t="s">
        <v>142</v>
      </c>
      <c r="I44" s="125"/>
      <c r="J44" s="125" t="s">
        <v>142</v>
      </c>
      <c r="K44" s="125" t="s">
        <v>142</v>
      </c>
      <c r="L44" s="612"/>
      <c r="M44" s="612"/>
      <c r="N44" s="62"/>
      <c r="O44" s="62"/>
    </row>
    <row r="45" spans="1:15" x14ac:dyDescent="0.2">
      <c r="A45" s="64" t="s">
        <v>350</v>
      </c>
      <c r="B45" s="125" t="s">
        <v>142</v>
      </c>
      <c r="C45" s="125" t="s">
        <v>142</v>
      </c>
      <c r="D45" s="125" t="s">
        <v>142</v>
      </c>
      <c r="E45" s="125"/>
      <c r="F45" s="125" t="s">
        <v>142</v>
      </c>
      <c r="G45" s="125" t="s">
        <v>142</v>
      </c>
      <c r="H45" s="125" t="s">
        <v>142</v>
      </c>
      <c r="I45" s="125"/>
      <c r="J45" s="125" t="s">
        <v>142</v>
      </c>
      <c r="K45" s="125" t="s">
        <v>142</v>
      </c>
      <c r="L45" s="612"/>
      <c r="M45" s="612"/>
    </row>
    <row r="46" spans="1:15" s="61" customFormat="1" x14ac:dyDescent="0.2">
      <c r="B46" s="267"/>
      <c r="C46" s="267"/>
      <c r="D46" s="267"/>
      <c r="E46" s="267"/>
      <c r="F46" s="267"/>
      <c r="G46" s="267"/>
      <c r="H46" s="267"/>
      <c r="I46" s="267"/>
      <c r="J46" s="267"/>
      <c r="K46" s="267"/>
      <c r="L46" s="612"/>
      <c r="M46" s="612"/>
      <c r="N46" s="2"/>
      <c r="O46" s="2"/>
    </row>
    <row r="47" spans="1:15" s="63" customFormat="1" x14ac:dyDescent="0.2">
      <c r="A47" s="63" t="s">
        <v>351</v>
      </c>
      <c r="B47" s="126">
        <v>104</v>
      </c>
      <c r="C47" s="268">
        <v>15</v>
      </c>
      <c r="D47" s="126">
        <v>89</v>
      </c>
      <c r="E47" s="126"/>
      <c r="F47" s="268">
        <v>137</v>
      </c>
      <c r="G47" s="126">
        <v>16</v>
      </c>
      <c r="H47" s="126">
        <v>121</v>
      </c>
      <c r="I47" s="124"/>
      <c r="J47" s="124">
        <f t="shared" ref="J47:K50" si="3">IF($B47&gt;10,100*F47/$B47,"-")</f>
        <v>131.73076923076923</v>
      </c>
      <c r="K47" s="124">
        <f t="shared" si="3"/>
        <v>15.384615384615385</v>
      </c>
      <c r="L47" s="612"/>
      <c r="M47" s="612"/>
      <c r="N47" s="2"/>
      <c r="O47" s="2"/>
    </row>
    <row r="48" spans="1:15" x14ac:dyDescent="0.2">
      <c r="A48" s="64" t="s">
        <v>344</v>
      </c>
      <c r="B48" s="124">
        <v>90</v>
      </c>
      <c r="C48" s="267">
        <v>15</v>
      </c>
      <c r="D48" s="124">
        <v>75</v>
      </c>
      <c r="E48" s="124"/>
      <c r="F48" s="267">
        <v>119</v>
      </c>
      <c r="G48" s="125">
        <v>16</v>
      </c>
      <c r="H48" s="125">
        <v>103</v>
      </c>
      <c r="I48" s="125"/>
      <c r="J48" s="124">
        <f t="shared" si="3"/>
        <v>132.22222222222223</v>
      </c>
      <c r="K48" s="124">
        <f t="shared" si="3"/>
        <v>17.777777777777779</v>
      </c>
      <c r="L48" s="612"/>
      <c r="M48" s="612"/>
    </row>
    <row r="49" spans="1:15" x14ac:dyDescent="0.2">
      <c r="A49" s="64" t="s">
        <v>345</v>
      </c>
      <c r="B49" s="125">
        <v>2</v>
      </c>
      <c r="C49" s="267" t="s">
        <v>142</v>
      </c>
      <c r="D49" s="125">
        <v>2</v>
      </c>
      <c r="E49" s="125"/>
      <c r="F49" s="267">
        <v>3</v>
      </c>
      <c r="G49" s="125" t="s">
        <v>142</v>
      </c>
      <c r="H49" s="125">
        <v>3</v>
      </c>
      <c r="I49" s="125"/>
      <c r="J49" s="124" t="str">
        <f t="shared" si="3"/>
        <v>-</v>
      </c>
      <c r="K49" s="124" t="str">
        <f t="shared" si="3"/>
        <v>-</v>
      </c>
      <c r="L49" s="612"/>
      <c r="M49" s="612"/>
    </row>
    <row r="50" spans="1:15" x14ac:dyDescent="0.2">
      <c r="A50" s="64" t="s">
        <v>346</v>
      </c>
      <c r="B50" s="125">
        <v>10</v>
      </c>
      <c r="C50" s="267" t="s">
        <v>142</v>
      </c>
      <c r="D50" s="125">
        <v>10</v>
      </c>
      <c r="E50" s="125"/>
      <c r="F50" s="267">
        <v>11</v>
      </c>
      <c r="G50" s="125" t="s">
        <v>142</v>
      </c>
      <c r="H50" s="125">
        <v>11</v>
      </c>
      <c r="I50" s="125"/>
      <c r="J50" s="124" t="str">
        <f t="shared" si="3"/>
        <v>-</v>
      </c>
      <c r="K50" s="124" t="str">
        <f t="shared" si="3"/>
        <v>-</v>
      </c>
      <c r="L50" s="612"/>
      <c r="M50" s="612"/>
    </row>
    <row r="51" spans="1:15" x14ac:dyDescent="0.2">
      <c r="A51" s="64" t="s">
        <v>347</v>
      </c>
      <c r="B51" s="125" t="s">
        <v>142</v>
      </c>
      <c r="C51" s="125" t="s">
        <v>142</v>
      </c>
      <c r="D51" s="125" t="s">
        <v>142</v>
      </c>
      <c r="E51" s="125"/>
      <c r="F51" s="125" t="s">
        <v>142</v>
      </c>
      <c r="G51" s="125" t="s">
        <v>142</v>
      </c>
      <c r="H51" s="125" t="s">
        <v>142</v>
      </c>
      <c r="I51" s="125"/>
      <c r="J51" s="125" t="s">
        <v>142</v>
      </c>
      <c r="K51" s="125" t="s">
        <v>142</v>
      </c>
      <c r="L51" s="612"/>
      <c r="M51" s="612"/>
    </row>
    <row r="52" spans="1:15" x14ac:dyDescent="0.2">
      <c r="A52" s="64" t="s">
        <v>348</v>
      </c>
      <c r="B52" s="125" t="s">
        <v>142</v>
      </c>
      <c r="C52" s="125" t="s">
        <v>142</v>
      </c>
      <c r="D52" s="125" t="s">
        <v>142</v>
      </c>
      <c r="E52" s="125"/>
      <c r="F52" s="125" t="s">
        <v>142</v>
      </c>
      <c r="G52" s="125" t="s">
        <v>142</v>
      </c>
      <c r="H52" s="125" t="s">
        <v>142</v>
      </c>
      <c r="I52" s="125"/>
      <c r="J52" s="125" t="s">
        <v>142</v>
      </c>
      <c r="K52" s="125" t="s">
        <v>142</v>
      </c>
      <c r="L52" s="612"/>
      <c r="M52" s="612"/>
    </row>
    <row r="53" spans="1:15" x14ac:dyDescent="0.2">
      <c r="A53" s="64" t="s">
        <v>349</v>
      </c>
      <c r="B53" s="125" t="s">
        <v>142</v>
      </c>
      <c r="C53" s="125" t="s">
        <v>142</v>
      </c>
      <c r="D53" s="125" t="s">
        <v>142</v>
      </c>
      <c r="E53" s="125"/>
      <c r="F53" s="125" t="s">
        <v>142</v>
      </c>
      <c r="G53" s="125" t="s">
        <v>142</v>
      </c>
      <c r="H53" s="125" t="s">
        <v>142</v>
      </c>
      <c r="I53" s="125"/>
      <c r="J53" s="125" t="s">
        <v>142</v>
      </c>
      <c r="K53" s="125" t="s">
        <v>142</v>
      </c>
      <c r="L53" s="612"/>
      <c r="M53" s="612"/>
    </row>
    <row r="54" spans="1:15" x14ac:dyDescent="0.2">
      <c r="A54" s="64" t="s">
        <v>350</v>
      </c>
      <c r="B54" s="125">
        <v>2</v>
      </c>
      <c r="C54" s="125" t="s">
        <v>142</v>
      </c>
      <c r="D54" s="125">
        <v>2</v>
      </c>
      <c r="E54" s="125"/>
      <c r="F54" s="125">
        <v>4</v>
      </c>
      <c r="G54" s="125" t="s">
        <v>142</v>
      </c>
      <c r="H54" s="125">
        <v>4</v>
      </c>
      <c r="I54" s="125"/>
      <c r="J54" s="124" t="str">
        <f>IF($B54&gt;10,100*F54/$B54,"-")</f>
        <v>-</v>
      </c>
      <c r="K54" s="124" t="str">
        <f>IF($B54&gt;10,100*G54/$B54,"-")</f>
        <v>-</v>
      </c>
      <c r="L54" s="612"/>
      <c r="M54" s="612"/>
    </row>
    <row r="55" spans="1:15" s="61" customFormat="1" x14ac:dyDescent="0.2">
      <c r="B55" s="267"/>
      <c r="C55" s="267"/>
      <c r="D55" s="267"/>
      <c r="E55" s="267"/>
      <c r="F55" s="267"/>
      <c r="G55" s="267"/>
      <c r="H55" s="267"/>
      <c r="I55" s="267"/>
      <c r="J55" s="267"/>
      <c r="K55" s="267"/>
      <c r="L55" s="612"/>
      <c r="M55" s="612"/>
      <c r="N55" s="2"/>
      <c r="O55" s="2"/>
    </row>
    <row r="56" spans="1:15" s="63" customFormat="1" x14ac:dyDescent="0.2">
      <c r="A56" s="63" t="s">
        <v>352</v>
      </c>
      <c r="B56" s="126">
        <v>83</v>
      </c>
      <c r="C56" s="268">
        <v>14</v>
      </c>
      <c r="D56" s="126">
        <v>69</v>
      </c>
      <c r="E56" s="126"/>
      <c r="F56" s="268">
        <v>112</v>
      </c>
      <c r="G56" s="126">
        <v>15</v>
      </c>
      <c r="H56" s="126">
        <v>97</v>
      </c>
      <c r="I56" s="124"/>
      <c r="J56" s="124">
        <f t="shared" ref="J56:K60" si="4">IF($B56&gt;10,100*F56/$B56,"-")</f>
        <v>134.93975903614458</v>
      </c>
      <c r="K56" s="124">
        <f t="shared" si="4"/>
        <v>18.072289156626507</v>
      </c>
      <c r="L56" s="612"/>
      <c r="M56" s="612"/>
      <c r="N56" s="2"/>
      <c r="O56" s="2"/>
    </row>
    <row r="57" spans="1:15" x14ac:dyDescent="0.2">
      <c r="A57" s="64" t="s">
        <v>344</v>
      </c>
      <c r="B57" s="124">
        <v>16</v>
      </c>
      <c r="C57" s="267">
        <v>2</v>
      </c>
      <c r="D57" s="124">
        <v>14</v>
      </c>
      <c r="E57" s="124"/>
      <c r="F57" s="267">
        <v>22</v>
      </c>
      <c r="G57" s="125">
        <v>2</v>
      </c>
      <c r="H57" s="125">
        <v>20</v>
      </c>
      <c r="I57" s="125"/>
      <c r="J57" s="124">
        <f t="shared" si="4"/>
        <v>137.5</v>
      </c>
      <c r="K57" s="124">
        <f t="shared" si="4"/>
        <v>12.5</v>
      </c>
      <c r="L57" s="612"/>
      <c r="M57" s="612"/>
    </row>
    <row r="58" spans="1:15" x14ac:dyDescent="0.2">
      <c r="A58" s="64" t="s">
        <v>345</v>
      </c>
      <c r="B58" s="125">
        <v>22</v>
      </c>
      <c r="C58" s="267">
        <v>4</v>
      </c>
      <c r="D58" s="125">
        <v>18</v>
      </c>
      <c r="E58" s="125"/>
      <c r="F58" s="267">
        <v>26</v>
      </c>
      <c r="G58" s="125">
        <v>4</v>
      </c>
      <c r="H58" s="125">
        <v>22</v>
      </c>
      <c r="I58" s="125"/>
      <c r="J58" s="124">
        <f t="shared" si="4"/>
        <v>118.18181818181819</v>
      </c>
      <c r="K58" s="124">
        <f t="shared" si="4"/>
        <v>18.181818181818183</v>
      </c>
      <c r="L58" s="612"/>
      <c r="M58" s="612"/>
    </row>
    <row r="59" spans="1:15" x14ac:dyDescent="0.2">
      <c r="A59" s="64" t="s">
        <v>346</v>
      </c>
      <c r="B59" s="125">
        <v>41</v>
      </c>
      <c r="C59" s="267">
        <v>6</v>
      </c>
      <c r="D59" s="125">
        <v>35</v>
      </c>
      <c r="E59" s="125"/>
      <c r="F59" s="267">
        <v>58</v>
      </c>
      <c r="G59" s="125">
        <v>7</v>
      </c>
      <c r="H59" s="125">
        <v>51</v>
      </c>
      <c r="I59" s="125"/>
      <c r="J59" s="124">
        <f t="shared" si="4"/>
        <v>141.46341463414635</v>
      </c>
      <c r="K59" s="124">
        <f t="shared" si="4"/>
        <v>17.073170731707318</v>
      </c>
      <c r="L59" s="612"/>
      <c r="M59" s="612"/>
    </row>
    <row r="60" spans="1:15" x14ac:dyDescent="0.2">
      <c r="A60" s="64" t="s">
        <v>347</v>
      </c>
      <c r="B60" s="125">
        <v>2</v>
      </c>
      <c r="C60" s="125">
        <v>1</v>
      </c>
      <c r="D60" s="125">
        <v>1</v>
      </c>
      <c r="E60" s="125"/>
      <c r="F60" s="125">
        <v>3</v>
      </c>
      <c r="G60" s="125">
        <v>1</v>
      </c>
      <c r="H60" s="125">
        <v>2</v>
      </c>
      <c r="I60" s="125"/>
      <c r="J60" s="124" t="str">
        <f t="shared" si="4"/>
        <v>-</v>
      </c>
      <c r="K60" s="124" t="str">
        <f t="shared" si="4"/>
        <v>-</v>
      </c>
      <c r="L60" s="612"/>
      <c r="M60" s="612"/>
    </row>
    <row r="61" spans="1:15" x14ac:dyDescent="0.2">
      <c r="A61" s="64" t="s">
        <v>348</v>
      </c>
      <c r="B61" s="125" t="s">
        <v>142</v>
      </c>
      <c r="C61" s="125" t="s">
        <v>142</v>
      </c>
      <c r="D61" s="125" t="s">
        <v>142</v>
      </c>
      <c r="E61" s="125"/>
      <c r="F61" s="125" t="s">
        <v>142</v>
      </c>
      <c r="G61" s="125" t="s">
        <v>142</v>
      </c>
      <c r="H61" s="125" t="s">
        <v>142</v>
      </c>
      <c r="I61" s="125"/>
      <c r="J61" s="125" t="s">
        <v>142</v>
      </c>
      <c r="K61" s="125" t="s">
        <v>142</v>
      </c>
      <c r="L61" s="612"/>
      <c r="M61" s="612"/>
    </row>
    <row r="62" spans="1:15" x14ac:dyDescent="0.2">
      <c r="A62" s="64" t="s">
        <v>349</v>
      </c>
      <c r="B62" s="125">
        <v>1</v>
      </c>
      <c r="C62" s="125" t="s">
        <v>142</v>
      </c>
      <c r="D62" s="125">
        <v>1</v>
      </c>
      <c r="E62" s="125"/>
      <c r="F62" s="125">
        <v>2</v>
      </c>
      <c r="G62" s="125" t="s">
        <v>142</v>
      </c>
      <c r="H62" s="125">
        <v>2</v>
      </c>
      <c r="I62" s="125"/>
      <c r="J62" s="125" t="s">
        <v>142</v>
      </c>
      <c r="K62" s="125" t="s">
        <v>142</v>
      </c>
      <c r="L62" s="612"/>
      <c r="M62" s="612"/>
    </row>
    <row r="63" spans="1:15" x14ac:dyDescent="0.2">
      <c r="A63" s="64" t="s">
        <v>350</v>
      </c>
      <c r="B63" s="125">
        <v>1</v>
      </c>
      <c r="C63" s="125">
        <v>1</v>
      </c>
      <c r="D63" s="125" t="s">
        <v>142</v>
      </c>
      <c r="E63" s="125"/>
      <c r="F63" s="125">
        <v>1</v>
      </c>
      <c r="G63" s="125">
        <v>1</v>
      </c>
      <c r="H63" s="125" t="s">
        <v>142</v>
      </c>
      <c r="I63" s="125"/>
      <c r="J63" s="124" t="str">
        <f>IF($B63&gt;10,100*F63/$B63,"-")</f>
        <v>-</v>
      </c>
      <c r="K63" s="124" t="str">
        <f>IF($B63&gt;10,100*G63/$B63,"-")</f>
        <v>-</v>
      </c>
      <c r="L63" s="612"/>
      <c r="M63" s="612"/>
    </row>
    <row r="64" spans="1:15" s="61" customFormat="1" x14ac:dyDescent="0.2">
      <c r="D64" s="489"/>
      <c r="E64" s="489"/>
      <c r="F64" s="489"/>
      <c r="G64" s="489"/>
      <c r="H64" s="489"/>
      <c r="I64" s="489"/>
      <c r="J64" s="489"/>
      <c r="K64" s="489"/>
      <c r="L64" s="612"/>
      <c r="M64" s="612"/>
      <c r="N64" s="2"/>
      <c r="O64" s="2"/>
    </row>
    <row r="65" spans="1:15" s="63" customFormat="1" x14ac:dyDescent="0.2">
      <c r="A65" s="63" t="s">
        <v>353</v>
      </c>
      <c r="B65" s="126">
        <v>187</v>
      </c>
      <c r="C65" s="268">
        <v>32</v>
      </c>
      <c r="D65" s="126">
        <v>155</v>
      </c>
      <c r="E65" s="126"/>
      <c r="F65" s="268">
        <v>274</v>
      </c>
      <c r="G65" s="126">
        <v>36</v>
      </c>
      <c r="H65" s="126">
        <v>238</v>
      </c>
      <c r="I65" s="124"/>
      <c r="J65" s="124">
        <f t="shared" ref="J65:K69" si="5">IF($B65&gt;10,100*F65/$B65,"-")</f>
        <v>146.524064171123</v>
      </c>
      <c r="K65" s="124">
        <f t="shared" si="5"/>
        <v>19.251336898395721</v>
      </c>
      <c r="L65" s="612"/>
      <c r="M65" s="612"/>
      <c r="N65" s="2"/>
      <c r="O65" s="2"/>
    </row>
    <row r="66" spans="1:15" x14ac:dyDescent="0.2">
      <c r="A66" s="64" t="s">
        <v>344</v>
      </c>
      <c r="B66" s="124">
        <v>17</v>
      </c>
      <c r="C66" s="267">
        <v>3</v>
      </c>
      <c r="D66" s="124">
        <v>14</v>
      </c>
      <c r="E66" s="124"/>
      <c r="F66" s="267">
        <v>25</v>
      </c>
      <c r="G66" s="125">
        <v>3</v>
      </c>
      <c r="H66" s="125">
        <v>22</v>
      </c>
      <c r="I66" s="125"/>
      <c r="J66" s="124">
        <f t="shared" si="5"/>
        <v>147.05882352941177</v>
      </c>
      <c r="K66" s="124">
        <f t="shared" si="5"/>
        <v>17.647058823529413</v>
      </c>
      <c r="L66" s="612"/>
      <c r="M66" s="612"/>
    </row>
    <row r="67" spans="1:15" x14ac:dyDescent="0.2">
      <c r="A67" s="64" t="s">
        <v>345</v>
      </c>
      <c r="B67" s="125">
        <v>17</v>
      </c>
      <c r="C67" s="267">
        <v>1</v>
      </c>
      <c r="D67" s="125">
        <v>16</v>
      </c>
      <c r="E67" s="125"/>
      <c r="F67" s="267">
        <v>26</v>
      </c>
      <c r="G67" s="125">
        <v>3</v>
      </c>
      <c r="H67" s="125">
        <v>23</v>
      </c>
      <c r="I67" s="125"/>
      <c r="J67" s="124">
        <f t="shared" si="5"/>
        <v>152.94117647058823</v>
      </c>
      <c r="K67" s="124">
        <f t="shared" si="5"/>
        <v>17.647058823529413</v>
      </c>
      <c r="L67" s="612"/>
      <c r="M67" s="612"/>
    </row>
    <row r="68" spans="1:15" x14ac:dyDescent="0.2">
      <c r="A68" s="64" t="s">
        <v>346</v>
      </c>
      <c r="B68" s="125">
        <v>150</v>
      </c>
      <c r="C68" s="267">
        <v>27</v>
      </c>
      <c r="D68" s="125">
        <v>123</v>
      </c>
      <c r="E68" s="125"/>
      <c r="F68" s="267">
        <v>220</v>
      </c>
      <c r="G68" s="125">
        <v>29</v>
      </c>
      <c r="H68" s="125">
        <v>191</v>
      </c>
      <c r="I68" s="484" t="s">
        <v>623</v>
      </c>
      <c r="J68" s="124">
        <f t="shared" si="5"/>
        <v>146.66666666666666</v>
      </c>
      <c r="K68" s="124">
        <f t="shared" si="5"/>
        <v>19.333333333333332</v>
      </c>
      <c r="L68" s="612"/>
      <c r="M68" s="612"/>
    </row>
    <row r="69" spans="1:15" x14ac:dyDescent="0.2">
      <c r="A69" s="64" t="s">
        <v>347</v>
      </c>
      <c r="B69" s="125">
        <v>2</v>
      </c>
      <c r="C69" s="267">
        <v>1</v>
      </c>
      <c r="D69" s="125">
        <v>1</v>
      </c>
      <c r="E69" s="125"/>
      <c r="F69" s="125">
        <v>2</v>
      </c>
      <c r="G69" s="125">
        <v>1</v>
      </c>
      <c r="H69" s="125">
        <v>1</v>
      </c>
      <c r="I69" s="125"/>
      <c r="J69" s="124" t="str">
        <f t="shared" si="5"/>
        <v>-</v>
      </c>
      <c r="K69" s="124" t="str">
        <f t="shared" si="5"/>
        <v>-</v>
      </c>
      <c r="L69" s="612"/>
      <c r="M69" s="612"/>
    </row>
    <row r="70" spans="1:15" x14ac:dyDescent="0.2">
      <c r="A70" s="64" t="s">
        <v>348</v>
      </c>
      <c r="B70" s="125" t="s">
        <v>142</v>
      </c>
      <c r="C70" s="125" t="s">
        <v>142</v>
      </c>
      <c r="D70" s="125" t="s">
        <v>142</v>
      </c>
      <c r="E70" s="125"/>
      <c r="F70" s="125" t="s">
        <v>142</v>
      </c>
      <c r="G70" s="125" t="s">
        <v>142</v>
      </c>
      <c r="H70" s="125" t="s">
        <v>142</v>
      </c>
      <c r="I70" s="125"/>
      <c r="J70" s="125" t="s">
        <v>142</v>
      </c>
      <c r="K70" s="125" t="s">
        <v>142</v>
      </c>
      <c r="L70" s="612"/>
      <c r="M70" s="612"/>
    </row>
    <row r="71" spans="1:15" x14ac:dyDescent="0.2">
      <c r="A71" s="64" t="s">
        <v>349</v>
      </c>
      <c r="B71" s="125" t="s">
        <v>142</v>
      </c>
      <c r="C71" s="125" t="s">
        <v>142</v>
      </c>
      <c r="D71" s="125" t="s">
        <v>142</v>
      </c>
      <c r="E71" s="125"/>
      <c r="F71" s="224" t="s">
        <v>142</v>
      </c>
      <c r="G71" s="224" t="s">
        <v>142</v>
      </c>
      <c r="H71" s="224" t="s">
        <v>142</v>
      </c>
      <c r="J71" s="125" t="s">
        <v>142</v>
      </c>
      <c r="K71" s="125" t="s">
        <v>142</v>
      </c>
      <c r="L71" s="612"/>
      <c r="M71" s="612"/>
    </row>
    <row r="72" spans="1:15" x14ac:dyDescent="0.2">
      <c r="A72" s="64" t="s">
        <v>350</v>
      </c>
      <c r="B72" s="125">
        <v>1</v>
      </c>
      <c r="C72" s="267" t="s">
        <v>142</v>
      </c>
      <c r="D72" s="125">
        <v>1</v>
      </c>
      <c r="E72" s="125"/>
      <c r="F72" s="267">
        <v>1</v>
      </c>
      <c r="G72" s="125" t="s">
        <v>142</v>
      </c>
      <c r="H72" s="125">
        <v>1</v>
      </c>
      <c r="I72" s="125"/>
      <c r="J72" s="124" t="str">
        <f>IF($B72&gt;10,100*F72/$B72,"-")</f>
        <v>-</v>
      </c>
      <c r="K72" s="124" t="str">
        <f>IF($B72&gt;10,100*G72/$B72,"-")</f>
        <v>-</v>
      </c>
      <c r="L72" s="612"/>
      <c r="M72" s="612"/>
    </row>
    <row r="73" spans="1:15" s="61" customFormat="1" x14ac:dyDescent="0.2">
      <c r="B73" s="267"/>
      <c r="C73" s="267"/>
      <c r="D73" s="267"/>
      <c r="E73" s="267"/>
      <c r="F73" s="267"/>
      <c r="G73" s="267"/>
      <c r="H73" s="267"/>
      <c r="I73" s="267"/>
      <c r="J73" s="267"/>
      <c r="K73" s="267"/>
      <c r="L73" s="612"/>
      <c r="M73" s="612"/>
      <c r="N73" s="2"/>
      <c r="O73" s="2"/>
    </row>
    <row r="74" spans="1:15" s="63" customFormat="1" x14ac:dyDescent="0.2">
      <c r="A74" s="63" t="s">
        <v>354</v>
      </c>
      <c r="B74" s="126">
        <v>197</v>
      </c>
      <c r="C74" s="268">
        <v>28</v>
      </c>
      <c r="D74" s="126">
        <v>169</v>
      </c>
      <c r="E74" s="126"/>
      <c r="F74" s="268">
        <v>257</v>
      </c>
      <c r="G74" s="126">
        <v>29</v>
      </c>
      <c r="H74" s="126">
        <v>228</v>
      </c>
      <c r="I74" s="124"/>
      <c r="J74" s="124">
        <f t="shared" ref="J74:K78" si="6">IF($B74&gt;10,100*F74/$B74,"-")</f>
        <v>130.45685279187816</v>
      </c>
      <c r="K74" s="124">
        <f t="shared" si="6"/>
        <v>14.720812182741117</v>
      </c>
      <c r="L74" s="612"/>
      <c r="M74" s="612"/>
      <c r="N74" s="2"/>
      <c r="O74" s="2"/>
    </row>
    <row r="75" spans="1:15" x14ac:dyDescent="0.2">
      <c r="A75" s="64" t="s">
        <v>344</v>
      </c>
      <c r="B75" s="124">
        <v>14</v>
      </c>
      <c r="C75" s="267">
        <v>1</v>
      </c>
      <c r="D75" s="124">
        <v>13</v>
      </c>
      <c r="E75" s="124"/>
      <c r="F75" s="267">
        <v>14</v>
      </c>
      <c r="G75" s="125">
        <v>1</v>
      </c>
      <c r="H75" s="125">
        <v>13</v>
      </c>
      <c r="I75" s="125"/>
      <c r="J75" s="124">
        <f t="shared" si="6"/>
        <v>100</v>
      </c>
      <c r="K75" s="124">
        <f t="shared" si="6"/>
        <v>7.1428571428571432</v>
      </c>
      <c r="L75" s="612"/>
      <c r="M75" s="612"/>
    </row>
    <row r="76" spans="1:15" x14ac:dyDescent="0.2">
      <c r="A76" s="64" t="s">
        <v>345</v>
      </c>
      <c r="B76" s="125">
        <v>9</v>
      </c>
      <c r="C76" s="267">
        <v>4</v>
      </c>
      <c r="D76" s="125">
        <v>5</v>
      </c>
      <c r="E76" s="125"/>
      <c r="F76" s="267">
        <v>16</v>
      </c>
      <c r="G76" s="125">
        <v>4</v>
      </c>
      <c r="H76" s="125">
        <v>12</v>
      </c>
      <c r="I76" s="125"/>
      <c r="J76" s="124" t="str">
        <f t="shared" si="6"/>
        <v>-</v>
      </c>
      <c r="K76" s="124" t="str">
        <f t="shared" si="6"/>
        <v>-</v>
      </c>
      <c r="L76" s="612"/>
      <c r="M76" s="612"/>
    </row>
    <row r="77" spans="1:15" x14ac:dyDescent="0.2">
      <c r="A77" s="64" t="s">
        <v>346</v>
      </c>
      <c r="B77" s="125">
        <v>171</v>
      </c>
      <c r="C77" s="267">
        <v>23</v>
      </c>
      <c r="D77" s="125">
        <v>148</v>
      </c>
      <c r="E77" s="125"/>
      <c r="F77" s="267">
        <v>223</v>
      </c>
      <c r="G77" s="125">
        <v>24</v>
      </c>
      <c r="H77" s="125">
        <v>199</v>
      </c>
      <c r="I77" s="125"/>
      <c r="J77" s="124">
        <f t="shared" si="6"/>
        <v>130.40935672514621</v>
      </c>
      <c r="K77" s="124">
        <f t="shared" si="6"/>
        <v>14.035087719298245</v>
      </c>
      <c r="L77" s="612"/>
      <c r="M77" s="612"/>
    </row>
    <row r="78" spans="1:15" x14ac:dyDescent="0.2">
      <c r="A78" s="64" t="s">
        <v>347</v>
      </c>
      <c r="B78" s="125">
        <v>1</v>
      </c>
      <c r="C78" s="267" t="s">
        <v>142</v>
      </c>
      <c r="D78" s="125">
        <v>1</v>
      </c>
      <c r="E78" s="125"/>
      <c r="F78" s="267">
        <v>1</v>
      </c>
      <c r="G78" s="125" t="s">
        <v>142</v>
      </c>
      <c r="H78" s="125">
        <v>1</v>
      </c>
      <c r="I78" s="125"/>
      <c r="J78" s="124" t="str">
        <f t="shared" si="6"/>
        <v>-</v>
      </c>
      <c r="K78" s="124" t="str">
        <f t="shared" si="6"/>
        <v>-</v>
      </c>
      <c r="L78" s="612"/>
      <c r="M78" s="612"/>
    </row>
    <row r="79" spans="1:15" x14ac:dyDescent="0.2">
      <c r="A79" s="64" t="s">
        <v>348</v>
      </c>
      <c r="B79" s="125" t="s">
        <v>142</v>
      </c>
      <c r="C79" s="125" t="s">
        <v>142</v>
      </c>
      <c r="D79" s="125" t="s">
        <v>142</v>
      </c>
      <c r="E79" s="125"/>
      <c r="F79" s="125" t="s">
        <v>142</v>
      </c>
      <c r="G79" s="125" t="s">
        <v>142</v>
      </c>
      <c r="H79" s="125" t="s">
        <v>142</v>
      </c>
      <c r="I79" s="125"/>
      <c r="J79" s="125" t="s">
        <v>142</v>
      </c>
      <c r="K79" s="125" t="s">
        <v>142</v>
      </c>
      <c r="L79" s="612"/>
      <c r="M79" s="612"/>
    </row>
    <row r="80" spans="1:15" x14ac:dyDescent="0.2">
      <c r="A80" s="64" t="s">
        <v>349</v>
      </c>
      <c r="B80" s="125" t="s">
        <v>142</v>
      </c>
      <c r="C80" s="125" t="s">
        <v>142</v>
      </c>
      <c r="D80" s="125" t="s">
        <v>142</v>
      </c>
      <c r="E80" s="125"/>
      <c r="F80" s="125" t="s">
        <v>142</v>
      </c>
      <c r="G80" s="125" t="s">
        <v>142</v>
      </c>
      <c r="H80" s="125" t="s">
        <v>142</v>
      </c>
      <c r="I80" s="125"/>
      <c r="J80" s="125" t="s">
        <v>142</v>
      </c>
      <c r="K80" s="125" t="s">
        <v>142</v>
      </c>
      <c r="L80" s="612"/>
      <c r="M80" s="612"/>
    </row>
    <row r="81" spans="1:15" x14ac:dyDescent="0.2">
      <c r="A81" s="64" t="s">
        <v>350</v>
      </c>
      <c r="B81" s="125">
        <v>2</v>
      </c>
      <c r="C81" s="267" t="s">
        <v>142</v>
      </c>
      <c r="D81" s="125">
        <v>2</v>
      </c>
      <c r="E81" s="125"/>
      <c r="F81" s="267">
        <v>3</v>
      </c>
      <c r="G81" s="125" t="s">
        <v>142</v>
      </c>
      <c r="H81" s="125">
        <v>3</v>
      </c>
      <c r="I81" s="125"/>
      <c r="J81" s="124" t="str">
        <f t="shared" ref="J81:K135" si="7">IF($B81&gt;10,100*F81/$B81,"-")</f>
        <v>-</v>
      </c>
      <c r="K81" s="124" t="str">
        <f t="shared" si="7"/>
        <v>-</v>
      </c>
      <c r="L81" s="612"/>
      <c r="M81" s="612"/>
    </row>
    <row r="82" spans="1:15" s="61" customFormat="1" x14ac:dyDescent="0.2">
      <c r="B82" s="267"/>
      <c r="C82" s="267"/>
      <c r="D82" s="267"/>
      <c r="E82" s="267"/>
      <c r="F82" s="267"/>
      <c r="G82" s="267"/>
      <c r="H82" s="267"/>
      <c r="I82" s="267"/>
      <c r="J82" s="267"/>
      <c r="K82" s="267"/>
      <c r="L82" s="612"/>
      <c r="M82" s="612"/>
      <c r="N82" s="2"/>
      <c r="O82" s="2"/>
    </row>
    <row r="83" spans="1:15" s="63" customFormat="1" x14ac:dyDescent="0.2">
      <c r="A83" s="63" t="s">
        <v>355</v>
      </c>
      <c r="B83" s="126">
        <v>421</v>
      </c>
      <c r="C83" s="268">
        <v>50</v>
      </c>
      <c r="D83" s="126">
        <v>371</v>
      </c>
      <c r="E83" s="126"/>
      <c r="F83" s="268">
        <v>508</v>
      </c>
      <c r="G83" s="126">
        <v>53</v>
      </c>
      <c r="H83" s="126">
        <v>455</v>
      </c>
      <c r="I83" s="124"/>
      <c r="J83" s="124">
        <f t="shared" si="7"/>
        <v>120.66508313539192</v>
      </c>
      <c r="K83" s="124">
        <f t="shared" si="7"/>
        <v>12.589073634204276</v>
      </c>
      <c r="L83" s="612"/>
      <c r="M83" s="612"/>
      <c r="N83" s="2"/>
      <c r="O83" s="2"/>
    </row>
    <row r="84" spans="1:15" x14ac:dyDescent="0.2">
      <c r="A84" s="64" t="s">
        <v>344</v>
      </c>
      <c r="B84" s="124">
        <v>13</v>
      </c>
      <c r="C84" s="267">
        <v>1</v>
      </c>
      <c r="D84" s="124">
        <v>12</v>
      </c>
      <c r="E84" s="124"/>
      <c r="F84" s="267">
        <v>16</v>
      </c>
      <c r="G84" s="125">
        <v>2</v>
      </c>
      <c r="H84" s="125">
        <v>14</v>
      </c>
      <c r="I84" s="125"/>
      <c r="J84" s="124">
        <f t="shared" si="7"/>
        <v>123.07692307692308</v>
      </c>
      <c r="K84" s="124">
        <f t="shared" si="7"/>
        <v>15.384615384615385</v>
      </c>
      <c r="L84" s="612"/>
      <c r="M84" s="612"/>
    </row>
    <row r="85" spans="1:15" x14ac:dyDescent="0.2">
      <c r="A85" s="64" t="s">
        <v>345</v>
      </c>
      <c r="B85" s="125">
        <v>25</v>
      </c>
      <c r="C85" s="267" t="s">
        <v>142</v>
      </c>
      <c r="D85" s="125">
        <v>25</v>
      </c>
      <c r="E85" s="125"/>
      <c r="F85" s="267">
        <v>31</v>
      </c>
      <c r="G85" s="125" t="s">
        <v>142</v>
      </c>
      <c r="H85" s="125">
        <v>31</v>
      </c>
      <c r="I85" s="125"/>
      <c r="J85" s="124">
        <f t="shared" si="7"/>
        <v>124</v>
      </c>
      <c r="K85" s="124" t="s">
        <v>142</v>
      </c>
      <c r="L85" s="612"/>
      <c r="M85" s="612"/>
    </row>
    <row r="86" spans="1:15" x14ac:dyDescent="0.2">
      <c r="A86" s="64" t="s">
        <v>346</v>
      </c>
      <c r="B86" s="125">
        <v>352</v>
      </c>
      <c r="C86" s="267">
        <v>44</v>
      </c>
      <c r="D86" s="125">
        <v>308</v>
      </c>
      <c r="E86" s="125"/>
      <c r="F86" s="267">
        <v>420</v>
      </c>
      <c r="G86" s="125">
        <v>46</v>
      </c>
      <c r="H86" s="125">
        <v>374</v>
      </c>
      <c r="I86" s="125"/>
      <c r="J86" s="124">
        <f t="shared" si="7"/>
        <v>119.31818181818181</v>
      </c>
      <c r="K86" s="124">
        <f t="shared" si="7"/>
        <v>13.068181818181818</v>
      </c>
      <c r="L86" s="612"/>
      <c r="M86" s="612"/>
    </row>
    <row r="87" spans="1:15" x14ac:dyDescent="0.2">
      <c r="A87" s="64" t="s">
        <v>347</v>
      </c>
      <c r="B87" s="125">
        <v>8</v>
      </c>
      <c r="C87" s="267">
        <v>2</v>
      </c>
      <c r="D87" s="125">
        <v>6</v>
      </c>
      <c r="E87" s="125"/>
      <c r="F87" s="267">
        <v>13</v>
      </c>
      <c r="G87" s="125">
        <v>2</v>
      </c>
      <c r="H87" s="125">
        <v>11</v>
      </c>
      <c r="I87" s="125"/>
      <c r="J87" s="124" t="str">
        <f t="shared" si="7"/>
        <v>-</v>
      </c>
      <c r="K87" s="124" t="str">
        <f t="shared" si="7"/>
        <v>-</v>
      </c>
      <c r="L87" s="612"/>
      <c r="M87" s="612"/>
    </row>
    <row r="88" spans="1:15" x14ac:dyDescent="0.2">
      <c r="A88" s="64" t="s">
        <v>348</v>
      </c>
      <c r="B88" s="125">
        <v>6</v>
      </c>
      <c r="C88" s="267">
        <v>3</v>
      </c>
      <c r="D88" s="125">
        <v>3</v>
      </c>
      <c r="E88" s="125"/>
      <c r="F88" s="267">
        <v>6</v>
      </c>
      <c r="G88" s="125">
        <v>3</v>
      </c>
      <c r="H88" s="125">
        <v>3</v>
      </c>
      <c r="I88" s="125"/>
      <c r="J88" s="124" t="str">
        <f t="shared" si="7"/>
        <v>-</v>
      </c>
      <c r="K88" s="124" t="str">
        <f t="shared" si="7"/>
        <v>-</v>
      </c>
      <c r="L88" s="612"/>
      <c r="M88" s="612"/>
    </row>
    <row r="89" spans="1:15" x14ac:dyDescent="0.2">
      <c r="A89" s="64" t="s">
        <v>349</v>
      </c>
      <c r="B89" s="125">
        <v>8</v>
      </c>
      <c r="C89" s="267" t="s">
        <v>142</v>
      </c>
      <c r="D89" s="125">
        <v>8</v>
      </c>
      <c r="E89" s="125"/>
      <c r="F89" s="267">
        <v>11</v>
      </c>
      <c r="G89" s="125" t="s">
        <v>142</v>
      </c>
      <c r="H89" s="125">
        <v>11</v>
      </c>
      <c r="I89" s="125"/>
      <c r="J89" s="124" t="str">
        <f t="shared" si="7"/>
        <v>-</v>
      </c>
      <c r="K89" s="124" t="str">
        <f t="shared" si="7"/>
        <v>-</v>
      </c>
      <c r="L89" s="612"/>
      <c r="M89" s="612"/>
    </row>
    <row r="90" spans="1:15" x14ac:dyDescent="0.2">
      <c r="A90" s="64" t="s">
        <v>350</v>
      </c>
      <c r="B90" s="125">
        <v>9</v>
      </c>
      <c r="C90" s="267" t="s">
        <v>142</v>
      </c>
      <c r="D90" s="125">
        <v>9</v>
      </c>
      <c r="E90" s="484" t="s">
        <v>623</v>
      </c>
      <c r="F90" s="267">
        <v>11</v>
      </c>
      <c r="G90" s="125" t="s">
        <v>142</v>
      </c>
      <c r="H90" s="125">
        <v>11</v>
      </c>
      <c r="I90" s="484" t="s">
        <v>623</v>
      </c>
      <c r="J90" s="124" t="str">
        <f t="shared" si="7"/>
        <v>-</v>
      </c>
      <c r="K90" s="124" t="str">
        <f t="shared" si="7"/>
        <v>-</v>
      </c>
      <c r="L90" s="612"/>
      <c r="M90" s="612"/>
    </row>
    <row r="91" spans="1:15" s="61" customFormat="1" x14ac:dyDescent="0.2">
      <c r="B91" s="267"/>
      <c r="C91" s="267"/>
      <c r="D91" s="267"/>
      <c r="E91" s="267"/>
      <c r="F91" s="267"/>
      <c r="G91" s="267"/>
      <c r="H91" s="267"/>
      <c r="I91" s="267"/>
      <c r="J91" s="267"/>
      <c r="K91" s="267"/>
      <c r="L91" s="612"/>
      <c r="M91" s="612"/>
      <c r="N91" s="2"/>
      <c r="O91" s="2"/>
    </row>
    <row r="92" spans="1:15" s="63" customFormat="1" x14ac:dyDescent="0.2">
      <c r="A92" s="63" t="s">
        <v>356</v>
      </c>
      <c r="B92" s="126">
        <v>73</v>
      </c>
      <c r="C92" s="268">
        <v>4</v>
      </c>
      <c r="D92" s="126">
        <v>69</v>
      </c>
      <c r="E92" s="126"/>
      <c r="F92" s="268">
        <v>84</v>
      </c>
      <c r="G92" s="126">
        <v>4</v>
      </c>
      <c r="H92" s="126">
        <v>80</v>
      </c>
      <c r="I92" s="124"/>
      <c r="J92" s="124">
        <f t="shared" si="7"/>
        <v>115.06849315068493</v>
      </c>
      <c r="K92" s="124">
        <f t="shared" si="7"/>
        <v>5.4794520547945202</v>
      </c>
      <c r="L92" s="612"/>
      <c r="M92" s="612"/>
      <c r="N92" s="2"/>
      <c r="O92" s="2"/>
    </row>
    <row r="93" spans="1:15" x14ac:dyDescent="0.2">
      <c r="A93" s="64" t="s">
        <v>344</v>
      </c>
      <c r="B93" s="125" t="s">
        <v>142</v>
      </c>
      <c r="C93" s="125" t="s">
        <v>142</v>
      </c>
      <c r="D93" s="125" t="s">
        <v>142</v>
      </c>
      <c r="E93" s="125"/>
      <c r="F93" s="125" t="s">
        <v>142</v>
      </c>
      <c r="G93" s="125" t="s">
        <v>142</v>
      </c>
      <c r="H93" s="125" t="s">
        <v>142</v>
      </c>
      <c r="I93" s="125"/>
      <c r="J93" s="125" t="s">
        <v>142</v>
      </c>
      <c r="K93" s="125" t="s">
        <v>142</v>
      </c>
      <c r="L93" s="612"/>
      <c r="M93" s="612"/>
    </row>
    <row r="94" spans="1:15" x14ac:dyDescent="0.2">
      <c r="A94" s="64" t="s">
        <v>345</v>
      </c>
      <c r="B94" s="125">
        <v>4</v>
      </c>
      <c r="C94" s="125" t="s">
        <v>142</v>
      </c>
      <c r="D94" s="125">
        <v>4</v>
      </c>
      <c r="E94" s="125"/>
      <c r="F94" s="125">
        <v>6</v>
      </c>
      <c r="G94" s="125" t="s">
        <v>142</v>
      </c>
      <c r="H94" s="125">
        <v>6</v>
      </c>
      <c r="I94" s="125"/>
      <c r="J94" s="124" t="str">
        <f t="shared" si="7"/>
        <v>-</v>
      </c>
      <c r="K94" s="124" t="str">
        <f t="shared" si="7"/>
        <v>-</v>
      </c>
      <c r="L94" s="612"/>
      <c r="M94" s="612"/>
    </row>
    <row r="95" spans="1:15" x14ac:dyDescent="0.2">
      <c r="A95" s="64" t="s">
        <v>346</v>
      </c>
      <c r="B95" s="125">
        <v>58</v>
      </c>
      <c r="C95" s="267">
        <v>4</v>
      </c>
      <c r="D95" s="125">
        <v>54</v>
      </c>
      <c r="E95" s="125"/>
      <c r="F95" s="267">
        <v>67</v>
      </c>
      <c r="G95" s="125">
        <v>4</v>
      </c>
      <c r="H95" s="125">
        <v>63</v>
      </c>
      <c r="I95" s="125"/>
      <c r="J95" s="124">
        <f t="shared" si="7"/>
        <v>115.51724137931035</v>
      </c>
      <c r="K95" s="124">
        <f t="shared" si="7"/>
        <v>6.8965517241379306</v>
      </c>
      <c r="L95" s="612"/>
      <c r="M95" s="612"/>
    </row>
    <row r="96" spans="1:15" x14ac:dyDescent="0.2">
      <c r="A96" s="64" t="s">
        <v>347</v>
      </c>
      <c r="B96" s="125">
        <v>8</v>
      </c>
      <c r="C96" s="267" t="s">
        <v>142</v>
      </c>
      <c r="D96" s="125">
        <v>8</v>
      </c>
      <c r="E96" s="125"/>
      <c r="F96" s="267">
        <v>8</v>
      </c>
      <c r="G96" s="125" t="s">
        <v>142</v>
      </c>
      <c r="H96" s="125">
        <v>8</v>
      </c>
      <c r="I96" s="125"/>
      <c r="J96" s="124" t="str">
        <f t="shared" si="7"/>
        <v>-</v>
      </c>
      <c r="K96" s="124" t="str">
        <f t="shared" si="7"/>
        <v>-</v>
      </c>
      <c r="L96" s="612"/>
      <c r="M96" s="612"/>
    </row>
    <row r="97" spans="1:15" x14ac:dyDescent="0.2">
      <c r="A97" s="64" t="s">
        <v>348</v>
      </c>
      <c r="B97" s="125" t="s">
        <v>142</v>
      </c>
      <c r="C97" s="125" t="s">
        <v>142</v>
      </c>
      <c r="D97" s="125" t="s">
        <v>142</v>
      </c>
      <c r="E97" s="125"/>
      <c r="F97" s="125" t="s">
        <v>142</v>
      </c>
      <c r="G97" s="125" t="s">
        <v>142</v>
      </c>
      <c r="H97" s="125" t="s">
        <v>142</v>
      </c>
      <c r="I97" s="125"/>
      <c r="J97" s="125" t="s">
        <v>142</v>
      </c>
      <c r="K97" s="125" t="s">
        <v>142</v>
      </c>
      <c r="L97" s="612"/>
      <c r="M97" s="612"/>
    </row>
    <row r="98" spans="1:15" x14ac:dyDescent="0.2">
      <c r="A98" s="64" t="s">
        <v>349</v>
      </c>
      <c r="B98" s="125" t="s">
        <v>142</v>
      </c>
      <c r="C98" s="125" t="s">
        <v>142</v>
      </c>
      <c r="D98" s="125" t="s">
        <v>142</v>
      </c>
      <c r="E98" s="125"/>
      <c r="F98" s="125" t="s">
        <v>142</v>
      </c>
      <c r="G98" s="125" t="s">
        <v>142</v>
      </c>
      <c r="H98" s="125" t="s">
        <v>142</v>
      </c>
      <c r="I98" s="125"/>
      <c r="J98" s="125" t="s">
        <v>142</v>
      </c>
      <c r="K98" s="125" t="s">
        <v>142</v>
      </c>
      <c r="L98" s="612"/>
      <c r="M98" s="612"/>
    </row>
    <row r="99" spans="1:15" x14ac:dyDescent="0.2">
      <c r="A99" s="64" t="s">
        <v>350</v>
      </c>
      <c r="B99" s="125">
        <v>3</v>
      </c>
      <c r="C99" s="267" t="s">
        <v>142</v>
      </c>
      <c r="D99" s="125">
        <v>3</v>
      </c>
      <c r="E99" s="125"/>
      <c r="F99" s="267">
        <v>3</v>
      </c>
      <c r="G99" s="125" t="s">
        <v>142</v>
      </c>
      <c r="H99" s="125">
        <v>3</v>
      </c>
      <c r="I99" s="125"/>
      <c r="J99" s="125" t="s">
        <v>142</v>
      </c>
      <c r="K99" s="125" t="s">
        <v>142</v>
      </c>
      <c r="L99" s="612"/>
      <c r="M99" s="612"/>
    </row>
    <row r="100" spans="1:15" s="61" customFormat="1" x14ac:dyDescent="0.2">
      <c r="B100" s="267"/>
      <c r="C100" s="267"/>
      <c r="D100" s="267"/>
      <c r="E100" s="267"/>
      <c r="F100" s="267"/>
      <c r="G100" s="267"/>
      <c r="H100" s="267"/>
      <c r="I100" s="267"/>
      <c r="J100" s="267"/>
      <c r="K100" s="267"/>
      <c r="L100" s="612"/>
      <c r="M100" s="612"/>
      <c r="N100" s="2"/>
      <c r="O100" s="2"/>
    </row>
    <row r="101" spans="1:15" s="63" customFormat="1" x14ac:dyDescent="0.2">
      <c r="A101" s="63" t="s">
        <v>357</v>
      </c>
      <c r="B101" s="123">
        <v>474</v>
      </c>
      <c r="C101" s="123">
        <v>35</v>
      </c>
      <c r="D101" s="123">
        <v>439</v>
      </c>
      <c r="E101" s="123"/>
      <c r="F101" s="268">
        <v>553</v>
      </c>
      <c r="G101" s="123">
        <v>36</v>
      </c>
      <c r="H101" s="123">
        <v>517</v>
      </c>
      <c r="I101" s="125"/>
      <c r="J101" s="124">
        <f t="shared" si="7"/>
        <v>116.66666666666667</v>
      </c>
      <c r="K101" s="124">
        <f t="shared" si="7"/>
        <v>7.5949367088607591</v>
      </c>
      <c r="L101" s="612"/>
      <c r="M101" s="612"/>
      <c r="N101" s="2"/>
      <c r="O101" s="2"/>
    </row>
    <row r="102" spans="1:15" x14ac:dyDescent="0.2">
      <c r="A102" s="64" t="s">
        <v>344</v>
      </c>
      <c r="B102" s="125">
        <v>1</v>
      </c>
      <c r="C102" s="267" t="s">
        <v>142</v>
      </c>
      <c r="D102" s="125">
        <v>1</v>
      </c>
      <c r="E102" s="125"/>
      <c r="F102" s="267">
        <v>1</v>
      </c>
      <c r="G102" s="125" t="s">
        <v>142</v>
      </c>
      <c r="H102" s="125">
        <v>1</v>
      </c>
      <c r="I102" s="125"/>
      <c r="J102" s="124" t="str">
        <f t="shared" si="7"/>
        <v>-</v>
      </c>
      <c r="K102" s="124" t="str">
        <f t="shared" si="7"/>
        <v>-</v>
      </c>
      <c r="L102" s="612"/>
      <c r="M102" s="612"/>
    </row>
    <row r="103" spans="1:15" x14ac:dyDescent="0.2">
      <c r="A103" s="64" t="s">
        <v>345</v>
      </c>
      <c r="B103" s="124">
        <v>7</v>
      </c>
      <c r="C103" s="267">
        <v>1</v>
      </c>
      <c r="D103" s="125">
        <v>6</v>
      </c>
      <c r="E103" s="125"/>
      <c r="F103" s="267">
        <v>8</v>
      </c>
      <c r="G103" s="125">
        <v>1</v>
      </c>
      <c r="H103" s="124">
        <v>7</v>
      </c>
      <c r="I103" s="124"/>
      <c r="J103" s="124" t="str">
        <f t="shared" si="7"/>
        <v>-</v>
      </c>
      <c r="K103" s="124" t="str">
        <f t="shared" si="7"/>
        <v>-</v>
      </c>
      <c r="L103" s="612"/>
      <c r="M103" s="612"/>
    </row>
    <row r="104" spans="1:15" x14ac:dyDescent="0.2">
      <c r="A104" s="64" t="s">
        <v>346</v>
      </c>
      <c r="B104" s="124">
        <v>221</v>
      </c>
      <c r="C104" s="267">
        <v>20</v>
      </c>
      <c r="D104" s="125">
        <v>201</v>
      </c>
      <c r="E104" s="484" t="s">
        <v>623</v>
      </c>
      <c r="F104" s="267">
        <v>261</v>
      </c>
      <c r="G104" s="125">
        <v>21</v>
      </c>
      <c r="H104" s="125">
        <v>240</v>
      </c>
      <c r="I104" s="484" t="s">
        <v>623</v>
      </c>
      <c r="J104" s="124">
        <f t="shared" si="7"/>
        <v>118.09954751131222</v>
      </c>
      <c r="K104" s="124">
        <f t="shared" si="7"/>
        <v>9.502262443438914</v>
      </c>
      <c r="L104" s="612"/>
      <c r="M104" s="612"/>
    </row>
    <row r="105" spans="1:15" x14ac:dyDescent="0.2">
      <c r="A105" s="64" t="s">
        <v>347</v>
      </c>
      <c r="B105" s="125">
        <v>229</v>
      </c>
      <c r="C105" s="267">
        <v>14</v>
      </c>
      <c r="D105" s="125">
        <v>215</v>
      </c>
      <c r="E105" s="125"/>
      <c r="F105" s="267">
        <v>266</v>
      </c>
      <c r="G105" s="125">
        <v>14</v>
      </c>
      <c r="H105" s="125">
        <v>252</v>
      </c>
      <c r="I105" s="125"/>
      <c r="J105" s="124">
        <f t="shared" si="7"/>
        <v>116.15720524017468</v>
      </c>
      <c r="K105" s="124">
        <f t="shared" si="7"/>
        <v>6.1135371179039302</v>
      </c>
      <c r="L105" s="612"/>
      <c r="M105" s="612"/>
    </row>
    <row r="106" spans="1:15" x14ac:dyDescent="0.2">
      <c r="A106" s="64" t="s">
        <v>348</v>
      </c>
      <c r="B106" s="125">
        <v>5</v>
      </c>
      <c r="C106" s="267" t="s">
        <v>142</v>
      </c>
      <c r="D106" s="125">
        <v>5</v>
      </c>
      <c r="E106" s="125"/>
      <c r="F106" s="267">
        <v>6</v>
      </c>
      <c r="G106" s="125" t="s">
        <v>142</v>
      </c>
      <c r="H106" s="125">
        <v>6</v>
      </c>
      <c r="I106" s="125"/>
      <c r="J106" s="124" t="str">
        <f t="shared" si="7"/>
        <v>-</v>
      </c>
      <c r="K106" s="124" t="str">
        <f t="shared" si="7"/>
        <v>-</v>
      </c>
      <c r="L106" s="612"/>
      <c r="M106" s="612"/>
    </row>
    <row r="107" spans="1:15" x14ac:dyDescent="0.2">
      <c r="A107" s="64" t="s">
        <v>349</v>
      </c>
      <c r="B107" s="125">
        <v>5</v>
      </c>
      <c r="C107" s="267" t="s">
        <v>142</v>
      </c>
      <c r="D107" s="125">
        <v>5</v>
      </c>
      <c r="E107" s="125"/>
      <c r="F107" s="267">
        <v>5</v>
      </c>
      <c r="G107" s="125" t="s">
        <v>142</v>
      </c>
      <c r="H107" s="125">
        <v>5</v>
      </c>
      <c r="I107" s="125"/>
      <c r="J107" s="124" t="str">
        <f t="shared" si="7"/>
        <v>-</v>
      </c>
      <c r="K107" s="124" t="str">
        <f t="shared" si="7"/>
        <v>-</v>
      </c>
      <c r="L107" s="612"/>
      <c r="M107" s="612"/>
    </row>
    <row r="108" spans="1:15" x14ac:dyDescent="0.2">
      <c r="A108" s="64" t="s">
        <v>350</v>
      </c>
      <c r="B108" s="125">
        <v>6</v>
      </c>
      <c r="C108" s="267" t="s">
        <v>142</v>
      </c>
      <c r="D108" s="125">
        <v>6</v>
      </c>
      <c r="E108" s="484" t="s">
        <v>623</v>
      </c>
      <c r="F108" s="267">
        <v>6</v>
      </c>
      <c r="G108" s="125" t="s">
        <v>142</v>
      </c>
      <c r="H108" s="125">
        <v>6</v>
      </c>
      <c r="I108" s="484" t="s">
        <v>623</v>
      </c>
      <c r="J108" s="124" t="str">
        <f t="shared" si="7"/>
        <v>-</v>
      </c>
      <c r="K108" s="124" t="str">
        <f t="shared" si="7"/>
        <v>-</v>
      </c>
      <c r="L108" s="612"/>
      <c r="M108" s="612"/>
    </row>
    <row r="109" spans="1:15" s="61" customFormat="1" ht="10.5" customHeight="1" x14ac:dyDescent="0.2">
      <c r="B109" s="267"/>
      <c r="C109" s="267"/>
      <c r="D109" s="267"/>
      <c r="E109" s="267"/>
      <c r="F109" s="267"/>
      <c r="G109" s="267"/>
      <c r="H109" s="267"/>
      <c r="I109" s="267"/>
      <c r="J109" s="267"/>
      <c r="K109" s="267"/>
      <c r="L109" s="612"/>
      <c r="M109" s="612"/>
      <c r="N109" s="2"/>
      <c r="O109" s="2"/>
    </row>
    <row r="110" spans="1:15" s="63" customFormat="1" x14ac:dyDescent="0.2">
      <c r="A110" s="63" t="s">
        <v>358</v>
      </c>
      <c r="B110" s="123">
        <v>90</v>
      </c>
      <c r="C110" s="268">
        <v>5</v>
      </c>
      <c r="D110" s="123">
        <v>85</v>
      </c>
      <c r="E110" s="123"/>
      <c r="F110" s="268">
        <v>108</v>
      </c>
      <c r="G110" s="123">
        <v>5</v>
      </c>
      <c r="H110" s="123">
        <v>103</v>
      </c>
      <c r="I110" s="125"/>
      <c r="J110" s="124">
        <f t="shared" si="7"/>
        <v>120</v>
      </c>
      <c r="K110" s="124">
        <f t="shared" si="7"/>
        <v>5.5555555555555554</v>
      </c>
      <c r="L110" s="612"/>
      <c r="M110" s="612"/>
      <c r="N110" s="2"/>
      <c r="O110" s="2"/>
    </row>
    <row r="111" spans="1:15" x14ac:dyDescent="0.2">
      <c r="A111" s="64" t="s">
        <v>344</v>
      </c>
      <c r="B111" s="125" t="s">
        <v>142</v>
      </c>
      <c r="C111" s="267" t="s">
        <v>142</v>
      </c>
      <c r="D111" s="125" t="s">
        <v>142</v>
      </c>
      <c r="E111" s="125"/>
      <c r="F111" s="267" t="s">
        <v>142</v>
      </c>
      <c r="G111" s="125" t="s">
        <v>142</v>
      </c>
      <c r="H111" s="125" t="s">
        <v>142</v>
      </c>
      <c r="I111" s="125"/>
      <c r="J111" s="125" t="s">
        <v>142</v>
      </c>
      <c r="K111" s="125" t="s">
        <v>142</v>
      </c>
      <c r="L111" s="612"/>
      <c r="M111" s="612"/>
    </row>
    <row r="112" spans="1:15" x14ac:dyDescent="0.2">
      <c r="A112" s="64" t="s">
        <v>345</v>
      </c>
      <c r="B112" s="125">
        <v>1</v>
      </c>
      <c r="C112" s="125" t="s">
        <v>142</v>
      </c>
      <c r="D112" s="125">
        <v>1</v>
      </c>
      <c r="E112" s="125"/>
      <c r="F112" s="125">
        <v>1</v>
      </c>
      <c r="G112" s="125" t="s">
        <v>142</v>
      </c>
      <c r="H112" s="125">
        <v>1</v>
      </c>
      <c r="I112" s="125"/>
      <c r="J112" s="124" t="str">
        <f t="shared" si="7"/>
        <v>-</v>
      </c>
      <c r="K112" s="124" t="str">
        <f t="shared" si="7"/>
        <v>-</v>
      </c>
      <c r="L112" s="612"/>
      <c r="M112" s="612"/>
    </row>
    <row r="113" spans="1:15" x14ac:dyDescent="0.2">
      <c r="A113" s="64" t="s">
        <v>346</v>
      </c>
      <c r="B113" s="125">
        <v>28</v>
      </c>
      <c r="C113" s="125">
        <v>1</v>
      </c>
      <c r="D113" s="125">
        <v>27</v>
      </c>
      <c r="E113" s="125"/>
      <c r="F113" s="125">
        <v>34</v>
      </c>
      <c r="G113" s="125">
        <v>1</v>
      </c>
      <c r="H113" s="125">
        <v>33</v>
      </c>
      <c r="I113" s="125"/>
      <c r="J113" s="124">
        <f t="shared" si="7"/>
        <v>121.42857142857143</v>
      </c>
      <c r="K113" s="124">
        <f t="shared" si="7"/>
        <v>3.5714285714285716</v>
      </c>
      <c r="L113" s="612"/>
      <c r="M113" s="612"/>
    </row>
    <row r="114" spans="1:15" x14ac:dyDescent="0.2">
      <c r="A114" s="64" t="s">
        <v>347</v>
      </c>
      <c r="B114" s="125">
        <v>60</v>
      </c>
      <c r="C114" s="267">
        <v>4</v>
      </c>
      <c r="D114" s="125">
        <v>56</v>
      </c>
      <c r="E114" s="484" t="s">
        <v>623</v>
      </c>
      <c r="F114" s="267">
        <v>72</v>
      </c>
      <c r="G114" s="125">
        <v>4</v>
      </c>
      <c r="H114" s="125">
        <v>68</v>
      </c>
      <c r="I114" s="484" t="s">
        <v>623</v>
      </c>
      <c r="J114" s="124">
        <f t="shared" si="7"/>
        <v>120</v>
      </c>
      <c r="K114" s="124">
        <f t="shared" si="7"/>
        <v>6.666666666666667</v>
      </c>
      <c r="L114" s="612"/>
      <c r="M114" s="612"/>
    </row>
    <row r="115" spans="1:15" x14ac:dyDescent="0.2">
      <c r="A115" s="64" t="s">
        <v>348</v>
      </c>
      <c r="B115" s="125" t="s">
        <v>142</v>
      </c>
      <c r="C115" s="267" t="s">
        <v>142</v>
      </c>
      <c r="D115" s="125" t="s">
        <v>142</v>
      </c>
      <c r="E115" s="125"/>
      <c r="F115" s="267" t="s">
        <v>142</v>
      </c>
      <c r="G115" s="125" t="s">
        <v>142</v>
      </c>
      <c r="H115" s="125" t="s">
        <v>142</v>
      </c>
      <c r="I115" s="125"/>
      <c r="J115" s="125" t="s">
        <v>142</v>
      </c>
      <c r="K115" s="125" t="s">
        <v>142</v>
      </c>
      <c r="L115" s="612"/>
      <c r="M115" s="612"/>
    </row>
    <row r="116" spans="1:15" x14ac:dyDescent="0.2">
      <c r="A116" s="64" t="s">
        <v>349</v>
      </c>
      <c r="B116" s="224" t="s">
        <v>142</v>
      </c>
      <c r="C116" s="224" t="s">
        <v>142</v>
      </c>
      <c r="D116" s="224" t="s">
        <v>142</v>
      </c>
      <c r="F116" s="125" t="s">
        <v>142</v>
      </c>
      <c r="G116" s="125" t="s">
        <v>142</v>
      </c>
      <c r="H116" s="125" t="s">
        <v>142</v>
      </c>
      <c r="I116" s="125"/>
      <c r="J116" s="125" t="s">
        <v>142</v>
      </c>
      <c r="K116" s="125" t="s">
        <v>142</v>
      </c>
      <c r="L116" s="612"/>
      <c r="M116" s="612"/>
    </row>
    <row r="117" spans="1:15" x14ac:dyDescent="0.2">
      <c r="A117" s="66" t="s">
        <v>350</v>
      </c>
      <c r="B117" s="322">
        <v>1</v>
      </c>
      <c r="C117" s="322" t="s">
        <v>142</v>
      </c>
      <c r="D117" s="322">
        <v>1</v>
      </c>
      <c r="E117" s="322"/>
      <c r="F117" s="322">
        <v>1</v>
      </c>
      <c r="G117" s="322" t="s">
        <v>142</v>
      </c>
      <c r="H117" s="322">
        <v>1</v>
      </c>
      <c r="I117" s="322"/>
      <c r="J117" s="294" t="str">
        <f t="shared" si="7"/>
        <v>-</v>
      </c>
      <c r="K117" s="294" t="str">
        <f t="shared" si="7"/>
        <v>-</v>
      </c>
      <c r="L117" s="612"/>
      <c r="M117" s="612"/>
    </row>
    <row r="118" spans="1:15" s="61" customFormat="1" x14ac:dyDescent="0.2">
      <c r="B118" s="267"/>
      <c r="C118" s="267"/>
      <c r="D118" s="267"/>
      <c r="E118" s="267"/>
      <c r="F118" s="267"/>
      <c r="G118" s="267"/>
      <c r="H118" s="267"/>
      <c r="I118" s="267"/>
      <c r="J118" s="267"/>
      <c r="K118" s="267"/>
      <c r="L118" s="612"/>
      <c r="M118" s="612"/>
      <c r="N118" s="2"/>
      <c r="O118" s="2"/>
    </row>
    <row r="119" spans="1:15" s="63" customFormat="1" x14ac:dyDescent="0.2">
      <c r="A119" s="63" t="s">
        <v>359</v>
      </c>
      <c r="B119" s="123">
        <v>66</v>
      </c>
      <c r="C119" s="268">
        <v>5</v>
      </c>
      <c r="D119" s="123">
        <v>61</v>
      </c>
      <c r="E119" s="123"/>
      <c r="F119" s="268">
        <v>72</v>
      </c>
      <c r="G119" s="123">
        <v>5</v>
      </c>
      <c r="H119" s="123">
        <v>67</v>
      </c>
      <c r="I119" s="125"/>
      <c r="J119" s="124">
        <f t="shared" si="7"/>
        <v>109.09090909090909</v>
      </c>
      <c r="K119" s="124">
        <f t="shared" si="7"/>
        <v>7.5757575757575761</v>
      </c>
      <c r="L119" s="612"/>
      <c r="M119" s="612"/>
      <c r="N119" s="2"/>
      <c r="O119" s="2"/>
    </row>
    <row r="120" spans="1:15" x14ac:dyDescent="0.2">
      <c r="A120" s="64" t="s">
        <v>344</v>
      </c>
      <c r="B120" s="125" t="s">
        <v>142</v>
      </c>
      <c r="C120" s="267" t="s">
        <v>142</v>
      </c>
      <c r="D120" s="125" t="s">
        <v>142</v>
      </c>
      <c r="E120" s="125"/>
      <c r="F120" s="267" t="s">
        <v>142</v>
      </c>
      <c r="G120" s="125" t="s">
        <v>142</v>
      </c>
      <c r="H120" s="125" t="s">
        <v>142</v>
      </c>
      <c r="I120" s="125"/>
      <c r="J120" s="125" t="s">
        <v>142</v>
      </c>
      <c r="K120" s="125" t="s">
        <v>142</v>
      </c>
      <c r="L120" s="612"/>
      <c r="M120" s="612"/>
    </row>
    <row r="121" spans="1:15" x14ac:dyDescent="0.2">
      <c r="A121" s="64" t="s">
        <v>345</v>
      </c>
      <c r="B121" s="125" t="s">
        <v>142</v>
      </c>
      <c r="C121" s="125" t="s">
        <v>142</v>
      </c>
      <c r="D121" s="125" t="s">
        <v>142</v>
      </c>
      <c r="E121" s="125"/>
      <c r="F121" s="125" t="s">
        <v>142</v>
      </c>
      <c r="G121" s="125" t="s">
        <v>142</v>
      </c>
      <c r="H121" s="125" t="s">
        <v>142</v>
      </c>
      <c r="I121" s="125"/>
      <c r="J121" s="125" t="s">
        <v>142</v>
      </c>
      <c r="K121" s="125" t="s">
        <v>142</v>
      </c>
      <c r="L121" s="612"/>
      <c r="M121" s="612"/>
    </row>
    <row r="122" spans="1:15" x14ac:dyDescent="0.2">
      <c r="A122" s="64" t="s">
        <v>346</v>
      </c>
      <c r="B122" s="125">
        <v>12</v>
      </c>
      <c r="C122" s="125">
        <v>1</v>
      </c>
      <c r="D122" s="125">
        <v>11</v>
      </c>
      <c r="E122" s="125"/>
      <c r="F122" s="125">
        <v>14</v>
      </c>
      <c r="G122" s="125">
        <v>1</v>
      </c>
      <c r="H122" s="125">
        <v>13</v>
      </c>
      <c r="I122" s="125"/>
      <c r="J122" s="124">
        <f t="shared" si="7"/>
        <v>116.66666666666667</v>
      </c>
      <c r="K122" s="124">
        <f t="shared" si="7"/>
        <v>8.3333333333333339</v>
      </c>
      <c r="L122" s="612"/>
      <c r="M122" s="612"/>
    </row>
    <row r="123" spans="1:15" x14ac:dyDescent="0.2">
      <c r="A123" s="64" t="s">
        <v>347</v>
      </c>
      <c r="B123" s="125">
        <v>50</v>
      </c>
      <c r="C123" s="267">
        <v>4</v>
      </c>
      <c r="D123" s="125">
        <v>46</v>
      </c>
      <c r="E123" s="125"/>
      <c r="F123" s="267">
        <v>54</v>
      </c>
      <c r="G123" s="125">
        <v>4</v>
      </c>
      <c r="H123" s="125">
        <v>50</v>
      </c>
      <c r="I123" s="125"/>
      <c r="J123" s="124">
        <f t="shared" si="7"/>
        <v>108</v>
      </c>
      <c r="K123" s="124">
        <f t="shared" si="7"/>
        <v>8</v>
      </c>
      <c r="L123" s="612"/>
      <c r="M123" s="612"/>
    </row>
    <row r="124" spans="1:15" x14ac:dyDescent="0.2">
      <c r="A124" s="64" t="s">
        <v>348</v>
      </c>
      <c r="B124" s="125">
        <v>1</v>
      </c>
      <c r="C124" s="267" t="s">
        <v>142</v>
      </c>
      <c r="D124" s="125">
        <v>1</v>
      </c>
      <c r="E124" s="125"/>
      <c r="F124" s="267">
        <v>1</v>
      </c>
      <c r="G124" s="125" t="s">
        <v>142</v>
      </c>
      <c r="H124" s="125">
        <v>1</v>
      </c>
      <c r="I124" s="125"/>
      <c r="J124" s="124" t="str">
        <f t="shared" si="7"/>
        <v>-</v>
      </c>
      <c r="K124" s="124" t="str">
        <f t="shared" si="7"/>
        <v>-</v>
      </c>
      <c r="L124" s="612"/>
      <c r="M124" s="612"/>
    </row>
    <row r="125" spans="1:15" x14ac:dyDescent="0.2">
      <c r="A125" s="64" t="s">
        <v>349</v>
      </c>
      <c r="B125" s="125">
        <v>3</v>
      </c>
      <c r="C125" s="267" t="s">
        <v>142</v>
      </c>
      <c r="D125" s="125">
        <v>3</v>
      </c>
      <c r="E125" s="125"/>
      <c r="F125" s="267">
        <v>3</v>
      </c>
      <c r="G125" s="125" t="s">
        <v>142</v>
      </c>
      <c r="H125" s="125">
        <v>3</v>
      </c>
      <c r="I125" s="125"/>
      <c r="J125" s="124" t="str">
        <f t="shared" si="7"/>
        <v>-</v>
      </c>
      <c r="K125" s="124" t="str">
        <f t="shared" si="7"/>
        <v>-</v>
      </c>
      <c r="L125" s="612"/>
      <c r="M125" s="612"/>
    </row>
    <row r="126" spans="1:15" x14ac:dyDescent="0.2">
      <c r="A126" s="64" t="s">
        <v>350</v>
      </c>
      <c r="B126" s="125" t="s">
        <v>142</v>
      </c>
      <c r="C126" s="267" t="s">
        <v>142</v>
      </c>
      <c r="D126" s="125" t="s">
        <v>142</v>
      </c>
      <c r="E126" s="125"/>
      <c r="F126" s="267" t="s">
        <v>142</v>
      </c>
      <c r="G126" s="125" t="s">
        <v>142</v>
      </c>
      <c r="H126" s="125" t="s">
        <v>142</v>
      </c>
      <c r="I126" s="125"/>
      <c r="J126" s="125" t="s">
        <v>142</v>
      </c>
      <c r="K126" s="125" t="s">
        <v>142</v>
      </c>
      <c r="L126" s="612"/>
      <c r="M126" s="612"/>
    </row>
    <row r="127" spans="1:15" s="61" customFormat="1" x14ac:dyDescent="0.2">
      <c r="B127" s="267"/>
      <c r="C127" s="267"/>
      <c r="D127" s="267"/>
      <c r="E127" s="267"/>
      <c r="F127" s="267"/>
      <c r="G127" s="267"/>
      <c r="H127" s="267"/>
      <c r="I127" s="267"/>
      <c r="J127" s="267"/>
      <c r="K127" s="267"/>
      <c r="L127" s="612"/>
      <c r="M127" s="612"/>
      <c r="N127" s="2"/>
      <c r="O127" s="2"/>
    </row>
    <row r="128" spans="1:15" s="63" customFormat="1" ht="10.5" customHeight="1" x14ac:dyDescent="0.2">
      <c r="A128" s="63" t="s">
        <v>350</v>
      </c>
      <c r="B128" s="123">
        <v>474</v>
      </c>
      <c r="C128" s="268">
        <v>62</v>
      </c>
      <c r="D128" s="123">
        <v>412</v>
      </c>
      <c r="E128" s="123"/>
      <c r="F128" s="268">
        <v>538</v>
      </c>
      <c r="G128" s="123">
        <v>65</v>
      </c>
      <c r="H128" s="123">
        <v>473</v>
      </c>
      <c r="I128" s="125"/>
      <c r="J128" s="124">
        <f t="shared" si="7"/>
        <v>113.50210970464136</v>
      </c>
      <c r="K128" s="124">
        <f t="shared" si="7"/>
        <v>13.713080168776372</v>
      </c>
      <c r="L128" s="612"/>
      <c r="M128" s="612"/>
      <c r="N128" s="2"/>
      <c r="O128" s="2"/>
    </row>
    <row r="129" spans="1:15" x14ac:dyDescent="0.2">
      <c r="A129" s="64" t="s">
        <v>344</v>
      </c>
      <c r="B129" s="125">
        <v>15</v>
      </c>
      <c r="C129" s="267">
        <v>1</v>
      </c>
      <c r="D129" s="125">
        <v>14</v>
      </c>
      <c r="E129" s="125"/>
      <c r="F129" s="267">
        <v>18</v>
      </c>
      <c r="G129" s="125">
        <v>1</v>
      </c>
      <c r="H129" s="125">
        <v>17</v>
      </c>
      <c r="I129" s="125"/>
      <c r="J129" s="124">
        <f t="shared" si="7"/>
        <v>120</v>
      </c>
      <c r="K129" s="124">
        <f t="shared" si="7"/>
        <v>6.666666666666667</v>
      </c>
      <c r="L129" s="612"/>
      <c r="M129" s="612"/>
    </row>
    <row r="130" spans="1:15" x14ac:dyDescent="0.2">
      <c r="A130" s="64" t="s">
        <v>345</v>
      </c>
      <c r="B130" s="124">
        <v>10</v>
      </c>
      <c r="C130" s="267">
        <v>1</v>
      </c>
      <c r="D130" s="125">
        <v>9</v>
      </c>
      <c r="E130" s="125"/>
      <c r="F130" s="267">
        <v>13</v>
      </c>
      <c r="G130" s="125">
        <v>1</v>
      </c>
      <c r="H130" s="124">
        <v>12</v>
      </c>
      <c r="I130" s="124"/>
      <c r="J130" s="124" t="str">
        <f t="shared" si="7"/>
        <v>-</v>
      </c>
      <c r="K130" s="124" t="str">
        <f t="shared" si="7"/>
        <v>-</v>
      </c>
      <c r="L130" s="612"/>
      <c r="M130" s="612"/>
    </row>
    <row r="131" spans="1:15" x14ac:dyDescent="0.2">
      <c r="A131" s="64" t="s">
        <v>346</v>
      </c>
      <c r="B131" s="124">
        <v>149</v>
      </c>
      <c r="C131" s="267">
        <v>14</v>
      </c>
      <c r="D131" s="125">
        <v>135</v>
      </c>
      <c r="E131" s="125"/>
      <c r="F131" s="267">
        <v>180</v>
      </c>
      <c r="G131" s="125">
        <v>14</v>
      </c>
      <c r="H131" s="125">
        <v>166</v>
      </c>
      <c r="I131" s="125"/>
      <c r="J131" s="124">
        <f t="shared" si="7"/>
        <v>120.80536912751678</v>
      </c>
      <c r="K131" s="124">
        <f t="shared" si="7"/>
        <v>9.3959731543624159</v>
      </c>
      <c r="L131" s="612"/>
      <c r="M131" s="612"/>
    </row>
    <row r="132" spans="1:15" x14ac:dyDescent="0.2">
      <c r="A132" s="64" t="s">
        <v>347</v>
      </c>
      <c r="B132" s="125">
        <v>86</v>
      </c>
      <c r="C132" s="267">
        <v>11</v>
      </c>
      <c r="D132" s="125">
        <v>75</v>
      </c>
      <c r="E132" s="484" t="s">
        <v>623</v>
      </c>
      <c r="F132" s="267">
        <v>90</v>
      </c>
      <c r="G132" s="125">
        <v>11</v>
      </c>
      <c r="H132" s="125">
        <v>79</v>
      </c>
      <c r="I132" s="484" t="s">
        <v>623</v>
      </c>
      <c r="J132" s="124">
        <f t="shared" si="7"/>
        <v>104.65116279069767</v>
      </c>
      <c r="K132" s="124">
        <f t="shared" si="7"/>
        <v>12.790697674418604</v>
      </c>
      <c r="L132" s="612"/>
      <c r="M132" s="612"/>
    </row>
    <row r="133" spans="1:15" x14ac:dyDescent="0.2">
      <c r="A133" s="64" t="s">
        <v>348</v>
      </c>
      <c r="B133" s="125">
        <v>15</v>
      </c>
      <c r="C133" s="267">
        <v>3</v>
      </c>
      <c r="D133" s="125">
        <v>12</v>
      </c>
      <c r="E133" s="125"/>
      <c r="F133" s="267">
        <v>15</v>
      </c>
      <c r="G133" s="125">
        <v>3</v>
      </c>
      <c r="H133" s="125">
        <v>12</v>
      </c>
      <c r="I133" s="125"/>
      <c r="J133" s="124">
        <f t="shared" si="7"/>
        <v>100</v>
      </c>
      <c r="K133" s="124">
        <f t="shared" si="7"/>
        <v>20</v>
      </c>
      <c r="L133" s="612"/>
      <c r="M133" s="612"/>
    </row>
    <row r="134" spans="1:15" x14ac:dyDescent="0.2">
      <c r="A134" s="64" t="s">
        <v>349</v>
      </c>
      <c r="B134" s="125">
        <v>80</v>
      </c>
      <c r="C134" s="267">
        <v>12</v>
      </c>
      <c r="D134" s="125">
        <v>68</v>
      </c>
      <c r="E134" s="125"/>
      <c r="F134" s="267">
        <v>90</v>
      </c>
      <c r="G134" s="125">
        <v>14</v>
      </c>
      <c r="H134" s="125">
        <v>76</v>
      </c>
      <c r="I134" s="125"/>
      <c r="J134" s="124">
        <f t="shared" si="7"/>
        <v>112.5</v>
      </c>
      <c r="K134" s="124">
        <f t="shared" si="7"/>
        <v>17.5</v>
      </c>
      <c r="L134" s="612"/>
      <c r="M134" s="612"/>
    </row>
    <row r="135" spans="1:15" x14ac:dyDescent="0.2">
      <c r="A135" s="66" t="s">
        <v>350</v>
      </c>
      <c r="B135" s="322">
        <v>119</v>
      </c>
      <c r="C135" s="294">
        <v>20</v>
      </c>
      <c r="D135" s="322">
        <v>99</v>
      </c>
      <c r="E135" s="322"/>
      <c r="F135" s="294">
        <v>132</v>
      </c>
      <c r="G135" s="322">
        <v>21</v>
      </c>
      <c r="H135" s="322">
        <v>111</v>
      </c>
      <c r="I135" s="322"/>
      <c r="J135" s="294">
        <f t="shared" si="7"/>
        <v>110.92436974789916</v>
      </c>
      <c r="K135" s="294">
        <f t="shared" si="7"/>
        <v>17.647058823529413</v>
      </c>
      <c r="L135" s="612"/>
      <c r="M135" s="612"/>
    </row>
    <row r="136" spans="1:15" x14ac:dyDescent="0.2">
      <c r="B136" s="156"/>
      <c r="C136" s="156"/>
      <c r="D136" s="156"/>
      <c r="E136" s="156"/>
      <c r="F136" s="156"/>
      <c r="G136" s="156"/>
      <c r="H136" s="156"/>
      <c r="I136" s="156"/>
      <c r="L136" s="612"/>
      <c r="M136" s="612"/>
    </row>
    <row r="137" spans="1:15" s="156" customFormat="1" x14ac:dyDescent="0.2">
      <c r="A137" s="156" t="s">
        <v>416</v>
      </c>
      <c r="B137" s="224"/>
      <c r="C137" s="224"/>
      <c r="F137" s="223"/>
      <c r="G137" s="223"/>
      <c r="H137" s="223"/>
      <c r="I137" s="223"/>
      <c r="J137" s="159"/>
      <c r="K137" s="159"/>
      <c r="L137" s="30"/>
      <c r="M137" s="30"/>
      <c r="N137" s="2"/>
      <c r="O137" s="2"/>
    </row>
    <row r="138" spans="1:15" s="156" customFormat="1" x14ac:dyDescent="0.2">
      <c r="A138" s="160" t="s">
        <v>417</v>
      </c>
      <c r="B138" s="223"/>
      <c r="C138" s="223"/>
      <c r="D138" s="223"/>
      <c r="E138" s="223"/>
      <c r="F138" s="223"/>
      <c r="G138" s="223"/>
      <c r="H138" s="223"/>
      <c r="I138" s="223"/>
      <c r="J138" s="159"/>
      <c r="K138" s="159"/>
      <c r="L138" s="30"/>
      <c r="M138" s="30"/>
      <c r="N138" s="2"/>
      <c r="O138" s="2"/>
    </row>
    <row r="139" spans="1:15" s="156" customFormat="1" x14ac:dyDescent="0.2">
      <c r="A139" s="160" t="s">
        <v>529</v>
      </c>
      <c r="B139" s="223"/>
      <c r="C139" s="223"/>
      <c r="D139" s="223"/>
      <c r="E139" s="223"/>
      <c r="F139" s="223"/>
      <c r="G139" s="223"/>
      <c r="H139" s="223"/>
      <c r="I139" s="223"/>
      <c r="J139" s="159"/>
      <c r="K139" s="159"/>
      <c r="L139" s="30"/>
      <c r="M139" s="30"/>
      <c r="N139" s="2"/>
      <c r="O139" s="2"/>
    </row>
    <row r="141" spans="1:15" x14ac:dyDescent="0.2">
      <c r="B141" s="267"/>
      <c r="C141" s="267"/>
      <c r="D141" s="267"/>
      <c r="E141" s="267"/>
      <c r="F141" s="267"/>
      <c r="G141" s="267"/>
      <c r="H141" s="267"/>
      <c r="I141" s="267"/>
      <c r="J141" s="267"/>
      <c r="K141" s="267"/>
    </row>
  </sheetData>
  <pageMargins left="0.74803149606299213" right="0.74803149606299213" top="0.98425196850393704" bottom="0.98425196850393704" header="0.51181102362204722" footer="0.51181102362204722"/>
  <pageSetup paperSize="9" scale="54" orientation="portrait" r:id="rId1"/>
  <headerFooter alignWithMargins="0"/>
  <rowBreaks count="1" manualBreakCount="1">
    <brk id="118"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N58"/>
  <sheetViews>
    <sheetView zoomScaleNormal="100" zoomScaleSheetLayoutView="100" workbookViewId="0">
      <pane ySplit="13" topLeftCell="A14" activePane="bottomLeft" state="frozen"/>
      <selection activeCell="E31" sqref="E31"/>
      <selection pane="bottomLeft"/>
    </sheetView>
  </sheetViews>
  <sheetFormatPr defaultColWidth="9.140625" defaultRowHeight="11.25" x14ac:dyDescent="0.2"/>
  <cols>
    <col min="1" max="1" width="21" style="118" customWidth="1"/>
    <col min="2" max="2" width="9.7109375" style="118" customWidth="1"/>
    <col min="3" max="3" width="12.5703125" style="118" customWidth="1"/>
    <col min="4" max="8" width="11.140625" style="118" customWidth="1"/>
    <col min="9" max="9" width="9" style="118" customWidth="1"/>
    <col min="10" max="12" width="11.140625" style="118" customWidth="1"/>
    <col min="13" max="13" width="8.28515625" style="118" customWidth="1"/>
    <col min="14" max="14" width="9.28515625" style="118" customWidth="1"/>
    <col min="15" max="16384" width="9.140625" style="118"/>
  </cols>
  <sheetData>
    <row r="1" spans="1:14" s="119" customFormat="1" ht="9.75" customHeight="1" x14ac:dyDescent="0.2">
      <c r="A1" s="119" t="s">
        <v>685</v>
      </c>
    </row>
    <row r="2" spans="1:14" s="119" customFormat="1" ht="11.25" hidden="1" customHeight="1" x14ac:dyDescent="0.2">
      <c r="A2" s="119" t="s">
        <v>317</v>
      </c>
    </row>
    <row r="3" spans="1:14" s="119" customFormat="1" ht="11.25" customHeight="1" x14ac:dyDescent="0.2">
      <c r="A3" s="120" t="s">
        <v>686</v>
      </c>
    </row>
    <row r="4" spans="1:14" s="119" customFormat="1" ht="11.25" hidden="1" customHeight="1" x14ac:dyDescent="0.2">
      <c r="A4" s="120" t="s">
        <v>317</v>
      </c>
    </row>
    <row r="5" spans="1:14" ht="11.25" customHeight="1" x14ac:dyDescent="0.2">
      <c r="A5" s="121"/>
      <c r="B5" s="121"/>
      <c r="C5" s="121"/>
      <c r="D5" s="121"/>
      <c r="E5" s="121"/>
      <c r="F5" s="121"/>
      <c r="G5" s="121"/>
      <c r="H5" s="121"/>
      <c r="I5" s="121"/>
      <c r="J5" s="121"/>
      <c r="K5" s="121"/>
      <c r="L5" s="121"/>
      <c r="M5" s="121"/>
      <c r="N5" s="121"/>
    </row>
    <row r="6" spans="1:14" s="119" customFormat="1" x14ac:dyDescent="0.2">
      <c r="A6" s="63"/>
      <c r="B6" s="4" t="s">
        <v>301</v>
      </c>
      <c r="C6" s="63"/>
      <c r="D6" s="63"/>
      <c r="E6" s="63"/>
      <c r="F6" s="63"/>
      <c r="G6" s="63"/>
      <c r="H6" s="63"/>
      <c r="I6" s="63"/>
      <c r="J6" s="63"/>
      <c r="K6" s="63"/>
      <c r="L6" s="63"/>
      <c r="M6" s="63"/>
      <c r="N6" s="63"/>
    </row>
    <row r="7" spans="1:14" s="119" customFormat="1" x14ac:dyDescent="0.2">
      <c r="A7" s="65"/>
      <c r="B7" s="18" t="s">
        <v>302</v>
      </c>
      <c r="C7" s="68"/>
      <c r="D7" s="68"/>
      <c r="E7" s="68"/>
      <c r="F7" s="68"/>
      <c r="G7" s="68"/>
      <c r="H7" s="68"/>
      <c r="I7" s="68"/>
      <c r="J7" s="68"/>
      <c r="K7" s="68"/>
      <c r="L7" s="68"/>
      <c r="M7" s="68"/>
      <c r="N7" s="68"/>
    </row>
    <row r="8" spans="1:14" s="119" customFormat="1" x14ac:dyDescent="0.2">
      <c r="A8" s="63" t="s">
        <v>20</v>
      </c>
      <c r="B8" s="63" t="s">
        <v>153</v>
      </c>
      <c r="C8" s="63" t="s">
        <v>270</v>
      </c>
      <c r="D8" s="63" t="s">
        <v>271</v>
      </c>
      <c r="E8" s="63"/>
      <c r="F8" s="63"/>
      <c r="G8" s="63"/>
      <c r="H8" s="63"/>
      <c r="I8" s="63"/>
      <c r="J8" s="63" t="s">
        <v>272</v>
      </c>
      <c r="K8" s="63"/>
      <c r="L8" s="63"/>
      <c r="M8" s="63"/>
      <c r="N8" s="63" t="s">
        <v>273</v>
      </c>
    </row>
    <row r="9" spans="1:14" s="119" customFormat="1" x14ac:dyDescent="0.2">
      <c r="A9" s="65" t="s">
        <v>95</v>
      </c>
      <c r="B9" s="65" t="s">
        <v>101</v>
      </c>
      <c r="C9" s="63" t="s">
        <v>274</v>
      </c>
      <c r="D9" s="67" t="s">
        <v>275</v>
      </c>
      <c r="E9" s="68"/>
      <c r="F9" s="68"/>
      <c r="G9" s="68"/>
      <c r="H9" s="68"/>
      <c r="I9" s="68"/>
      <c r="J9" s="67" t="s">
        <v>276</v>
      </c>
      <c r="K9" s="68"/>
      <c r="L9" s="68"/>
      <c r="M9" s="68"/>
      <c r="N9" s="65" t="s">
        <v>216</v>
      </c>
    </row>
    <row r="10" spans="1:14" s="119" customFormat="1" x14ac:dyDescent="0.2">
      <c r="A10" s="63"/>
      <c r="B10" s="63"/>
      <c r="C10" s="65" t="s">
        <v>277</v>
      </c>
      <c r="D10" s="63" t="s">
        <v>278</v>
      </c>
      <c r="E10" s="63" t="s">
        <v>279</v>
      </c>
      <c r="F10" s="63" t="s">
        <v>280</v>
      </c>
      <c r="G10" s="63" t="s">
        <v>281</v>
      </c>
      <c r="H10" s="63" t="s">
        <v>282</v>
      </c>
      <c r="I10" s="63" t="s">
        <v>273</v>
      </c>
      <c r="J10" s="63" t="s">
        <v>283</v>
      </c>
      <c r="K10" s="63" t="s">
        <v>284</v>
      </c>
      <c r="L10" s="63" t="s">
        <v>285</v>
      </c>
      <c r="M10" s="63" t="s">
        <v>286</v>
      </c>
      <c r="N10" s="63"/>
    </row>
    <row r="11" spans="1:14" s="119" customFormat="1" x14ac:dyDescent="0.2">
      <c r="A11" s="63"/>
      <c r="B11" s="63"/>
      <c r="C11" s="65" t="s">
        <v>287</v>
      </c>
      <c r="D11" s="63" t="s">
        <v>288</v>
      </c>
      <c r="E11" s="65" t="s">
        <v>289</v>
      </c>
      <c r="F11" s="65" t="s">
        <v>290</v>
      </c>
      <c r="G11" s="65" t="s">
        <v>291</v>
      </c>
      <c r="H11" s="65" t="s">
        <v>292</v>
      </c>
      <c r="I11" s="65" t="s">
        <v>216</v>
      </c>
      <c r="J11" s="65" t="s">
        <v>283</v>
      </c>
      <c r="K11" s="65" t="s">
        <v>293</v>
      </c>
      <c r="L11" s="65" t="s">
        <v>294</v>
      </c>
      <c r="M11" s="65" t="s">
        <v>295</v>
      </c>
      <c r="N11" s="63"/>
    </row>
    <row r="12" spans="1:14" s="119" customFormat="1" x14ac:dyDescent="0.2">
      <c r="A12" s="63"/>
      <c r="B12" s="63"/>
      <c r="C12" s="63"/>
      <c r="D12" s="65" t="s">
        <v>296</v>
      </c>
      <c r="E12" s="65" t="s">
        <v>297</v>
      </c>
      <c r="F12" s="65" t="s">
        <v>298</v>
      </c>
      <c r="G12" s="65" t="s">
        <v>299</v>
      </c>
      <c r="H12" s="63"/>
      <c r="I12" s="63"/>
      <c r="J12" s="63"/>
      <c r="K12" s="63"/>
      <c r="L12" s="63"/>
      <c r="M12" s="63"/>
      <c r="N12" s="63"/>
    </row>
    <row r="13" spans="1:14" s="119" customFormat="1" x14ac:dyDescent="0.2">
      <c r="A13" s="68"/>
      <c r="B13" s="68"/>
      <c r="C13" s="68"/>
      <c r="D13" s="67" t="s">
        <v>300</v>
      </c>
      <c r="E13" s="68"/>
      <c r="F13" s="68"/>
      <c r="G13" s="68"/>
      <c r="H13" s="68"/>
      <c r="I13" s="68"/>
      <c r="J13" s="68"/>
      <c r="K13" s="68"/>
      <c r="L13" s="68"/>
      <c r="M13" s="68"/>
      <c r="N13" s="68"/>
    </row>
    <row r="14" spans="1:14" s="187" customFormat="1" x14ac:dyDescent="0.2">
      <c r="B14" s="84"/>
      <c r="C14" s="84"/>
      <c r="D14" s="84"/>
      <c r="E14" s="84"/>
      <c r="F14" s="84"/>
      <c r="G14" s="84"/>
      <c r="H14" s="84"/>
      <c r="I14" s="84"/>
      <c r="J14" s="84"/>
      <c r="K14" s="84"/>
      <c r="L14" s="84"/>
      <c r="M14" s="84"/>
      <c r="N14" s="84"/>
    </row>
    <row r="15" spans="1:14" s="119" customFormat="1" x14ac:dyDescent="0.2">
      <c r="A15" s="70" t="s">
        <v>167</v>
      </c>
      <c r="B15" s="329">
        <v>270</v>
      </c>
      <c r="C15" s="464">
        <v>66</v>
      </c>
      <c r="D15" s="324" t="s">
        <v>142</v>
      </c>
      <c r="E15" s="464">
        <v>15</v>
      </c>
      <c r="F15" s="464">
        <v>50</v>
      </c>
      <c r="G15" s="464">
        <v>10</v>
      </c>
      <c r="H15" s="464">
        <v>10</v>
      </c>
      <c r="I15" s="324" t="s">
        <v>142</v>
      </c>
      <c r="J15" s="464">
        <v>6</v>
      </c>
      <c r="K15" s="464">
        <v>22</v>
      </c>
      <c r="L15" s="329">
        <v>52</v>
      </c>
      <c r="M15" s="464">
        <v>4</v>
      </c>
      <c r="N15" s="464">
        <v>35</v>
      </c>
    </row>
    <row r="16" spans="1:14" s="119" customFormat="1" x14ac:dyDescent="0.2">
      <c r="A16" s="70"/>
      <c r="B16" s="328" t="s">
        <v>142</v>
      </c>
      <c r="C16" s="465" t="s">
        <v>142</v>
      </c>
      <c r="D16" s="143" t="s">
        <v>142</v>
      </c>
      <c r="E16" s="465" t="s">
        <v>142</v>
      </c>
      <c r="F16" s="465" t="s">
        <v>142</v>
      </c>
      <c r="G16" s="465" t="s">
        <v>142</v>
      </c>
      <c r="H16" s="465" t="s">
        <v>142</v>
      </c>
      <c r="I16" s="143" t="s">
        <v>142</v>
      </c>
      <c r="J16" s="465" t="s">
        <v>142</v>
      </c>
      <c r="K16" s="465" t="s">
        <v>142</v>
      </c>
      <c r="L16" s="328" t="s">
        <v>142</v>
      </c>
      <c r="M16" s="465" t="s">
        <v>142</v>
      </c>
      <c r="N16" s="465" t="s">
        <v>142</v>
      </c>
    </row>
    <row r="17" spans="1:14" x14ac:dyDescent="0.2">
      <c r="A17" s="64" t="s">
        <v>168</v>
      </c>
      <c r="B17" s="328">
        <v>35</v>
      </c>
      <c r="C17" s="465">
        <v>12</v>
      </c>
      <c r="D17" s="143" t="s">
        <v>142</v>
      </c>
      <c r="E17" s="465">
        <v>3</v>
      </c>
      <c r="F17" s="465" t="s">
        <v>142</v>
      </c>
      <c r="G17" s="465">
        <v>2</v>
      </c>
      <c r="H17" s="465" t="s">
        <v>142</v>
      </c>
      <c r="I17" s="143" t="s">
        <v>142</v>
      </c>
      <c r="J17" s="465" t="s">
        <v>142</v>
      </c>
      <c r="K17" s="465">
        <v>1</v>
      </c>
      <c r="L17" s="328">
        <v>11</v>
      </c>
      <c r="M17" s="465" t="s">
        <v>142</v>
      </c>
      <c r="N17" s="465">
        <v>6</v>
      </c>
    </row>
    <row r="18" spans="1:14" s="163" customFormat="1" x14ac:dyDescent="0.2">
      <c r="A18" s="160" t="s">
        <v>265</v>
      </c>
      <c r="B18" s="537">
        <v>8</v>
      </c>
      <c r="C18" s="538">
        <v>1</v>
      </c>
      <c r="D18" s="538" t="s">
        <v>142</v>
      </c>
      <c r="E18" s="538">
        <v>1</v>
      </c>
      <c r="F18" s="538" t="s">
        <v>142</v>
      </c>
      <c r="G18" s="538" t="s">
        <v>142</v>
      </c>
      <c r="H18" s="538" t="s">
        <v>142</v>
      </c>
      <c r="I18" s="538" t="s">
        <v>142</v>
      </c>
      <c r="J18" s="538" t="s">
        <v>142</v>
      </c>
      <c r="K18" s="538" t="s">
        <v>142</v>
      </c>
      <c r="L18" s="537">
        <v>4</v>
      </c>
      <c r="M18" s="538" t="s">
        <v>142</v>
      </c>
      <c r="N18" s="538">
        <v>2</v>
      </c>
    </row>
    <row r="19" spans="1:14" s="164" customFormat="1" x14ac:dyDescent="0.2">
      <c r="A19" s="156" t="s">
        <v>169</v>
      </c>
      <c r="B19" s="331">
        <v>3</v>
      </c>
      <c r="C19" s="143">
        <v>1</v>
      </c>
      <c r="D19" s="161" t="s">
        <v>142</v>
      </c>
      <c r="E19" s="143" t="s">
        <v>142</v>
      </c>
      <c r="F19" s="143">
        <v>2</v>
      </c>
      <c r="G19" s="143" t="s">
        <v>142</v>
      </c>
      <c r="H19" s="143" t="s">
        <v>142</v>
      </c>
      <c r="I19" s="161" t="s">
        <v>142</v>
      </c>
      <c r="J19" s="130" t="s">
        <v>142</v>
      </c>
      <c r="K19" s="145" t="s">
        <v>142</v>
      </c>
      <c r="L19" s="331" t="s">
        <v>142</v>
      </c>
      <c r="M19" s="143" t="s">
        <v>142</v>
      </c>
      <c r="N19" s="143" t="s">
        <v>142</v>
      </c>
    </row>
    <row r="20" spans="1:14" s="164" customFormat="1" x14ac:dyDescent="0.2">
      <c r="A20" s="156" t="s">
        <v>170</v>
      </c>
      <c r="B20" s="331">
        <v>11</v>
      </c>
      <c r="C20" s="143">
        <v>3</v>
      </c>
      <c r="D20" s="161" t="s">
        <v>142</v>
      </c>
      <c r="E20" s="143">
        <v>1</v>
      </c>
      <c r="F20" s="143">
        <v>1</v>
      </c>
      <c r="G20" s="143" t="s">
        <v>142</v>
      </c>
      <c r="H20" s="143">
        <v>1</v>
      </c>
      <c r="I20" s="161" t="s">
        <v>142</v>
      </c>
      <c r="J20" s="161" t="s">
        <v>142</v>
      </c>
      <c r="K20" s="145">
        <v>1</v>
      </c>
      <c r="L20" s="331">
        <v>4</v>
      </c>
      <c r="M20" s="143" t="s">
        <v>142</v>
      </c>
      <c r="N20" s="143" t="s">
        <v>142</v>
      </c>
    </row>
    <row r="21" spans="1:14" s="164" customFormat="1" x14ac:dyDescent="0.2">
      <c r="A21" s="156" t="s">
        <v>171</v>
      </c>
      <c r="B21" s="331">
        <v>13</v>
      </c>
      <c r="C21" s="143">
        <v>6</v>
      </c>
      <c r="D21" s="161" t="s">
        <v>142</v>
      </c>
      <c r="E21" s="143">
        <v>2</v>
      </c>
      <c r="F21" s="143">
        <v>1</v>
      </c>
      <c r="G21" s="143">
        <v>1</v>
      </c>
      <c r="H21" s="143" t="s">
        <v>142</v>
      </c>
      <c r="I21" s="161" t="s">
        <v>142</v>
      </c>
      <c r="J21" s="143" t="s">
        <v>142</v>
      </c>
      <c r="K21" s="145">
        <v>2</v>
      </c>
      <c r="L21" s="331">
        <v>1</v>
      </c>
      <c r="M21" s="143" t="s">
        <v>142</v>
      </c>
      <c r="N21" s="143" t="s">
        <v>142</v>
      </c>
    </row>
    <row r="22" spans="1:14" s="164" customFormat="1" x14ac:dyDescent="0.2">
      <c r="A22" s="156"/>
      <c r="B22" s="331"/>
      <c r="C22" s="143"/>
      <c r="D22" s="161"/>
      <c r="E22" s="143"/>
      <c r="F22" s="143"/>
      <c r="G22" s="143"/>
      <c r="H22" s="143"/>
      <c r="I22" s="161"/>
      <c r="J22" s="143"/>
      <c r="K22" s="145"/>
      <c r="L22" s="331"/>
      <c r="M22" s="143"/>
      <c r="N22" s="143"/>
    </row>
    <row r="23" spans="1:14" s="164" customFormat="1" x14ac:dyDescent="0.2">
      <c r="A23" s="156" t="s">
        <v>172</v>
      </c>
      <c r="B23" s="466">
        <v>8</v>
      </c>
      <c r="C23" s="295">
        <v>2</v>
      </c>
      <c r="D23" s="161" t="s">
        <v>142</v>
      </c>
      <c r="E23" s="295" t="s">
        <v>142</v>
      </c>
      <c r="F23" s="161">
        <v>3</v>
      </c>
      <c r="G23" s="161" t="s">
        <v>142</v>
      </c>
      <c r="H23" s="295" t="s">
        <v>142</v>
      </c>
      <c r="I23" s="161" t="s">
        <v>142</v>
      </c>
      <c r="J23" s="143" t="s">
        <v>142</v>
      </c>
      <c r="K23" s="145">
        <v>1</v>
      </c>
      <c r="L23" s="466">
        <v>2</v>
      </c>
      <c r="M23" s="161" t="s">
        <v>142</v>
      </c>
      <c r="N23" s="295" t="s">
        <v>142</v>
      </c>
    </row>
    <row r="24" spans="1:14" s="164" customFormat="1" x14ac:dyDescent="0.2">
      <c r="A24" s="156" t="s">
        <v>173</v>
      </c>
      <c r="B24" s="466">
        <v>8</v>
      </c>
      <c r="C24" s="295">
        <v>2</v>
      </c>
      <c r="D24" s="161" t="s">
        <v>142</v>
      </c>
      <c r="E24" s="295" t="s">
        <v>142</v>
      </c>
      <c r="F24" s="161">
        <v>1</v>
      </c>
      <c r="G24" s="161">
        <v>1</v>
      </c>
      <c r="H24" s="295" t="s">
        <v>142</v>
      </c>
      <c r="I24" s="161" t="s">
        <v>142</v>
      </c>
      <c r="J24" s="143" t="s">
        <v>142</v>
      </c>
      <c r="K24" s="145" t="s">
        <v>142</v>
      </c>
      <c r="L24" s="466">
        <v>1</v>
      </c>
      <c r="M24" s="161" t="s">
        <v>142</v>
      </c>
      <c r="N24" s="295">
        <v>3</v>
      </c>
    </row>
    <row r="25" spans="1:14" s="164" customFormat="1" x14ac:dyDescent="0.2">
      <c r="A25" s="156" t="s">
        <v>174</v>
      </c>
      <c r="B25" s="332">
        <v>5</v>
      </c>
      <c r="C25" s="161">
        <v>1</v>
      </c>
      <c r="D25" s="161" t="s">
        <v>142</v>
      </c>
      <c r="E25" s="161" t="s">
        <v>142</v>
      </c>
      <c r="F25" s="161" t="s">
        <v>142</v>
      </c>
      <c r="G25" s="161" t="s">
        <v>142</v>
      </c>
      <c r="H25" s="161" t="s">
        <v>142</v>
      </c>
      <c r="I25" s="161" t="s">
        <v>142</v>
      </c>
      <c r="J25" s="161">
        <v>1</v>
      </c>
      <c r="K25" s="295" t="s">
        <v>142</v>
      </c>
      <c r="L25" s="332">
        <v>1</v>
      </c>
      <c r="M25" s="161" t="s">
        <v>142</v>
      </c>
      <c r="N25" s="161">
        <v>2</v>
      </c>
    </row>
    <row r="26" spans="1:14" s="164" customFormat="1" x14ac:dyDescent="0.2">
      <c r="A26" s="156" t="s">
        <v>175</v>
      </c>
      <c r="B26" s="332">
        <v>3</v>
      </c>
      <c r="C26" s="161">
        <v>3</v>
      </c>
      <c r="D26" s="161" t="s">
        <v>142</v>
      </c>
      <c r="E26" s="161" t="s">
        <v>142</v>
      </c>
      <c r="F26" s="161" t="s">
        <v>142</v>
      </c>
      <c r="G26" s="161" t="s">
        <v>142</v>
      </c>
      <c r="H26" s="161" t="s">
        <v>142</v>
      </c>
      <c r="I26" s="161" t="s">
        <v>142</v>
      </c>
      <c r="J26" s="161" t="s">
        <v>142</v>
      </c>
      <c r="K26" s="295" t="s">
        <v>142</v>
      </c>
      <c r="L26" s="332" t="s">
        <v>142</v>
      </c>
      <c r="M26" s="161" t="s">
        <v>142</v>
      </c>
      <c r="N26" s="161" t="s">
        <v>142</v>
      </c>
    </row>
    <row r="27" spans="1:14" s="164" customFormat="1" x14ac:dyDescent="0.2">
      <c r="A27" s="156" t="s">
        <v>176</v>
      </c>
      <c r="B27" s="332">
        <v>3</v>
      </c>
      <c r="C27" s="161">
        <v>2</v>
      </c>
      <c r="D27" s="161" t="s">
        <v>142</v>
      </c>
      <c r="E27" s="161" t="s">
        <v>142</v>
      </c>
      <c r="F27" s="161" t="s">
        <v>142</v>
      </c>
      <c r="G27" s="161" t="s">
        <v>142</v>
      </c>
      <c r="H27" s="161">
        <v>1</v>
      </c>
      <c r="I27" s="161" t="s">
        <v>142</v>
      </c>
      <c r="J27" s="161" t="s">
        <v>142</v>
      </c>
      <c r="K27" s="295" t="s">
        <v>142</v>
      </c>
      <c r="L27" s="332" t="s">
        <v>142</v>
      </c>
      <c r="M27" s="161" t="s">
        <v>142</v>
      </c>
      <c r="N27" s="161" t="s">
        <v>142</v>
      </c>
    </row>
    <row r="28" spans="1:14" s="164" customFormat="1" x14ac:dyDescent="0.2">
      <c r="A28" s="156"/>
      <c r="B28" s="332"/>
      <c r="C28" s="161"/>
      <c r="D28" s="161"/>
      <c r="E28" s="161"/>
      <c r="F28" s="161"/>
      <c r="G28" s="161"/>
      <c r="H28" s="161"/>
      <c r="I28" s="161"/>
      <c r="J28" s="161"/>
      <c r="K28" s="295"/>
      <c r="L28" s="332"/>
      <c r="M28" s="161"/>
      <c r="N28" s="161"/>
    </row>
    <row r="29" spans="1:14" s="164" customFormat="1" x14ac:dyDescent="0.2">
      <c r="A29" s="156" t="s">
        <v>177</v>
      </c>
      <c r="B29" s="332">
        <v>38</v>
      </c>
      <c r="C29" s="161">
        <v>1</v>
      </c>
      <c r="D29" s="161" t="s">
        <v>142</v>
      </c>
      <c r="E29" s="161">
        <v>6</v>
      </c>
      <c r="F29" s="161">
        <v>4</v>
      </c>
      <c r="G29" s="161">
        <v>2</v>
      </c>
      <c r="H29" s="161">
        <v>2</v>
      </c>
      <c r="I29" s="161" t="s">
        <v>142</v>
      </c>
      <c r="J29" s="161">
        <v>2</v>
      </c>
      <c r="K29" s="295">
        <v>6</v>
      </c>
      <c r="L29" s="332">
        <v>11</v>
      </c>
      <c r="M29" s="161">
        <v>1</v>
      </c>
      <c r="N29" s="161">
        <v>3</v>
      </c>
    </row>
    <row r="30" spans="1:14" s="163" customFormat="1" x14ac:dyDescent="0.2">
      <c r="A30" s="160" t="s">
        <v>236</v>
      </c>
      <c r="B30" s="467">
        <v>2</v>
      </c>
      <c r="C30" s="275" t="s">
        <v>142</v>
      </c>
      <c r="D30" s="275" t="s">
        <v>142</v>
      </c>
      <c r="E30" s="275" t="s">
        <v>142</v>
      </c>
      <c r="F30" s="275" t="s">
        <v>142</v>
      </c>
      <c r="G30" s="275" t="s">
        <v>142</v>
      </c>
      <c r="H30" s="275" t="s">
        <v>142</v>
      </c>
      <c r="I30" s="275" t="s">
        <v>142</v>
      </c>
      <c r="J30" s="275" t="s">
        <v>142</v>
      </c>
      <c r="K30" s="539" t="s">
        <v>142</v>
      </c>
      <c r="L30" s="467">
        <v>2</v>
      </c>
      <c r="M30" s="275" t="s">
        <v>142</v>
      </c>
      <c r="N30" s="275" t="s">
        <v>142</v>
      </c>
    </row>
    <row r="31" spans="1:14" s="164" customFormat="1" x14ac:dyDescent="0.2">
      <c r="A31" s="156" t="s">
        <v>178</v>
      </c>
      <c r="B31" s="332">
        <v>3</v>
      </c>
      <c r="C31" s="161" t="s">
        <v>142</v>
      </c>
      <c r="D31" s="161" t="s">
        <v>142</v>
      </c>
      <c r="E31" s="161">
        <v>1</v>
      </c>
      <c r="F31" s="161" t="s">
        <v>142</v>
      </c>
      <c r="G31" s="161" t="s">
        <v>142</v>
      </c>
      <c r="H31" s="161" t="s">
        <v>142</v>
      </c>
      <c r="I31" s="161" t="s">
        <v>142</v>
      </c>
      <c r="J31" s="161" t="s">
        <v>142</v>
      </c>
      <c r="K31" s="295" t="s">
        <v>142</v>
      </c>
      <c r="L31" s="332" t="s">
        <v>142</v>
      </c>
      <c r="M31" s="161" t="s">
        <v>142</v>
      </c>
      <c r="N31" s="161">
        <v>2</v>
      </c>
    </row>
    <row r="32" spans="1:14" s="164" customFormat="1" x14ac:dyDescent="0.2">
      <c r="A32" s="156" t="s">
        <v>179</v>
      </c>
      <c r="B32" s="332">
        <v>49</v>
      </c>
      <c r="C32" s="161">
        <v>10</v>
      </c>
      <c r="D32" s="161" t="s">
        <v>142</v>
      </c>
      <c r="E32" s="161">
        <v>1</v>
      </c>
      <c r="F32" s="161">
        <v>14</v>
      </c>
      <c r="G32" s="161">
        <v>3</v>
      </c>
      <c r="H32" s="161">
        <v>2</v>
      </c>
      <c r="I32" s="161" t="s">
        <v>142</v>
      </c>
      <c r="J32" s="161">
        <v>1</v>
      </c>
      <c r="K32" s="162">
        <v>2</v>
      </c>
      <c r="L32" s="332">
        <v>9</v>
      </c>
      <c r="M32" s="161">
        <v>1</v>
      </c>
      <c r="N32" s="161">
        <v>6</v>
      </c>
    </row>
    <row r="33" spans="1:14" s="163" customFormat="1" x14ac:dyDescent="0.2">
      <c r="A33" s="160" t="s">
        <v>266</v>
      </c>
      <c r="B33" s="467">
        <v>5</v>
      </c>
      <c r="C33" s="275">
        <v>1</v>
      </c>
      <c r="D33" s="275" t="s">
        <v>142</v>
      </c>
      <c r="E33" s="275" t="s">
        <v>142</v>
      </c>
      <c r="F33" s="275">
        <v>1</v>
      </c>
      <c r="G33" s="275" t="s">
        <v>142</v>
      </c>
      <c r="H33" s="275" t="s">
        <v>142</v>
      </c>
      <c r="I33" s="275" t="s">
        <v>142</v>
      </c>
      <c r="J33" s="275" t="s">
        <v>142</v>
      </c>
      <c r="K33" s="276" t="s">
        <v>142</v>
      </c>
      <c r="L33" s="467">
        <v>1</v>
      </c>
      <c r="M33" s="275" t="s">
        <v>142</v>
      </c>
      <c r="N33" s="275">
        <v>2</v>
      </c>
    </row>
    <row r="34" spans="1:14" s="164" customFormat="1" x14ac:dyDescent="0.2">
      <c r="A34" s="156"/>
      <c r="B34" s="332"/>
      <c r="C34" s="161"/>
      <c r="D34" s="161"/>
      <c r="E34" s="161"/>
      <c r="F34" s="161"/>
      <c r="G34" s="161"/>
      <c r="H34" s="161"/>
      <c r="I34" s="161"/>
      <c r="J34" s="161"/>
      <c r="K34" s="162"/>
      <c r="L34" s="332"/>
      <c r="M34" s="161"/>
      <c r="N34" s="161"/>
    </row>
    <row r="35" spans="1:14" s="164" customFormat="1" x14ac:dyDescent="0.2">
      <c r="A35" s="156" t="s">
        <v>180</v>
      </c>
      <c r="B35" s="332">
        <v>10</v>
      </c>
      <c r="C35" s="161">
        <v>3</v>
      </c>
      <c r="D35" s="161" t="s">
        <v>142</v>
      </c>
      <c r="E35" s="161" t="s">
        <v>142</v>
      </c>
      <c r="F35" s="161">
        <v>4</v>
      </c>
      <c r="G35" s="161" t="s">
        <v>142</v>
      </c>
      <c r="H35" s="161" t="s">
        <v>142</v>
      </c>
      <c r="I35" s="161" t="s">
        <v>142</v>
      </c>
      <c r="J35" s="161" t="s">
        <v>142</v>
      </c>
      <c r="K35" s="162">
        <v>1</v>
      </c>
      <c r="L35" s="332" t="s">
        <v>142</v>
      </c>
      <c r="M35" s="161" t="s">
        <v>142</v>
      </c>
      <c r="N35" s="161">
        <v>2</v>
      </c>
    </row>
    <row r="36" spans="1:14" x14ac:dyDescent="0.2">
      <c r="A36" s="64" t="s">
        <v>181</v>
      </c>
      <c r="B36" s="332">
        <v>12</v>
      </c>
      <c r="C36" s="161">
        <v>4</v>
      </c>
      <c r="D36" s="161" t="s">
        <v>142</v>
      </c>
      <c r="E36" s="161" t="s">
        <v>142</v>
      </c>
      <c r="F36" s="161">
        <v>3</v>
      </c>
      <c r="G36" s="161" t="s">
        <v>142</v>
      </c>
      <c r="H36" s="161">
        <v>2</v>
      </c>
      <c r="I36" s="161" t="s">
        <v>142</v>
      </c>
      <c r="J36" s="161" t="s">
        <v>142</v>
      </c>
      <c r="K36" s="162">
        <v>2</v>
      </c>
      <c r="L36" s="332">
        <v>1</v>
      </c>
      <c r="M36" s="161" t="s">
        <v>142</v>
      </c>
      <c r="N36" s="161" t="s">
        <v>142</v>
      </c>
    </row>
    <row r="37" spans="1:14" x14ac:dyDescent="0.2">
      <c r="A37" s="64" t="s">
        <v>182</v>
      </c>
      <c r="B37" s="332">
        <v>9</v>
      </c>
      <c r="C37" s="161">
        <v>1</v>
      </c>
      <c r="D37" s="161" t="s">
        <v>142</v>
      </c>
      <c r="E37" s="161" t="s">
        <v>142</v>
      </c>
      <c r="F37" s="161">
        <v>2</v>
      </c>
      <c r="G37" s="161">
        <v>1</v>
      </c>
      <c r="H37" s="161" t="s">
        <v>142</v>
      </c>
      <c r="I37" s="161" t="s">
        <v>142</v>
      </c>
      <c r="J37" s="161">
        <v>1</v>
      </c>
      <c r="K37" s="162">
        <v>1</v>
      </c>
      <c r="L37" s="332">
        <v>1</v>
      </c>
      <c r="M37" s="161" t="s">
        <v>142</v>
      </c>
      <c r="N37" s="161">
        <v>2</v>
      </c>
    </row>
    <row r="38" spans="1:14" x14ac:dyDescent="0.2">
      <c r="A38" s="64" t="s">
        <v>183</v>
      </c>
      <c r="B38" s="332">
        <v>14</v>
      </c>
      <c r="C38" s="161">
        <v>3</v>
      </c>
      <c r="D38" s="161" t="s">
        <v>142</v>
      </c>
      <c r="E38" s="161" t="s">
        <v>142</v>
      </c>
      <c r="F38" s="161">
        <v>3</v>
      </c>
      <c r="G38" s="161" t="s">
        <v>142</v>
      </c>
      <c r="H38" s="161" t="s">
        <v>142</v>
      </c>
      <c r="I38" s="161" t="s">
        <v>142</v>
      </c>
      <c r="J38" s="161" t="s">
        <v>142</v>
      </c>
      <c r="K38" s="162">
        <v>2</v>
      </c>
      <c r="L38" s="332">
        <v>3</v>
      </c>
      <c r="M38" s="161">
        <v>2</v>
      </c>
      <c r="N38" s="161">
        <v>1</v>
      </c>
    </row>
    <row r="39" spans="1:14" x14ac:dyDescent="0.2">
      <c r="A39" s="64" t="s">
        <v>184</v>
      </c>
      <c r="B39" s="332">
        <v>6</v>
      </c>
      <c r="C39" s="161">
        <v>2</v>
      </c>
      <c r="D39" s="161" t="s">
        <v>142</v>
      </c>
      <c r="E39" s="161" t="s">
        <v>142</v>
      </c>
      <c r="F39" s="161">
        <v>1</v>
      </c>
      <c r="G39" s="161" t="s">
        <v>142</v>
      </c>
      <c r="H39" s="161">
        <v>1</v>
      </c>
      <c r="I39" s="161" t="s">
        <v>142</v>
      </c>
      <c r="J39" s="161" t="s">
        <v>142</v>
      </c>
      <c r="K39" s="162">
        <v>1</v>
      </c>
      <c r="L39" s="332" t="s">
        <v>142</v>
      </c>
      <c r="M39" s="161" t="s">
        <v>142</v>
      </c>
      <c r="N39" s="161">
        <v>1</v>
      </c>
    </row>
    <row r="40" spans="1:14" x14ac:dyDescent="0.2">
      <c r="A40" s="64"/>
      <c r="B40" s="332"/>
      <c r="C40" s="161"/>
      <c r="D40" s="161"/>
      <c r="E40" s="161"/>
      <c r="F40" s="161"/>
      <c r="G40" s="161"/>
      <c r="H40" s="161"/>
      <c r="I40" s="161"/>
      <c r="J40" s="161"/>
      <c r="K40" s="162"/>
      <c r="L40" s="332"/>
      <c r="M40" s="161"/>
      <c r="N40" s="161"/>
    </row>
    <row r="41" spans="1:14" x14ac:dyDescent="0.2">
      <c r="A41" s="64" t="s">
        <v>185</v>
      </c>
      <c r="B41" s="332">
        <v>14</v>
      </c>
      <c r="C41" s="161">
        <v>3</v>
      </c>
      <c r="D41" s="161" t="s">
        <v>142</v>
      </c>
      <c r="E41" s="161">
        <v>1</v>
      </c>
      <c r="F41" s="161">
        <v>5</v>
      </c>
      <c r="G41" s="161" t="s">
        <v>142</v>
      </c>
      <c r="H41" s="161" t="s">
        <v>142</v>
      </c>
      <c r="I41" s="161" t="s">
        <v>142</v>
      </c>
      <c r="J41" s="161">
        <v>1</v>
      </c>
      <c r="K41" s="162" t="s">
        <v>142</v>
      </c>
      <c r="L41" s="332">
        <v>2</v>
      </c>
      <c r="M41" s="161" t="s">
        <v>142</v>
      </c>
      <c r="N41" s="161">
        <v>2</v>
      </c>
    </row>
    <row r="42" spans="1:14" s="119" customFormat="1" x14ac:dyDescent="0.2">
      <c r="A42" s="64" t="s">
        <v>186</v>
      </c>
      <c r="B42" s="332">
        <v>5</v>
      </c>
      <c r="C42" s="161" t="s">
        <v>142</v>
      </c>
      <c r="D42" s="161" t="s">
        <v>142</v>
      </c>
      <c r="E42" s="161" t="s">
        <v>142</v>
      </c>
      <c r="F42" s="161">
        <v>1</v>
      </c>
      <c r="G42" s="161" t="s">
        <v>142</v>
      </c>
      <c r="H42" s="161" t="s">
        <v>142</v>
      </c>
      <c r="I42" s="161" t="s">
        <v>142</v>
      </c>
      <c r="J42" s="161" t="s">
        <v>142</v>
      </c>
      <c r="K42" s="162" t="s">
        <v>142</v>
      </c>
      <c r="L42" s="332">
        <v>1</v>
      </c>
      <c r="M42" s="161" t="s">
        <v>142</v>
      </c>
      <c r="N42" s="161">
        <v>3</v>
      </c>
    </row>
    <row r="43" spans="1:14" x14ac:dyDescent="0.2">
      <c r="A43" s="64" t="s">
        <v>187</v>
      </c>
      <c r="B43" s="332">
        <v>8</v>
      </c>
      <c r="C43" s="161">
        <v>2</v>
      </c>
      <c r="D43" s="161" t="s">
        <v>142</v>
      </c>
      <c r="E43" s="161" t="s">
        <v>142</v>
      </c>
      <c r="F43" s="161">
        <v>1</v>
      </c>
      <c r="G43" s="161" t="s">
        <v>142</v>
      </c>
      <c r="H43" s="161" t="s">
        <v>142</v>
      </c>
      <c r="I43" s="161" t="s">
        <v>142</v>
      </c>
      <c r="J43" s="161" t="s">
        <v>142</v>
      </c>
      <c r="K43" s="162" t="s">
        <v>142</v>
      </c>
      <c r="L43" s="332">
        <v>4</v>
      </c>
      <c r="M43" s="161" t="s">
        <v>142</v>
      </c>
      <c r="N43" s="161">
        <v>1</v>
      </c>
    </row>
    <row r="44" spans="1:14" x14ac:dyDescent="0.2">
      <c r="A44" s="66" t="s">
        <v>188</v>
      </c>
      <c r="B44" s="468">
        <v>13</v>
      </c>
      <c r="C44" s="273">
        <v>5</v>
      </c>
      <c r="D44" s="273" t="s">
        <v>142</v>
      </c>
      <c r="E44" s="273" t="s">
        <v>142</v>
      </c>
      <c r="F44" s="273">
        <v>4</v>
      </c>
      <c r="G44" s="273" t="s">
        <v>142</v>
      </c>
      <c r="H44" s="273">
        <v>1</v>
      </c>
      <c r="I44" s="273" t="s">
        <v>142</v>
      </c>
      <c r="J44" s="273" t="s">
        <v>142</v>
      </c>
      <c r="K44" s="274">
        <v>2</v>
      </c>
      <c r="L44" s="468" t="s">
        <v>142</v>
      </c>
      <c r="M44" s="273" t="s">
        <v>142</v>
      </c>
      <c r="N44" s="273">
        <v>1</v>
      </c>
    </row>
    <row r="45" spans="1:14" x14ac:dyDescent="0.2">
      <c r="A45" s="64"/>
      <c r="B45" s="332"/>
      <c r="C45" s="161"/>
      <c r="D45" s="161"/>
      <c r="E45" s="161"/>
      <c r="F45" s="161"/>
      <c r="G45" s="161"/>
      <c r="H45" s="161"/>
      <c r="I45" s="161"/>
      <c r="J45" s="161"/>
      <c r="K45" s="162"/>
      <c r="L45" s="332"/>
      <c r="M45" s="161"/>
      <c r="N45" s="161"/>
    </row>
    <row r="46" spans="1:14" x14ac:dyDescent="0.2">
      <c r="B46" s="332"/>
      <c r="C46" s="161"/>
      <c r="D46" s="161"/>
      <c r="E46" s="161"/>
      <c r="F46" s="161"/>
      <c r="G46" s="161"/>
      <c r="H46" s="161"/>
      <c r="I46" s="161"/>
      <c r="J46" s="161"/>
      <c r="K46" s="162"/>
      <c r="L46" s="332"/>
      <c r="M46" s="161"/>
      <c r="N46" s="161"/>
    </row>
    <row r="47" spans="1:14" x14ac:dyDescent="0.2">
      <c r="B47" s="332"/>
      <c r="C47" s="161"/>
      <c r="D47" s="161"/>
      <c r="E47" s="161"/>
      <c r="F47" s="161"/>
      <c r="G47" s="161"/>
      <c r="H47" s="161"/>
      <c r="I47" s="161"/>
      <c r="J47" s="161"/>
      <c r="K47" s="162"/>
      <c r="L47" s="332"/>
      <c r="M47" s="161"/>
      <c r="N47" s="161"/>
    </row>
    <row r="48" spans="1:14" x14ac:dyDescent="0.2">
      <c r="B48" s="332"/>
      <c r="C48" s="161"/>
      <c r="D48" s="161"/>
      <c r="E48" s="161"/>
      <c r="F48" s="161"/>
      <c r="G48" s="161"/>
      <c r="H48" s="161"/>
      <c r="I48" s="161"/>
      <c r="J48" s="161"/>
      <c r="K48" s="162"/>
      <c r="L48" s="332"/>
      <c r="M48" s="161"/>
      <c r="N48" s="161"/>
    </row>
    <row r="49" spans="2:14" x14ac:dyDescent="0.2">
      <c r="B49" s="471"/>
      <c r="C49" s="323"/>
      <c r="D49" s="323"/>
      <c r="E49" s="323"/>
      <c r="F49" s="323"/>
      <c r="G49" s="323"/>
      <c r="H49" s="323"/>
      <c r="I49" s="323"/>
      <c r="J49" s="323"/>
      <c r="K49" s="545"/>
      <c r="L49" s="471"/>
      <c r="M49" s="323"/>
      <c r="N49" s="323"/>
    </row>
    <row r="50" spans="2:14" x14ac:dyDescent="0.2">
      <c r="B50" s="161"/>
      <c r="C50" s="161"/>
      <c r="D50" s="161"/>
      <c r="E50" s="161"/>
      <c r="F50" s="161"/>
      <c r="G50" s="161"/>
      <c r="H50" s="161"/>
      <c r="I50" s="161"/>
      <c r="J50" s="161"/>
      <c r="K50" s="162"/>
      <c r="L50" s="161"/>
      <c r="M50" s="161"/>
      <c r="N50" s="161"/>
    </row>
    <row r="51" spans="2:14" x14ac:dyDescent="0.2">
      <c r="B51" s="334"/>
      <c r="C51" s="334"/>
      <c r="D51" s="334"/>
      <c r="E51" s="334"/>
      <c r="F51" s="334"/>
      <c r="G51" s="334"/>
      <c r="H51" s="334"/>
      <c r="I51" s="334"/>
      <c r="J51" s="334"/>
      <c r="K51" s="334"/>
      <c r="L51" s="334"/>
      <c r="M51" s="334"/>
      <c r="N51" s="334"/>
    </row>
    <row r="52" spans="2:14" x14ac:dyDescent="0.2">
      <c r="B52" s="334"/>
      <c r="C52" s="334"/>
      <c r="D52" s="334"/>
      <c r="E52" s="334"/>
      <c r="F52" s="334"/>
      <c r="G52" s="334"/>
      <c r="H52" s="334"/>
      <c r="I52" s="334"/>
      <c r="J52" s="334"/>
      <c r="K52" s="334"/>
      <c r="L52" s="334"/>
      <c r="M52" s="334"/>
      <c r="N52" s="334"/>
    </row>
    <row r="53" spans="2:14" x14ac:dyDescent="0.2">
      <c r="B53" s="334"/>
      <c r="C53" s="334"/>
      <c r="D53" s="334"/>
      <c r="E53" s="334"/>
      <c r="F53" s="334"/>
      <c r="G53" s="334"/>
      <c r="H53" s="334"/>
      <c r="I53" s="334"/>
      <c r="J53" s="334"/>
      <c r="K53" s="334"/>
      <c r="L53" s="334"/>
      <c r="M53" s="334"/>
      <c r="N53" s="334"/>
    </row>
    <row r="54" spans="2:14" x14ac:dyDescent="0.2">
      <c r="B54" s="334"/>
      <c r="C54" s="334"/>
      <c r="D54" s="334"/>
      <c r="E54" s="334"/>
      <c r="F54" s="334"/>
      <c r="G54" s="334"/>
      <c r="H54" s="334"/>
      <c r="I54" s="334"/>
      <c r="J54" s="334"/>
      <c r="K54" s="334"/>
      <c r="L54" s="334"/>
      <c r="M54" s="334"/>
      <c r="N54" s="334"/>
    </row>
    <row r="55" spans="2:14" x14ac:dyDescent="0.2">
      <c r="B55" s="334"/>
      <c r="C55" s="334"/>
      <c r="D55" s="334"/>
      <c r="E55" s="334"/>
      <c r="F55" s="334"/>
      <c r="G55" s="334"/>
      <c r="H55" s="334"/>
      <c r="I55" s="334"/>
      <c r="J55" s="334"/>
      <c r="K55" s="334"/>
      <c r="L55" s="334"/>
      <c r="M55" s="334"/>
      <c r="N55" s="334"/>
    </row>
    <row r="56" spans="2:14" x14ac:dyDescent="0.2">
      <c r="B56" s="334"/>
      <c r="C56" s="334"/>
      <c r="D56" s="334"/>
      <c r="E56" s="334"/>
      <c r="F56" s="334"/>
      <c r="G56" s="334"/>
      <c r="H56" s="334"/>
      <c r="I56" s="334"/>
      <c r="J56" s="334"/>
      <c r="K56" s="334"/>
      <c r="L56" s="334"/>
      <c r="M56" s="334"/>
      <c r="N56" s="334"/>
    </row>
    <row r="57" spans="2:14" x14ac:dyDescent="0.2">
      <c r="B57" s="334"/>
      <c r="C57" s="334"/>
      <c r="D57" s="334"/>
      <c r="E57" s="334"/>
      <c r="F57" s="334"/>
      <c r="G57" s="334"/>
      <c r="H57" s="334"/>
      <c r="I57" s="334"/>
      <c r="J57" s="334"/>
      <c r="K57" s="334"/>
      <c r="L57" s="334"/>
      <c r="M57" s="334"/>
      <c r="N57" s="334"/>
    </row>
    <row r="58" spans="2:14" x14ac:dyDescent="0.2">
      <c r="B58" s="334"/>
      <c r="C58" s="334"/>
      <c r="D58" s="334"/>
      <c r="E58" s="334"/>
      <c r="F58" s="334"/>
      <c r="G58" s="334"/>
      <c r="H58" s="334"/>
      <c r="I58" s="334"/>
      <c r="J58" s="334"/>
      <c r="K58" s="334"/>
      <c r="L58" s="334"/>
      <c r="M58" s="334"/>
      <c r="N58" s="334"/>
    </row>
  </sheetData>
  <pageMargins left="0.74803149606299213" right="0.74803149606299213" top="0.98425196850393704" bottom="0.98425196850393704" header="0.51181102362204722" footer="0.51181102362204722"/>
  <pageSetup paperSize="9" scale="79" orientation="landscape" r:id="rId1"/>
  <headerFooter alignWithMargins="0"/>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35</vt:i4>
      </vt:variant>
    </vt:vector>
  </HeadingPairs>
  <TitlesOfParts>
    <vt:vector size="65"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6.4</vt:lpstr>
      <vt:lpstr>6.5</vt:lpstr>
      <vt:lpstr>6.6</vt:lpstr>
      <vt:lpstr>7.1</vt:lpstr>
      <vt:lpstr>7.2</vt:lpstr>
      <vt:lpstr>7.3</vt:lpstr>
      <vt:lpstr>'0.0'!Utskriftsområde</vt:lpstr>
      <vt:lpstr>'1.2'!Utskriftsområde</vt:lpstr>
      <vt:lpstr>'1.3'!Utskriftsområde</vt:lpstr>
      <vt:lpstr>'1.4'!Utskriftsområde</vt:lpstr>
      <vt:lpstr>'1.5'!Utskriftsområde</vt:lpstr>
      <vt:lpstr>'2.1'!Utskriftsområde</vt:lpstr>
      <vt:lpstr>'2.3'!Utskriftsområde</vt:lpstr>
      <vt:lpstr>'3.1'!Utskriftsområde</vt:lpstr>
      <vt:lpstr>'3.2'!Utskriftsområde</vt:lpstr>
      <vt:lpstr>'3.3'!Utskriftsområde</vt:lpstr>
      <vt:lpstr>'4.2'!Utskriftsområde</vt:lpstr>
      <vt:lpstr>'5.4'!Utskriftsområde</vt:lpstr>
      <vt:lpstr>'7.1'!Utskriftsområde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Carina Jonsson</cp:lastModifiedBy>
  <cp:lastPrinted>2016-01-28T14:20:55Z</cp:lastPrinted>
  <dcterms:created xsi:type="dcterms:W3CDTF">2001-07-09T14:13:20Z</dcterms:created>
  <dcterms:modified xsi:type="dcterms:W3CDTF">2016-02-09T10:36:57Z</dcterms:modified>
</cp:coreProperties>
</file>