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665" yWindow="-15" windowWidth="7650" windowHeight="6315" tabRatio="873"/>
  </bookViews>
  <sheets>
    <sheet name="Titel" sheetId="98" r:id="rId1"/>
    <sheet name="Innehåll Content" sheetId="43" r:id="rId2"/>
    <sheet name="0.0" sheetId="85" r:id="rId3"/>
    <sheet name="1.1" sheetId="48" r:id="rId4"/>
    <sheet name="1.2" sheetId="39" r:id="rId5"/>
    <sheet name="1.3" sheetId="36" r:id="rId6"/>
    <sheet name="1.4" sheetId="37" r:id="rId7"/>
    <sheet name="1.5" sheetId="53" r:id="rId8"/>
    <sheet name="2.1" sheetId="47" r:id="rId9"/>
    <sheet name="2.2" sheetId="58" r:id="rId10"/>
    <sheet name="2.3" sheetId="66" r:id="rId11"/>
    <sheet name="2.4" sheetId="62" r:id="rId12"/>
    <sheet name="3.1" sheetId="29" r:id="rId13"/>
    <sheet name="3.2" sheetId="54" r:id="rId14"/>
    <sheet name="3.3" sheetId="67" r:id="rId15"/>
    <sheet name="4.1" sheetId="45" r:id="rId16"/>
    <sheet name="4.2" sheetId="93" r:id="rId17"/>
    <sheet name="5.1" sheetId="49" r:id="rId18"/>
    <sheet name="5.2" sheetId="31" r:id="rId19"/>
    <sheet name="5.3" sheetId="96" r:id="rId20"/>
    <sheet name="5.4" sheetId="97" r:id="rId21"/>
    <sheet name="6.1" sheetId="41" r:id="rId22"/>
    <sheet name="6.2" sheetId="9" r:id="rId23"/>
    <sheet name="6.3" sheetId="12" r:id="rId24"/>
    <sheet name="6.4" sheetId="14" r:id="rId25"/>
    <sheet name="6.5" sheetId="50" r:id="rId26"/>
    <sheet name="6.6" sheetId="72" r:id="rId27"/>
    <sheet name="7.1" sheetId="76" r:id="rId28"/>
    <sheet name="7.2" sheetId="77" r:id="rId29"/>
    <sheet name="7.3" sheetId="92" r:id="rId30"/>
  </sheets>
  <externalReferences>
    <externalReference r:id="rId31"/>
    <externalReference r:id="rId32"/>
    <externalReference r:id="rId33"/>
  </externalReferences>
  <definedNames>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5">'1.3'!$A$1:$M$74</definedName>
    <definedName name="_xlnm.Print_Area" localSheetId="7">'1.5'!$A$1:$J$140</definedName>
    <definedName name="_xlnm.Print_Area" localSheetId="10">'2.3'!$A$1:$N$77</definedName>
    <definedName name="_xlnm.Print_Area" localSheetId="14">'3.3'!$A$1:$M$73</definedName>
    <definedName name="_xlnm.Print_Area" localSheetId="16">'4.2'!$A$1:$S$165</definedName>
    <definedName name="_xlnm.Print_Area" localSheetId="20">'5.4'!$A$1:$P$118</definedName>
    <definedName name="_xlnm.Print_Area" localSheetId="29">'7.3'!$A$1:$L$79</definedName>
    <definedName name="_xlnm.Print_Area" localSheetId="1">'Innehåll Content'!$G$13:$K$51</definedName>
    <definedName name="_xlnm.Print_Titles" localSheetId="2">'0.0'!#REF!</definedName>
    <definedName name="_xlnm.Print_Titles" localSheetId="4">'1.2'!$1:$14</definedName>
    <definedName name="_xlnm.Print_Titles" localSheetId="5">'1.3'!$1:$15</definedName>
    <definedName name="_xlnm.Print_Titles" localSheetId="6">'1.4'!$1:$13</definedName>
    <definedName name="_xlnm.Print_Titles" localSheetId="7">'1.5'!$1:$16</definedName>
    <definedName name="_xlnm.Print_Titles" localSheetId="8">'2.1'!$1:$13</definedName>
    <definedName name="_xlnm.Print_Titles" localSheetId="9">'2.2'!$1:$13</definedName>
    <definedName name="_xlnm.Print_Titles" localSheetId="10">'2.3'!$1:$17</definedName>
    <definedName name="_xlnm.Print_Titles" localSheetId="11">'2.4'!$1:$15</definedName>
    <definedName name="_xlnm.Print_Titles" localSheetId="12">'3.1'!$1:$11</definedName>
    <definedName name="_xlnm.Print_Titles" localSheetId="13">'3.2'!$1:$11</definedName>
    <definedName name="_xlnm.Print_Titles" localSheetId="14">'3.3'!$1:$14</definedName>
    <definedName name="_xlnm.Print_Titles" localSheetId="15">'4.1'!$1:$9</definedName>
    <definedName name="_xlnm.Print_Titles" localSheetId="16">'4.2'!$1:$9</definedName>
    <definedName name="_xlnm.Print_Titles" localSheetId="17">'5.1'!$1:$10</definedName>
    <definedName name="_xlnm.Print_Titles" localSheetId="20">'5.4'!$1:$12</definedName>
    <definedName name="_xlnm.Print_Titles" localSheetId="21">'6.1'!$1:$11</definedName>
    <definedName name="_xlnm.Print_Titles" localSheetId="22">'6.2'!$1:$9</definedName>
    <definedName name="_xlnm.Print_Titles" localSheetId="25">'6.5'!$1:$9</definedName>
    <definedName name="_xlnm.Print_Titles" localSheetId="29">'7.3'!$1:$11</definedName>
    <definedName name="_xlnm.Print_Titles" localSheetId="1">'Innehåll Content'!$13:$14</definedName>
    <definedName name="År">2008</definedName>
  </definedNames>
  <calcPr calcId="125725"/>
</workbook>
</file>

<file path=xl/calcChain.xml><?xml version="1.0" encoding="utf-8"?>
<calcChain xmlns="http://schemas.openxmlformats.org/spreadsheetml/2006/main">
  <c r="O115" i="97"/>
  <c r="M115"/>
  <c r="O114"/>
  <c r="M114"/>
  <c r="O113"/>
  <c r="M113"/>
  <c r="O112"/>
  <c r="M112"/>
  <c r="O111"/>
  <c r="M111"/>
  <c r="O110"/>
  <c r="M110"/>
  <c r="O107"/>
  <c r="M107"/>
  <c r="O106"/>
  <c r="M106"/>
  <c r="O105"/>
  <c r="M105"/>
  <c r="O104"/>
  <c r="M104"/>
  <c r="O103"/>
  <c r="M103"/>
  <c r="O102"/>
  <c r="M102"/>
  <c r="O99"/>
  <c r="M99"/>
  <c r="O98"/>
  <c r="M98"/>
  <c r="O97"/>
  <c r="M97"/>
  <c r="O96"/>
  <c r="M96"/>
  <c r="O95"/>
  <c r="M95"/>
  <c r="O94"/>
  <c r="M94"/>
  <c r="O91"/>
  <c r="M91"/>
  <c r="O90"/>
  <c r="M90"/>
  <c r="O89"/>
  <c r="M89"/>
  <c r="O88"/>
  <c r="M88"/>
  <c r="O87"/>
  <c r="M87"/>
  <c r="O86"/>
  <c r="M86"/>
  <c r="M83"/>
  <c r="M82"/>
  <c r="M81"/>
  <c r="M80"/>
  <c r="O79"/>
  <c r="M79"/>
  <c r="O78"/>
  <c r="M78"/>
  <c r="M75"/>
  <c r="O72"/>
  <c r="M72"/>
  <c r="O71"/>
  <c r="M71"/>
  <c r="O70"/>
  <c r="M70"/>
  <c r="O67"/>
  <c r="M67"/>
  <c r="O66"/>
  <c r="M66"/>
  <c r="O65"/>
  <c r="M65"/>
  <c r="O64"/>
  <c r="M64"/>
  <c r="O63"/>
  <c r="M63"/>
  <c r="O62"/>
  <c r="M62"/>
  <c r="O59"/>
  <c r="M59"/>
  <c r="O58"/>
  <c r="M58"/>
  <c r="O57"/>
  <c r="M57"/>
  <c r="O56"/>
  <c r="M56"/>
  <c r="O55"/>
  <c r="M55"/>
  <c r="O54"/>
  <c r="M54"/>
  <c r="O51"/>
  <c r="M51"/>
  <c r="O50"/>
  <c r="M50"/>
  <c r="O49"/>
  <c r="M49"/>
  <c r="O48"/>
  <c r="M48"/>
  <c r="O47"/>
  <c r="M47"/>
  <c r="O46"/>
  <c r="M46"/>
  <c r="O41"/>
  <c r="M41"/>
  <c r="O40"/>
  <c r="M40"/>
  <c r="O39"/>
  <c r="M39"/>
  <c r="O38"/>
  <c r="M38"/>
  <c r="O35"/>
  <c r="M35"/>
  <c r="O33"/>
  <c r="M33"/>
  <c r="O32"/>
  <c r="M32"/>
  <c r="O31"/>
  <c r="M31"/>
  <c r="O30"/>
  <c r="M30"/>
  <c r="O27"/>
  <c r="M27"/>
  <c r="O26"/>
  <c r="M26"/>
  <c r="O25"/>
  <c r="M25"/>
  <c r="O24"/>
  <c r="M24"/>
  <c r="O23"/>
  <c r="M23"/>
  <c r="O22"/>
  <c r="M22"/>
  <c r="O19"/>
  <c r="M19"/>
  <c r="O18"/>
  <c r="M18"/>
  <c r="O17"/>
  <c r="M17"/>
  <c r="O16"/>
  <c r="M16"/>
  <c r="O15"/>
  <c r="M15"/>
  <c r="O14"/>
  <c r="M14"/>
  <c r="H47" i="53"/>
  <c r="I47"/>
  <c r="I43" i="72"/>
  <c r="F43"/>
  <c r="C43"/>
  <c r="M40" i="31" l="1"/>
  <c r="M39"/>
  <c r="M38"/>
  <c r="M37"/>
  <c r="M36"/>
  <c r="M35"/>
  <c r="M33"/>
  <c r="M32"/>
  <c r="M31"/>
  <c r="M30"/>
  <c r="M29"/>
  <c r="M28"/>
  <c r="M26"/>
  <c r="M25"/>
  <c r="M24"/>
  <c r="M23"/>
  <c r="M22"/>
  <c r="M20"/>
  <c r="I40"/>
  <c r="I39"/>
  <c r="I38"/>
  <c r="I37"/>
  <c r="I36"/>
  <c r="I35"/>
  <c r="I33"/>
  <c r="I32"/>
  <c r="I31"/>
  <c r="I30"/>
  <c r="I29"/>
  <c r="I28"/>
  <c r="I27"/>
  <c r="I26"/>
  <c r="I25"/>
  <c r="I24"/>
  <c r="I23"/>
  <c r="I22"/>
  <c r="I20"/>
  <c r="E22"/>
  <c r="E23"/>
  <c r="E24"/>
  <c r="E25"/>
  <c r="E26"/>
  <c r="E27"/>
  <c r="E28"/>
  <c r="E29"/>
  <c r="E30"/>
  <c r="E31"/>
  <c r="E32"/>
  <c r="E33"/>
  <c r="E35"/>
  <c r="E36"/>
  <c r="E37"/>
  <c r="E38"/>
  <c r="E39"/>
  <c r="E40"/>
  <c r="E20"/>
  <c r="B27" i="53" l="1"/>
  <c r="C27"/>
  <c r="D27"/>
  <c r="E27"/>
  <c r="F27"/>
  <c r="G27"/>
  <c r="B28"/>
  <c r="C28"/>
  <c r="D28"/>
  <c r="E28"/>
  <c r="F28"/>
  <c r="G28"/>
  <c r="B29"/>
  <c r="C29"/>
  <c r="D29"/>
  <c r="E29"/>
  <c r="F29"/>
  <c r="G29"/>
  <c r="B30"/>
  <c r="C30"/>
  <c r="D30"/>
  <c r="E30"/>
  <c r="F30"/>
  <c r="G30"/>
  <c r="B31"/>
  <c r="C31"/>
  <c r="D31"/>
  <c r="E31"/>
  <c r="F31"/>
  <c r="G31"/>
  <c r="B32"/>
  <c r="C32"/>
  <c r="D32"/>
  <c r="E32"/>
  <c r="F32"/>
  <c r="G32"/>
  <c r="B33"/>
  <c r="C33"/>
  <c r="D33"/>
  <c r="E33"/>
  <c r="F33"/>
  <c r="G33"/>
  <c r="B34"/>
  <c r="C34"/>
  <c r="D34"/>
  <c r="E34"/>
  <c r="F34"/>
  <c r="G34"/>
  <c r="B35"/>
  <c r="C35"/>
  <c r="D35"/>
  <c r="E35"/>
  <c r="F35"/>
  <c r="G35"/>
  <c r="B36"/>
  <c r="C36"/>
  <c r="D36"/>
  <c r="E36"/>
  <c r="F36"/>
  <c r="G36"/>
  <c r="G26"/>
  <c r="F26"/>
  <c r="E26"/>
  <c r="D26"/>
  <c r="C26"/>
  <c r="B26"/>
  <c r="B18"/>
  <c r="C18"/>
  <c r="D18"/>
  <c r="E18"/>
  <c r="F18"/>
  <c r="G18"/>
  <c r="B19"/>
  <c r="C19"/>
  <c r="D19"/>
  <c r="E19"/>
  <c r="F19"/>
  <c r="G19"/>
  <c r="B20"/>
  <c r="C20"/>
  <c r="D20"/>
  <c r="E20"/>
  <c r="F20"/>
  <c r="G20"/>
  <c r="B21"/>
  <c r="C21"/>
  <c r="D21"/>
  <c r="E21"/>
  <c r="F21"/>
  <c r="G21"/>
  <c r="B22"/>
  <c r="C22"/>
  <c r="D22"/>
  <c r="E22"/>
  <c r="F22"/>
  <c r="G22"/>
  <c r="B23"/>
  <c r="C23"/>
  <c r="D23"/>
  <c r="E23"/>
  <c r="F23"/>
  <c r="G23"/>
  <c r="G17"/>
  <c r="F17"/>
  <c r="E17"/>
  <c r="D17"/>
  <c r="C17"/>
  <c r="B17"/>
  <c r="G16"/>
  <c r="F16"/>
  <c r="E16"/>
  <c r="D16"/>
  <c r="C16"/>
  <c r="B16"/>
  <c r="C25" l="1"/>
  <c r="E25"/>
  <c r="G25"/>
  <c r="B25"/>
  <c r="H25" s="1"/>
  <c r="D25"/>
  <c r="F25"/>
  <c r="B102" i="45" l="1"/>
  <c r="C102"/>
  <c r="D102"/>
  <c r="E102"/>
  <c r="F102"/>
  <c r="G102"/>
  <c r="H102"/>
  <c r="I102"/>
  <c r="J102"/>
  <c r="K102"/>
  <c r="L102"/>
  <c r="M102"/>
  <c r="N102"/>
  <c r="O102"/>
  <c r="P102"/>
  <c r="Q102"/>
  <c r="R102"/>
  <c r="S102"/>
  <c r="B103"/>
  <c r="C103"/>
  <c r="D103"/>
  <c r="E103"/>
  <c r="F103"/>
  <c r="G103"/>
  <c r="H103"/>
  <c r="I103"/>
  <c r="J103"/>
  <c r="K103"/>
  <c r="L103"/>
  <c r="M103"/>
  <c r="N103"/>
  <c r="O103"/>
  <c r="P103"/>
  <c r="Q103"/>
  <c r="R103"/>
  <c r="S103"/>
  <c r="B104"/>
  <c r="C104"/>
  <c r="D104"/>
  <c r="E104"/>
  <c r="F104"/>
  <c r="G104"/>
  <c r="H104"/>
  <c r="I104"/>
  <c r="J104"/>
  <c r="K104"/>
  <c r="L104"/>
  <c r="M104"/>
  <c r="N104"/>
  <c r="O104"/>
  <c r="P104"/>
  <c r="Q104"/>
  <c r="R104"/>
  <c r="S104"/>
  <c r="B105"/>
  <c r="C105"/>
  <c r="D105"/>
  <c r="E105"/>
  <c r="F105"/>
  <c r="G105"/>
  <c r="H105"/>
  <c r="I105"/>
  <c r="J105"/>
  <c r="K105"/>
  <c r="L105"/>
  <c r="M105"/>
  <c r="N105"/>
  <c r="O105"/>
  <c r="P105"/>
  <c r="Q105"/>
  <c r="R105"/>
  <c r="S105"/>
  <c r="B106"/>
  <c r="C106"/>
  <c r="D106"/>
  <c r="E106"/>
  <c r="F106"/>
  <c r="G106"/>
  <c r="H106"/>
  <c r="I106"/>
  <c r="J106"/>
  <c r="K106"/>
  <c r="L106"/>
  <c r="M106"/>
  <c r="N106"/>
  <c r="O106"/>
  <c r="P106"/>
  <c r="Q106"/>
  <c r="R106"/>
  <c r="S106"/>
  <c r="B108"/>
  <c r="C108"/>
  <c r="D108"/>
  <c r="E108"/>
  <c r="F108"/>
  <c r="G108"/>
  <c r="H108"/>
  <c r="I108"/>
  <c r="J108"/>
  <c r="K108"/>
  <c r="L108"/>
  <c r="M108"/>
  <c r="N108"/>
  <c r="O108"/>
  <c r="P108"/>
  <c r="Q108"/>
  <c r="R108"/>
  <c r="S108"/>
  <c r="B109"/>
  <c r="C109"/>
  <c r="D109"/>
  <c r="E109"/>
  <c r="F109"/>
  <c r="G109"/>
  <c r="H109"/>
  <c r="I109"/>
  <c r="J109"/>
  <c r="K109"/>
  <c r="L109"/>
  <c r="M109"/>
  <c r="N109"/>
  <c r="O109"/>
  <c r="P109"/>
  <c r="Q109"/>
  <c r="R109"/>
  <c r="S109"/>
  <c r="B110"/>
  <c r="C110"/>
  <c r="D110"/>
  <c r="E110"/>
  <c r="F110"/>
  <c r="G110"/>
  <c r="H110"/>
  <c r="I110"/>
  <c r="J110"/>
  <c r="K110"/>
  <c r="L110"/>
  <c r="M110"/>
  <c r="N110"/>
  <c r="O110"/>
  <c r="P110"/>
  <c r="Q110"/>
  <c r="R110"/>
  <c r="S110"/>
  <c r="B111"/>
  <c r="C111"/>
  <c r="D111"/>
  <c r="E111"/>
  <c r="F111"/>
  <c r="G111"/>
  <c r="H111"/>
  <c r="I111"/>
  <c r="J111"/>
  <c r="K111"/>
  <c r="L111"/>
  <c r="M111"/>
  <c r="N111"/>
  <c r="O111"/>
  <c r="P111"/>
  <c r="Q111"/>
  <c r="R111"/>
  <c r="S111"/>
  <c r="B112"/>
  <c r="C112"/>
  <c r="D112"/>
  <c r="E112"/>
  <c r="F112"/>
  <c r="G112"/>
  <c r="H112"/>
  <c r="I112"/>
  <c r="J112"/>
  <c r="K112"/>
  <c r="L112"/>
  <c r="M112"/>
  <c r="N112"/>
  <c r="O112"/>
  <c r="P112"/>
  <c r="Q112"/>
  <c r="R112"/>
  <c r="S112"/>
  <c r="B114"/>
  <c r="C114"/>
  <c r="D114"/>
  <c r="E114"/>
  <c r="F114"/>
  <c r="G114"/>
  <c r="H114"/>
  <c r="I114"/>
  <c r="J114"/>
  <c r="K114"/>
  <c r="L114"/>
  <c r="M114"/>
  <c r="N114"/>
  <c r="O114"/>
  <c r="P114"/>
  <c r="Q114"/>
  <c r="R114"/>
  <c r="S114"/>
  <c r="B115"/>
  <c r="C115"/>
  <c r="D115"/>
  <c r="E115"/>
  <c r="F115"/>
  <c r="G115"/>
  <c r="H115"/>
  <c r="I115"/>
  <c r="J115"/>
  <c r="K115"/>
  <c r="L115"/>
  <c r="M115"/>
  <c r="N115"/>
  <c r="O115"/>
  <c r="P115"/>
  <c r="Q115"/>
  <c r="R115"/>
  <c r="S115"/>
  <c r="B116"/>
  <c r="C116"/>
  <c r="D116"/>
  <c r="E116"/>
  <c r="F116"/>
  <c r="G116"/>
  <c r="H116"/>
  <c r="I116"/>
  <c r="J116"/>
  <c r="K116"/>
  <c r="L116"/>
  <c r="M116"/>
  <c r="N116"/>
  <c r="O116"/>
  <c r="P116"/>
  <c r="Q116"/>
  <c r="R116"/>
  <c r="S116"/>
  <c r="B117"/>
  <c r="C117"/>
  <c r="D117"/>
  <c r="E117"/>
  <c r="F117"/>
  <c r="G117"/>
  <c r="H117"/>
  <c r="I117"/>
  <c r="J117"/>
  <c r="K117"/>
  <c r="L117"/>
  <c r="M117"/>
  <c r="N117"/>
  <c r="O117"/>
  <c r="P117"/>
  <c r="Q117"/>
  <c r="R117"/>
  <c r="S117"/>
  <c r="B118"/>
  <c r="C118"/>
  <c r="D118"/>
  <c r="E118"/>
  <c r="F118"/>
  <c r="G118"/>
  <c r="H118"/>
  <c r="I118"/>
  <c r="J118"/>
  <c r="K118"/>
  <c r="L118"/>
  <c r="M118"/>
  <c r="N118"/>
  <c r="O118"/>
  <c r="P118"/>
  <c r="Q118"/>
  <c r="R118"/>
  <c r="S118"/>
  <c r="B120"/>
  <c r="C120"/>
  <c r="D120"/>
  <c r="E120"/>
  <c r="F120"/>
  <c r="G120"/>
  <c r="H120"/>
  <c r="I120"/>
  <c r="J120"/>
  <c r="K120"/>
  <c r="L120"/>
  <c r="M120"/>
  <c r="N120"/>
  <c r="O120"/>
  <c r="P120"/>
  <c r="Q120"/>
  <c r="R120"/>
  <c r="S120"/>
  <c r="B121"/>
  <c r="C121"/>
  <c r="D121"/>
  <c r="E121"/>
  <c r="F121"/>
  <c r="G121"/>
  <c r="H121"/>
  <c r="I121"/>
  <c r="J121"/>
  <c r="K121"/>
  <c r="L121"/>
  <c r="M121"/>
  <c r="N121"/>
  <c r="O121"/>
  <c r="P121"/>
  <c r="Q121"/>
  <c r="R121"/>
  <c r="S121"/>
  <c r="B122"/>
  <c r="C122"/>
  <c r="D122"/>
  <c r="E122"/>
  <c r="F122"/>
  <c r="G122"/>
  <c r="H122"/>
  <c r="I122"/>
  <c r="J122"/>
  <c r="K122"/>
  <c r="L122"/>
  <c r="M122"/>
  <c r="N122"/>
  <c r="O122"/>
  <c r="P122"/>
  <c r="Q122"/>
  <c r="R122"/>
  <c r="S122"/>
  <c r="B123"/>
  <c r="C123"/>
  <c r="D123"/>
  <c r="E123"/>
  <c r="F123"/>
  <c r="G123"/>
  <c r="H123"/>
  <c r="I123"/>
  <c r="J123"/>
  <c r="K123"/>
  <c r="L123"/>
  <c r="M123"/>
  <c r="N123"/>
  <c r="O123"/>
  <c r="P123"/>
  <c r="Q123"/>
  <c r="R123"/>
  <c r="S123"/>
  <c r="B124"/>
  <c r="C124"/>
  <c r="D124"/>
  <c r="E124"/>
  <c r="F124"/>
  <c r="G124"/>
  <c r="H124"/>
  <c r="I124"/>
  <c r="J124"/>
  <c r="K124"/>
  <c r="L124"/>
  <c r="M124"/>
  <c r="N124"/>
  <c r="O124"/>
  <c r="P124"/>
  <c r="Q124"/>
  <c r="R124"/>
  <c r="S124"/>
  <c r="B126"/>
  <c r="C126"/>
  <c r="D126"/>
  <c r="E126"/>
  <c r="F126"/>
  <c r="G126"/>
  <c r="H126"/>
  <c r="I126"/>
  <c r="J126"/>
  <c r="K126"/>
  <c r="L126"/>
  <c r="M126"/>
  <c r="N126"/>
  <c r="O126"/>
  <c r="P126"/>
  <c r="Q126"/>
  <c r="R126"/>
  <c r="S126"/>
  <c r="B127"/>
  <c r="C127"/>
  <c r="D127"/>
  <c r="E127"/>
  <c r="F127"/>
  <c r="G127"/>
  <c r="H127"/>
  <c r="I127"/>
  <c r="J127"/>
  <c r="K127"/>
  <c r="L127"/>
  <c r="M127"/>
  <c r="N127"/>
  <c r="O127"/>
  <c r="P127"/>
  <c r="Q127"/>
  <c r="R127"/>
  <c r="S127"/>
  <c r="B128"/>
  <c r="C128"/>
  <c r="D128"/>
  <c r="E128"/>
  <c r="F128"/>
  <c r="G128"/>
  <c r="H128"/>
  <c r="I128"/>
  <c r="J128"/>
  <c r="K128"/>
  <c r="L128"/>
  <c r="M128"/>
  <c r="N128"/>
  <c r="O128"/>
  <c r="P128"/>
  <c r="Q128"/>
  <c r="R128"/>
  <c r="S128"/>
  <c r="B129"/>
  <c r="C129"/>
  <c r="D129"/>
  <c r="E129"/>
  <c r="F129"/>
  <c r="G129"/>
  <c r="H129"/>
  <c r="I129"/>
  <c r="J129"/>
  <c r="K129"/>
  <c r="L129"/>
  <c r="M129"/>
  <c r="N129"/>
  <c r="O129"/>
  <c r="P129"/>
  <c r="Q129"/>
  <c r="R129"/>
  <c r="S129"/>
  <c r="C101"/>
  <c r="D101"/>
  <c r="E101"/>
  <c r="F101"/>
  <c r="G101"/>
  <c r="H101"/>
  <c r="I101"/>
  <c r="J101"/>
  <c r="K101"/>
  <c r="L101"/>
  <c r="M101"/>
  <c r="N101"/>
  <c r="O101"/>
  <c r="P101"/>
  <c r="Q101"/>
  <c r="R101"/>
  <c r="S101"/>
  <c r="B101"/>
  <c r="X9" i="76"/>
  <c r="X10"/>
  <c r="X11"/>
  <c r="X12"/>
  <c r="X13"/>
  <c r="X14"/>
  <c r="X15"/>
  <c r="X16"/>
  <c r="X17"/>
  <c r="X18"/>
  <c r="X19"/>
  <c r="X20"/>
  <c r="X21"/>
  <c r="X22"/>
  <c r="X23"/>
  <c r="X24"/>
  <c r="X25"/>
  <c r="X26"/>
  <c r="X27"/>
  <c r="X28"/>
  <c r="X29"/>
  <c r="X30"/>
  <c r="X31"/>
  <c r="X32"/>
  <c r="X33"/>
  <c r="X34"/>
  <c r="X35"/>
  <c r="X36"/>
  <c r="Z7" i="12"/>
  <c r="AA7"/>
  <c r="AB7" s="1"/>
  <c r="A14" i="92" l="1"/>
  <c r="A15" s="1"/>
  <c r="A16" s="1"/>
  <c r="A17" s="1"/>
  <c r="A18" s="1"/>
  <c r="A19" s="1"/>
  <c r="A20" s="1"/>
  <c r="A21" s="1"/>
  <c r="A22" s="1"/>
  <c r="D42" i="43"/>
  <c r="C42"/>
  <c r="E42"/>
  <c r="B42"/>
  <c r="H42" l="1"/>
  <c r="G42"/>
  <c r="K42"/>
  <c r="J42"/>
  <c r="H38" i="53"/>
  <c r="I38"/>
  <c r="H39"/>
  <c r="I39"/>
  <c r="H48"/>
  <c r="I48"/>
  <c r="H49"/>
  <c r="I49"/>
  <c r="H50"/>
  <c r="I50"/>
  <c r="H56"/>
  <c r="I56"/>
  <c r="H57"/>
  <c r="I57"/>
  <c r="H58"/>
  <c r="I58"/>
  <c r="H59"/>
  <c r="I59"/>
  <c r="H65"/>
  <c r="I65"/>
  <c r="H66"/>
  <c r="I66"/>
  <c r="H67"/>
  <c r="I67"/>
  <c r="H68"/>
  <c r="I68"/>
  <c r="H72"/>
  <c r="I72"/>
  <c r="H74"/>
  <c r="I74"/>
  <c r="H75"/>
  <c r="I75"/>
  <c r="H76"/>
  <c r="I76"/>
  <c r="H77"/>
  <c r="I77"/>
  <c r="H78"/>
  <c r="I78"/>
  <c r="H83"/>
  <c r="I83"/>
  <c r="H84"/>
  <c r="I84"/>
  <c r="H85"/>
  <c r="I85"/>
  <c r="H86"/>
  <c r="I86"/>
  <c r="H87"/>
  <c r="I87"/>
  <c r="H88"/>
  <c r="I88"/>
  <c r="H89"/>
  <c r="I89"/>
  <c r="H90"/>
  <c r="I90"/>
  <c r="H92"/>
  <c r="I92"/>
  <c r="H95"/>
  <c r="I95"/>
  <c r="H96"/>
  <c r="I96"/>
  <c r="H102"/>
  <c r="I102"/>
  <c r="H104"/>
  <c r="H105"/>
  <c r="I105"/>
  <c r="H106"/>
  <c r="I106"/>
  <c r="H107"/>
  <c r="I107"/>
  <c r="H108"/>
  <c r="I108"/>
  <c r="H109"/>
  <c r="H111"/>
  <c r="I111"/>
  <c r="H114"/>
  <c r="H115"/>
  <c r="I115"/>
  <c r="H120"/>
  <c r="I120"/>
  <c r="H123"/>
  <c r="I123"/>
  <c r="H124"/>
  <c r="I124"/>
  <c r="H125"/>
  <c r="I125"/>
  <c r="H126"/>
  <c r="I126"/>
  <c r="H129"/>
  <c r="I129"/>
  <c r="H130"/>
  <c r="H131"/>
  <c r="I131"/>
  <c r="H132"/>
  <c r="I132"/>
  <c r="H133"/>
  <c r="I133"/>
  <c r="H134"/>
  <c r="I134"/>
  <c r="H135"/>
  <c r="I135"/>
  <c r="H136"/>
  <c r="I136"/>
  <c r="I25"/>
  <c r="H26"/>
  <c r="I26"/>
  <c r="H27"/>
  <c r="I27"/>
  <c r="H28"/>
  <c r="I28"/>
  <c r="H29"/>
  <c r="I29"/>
  <c r="H30"/>
  <c r="I30"/>
  <c r="H31"/>
  <c r="I31"/>
  <c r="H32"/>
  <c r="I32"/>
  <c r="H33"/>
  <c r="I33"/>
  <c r="H34"/>
  <c r="I34"/>
  <c r="H35"/>
  <c r="I35"/>
  <c r="H36"/>
  <c r="I36"/>
  <c r="H17"/>
  <c r="I17"/>
  <c r="H18"/>
  <c r="I18"/>
  <c r="H19"/>
  <c r="I19"/>
  <c r="H20"/>
  <c r="I20"/>
  <c r="H21"/>
  <c r="I21"/>
  <c r="H22"/>
  <c r="I22"/>
  <c r="H23"/>
  <c r="I23"/>
  <c r="I16"/>
  <c r="H16"/>
  <c r="E57" i="85"/>
  <c r="E56"/>
  <c r="E55"/>
  <c r="E54"/>
  <c r="E53"/>
  <c r="E52"/>
  <c r="E51"/>
  <c r="E50"/>
  <c r="E49"/>
  <c r="E48"/>
  <c r="E47"/>
  <c r="E46"/>
  <c r="E45"/>
  <c r="E44"/>
  <c r="E43"/>
  <c r="E42"/>
  <c r="B41"/>
  <c r="B40"/>
  <c r="B39"/>
  <c r="B38"/>
  <c r="B37"/>
  <c r="B36"/>
  <c r="B35"/>
  <c r="B34"/>
  <c r="B33"/>
  <c r="B32"/>
  <c r="B31"/>
  <c r="B30"/>
  <c r="B29"/>
  <c r="B28"/>
  <c r="B27"/>
  <c r="B26"/>
  <c r="B25"/>
  <c r="B24"/>
  <c r="B23"/>
  <c r="B22"/>
  <c r="B21"/>
  <c r="B20"/>
  <c r="B19"/>
  <c r="B18"/>
  <c r="B17"/>
  <c r="B16"/>
  <c r="B15"/>
  <c r="B14"/>
  <c r="B13"/>
  <c r="B12"/>
  <c r="B11"/>
  <c r="B10"/>
  <c r="B9"/>
  <c r="B8"/>
  <c r="B15" i="43"/>
  <c r="D15"/>
  <c r="K15" l="1"/>
  <c r="J15"/>
  <c r="H15"/>
  <c r="G15"/>
  <c r="E40"/>
  <c r="C40"/>
  <c r="D27"/>
  <c r="C30"/>
  <c r="B41"/>
  <c r="D25"/>
  <c r="B27"/>
  <c r="D22"/>
  <c r="E20"/>
  <c r="E25"/>
  <c r="E22"/>
  <c r="C27"/>
  <c r="D23"/>
  <c r="B31"/>
  <c r="B24"/>
  <c r="B26"/>
  <c r="C22"/>
  <c r="B32"/>
  <c r="D33"/>
  <c r="E23"/>
  <c r="D32"/>
  <c r="B20"/>
  <c r="E41"/>
  <c r="C39"/>
  <c r="B25"/>
  <c r="C20"/>
  <c r="B23"/>
  <c r="E31"/>
  <c r="C21"/>
  <c r="C24"/>
  <c r="E33"/>
  <c r="B33"/>
  <c r="B39"/>
  <c r="D26"/>
  <c r="C32"/>
  <c r="D31"/>
  <c r="B22"/>
  <c r="D21"/>
  <c r="C26"/>
  <c r="D20"/>
  <c r="E26"/>
  <c r="E24"/>
  <c r="B40"/>
  <c r="C23"/>
  <c r="B21"/>
  <c r="E39"/>
  <c r="D30"/>
  <c r="C41"/>
  <c r="D39"/>
  <c r="D41"/>
  <c r="D24"/>
  <c r="C25"/>
  <c r="E21"/>
  <c r="E30"/>
  <c r="D40"/>
  <c r="C31"/>
  <c r="E27"/>
  <c r="C33"/>
  <c r="E32"/>
  <c r="B30"/>
  <c r="G39" l="1"/>
  <c r="G30"/>
  <c r="J20"/>
  <c r="K20"/>
  <c r="G20"/>
  <c r="H20"/>
  <c r="J21"/>
  <c r="K21"/>
  <c r="G21"/>
  <c r="H21"/>
  <c r="J22"/>
  <c r="K22"/>
  <c r="G22"/>
  <c r="H22"/>
  <c r="J23"/>
  <c r="K23"/>
  <c r="G23"/>
  <c r="H23"/>
  <c r="K24"/>
  <c r="J24"/>
  <c r="H24"/>
  <c r="G24"/>
  <c r="K25"/>
  <c r="J25"/>
  <c r="H25"/>
  <c r="G25"/>
  <c r="K26"/>
  <c r="J26"/>
  <c r="H26"/>
  <c r="G26"/>
  <c r="K27"/>
  <c r="J27"/>
  <c r="H27"/>
  <c r="G27"/>
  <c r="K30"/>
  <c r="J30"/>
  <c r="H30"/>
  <c r="K31"/>
  <c r="J31"/>
  <c r="H31"/>
  <c r="G31"/>
  <c r="K32"/>
  <c r="J32"/>
  <c r="H32"/>
  <c r="G32"/>
  <c r="K33"/>
  <c r="J33"/>
  <c r="H33"/>
  <c r="G33"/>
  <c r="J39"/>
  <c r="K39"/>
  <c r="H39"/>
  <c r="J40"/>
  <c r="K40"/>
  <c r="G40"/>
  <c r="H40"/>
  <c r="J41"/>
  <c r="K41"/>
  <c r="G41"/>
  <c r="H41"/>
  <c r="A36" i="53"/>
  <c r="A35"/>
  <c r="A34"/>
  <c r="A33"/>
  <c r="A32"/>
  <c r="A31"/>
  <c r="A30"/>
  <c r="A29"/>
  <c r="A28"/>
  <c r="A27"/>
  <c r="A26"/>
  <c r="C38" i="43"/>
  <c r="B38"/>
  <c r="D38"/>
  <c r="E38"/>
  <c r="H38" l="1"/>
  <c r="G38"/>
  <c r="K38"/>
  <c r="J38"/>
  <c r="I60" i="41" l="1"/>
  <c r="E60"/>
  <c r="E29" i="43"/>
  <c r="D36"/>
  <c r="D29"/>
  <c r="C34"/>
  <c r="E37"/>
  <c r="C35"/>
  <c r="C17"/>
  <c r="E36"/>
  <c r="B28"/>
  <c r="C28"/>
  <c r="D17"/>
  <c r="D34"/>
  <c r="B34"/>
  <c r="E34"/>
  <c r="B19"/>
  <c r="C37"/>
  <c r="D35"/>
  <c r="C36"/>
  <c r="C29"/>
  <c r="E19"/>
  <c r="B16"/>
  <c r="E17"/>
  <c r="E16"/>
  <c r="B36"/>
  <c r="D37"/>
  <c r="E18"/>
  <c r="C16"/>
  <c r="D18"/>
  <c r="B37"/>
  <c r="C19"/>
  <c r="D28"/>
  <c r="D19"/>
  <c r="E28"/>
  <c r="B29"/>
  <c r="B18"/>
  <c r="C18"/>
  <c r="D16"/>
  <c r="B35"/>
  <c r="B17"/>
  <c r="E35"/>
  <c r="J16" l="1"/>
  <c r="H16"/>
  <c r="H34"/>
  <c r="G34"/>
  <c r="J34"/>
  <c r="K34"/>
  <c r="H29"/>
  <c r="G29"/>
  <c r="K29"/>
  <c r="J29"/>
  <c r="G16"/>
  <c r="K16"/>
  <c r="G17"/>
  <c r="H17"/>
  <c r="J17"/>
  <c r="K17"/>
  <c r="H18"/>
  <c r="G18"/>
  <c r="K18"/>
  <c r="J18"/>
  <c r="G19"/>
  <c r="H19"/>
  <c r="J19"/>
  <c r="K19"/>
  <c r="H28"/>
  <c r="G28"/>
  <c r="G35"/>
  <c r="H35"/>
  <c r="K28"/>
  <c r="J28"/>
  <c r="J35"/>
  <c r="K35"/>
  <c r="G36"/>
  <c r="H36"/>
  <c r="J36"/>
  <c r="K36"/>
  <c r="H37"/>
  <c r="G37"/>
  <c r="K37"/>
  <c r="J37"/>
  <c r="C7" i="12" l="1"/>
  <c r="D7" s="1"/>
  <c r="E7" s="1"/>
  <c r="F7" s="1"/>
  <c r="G7" s="1"/>
  <c r="H7" s="1"/>
  <c r="I7" s="1"/>
  <c r="J7" s="1"/>
  <c r="K7" s="1"/>
  <c r="L7" s="1"/>
  <c r="M7" s="1"/>
  <c r="N7" s="1"/>
  <c r="O7" s="1"/>
  <c r="P7" s="1"/>
  <c r="Q7" s="1"/>
  <c r="R7" s="1"/>
  <c r="S7" s="1"/>
  <c r="T7" s="1"/>
  <c r="U7" s="1"/>
  <c r="V7" s="1"/>
  <c r="W7" s="1"/>
  <c r="X7" s="1"/>
  <c r="Y7" s="1"/>
  <c r="J167" i="9"/>
  <c r="J113"/>
  <c r="J59"/>
</calcChain>
</file>

<file path=xl/sharedStrings.xml><?xml version="1.0" encoding="utf-8"?>
<sst xmlns="http://schemas.openxmlformats.org/spreadsheetml/2006/main" count="5341" uniqueCount="712">
  <si>
    <t>Svårt</t>
  </si>
  <si>
    <t xml:space="preserve">Lindrigt </t>
  </si>
  <si>
    <t>Trafikelement</t>
  </si>
  <si>
    <t>Traffic element</t>
  </si>
  <si>
    <t>Slightly</t>
  </si>
  <si>
    <t>Personbil</t>
  </si>
  <si>
    <t>Personbil med släp el. husvagn</t>
  </si>
  <si>
    <t>Tung lastbil</t>
  </si>
  <si>
    <t>Tung lastbil med släp</t>
  </si>
  <si>
    <t>Dödade</t>
  </si>
  <si>
    <t>Lindrigt skadade</t>
  </si>
  <si>
    <t>dödade</t>
  </si>
  <si>
    <t>skadade</t>
  </si>
  <si>
    <t>Kön</t>
  </si>
  <si>
    <t xml:space="preserve">Number </t>
  </si>
  <si>
    <t>of traffic</t>
  </si>
  <si>
    <t>of</t>
  </si>
  <si>
    <t>elements</t>
  </si>
  <si>
    <t>persons</t>
  </si>
  <si>
    <t>Sex</t>
  </si>
  <si>
    <t>Län</t>
  </si>
  <si>
    <t>Mopedister</t>
  </si>
  <si>
    <t>Hastighetsbegränsning</t>
  </si>
  <si>
    <t>Vägtyp</t>
  </si>
  <si>
    <t>Personbil singel</t>
  </si>
  <si>
    <t>Lastbil singel</t>
  </si>
  <si>
    <t>Buss singel</t>
  </si>
  <si>
    <t>Motorcykel singel</t>
  </si>
  <si>
    <t>Moped singel</t>
  </si>
  <si>
    <t>Cykel singel</t>
  </si>
  <si>
    <t>Traktor singel</t>
  </si>
  <si>
    <t>Övrig singel</t>
  </si>
  <si>
    <t>Others and unknown</t>
  </si>
  <si>
    <t>År</t>
  </si>
  <si>
    <t>Bil</t>
  </si>
  <si>
    <t>Motorcykel</t>
  </si>
  <si>
    <t>Andra</t>
  </si>
  <si>
    <t>Year</t>
  </si>
  <si>
    <t>Car</t>
  </si>
  <si>
    <t>Motorcycle</t>
  </si>
  <si>
    <t xml:space="preserve">Moped </t>
  </si>
  <si>
    <t>Förare</t>
  </si>
  <si>
    <t>Passagerare</t>
  </si>
  <si>
    <t>Drivers</t>
  </si>
  <si>
    <t>Passengers</t>
  </si>
  <si>
    <t>Vägtrafikolyckor</t>
  </si>
  <si>
    <t>Road traffic accidents</t>
  </si>
  <si>
    <t xml:space="preserve">Med dödlig </t>
  </si>
  <si>
    <t>Med annan personskada</t>
  </si>
  <si>
    <t>Other personal injuries</t>
  </si>
  <si>
    <t>With</t>
  </si>
  <si>
    <t>Svår</t>
  </si>
  <si>
    <t xml:space="preserve">Severely </t>
  </si>
  <si>
    <t>Severe</t>
  </si>
  <si>
    <t>Light</t>
  </si>
  <si>
    <t>och svårt</t>
  </si>
  <si>
    <t xml:space="preserve">     /Rate = Total number of killed and severely injured persons/number of 100 traffic elements. The rate is calculated only when the number of  killed and severely injured persons amount to a minimum 50.</t>
  </si>
  <si>
    <t>svårt skadade</t>
  </si>
  <si>
    <t>severely injured</t>
  </si>
  <si>
    <t>Woman</t>
  </si>
  <si>
    <t>Sweden</t>
  </si>
  <si>
    <t>Urban area</t>
  </si>
  <si>
    <t>Rural area</t>
  </si>
  <si>
    <t>Antal</t>
  </si>
  <si>
    <t>trafik-</t>
  </si>
  <si>
    <t>element</t>
  </si>
  <si>
    <t>personer</t>
  </si>
  <si>
    <t>Väglag m.m.</t>
  </si>
  <si>
    <t>Road condition etc.</t>
  </si>
  <si>
    <t>Killed</t>
  </si>
  <si>
    <t xml:space="preserve">  Torr</t>
  </si>
  <si>
    <t xml:space="preserve">  Våt/fuktig</t>
  </si>
  <si>
    <t xml:space="preserve">  Is/snö</t>
  </si>
  <si>
    <t xml:space="preserve">  Uppgift saknas</t>
  </si>
  <si>
    <t>Ljusförhållande</t>
  </si>
  <si>
    <t xml:space="preserve">  Dagsljus</t>
  </si>
  <si>
    <t xml:space="preserve">  Mörker</t>
  </si>
  <si>
    <t xml:space="preserve">  Gryning/skymning</t>
  </si>
  <si>
    <t xml:space="preserve">  120 km/h</t>
  </si>
  <si>
    <t xml:space="preserve">  110 km/h</t>
  </si>
  <si>
    <t xml:space="preserve">  90 km/h</t>
  </si>
  <si>
    <t xml:space="preserve">  70 km/h</t>
  </si>
  <si>
    <t xml:space="preserve">  50 km/h</t>
  </si>
  <si>
    <t xml:space="preserve">  30 km/h</t>
  </si>
  <si>
    <t xml:space="preserve">  Motorväg</t>
  </si>
  <si>
    <t xml:space="preserve">  Motortrafikled</t>
  </si>
  <si>
    <t xml:space="preserve">  Annan allmän väg</t>
  </si>
  <si>
    <t xml:space="preserve">  Gata</t>
  </si>
  <si>
    <t xml:space="preserve">  Enskild väg</t>
  </si>
  <si>
    <t xml:space="preserve">  Övrig väg, torg etc.</t>
  </si>
  <si>
    <t xml:space="preserve">  Sträcka</t>
  </si>
  <si>
    <t xml:space="preserve">  Korsning</t>
  </si>
  <si>
    <t xml:space="preserve">  Trafikplats</t>
  </si>
  <si>
    <t xml:space="preserve">  Rondell</t>
  </si>
  <si>
    <t>Cyklister</t>
  </si>
  <si>
    <t>County</t>
  </si>
  <si>
    <t>All road users</t>
  </si>
  <si>
    <t>Other car drivers</t>
  </si>
  <si>
    <t>Motorcycle drivers</t>
  </si>
  <si>
    <t>Cyclists</t>
  </si>
  <si>
    <t>Pedestrians</t>
  </si>
  <si>
    <t>Total</t>
  </si>
  <si>
    <t>Trafikantgrupper</t>
  </si>
  <si>
    <t>Ålder</t>
  </si>
  <si>
    <t>Group of road users</t>
  </si>
  <si>
    <t>Age</t>
  </si>
  <si>
    <t>1–3</t>
  </si>
  <si>
    <t>4–6</t>
  </si>
  <si>
    <t>7–9</t>
  </si>
  <si>
    <t>10–12</t>
  </si>
  <si>
    <t>13–14</t>
  </si>
  <si>
    <t>16–17</t>
  </si>
  <si>
    <t>18–19</t>
  </si>
  <si>
    <t>20–24</t>
  </si>
  <si>
    <t>25–34</t>
  </si>
  <si>
    <t>35–44</t>
  </si>
  <si>
    <t>45–54</t>
  </si>
  <si>
    <t>55–64</t>
  </si>
  <si>
    <t>65–74</t>
  </si>
  <si>
    <t>Okänd</t>
  </si>
  <si>
    <t>Unknown</t>
  </si>
  <si>
    <t>Olyckor</t>
  </si>
  <si>
    <t>Accidents</t>
  </si>
  <si>
    <t>Lätt lastbil eller husbil</t>
  </si>
  <si>
    <t>Lätt lastbil med släp</t>
  </si>
  <si>
    <t>Lastbil (okänd viktklass)</t>
  </si>
  <si>
    <t>Buss, ev. med släp</t>
  </si>
  <si>
    <t>Tung MC, ev. med sidovagn</t>
  </si>
  <si>
    <t>Lätt MC</t>
  </si>
  <si>
    <t>MC (okänd viktklass)</t>
  </si>
  <si>
    <t>Okänt motorfordon</t>
  </si>
  <si>
    <t>Lindrig</t>
  </si>
  <si>
    <t>Number</t>
  </si>
  <si>
    <t>of killed</t>
  </si>
  <si>
    <t>and</t>
  </si>
  <si>
    <t>Personbils-</t>
  </si>
  <si>
    <t>Annan bil-</t>
  </si>
  <si>
    <t>Motorcykel-</t>
  </si>
  <si>
    <t>passagerare</t>
  </si>
  <si>
    <t xml:space="preserve">Passenger car </t>
  </si>
  <si>
    <t xml:space="preserve">Motorcycle </t>
  </si>
  <si>
    <t>passengers</t>
  </si>
  <si>
    <t>-</t>
  </si>
  <si>
    <t>Område</t>
  </si>
  <si>
    <t>severe</t>
  </si>
  <si>
    <t>severely</t>
  </si>
  <si>
    <t xml:space="preserve">Moped klass 1                              </t>
  </si>
  <si>
    <t xml:space="preserve">Moped klass 2                              </t>
  </si>
  <si>
    <t xml:space="preserve">Moped (okänd klass)                        </t>
  </si>
  <si>
    <t xml:space="preserve">Cykel                                      </t>
  </si>
  <si>
    <t xml:space="preserve">Fotgängare                                 </t>
  </si>
  <si>
    <t>Övriga trafikelement</t>
  </si>
  <si>
    <t>Samtliga trafikanter</t>
  </si>
  <si>
    <t>Summa</t>
  </si>
  <si>
    <t>Man</t>
  </si>
  <si>
    <t>Kvinna</t>
  </si>
  <si>
    <t>Personbilsförare</t>
  </si>
  <si>
    <t>Personbilspassagerare</t>
  </si>
  <si>
    <t>Annan bilförare</t>
  </si>
  <si>
    <t>Annan bilpassagerare</t>
  </si>
  <si>
    <t>Motorcykelförare</t>
  </si>
  <si>
    <t>Motorcykelpassagerare</t>
  </si>
  <si>
    <t>Mopedförare, -passagerare</t>
  </si>
  <si>
    <t>Cykelförare, -passagerare</t>
  </si>
  <si>
    <t>Gående</t>
  </si>
  <si>
    <t>Övriga och okända</t>
  </si>
  <si>
    <t>Svårt skadade</t>
  </si>
  <si>
    <t>Hela 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</si>
  <si>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</si>
  <si>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</si>
  <si>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</si>
  <si>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</si>
  <si>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</si>
  <si>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</si>
  <si>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</si>
  <si>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</si>
  <si>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</si>
  <si>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</si>
  <si>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</si>
  <si>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</si>
  <si>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</si>
  <si>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</si>
  <si>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</si>
  <si>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</si>
  <si>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</si>
  <si>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</si>
  <si>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</si>
  <si>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</si>
  <si>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</si>
  <si>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Tättbebyggt område</t>
  </si>
  <si>
    <t>Ej tättbebyggt område</t>
  </si>
  <si>
    <t>Juni</t>
  </si>
  <si>
    <t>Juli</t>
  </si>
  <si>
    <t>Augusti</t>
  </si>
  <si>
    <t>September</t>
  </si>
  <si>
    <t>Oktober</t>
  </si>
  <si>
    <t>November</t>
  </si>
  <si>
    <t>December</t>
  </si>
  <si>
    <t>Januari</t>
  </si>
  <si>
    <t>Februari</t>
  </si>
  <si>
    <t>Mars</t>
  </si>
  <si>
    <t>April</t>
  </si>
  <si>
    <t>Maj</t>
  </si>
  <si>
    <t>Skadade personer</t>
  </si>
  <si>
    <t>Injured persons</t>
  </si>
  <si>
    <t>of which with</t>
  </si>
  <si>
    <t>of which</t>
  </si>
  <si>
    <t>personskada</t>
  </si>
  <si>
    <t>utgång</t>
  </si>
  <si>
    <t>personal injuries</t>
  </si>
  <si>
    <t>killed</t>
  </si>
  <si>
    <t>injured</t>
  </si>
  <si>
    <t>fatalities</t>
  </si>
  <si>
    <t>svår</t>
  </si>
  <si>
    <t>Månad</t>
  </si>
  <si>
    <t>Month</t>
  </si>
  <si>
    <t>Other</t>
  </si>
  <si>
    <t>Samtliga element</t>
  </si>
  <si>
    <t>dödlig utgång</t>
  </si>
  <si>
    <t>Passenger</t>
  </si>
  <si>
    <t>car drivers</t>
  </si>
  <si>
    <r>
      <t>Svårt skadade</t>
    </r>
    <r>
      <rPr>
        <b/>
        <vertAlign val="superscript"/>
        <sz val="8"/>
        <rFont val="Arial"/>
        <family val="2"/>
      </rPr>
      <t>3</t>
    </r>
  </si>
  <si>
    <t xml:space="preserve">Other car </t>
  </si>
  <si>
    <t>Moped riders</t>
  </si>
  <si>
    <t xml:space="preserve">  100 km/h</t>
  </si>
  <si>
    <t xml:space="preserve">  80 km/h</t>
  </si>
  <si>
    <t xml:space="preserve">  60 km/h</t>
  </si>
  <si>
    <t xml:space="preserve">  40 km/h</t>
  </si>
  <si>
    <t xml:space="preserve">     - varav tjock is/packad snö</t>
  </si>
  <si>
    <t xml:space="preserve">     - varav tunn is (synlig väg)</t>
  </si>
  <si>
    <t xml:space="preserve">     - varav lös snö/snömodd</t>
  </si>
  <si>
    <t xml:space="preserve">     - varav tänd belysning</t>
  </si>
  <si>
    <t>Samtliga</t>
  </si>
  <si>
    <t xml:space="preserve">varav </t>
  </si>
  <si>
    <t xml:space="preserve">varav med </t>
  </si>
  <si>
    <t xml:space="preserve">   varav Stockholms kommun</t>
  </si>
  <si>
    <t xml:space="preserve">   varav Malmö kommun</t>
  </si>
  <si>
    <t xml:space="preserve">   varav Göteborgs kommun</t>
  </si>
  <si>
    <t>Tabellförteckning</t>
  </si>
  <si>
    <t>List of tables</t>
  </si>
  <si>
    <t>Anm: Gruppen "samtliga" inkluderar personer med okänt kön och därför summerar inte män och kvinnor alltid till samtliga.</t>
  </si>
  <si>
    <t>75+</t>
  </si>
  <si>
    <t>Nr 1</t>
  </si>
  <si>
    <t>Samtliga / All</t>
  </si>
  <si>
    <t>Män / Men</t>
  </si>
  <si>
    <t>Kvinnor / Women</t>
  </si>
  <si>
    <t>Samtliga /All</t>
  </si>
  <si>
    <t>Män /Men</t>
  </si>
  <si>
    <r>
      <t>Tabell 1.1: Polisrapporterade vägtrafikolyckor</t>
    </r>
    <r>
      <rPr>
        <b/>
        <sz val="8"/>
        <rFont val="Arial"/>
        <family val="2"/>
      </rPr>
      <t xml:space="preserve"> med dödlig utgång eller svår personskada och därvid dödade och svårt skadade personer </t>
    </r>
  </si>
  <si>
    <r>
      <t>Table 1.1: Road traffic accidents</t>
    </r>
    <r>
      <rPr>
        <b/>
        <i/>
        <sz val="8"/>
        <rFont val="Arial"/>
        <family val="2"/>
      </rPr>
      <t xml:space="preserve"> with fatal and severe personal injury reported by the police including persons killed or severely injured, </t>
    </r>
  </si>
  <si>
    <r>
      <t>Tabell 1.2: Polisrapporterade vägtrafikolyckor</t>
    </r>
    <r>
      <rPr>
        <b/>
        <vertAlign val="superscript"/>
        <sz val="8"/>
        <rFont val="Arial"/>
        <family val="2"/>
      </rPr>
      <t xml:space="preserve"> </t>
    </r>
    <r>
      <rPr>
        <b/>
        <sz val="8"/>
        <rFont val="Arial"/>
        <family val="2"/>
      </rPr>
      <t xml:space="preserve">med dödlig utgång eller svår personskada och därvid dödade och svårt skadade personer </t>
    </r>
  </si>
  <si>
    <r>
      <t>Table 1.2: Road traffic accidents</t>
    </r>
    <r>
      <rPr>
        <b/>
        <i/>
        <sz val="8"/>
        <rFont val="Arial"/>
        <family val="2"/>
      </rPr>
      <t xml:space="preserve"> with fatal and severe personal injury reported by the police including persons killed or severely injured </t>
    </r>
  </si>
  <si>
    <t>00:00-01:59</t>
  </si>
  <si>
    <t>02:00-03:59</t>
  </si>
  <si>
    <t>04:00-05:59</t>
  </si>
  <si>
    <t>06:00-07:59</t>
  </si>
  <si>
    <t>08:00-09:59</t>
  </si>
  <si>
    <t>10:00-11:59</t>
  </si>
  <si>
    <t>12:00-13:59</t>
  </si>
  <si>
    <t>14:00-15:59</t>
  </si>
  <si>
    <t>16:00-17:59</t>
  </si>
  <si>
    <t>18:00-19:59</t>
  </si>
  <si>
    <t>20:00-21:59</t>
  </si>
  <si>
    <t>22:00-23:59</t>
  </si>
  <si>
    <t>Okänd tid</t>
  </si>
  <si>
    <t xml:space="preserve">   varav Stockholm kommun</t>
  </si>
  <si>
    <t xml:space="preserve">   varav Göteborg kommun</t>
  </si>
  <si>
    <t xml:space="preserve">Tabell 1.4: Polisrapporterade vägtrafikolyckor med dödlig utgång eller svår personskada och därvid dödade och svårt skadade personer fördelade </t>
  </si>
  <si>
    <t xml:space="preserve">Table 1.4: Road traffic accidents with fatal or severe personal injury reported by the police including persons killed or severely injured, by </t>
  </si>
  <si>
    <t>Väglag där vägbanan</t>
  </si>
  <si>
    <t xml:space="preserve">Motorfordon </t>
  </si>
  <si>
    <t>Motorfordon – Motorfordon</t>
  </si>
  <si>
    <t>Motorfordon –</t>
  </si>
  <si>
    <t>Övriga</t>
  </si>
  <si>
    <t>singel</t>
  </si>
  <si>
    <t>Motor vehicle – Motor vehicle</t>
  </si>
  <si>
    <t>Motor vehicle –</t>
  </si>
  <si>
    <t>Motorvehicle</t>
  </si>
  <si>
    <t xml:space="preserve">Omkörning, </t>
  </si>
  <si>
    <t>Upphinnande</t>
  </si>
  <si>
    <t>Möte</t>
  </si>
  <si>
    <t>Avsväng</t>
  </si>
  <si>
    <t>Korsväg</t>
  </si>
  <si>
    <t>–Moped</t>
  </si>
  <si>
    <t>–Cykel</t>
  </si>
  <si>
    <t>–Gående</t>
  </si>
  <si>
    <t>–Vilt</t>
  </si>
  <si>
    <t>single</t>
  </si>
  <si>
    <t>filbyte</t>
  </si>
  <si>
    <t xml:space="preserve">Rearend </t>
  </si>
  <si>
    <t>Oncoming</t>
  </si>
  <si>
    <t>Turning at</t>
  </si>
  <si>
    <t>Crossroad</t>
  </si>
  <si>
    <t>–Cycle</t>
  </si>
  <si>
    <t>–Pedestrian</t>
  </si>
  <si>
    <t>–Game</t>
  </si>
  <si>
    <t>Passing and</t>
  </si>
  <si>
    <t>collision</t>
  </si>
  <si>
    <t>vehicle</t>
  </si>
  <si>
    <t>intersection</t>
  </si>
  <si>
    <t>lane change</t>
  </si>
  <si>
    <t>Dödade personer</t>
  </si>
  <si>
    <t>Persons killed</t>
  </si>
  <si>
    <t>Killed persons</t>
  </si>
  <si>
    <t>1.1</t>
  </si>
  <si>
    <t>A1</t>
  </si>
  <si>
    <t>A2</t>
  </si>
  <si>
    <t>A3</t>
  </si>
  <si>
    <t>1.2</t>
  </si>
  <si>
    <t>A4</t>
  </si>
  <si>
    <t>Svenska 1</t>
  </si>
  <si>
    <t>Engelska 1</t>
  </si>
  <si>
    <t>4.2</t>
  </si>
  <si>
    <t>4.1</t>
  </si>
  <si>
    <t>1.3</t>
  </si>
  <si>
    <t>1.4</t>
  </si>
  <si>
    <t>6.1</t>
  </si>
  <si>
    <t xml:space="preserve"> </t>
  </si>
  <si>
    <t>6.2</t>
  </si>
  <si>
    <t>6.3</t>
  </si>
  <si>
    <t>6.4</t>
  </si>
  <si>
    <t>Trafikmiljö</t>
  </si>
  <si>
    <t>Klockslag</t>
  </si>
  <si>
    <t>Hour of the day</t>
  </si>
  <si>
    <t>Män</t>
  </si>
  <si>
    <t>Kvinnor</t>
  </si>
  <si>
    <t>Men</t>
  </si>
  <si>
    <t>Women</t>
  </si>
  <si>
    <t>All</t>
  </si>
  <si>
    <r>
      <t>Vinter</t>
    </r>
    <r>
      <rPr>
        <b/>
        <vertAlign val="superscript"/>
        <sz val="8"/>
        <rFont val="Arial"/>
        <family val="2"/>
      </rPr>
      <t>1</t>
    </r>
  </si>
  <si>
    <r>
      <t>Sommar</t>
    </r>
    <r>
      <rPr>
        <b/>
        <vertAlign val="superscript"/>
        <sz val="8"/>
        <rFont val="Arial"/>
        <family val="2"/>
      </rPr>
      <t>1</t>
    </r>
  </si>
  <si>
    <r>
      <t>Summer</t>
    </r>
    <r>
      <rPr>
        <b/>
        <i/>
        <vertAlign val="superscript"/>
        <sz val="8"/>
        <rFont val="Arial"/>
        <family val="2"/>
      </rPr>
      <t>1</t>
    </r>
  </si>
  <si>
    <t>6.5</t>
  </si>
  <si>
    <t>Hastighet</t>
  </si>
  <si>
    <t>Kvot per 100 olyckor</t>
  </si>
  <si>
    <t>Speed</t>
  </si>
  <si>
    <t>Type of road</t>
  </si>
  <si>
    <t>varav med</t>
  </si>
  <si>
    <t xml:space="preserve">Dödade </t>
  </si>
  <si>
    <t xml:space="preserve">of which </t>
  </si>
  <si>
    <t>dödlig</t>
  </si>
  <si>
    <t xml:space="preserve">Killed and </t>
  </si>
  <si>
    <t>svårt</t>
  </si>
  <si>
    <t>120 km/h</t>
  </si>
  <si>
    <t>Motorväg</t>
  </si>
  <si>
    <t>Motortrafikled</t>
  </si>
  <si>
    <t>Annan allmän väg</t>
  </si>
  <si>
    <t>Gata</t>
  </si>
  <si>
    <t>Enskild väg</t>
  </si>
  <si>
    <t>Övrig väg/torg etc.</t>
  </si>
  <si>
    <t>Uppgift saknas</t>
  </si>
  <si>
    <t>110 km/h</t>
  </si>
  <si>
    <t>100 km/h</t>
  </si>
  <si>
    <t>90 km/h</t>
  </si>
  <si>
    <t>80 km/h</t>
  </si>
  <si>
    <t>70 km/h</t>
  </si>
  <si>
    <t>60 km/h</t>
  </si>
  <si>
    <t>50 km/h</t>
  </si>
  <si>
    <t>40 km/h</t>
  </si>
  <si>
    <t>30 km/h</t>
  </si>
  <si>
    <t>Måndag– Torsdag</t>
  </si>
  <si>
    <t>Monday– Thursday</t>
  </si>
  <si>
    <t>Fredag– Söndag</t>
  </si>
  <si>
    <t>Friday– Sunday</t>
  </si>
  <si>
    <r>
      <t>Winter</t>
    </r>
    <r>
      <rPr>
        <b/>
        <i/>
        <vertAlign val="superscript"/>
        <sz val="8"/>
        <rFont val="Arial"/>
        <family val="2"/>
      </rPr>
      <t>1</t>
    </r>
  </si>
  <si>
    <t>Rate per 100 accidents</t>
  </si>
  <si>
    <r>
      <t>Kvot</t>
    </r>
    <r>
      <rPr>
        <b/>
        <vertAlign val="superscript"/>
        <sz val="8"/>
        <rFont val="Arial"/>
        <family val="2"/>
      </rPr>
      <t>1</t>
    </r>
  </si>
  <si>
    <r>
      <t>Rate</t>
    </r>
    <r>
      <rPr>
        <b/>
        <i/>
        <vertAlign val="superscript"/>
        <sz val="8"/>
        <rFont val="Arial"/>
        <family val="2"/>
      </rPr>
      <t>1</t>
    </r>
  </si>
  <si>
    <t>1   Kvot = Antalet dödade och svårt skadade personer/antalet 100 trafikelement. Kvoten är beräknad endast då antalet dödade och svårt skadade uppgår till minst 50.</t>
  </si>
  <si>
    <r>
      <t>Höst och vår</t>
    </r>
    <r>
      <rPr>
        <b/>
        <vertAlign val="superscript"/>
        <sz val="8"/>
        <rFont val="Arial"/>
        <family val="2"/>
      </rPr>
      <t>1</t>
    </r>
  </si>
  <si>
    <r>
      <t>Fall and spring</t>
    </r>
    <r>
      <rPr>
        <b/>
        <i/>
        <vertAlign val="superscript"/>
        <sz val="8"/>
        <rFont val="Arial"/>
        <family val="2"/>
      </rPr>
      <t>1</t>
    </r>
  </si>
  <si>
    <t>Väder</t>
  </si>
  <si>
    <t xml:space="preserve">  Tättbebyggt område</t>
  </si>
  <si>
    <t xml:space="preserve">  Ej tättbebyggt område</t>
  </si>
  <si>
    <t xml:space="preserve">  Uppehållsväder</t>
  </si>
  <si>
    <t xml:space="preserve">  Dis/dimma</t>
  </si>
  <si>
    <t xml:space="preserve">  Regn</t>
  </si>
  <si>
    <t xml:space="preserve">  Snöfall el. snöblandat regn</t>
  </si>
  <si>
    <r>
      <t>Tabell 1.3: Polisrapporterade vägtrafikolyckor</t>
    </r>
    <r>
      <rPr>
        <b/>
        <sz val="8"/>
        <rFont val="Arial"/>
        <family val="2"/>
      </rPr>
      <t xml:space="preserve"> med dödlig utgång eller svår personskada och därvid dödade och svårt skadade personer</t>
    </r>
  </si>
  <si>
    <t>Måndag-torsdag</t>
  </si>
  <si>
    <t>Fredag-söndag</t>
  </si>
  <si>
    <t>Monday-Thursday</t>
  </si>
  <si>
    <t>Friday-Sunday</t>
  </si>
  <si>
    <t>Anm: Kvinnor inkluderar ett fåtal individer med okänt kön: 1, 2, 1, 1 respektive 3 personer åren 1994, 1995, 1997, 2001 respektive 2005.</t>
  </si>
  <si>
    <t>Risk som antal dödade per 100 000 personer i befolkning</t>
  </si>
  <si>
    <t>Risk as number of killed persons per 100 000 in population</t>
  </si>
  <si>
    <t>Anm: Befolkning är från statistikdatabasen på SCB:s hemsida, www.scb.se.</t>
  </si>
  <si>
    <t>Remark: Number of inhabitants from the statistical data base from Statistics Sweden, www.scb.se.</t>
  </si>
  <si>
    <t>Belgique/België</t>
  </si>
  <si>
    <t>Danmark</t>
  </si>
  <si>
    <t>Deutschland</t>
  </si>
  <si>
    <t>Eesti</t>
  </si>
  <si>
    <t>Ireland</t>
  </si>
  <si>
    <t>España</t>
  </si>
  <si>
    <t>France</t>
  </si>
  <si>
    <t>Italia</t>
  </si>
  <si>
    <t>Κύπρος</t>
  </si>
  <si>
    <t>Latvija</t>
  </si>
  <si>
    <t>Lietuva</t>
  </si>
  <si>
    <t>Luxembourg</t>
  </si>
  <si>
    <t>Magyarország</t>
  </si>
  <si>
    <t>Malta</t>
  </si>
  <si>
    <t>Nederland</t>
  </si>
  <si>
    <t>Österreich</t>
  </si>
  <si>
    <t>Polska</t>
  </si>
  <si>
    <t>Portugal</t>
  </si>
  <si>
    <t>România</t>
  </si>
  <si>
    <t>Slovenija</t>
  </si>
  <si>
    <t>Slovensko</t>
  </si>
  <si>
    <t>Suomi/Finland</t>
  </si>
  <si>
    <t>Sverige</t>
  </si>
  <si>
    <t>Land</t>
  </si>
  <si>
    <t>Country</t>
  </si>
  <si>
    <t xml:space="preserve">Tabell 2.3: Dödade  personer vid polisrapporterade vägtrafikolyckor efter inblandade trafikelement, olyckstyp och  </t>
  </si>
  <si>
    <t xml:space="preserve">Table 2.3: Persons killed in road traffic accidents reported by the police by traffic elements involved, type of accident and </t>
  </si>
  <si>
    <t>1.5</t>
  </si>
  <si>
    <t>Kvot = Antalet dödade och svårt skadade personer/antalet 100 olyckor. Kvoten är beräknad endast då antalet olyckor uppgår till minst 10.</t>
  </si>
  <si>
    <t>Rate = Total number of killed and severely injured persons/number of 100 traffic elements.</t>
  </si>
  <si>
    <t>2.1</t>
  </si>
  <si>
    <t>2.2</t>
  </si>
  <si>
    <t>2.3</t>
  </si>
  <si>
    <t>2.4</t>
  </si>
  <si>
    <t>3.1</t>
  </si>
  <si>
    <t>3.2</t>
  </si>
  <si>
    <t>3.3</t>
  </si>
  <si>
    <t>5.1</t>
  </si>
  <si>
    <t>5.2</t>
  </si>
  <si>
    <t>5.3</t>
  </si>
  <si>
    <t>5.4</t>
  </si>
  <si>
    <t>6.6</t>
  </si>
  <si>
    <t>7.1</t>
  </si>
  <si>
    <t>7.2</t>
  </si>
  <si>
    <r>
      <t>Table 1.3: Road traffic accidents</t>
    </r>
    <r>
      <rPr>
        <b/>
        <i/>
        <sz val="8"/>
        <rFont val="Arial"/>
        <family val="2"/>
      </rPr>
      <t xml:space="preserve"> with fatal or severe personal injury reported by the police including persons killed or severely injured,</t>
    </r>
  </si>
  <si>
    <t>Måndag</t>
  </si>
  <si>
    <t>Tisdag</t>
  </si>
  <si>
    <t>Onsdag</t>
  </si>
  <si>
    <t>Torsdag</t>
  </si>
  <si>
    <t>Fredag</t>
  </si>
  <si>
    <t>Lördag</t>
  </si>
  <si>
    <t>Söndag</t>
  </si>
  <si>
    <t>Remark: The group "all" includes individuals with unknown sex and therefore men and women do not in all cases sum up to all.</t>
  </si>
  <si>
    <t>Summa / Sum</t>
  </si>
  <si>
    <t>Table 6.6: Persons killed in road traffic accidents reported by the police by age group and  risk expressed as number of killed persons</t>
  </si>
  <si>
    <t>Alkohol i blodet, promillehalt (o/oo)</t>
  </si>
  <si>
    <t>Blood alcohol concentration (o/oo)</t>
  </si>
  <si>
    <t>0,00-0,19</t>
  </si>
  <si>
    <t>0,20-0,99</t>
  </si>
  <si>
    <t>1,00-</t>
  </si>
  <si>
    <t>Trafikantgrupp</t>
  </si>
  <si>
    <t>Mopedförare</t>
  </si>
  <si>
    <t>Källa: Uppgift om personernas alkoholhalt i blodet kommer från Rättsmedicinalverket (RMV) och är resultat från obduktioner.</t>
  </si>
  <si>
    <t>Gränserna för rattfylleri är 0,20 promille och för grovt rattfylleri 1,00 enligt Trafikbrottslagen (SFS 1951:649), se även Trafikverkets hemsida www.trafikverket.se.</t>
  </si>
  <si>
    <t xml:space="preserve">"Uppgift saknas" betyder att personen ej finns i datamaterialet från RMV. Om personen finns i RMV-materialet men </t>
  </si>
  <si>
    <t>saknar uppgift för alkoholhalt i blodet finns personen i klassen med lägst alkohol.</t>
  </si>
  <si>
    <t>Procent med otillåten mängd alkohol</t>
  </si>
  <si>
    <r>
      <t xml:space="preserve">Procent </t>
    </r>
    <r>
      <rPr>
        <b/>
        <sz val="8"/>
        <color theme="1"/>
        <rFont val="Calibri"/>
        <family val="2"/>
      </rPr>
      <t xml:space="preserve">≥ </t>
    </r>
    <r>
      <rPr>
        <b/>
        <sz val="8"/>
        <color theme="1"/>
        <rFont val="Arial"/>
        <family val="2"/>
      </rPr>
      <t>0,20</t>
    </r>
  </si>
  <si>
    <t>Procent ≥ 1,00</t>
  </si>
  <si>
    <r>
      <t xml:space="preserve">Percent </t>
    </r>
    <r>
      <rPr>
        <i/>
        <sz val="8"/>
        <color theme="1"/>
        <rFont val="Calibri"/>
        <family val="2"/>
      </rPr>
      <t xml:space="preserve">≥ </t>
    </r>
    <r>
      <rPr>
        <i/>
        <sz val="8"/>
        <color theme="1"/>
        <rFont val="Arial"/>
        <family val="2"/>
      </rPr>
      <t>0,20</t>
    </r>
  </si>
  <si>
    <t>Percent ≥ 1,00</t>
  </si>
  <si>
    <t>Percent with too high blood alcohol concentration</t>
  </si>
  <si>
    <t>Tabell 5.4: Dödade förare av motorfordon vid polisrapporterade olyckor efter promillehalt samt</t>
  </si>
  <si>
    <t>Table 5.4: Drivers of vehicles killed in road traffic accidents reported by the police by blood alocohol concentration and</t>
  </si>
  <si>
    <t>0–6</t>
  </si>
  <si>
    <t>7–14</t>
  </si>
  <si>
    <t>15–17</t>
  </si>
  <si>
    <t>18–24</t>
  </si>
  <si>
    <t>25–44</t>
  </si>
  <si>
    <t>45–64</t>
  </si>
  <si>
    <t>06:00–13:59</t>
  </si>
  <si>
    <t>22:00–05:59</t>
  </si>
  <si>
    <t>0,00–0,19</t>
  </si>
  <si>
    <t>0,20–0,99</t>
  </si>
  <si>
    <t>1,00–</t>
  </si>
  <si>
    <t xml:space="preserve"> –17 år</t>
  </si>
  <si>
    <t>18–24 år</t>
  </si>
  <si>
    <t>25–44 år</t>
  </si>
  <si>
    <t>45–64 år</t>
  </si>
  <si>
    <t>65–74 år</t>
  </si>
  <si>
    <t>75– år</t>
  </si>
  <si>
    <t>Personbil – personbil</t>
  </si>
  <si>
    <t>Personbil – lastbil</t>
  </si>
  <si>
    <t>Personbil – buss</t>
  </si>
  <si>
    <t>Personbil – motorcykel</t>
  </si>
  <si>
    <t>Personbil – moped</t>
  </si>
  <si>
    <t>Personbil – cykel</t>
  </si>
  <si>
    <t>Personbil – gående</t>
  </si>
  <si>
    <t>Personbil – djur</t>
  </si>
  <si>
    <t>Personbil – traktor</t>
  </si>
  <si>
    <t>Personbil – övrigt</t>
  </si>
  <si>
    <t>Lastbil – lastbil</t>
  </si>
  <si>
    <t>Lastbil – buss</t>
  </si>
  <si>
    <t>Lastbil – motorcykel</t>
  </si>
  <si>
    <t>Lastbil – moped</t>
  </si>
  <si>
    <t>Lastbil – cykel</t>
  </si>
  <si>
    <t>Lastbil – gående</t>
  </si>
  <si>
    <t>Lastbil – djur</t>
  </si>
  <si>
    <t>Lastbil – traktor</t>
  </si>
  <si>
    <t>Lastbil – övrigt</t>
  </si>
  <si>
    <t>Buss – buss</t>
  </si>
  <si>
    <t>Buss – motorcykel</t>
  </si>
  <si>
    <t>Buss – moped</t>
  </si>
  <si>
    <t>Buss – cykel</t>
  </si>
  <si>
    <t>Buss – gående</t>
  </si>
  <si>
    <t>Buss – djur</t>
  </si>
  <si>
    <t>Buss – traktor</t>
  </si>
  <si>
    <t>Buss – övrigt</t>
  </si>
  <si>
    <t>Motorcykel – motorcykel</t>
  </si>
  <si>
    <t>Motorcykel – moped</t>
  </si>
  <si>
    <t>Motorcykel – cykel</t>
  </si>
  <si>
    <t>Motorcykel – gående</t>
  </si>
  <si>
    <t>Motorcykel – djur</t>
  </si>
  <si>
    <t>Motorcykel – traktor</t>
  </si>
  <si>
    <t>Motorcykel – övrigt</t>
  </si>
  <si>
    <t>Moped – moped</t>
  </si>
  <si>
    <t>Moped – cykel</t>
  </si>
  <si>
    <t>Moped – gående</t>
  </si>
  <si>
    <t>Moped – djur</t>
  </si>
  <si>
    <t>Moped – traktor</t>
  </si>
  <si>
    <t>Moped – övrigt</t>
  </si>
  <si>
    <t>Cykel – cykel</t>
  </si>
  <si>
    <t>Cykel – gående</t>
  </si>
  <si>
    <t>Cykel – djur</t>
  </si>
  <si>
    <t>Cykel – traktor</t>
  </si>
  <si>
    <t>Cykel – övrigt</t>
  </si>
  <si>
    <t>Gående – traktor</t>
  </si>
  <si>
    <t>Gående – övrigt</t>
  </si>
  <si>
    <t>Traktor – djur</t>
  </si>
  <si>
    <t>Traktor – traktor</t>
  </si>
  <si>
    <t>Traktor – övrigt</t>
  </si>
  <si>
    <t>Övrigt – djur</t>
  </si>
  <si>
    <t>Övrigt – övrigt</t>
  </si>
  <si>
    <t>The rate is calculated only when the number of  acidents amounts to a minimum 10.</t>
  </si>
  <si>
    <r>
      <t>Table 5.2: Persons</t>
    </r>
    <r>
      <rPr>
        <b/>
        <i/>
        <sz val="8"/>
        <rFont val="Arial"/>
        <family val="2"/>
      </rPr>
      <t xml:space="preserve"> killed and severely injured and number of traffic elements in road traffic accidents reported by the police including fatal or severe personal injury </t>
    </r>
  </si>
  <si>
    <t>Tabell 6.2: Dödade, svårt och lindrigt skadade personer vid polisrapporterade vägtrafikolyckor fördelade efter</t>
  </si>
  <si>
    <r>
      <t>Table 6.2: Persons</t>
    </r>
    <r>
      <rPr>
        <b/>
        <i/>
        <sz val="8"/>
        <rFont val="Arial"/>
        <family val="2"/>
      </rPr>
      <t xml:space="preserve"> killed, severely and slightly injured in road traffic accidents reported by the police, by groups </t>
    </r>
  </si>
  <si>
    <r>
      <t>Tabell 5.2: Dödade och svårt skadade personer</t>
    </r>
    <r>
      <rPr>
        <b/>
        <sz val="8"/>
        <rFont val="Arial"/>
        <family val="2"/>
      </rPr>
      <t xml:space="preserve"> samt antal trafikelement vid polisrapporterade vägtrafikolyckor med dödlig eller svår personskada efter trafikmiljö </t>
    </r>
  </si>
  <si>
    <t>Remark: Number of inhabitants from the statistical data base of Statistics Sweden, www.scb.se.</t>
  </si>
  <si>
    <t>Remark: Women include a few individuals with unknown sex: 1, 2, 1, 1 and 3 persons in the years 1994, 1995, 1997, 2001 and 2005.</t>
  </si>
  <si>
    <t xml:space="preserve">Table 5.3: Drivers of vehicles killed in road traffic accidents reported by the police </t>
  </si>
  <si>
    <r>
      <t>Tabell 6.1: Polisrapporterade vägtrafikolyckor</t>
    </r>
    <r>
      <rPr>
        <b/>
        <sz val="8"/>
        <rFont val="Arial"/>
        <family val="2"/>
      </rPr>
      <t xml:space="preserve"> med dödlig utgång, svår och lindrig personskada och </t>
    </r>
  </si>
  <si>
    <r>
      <t>Table 6.1: Road traffic accidents</t>
    </r>
    <r>
      <rPr>
        <b/>
        <i/>
        <sz val="8"/>
        <rFont val="Arial"/>
        <family val="2"/>
      </rPr>
      <t xml:space="preserve"> with fatal, severe and slight personal injury reported by the police including persons </t>
    </r>
  </si>
  <si>
    <t xml:space="preserve">Tabell 6.6: Dödade personer vid polisrapporterade vägtrafikolyckor efter åldersgrupp samt risk uttryckt som antal dödade </t>
  </si>
  <si>
    <t>Dag</t>
  </si>
  <si>
    <t>Day</t>
  </si>
  <si>
    <t>Timme</t>
  </si>
  <si>
    <t>Hour</t>
  </si>
  <si>
    <t>1   Inkl. passagerare / Incl. passengers</t>
  </si>
  <si>
    <t>2   Definition av svår personskada ändrad år 1966. / Definition for severe personal injuries changed year 1966.</t>
  </si>
  <si>
    <r>
      <t>Mopedist</t>
    </r>
    <r>
      <rPr>
        <b/>
        <vertAlign val="superscript"/>
        <sz val="8"/>
        <rFont val="Arial"/>
        <family val="2"/>
      </rPr>
      <t>1</t>
    </r>
  </si>
  <si>
    <r>
      <t>riders</t>
    </r>
    <r>
      <rPr>
        <b/>
        <i/>
        <vertAlign val="superscript"/>
        <sz val="8"/>
        <rFont val="Arial"/>
        <family val="2"/>
      </rPr>
      <t>1</t>
    </r>
  </si>
  <si>
    <r>
      <t>Cyklist</t>
    </r>
    <r>
      <rPr>
        <b/>
        <vertAlign val="superscript"/>
        <sz val="8"/>
        <rFont val="Arial"/>
        <family val="2"/>
      </rPr>
      <t>1</t>
    </r>
  </si>
  <si>
    <r>
      <t>Cyclists</t>
    </r>
    <r>
      <rPr>
        <b/>
        <i/>
        <vertAlign val="superscript"/>
        <sz val="8"/>
        <rFont val="Arial"/>
        <family val="2"/>
      </rPr>
      <t>1</t>
    </r>
  </si>
  <si>
    <r>
      <t>1966</t>
    </r>
    <r>
      <rPr>
        <vertAlign val="superscript"/>
        <sz val="8"/>
        <rFont val="Arial"/>
        <family val="2"/>
      </rPr>
      <t>2</t>
    </r>
  </si>
  <si>
    <t>varav Stockholms kommun</t>
  </si>
  <si>
    <t>varav Malmö kommun</t>
  </si>
  <si>
    <t>varav Göteborgs kommun</t>
  </si>
  <si>
    <t>Förhållanden</t>
  </si>
  <si>
    <t>Conditions</t>
  </si>
  <si>
    <t>Gränsen för rattfylleri är 0,20 promille och för grovt rattfylleri 1,00 enligt Trafikbrottslagen (SFS 1951:649), se även Trafikverkets hemsida www.trafikverket.se.</t>
  </si>
  <si>
    <t>0.0</t>
  </si>
  <si>
    <t>Dödade i regelrätta olyckor</t>
  </si>
  <si>
    <t>Olyckor + självmord</t>
  </si>
  <si>
    <t>..</t>
  </si>
  <si>
    <t>Olyckor + sjukdom + självmord</t>
  </si>
  <si>
    <t>Sjukdoms-fall</t>
  </si>
  <si>
    <t>Självmord</t>
  </si>
  <si>
    <t>Officiell statistik</t>
  </si>
  <si>
    <t>Innehåll i officiell statistik</t>
  </si>
  <si>
    <t>14:00–21:59</t>
  </si>
  <si>
    <t>Per 100 000</t>
  </si>
  <si>
    <t>invånare</t>
  </si>
  <si>
    <t>inhabitants</t>
  </si>
  <si>
    <t>Norge</t>
  </si>
  <si>
    <t>Norway</t>
  </si>
  <si>
    <t>Denmark</t>
  </si>
  <si>
    <t>Finland</t>
  </si>
  <si>
    <t>Belgien</t>
  </si>
  <si>
    <t>Bulgarien</t>
  </si>
  <si>
    <t>Tjeckien</t>
  </si>
  <si>
    <t>Tyskland</t>
  </si>
  <si>
    <t>Estland</t>
  </si>
  <si>
    <t>Irland</t>
  </si>
  <si>
    <t>Grekland</t>
  </si>
  <si>
    <t>Spanien</t>
  </si>
  <si>
    <t>Frankrike</t>
  </si>
  <si>
    <t>Italien</t>
  </si>
  <si>
    <t>Cypern</t>
  </si>
  <si>
    <t>Luxemburg</t>
  </si>
  <si>
    <t>Ungern</t>
  </si>
  <si>
    <t>Nederländerna</t>
  </si>
  <si>
    <t>Österrike</t>
  </si>
  <si>
    <t>Polen</t>
  </si>
  <si>
    <t>Lettland</t>
  </si>
  <si>
    <t>Litauen</t>
  </si>
  <si>
    <t>Rumänien</t>
  </si>
  <si>
    <t>Slovenien</t>
  </si>
  <si>
    <t>Slovakien</t>
  </si>
  <si>
    <t>Storbritannien</t>
  </si>
  <si>
    <t>EU27</t>
  </si>
  <si>
    <t>7.3</t>
  </si>
  <si>
    <t>Tabell 7.3: Dödade personer vid polisrapporterade vägtrafikolyckor samt antal per 100 000 invånare,</t>
  </si>
  <si>
    <t>Källa/ Source : Nordens vägforum (www.nvfnorden.org, April 2011).</t>
  </si>
  <si>
    <t>Anm: Antal dödade i Sverige exkluderar sjukdomsfall även åren 1994-2002 då de inkluderas i officiell statistik enligt Tabell 0.0.</t>
  </si>
  <si>
    <t>Suicides</t>
  </si>
  <si>
    <t>Accidents + suicides</t>
  </si>
  <si>
    <t>Official statistics</t>
  </si>
  <si>
    <t>Cases of illness</t>
  </si>
  <si>
    <t>Killed in involuntary accidents</t>
  </si>
  <si>
    <t>Table 7.3: Persons killed in road traffic accidents reported by the police and number per 100 000 inhabitants,</t>
  </si>
  <si>
    <t>България</t>
  </si>
  <si>
    <t>Česká</t>
  </si>
  <si>
    <t>Ελλάδα</t>
  </si>
  <si>
    <t>United</t>
  </si>
  <si>
    <t>Tabell 1.5: Polisrapporterade vägtrafikolyckor med dödlig utgång eller svår personskada, och därvid dödade och</t>
  </si>
  <si>
    <t>Table 1.5: Road traffic accidents with fatal or severe personal injury reported by the police including persons killed</t>
  </si>
  <si>
    <t>Anm: Om uppgift om trafikmiljö är okänt räknas elementet och personen till Ej tättbebyggt område.</t>
  </si>
  <si>
    <t>Remark: If information on traffic environment is missing, the element and person is included in Rural area.</t>
  </si>
  <si>
    <t>därvid dödade, svårt och lindrigt skadade personer efter skadeföljd. Åren 1960–2011.</t>
  </si>
  <si>
    <t>killed, severely and slightly injured, by severity of injury. Years 1960–2011.</t>
  </si>
  <si>
    <t>trafikantgrupp. Åren 1960–2011.</t>
  </si>
  <si>
    <t>of road users. Years 1960–2011.</t>
  </si>
  <si>
    <t>Tabell 6.3: Dödade personer vid polisrapporterade vägtrafikolyckor, per län/storstad. Åren 1985 – 2011.</t>
  </si>
  <si>
    <t>Table 6.3: Persons killed in road traffic accidents reported by the police, by county/city. Years 1985 – 2011.</t>
  </si>
  <si>
    <r>
      <t>Tabell 6.4: Dödade personer</t>
    </r>
    <r>
      <rPr>
        <b/>
        <vertAlign val="superscript"/>
        <sz val="8"/>
        <rFont val="Arial"/>
        <family val="2"/>
      </rPr>
      <t xml:space="preserve"> </t>
    </r>
    <r>
      <rPr>
        <b/>
        <sz val="8"/>
        <rFont val="Arial"/>
        <family val="2"/>
      </rPr>
      <t>vid polisrapporterade vägtrafikolyckor, antal dödade per 100 000 invånare och per län/storstad. Åren 1985–2011.</t>
    </r>
  </si>
  <si>
    <t>Table 6.4: Persons killed in road traffic accidents reported by the police, persons killed per 100 000 inhabitants and by county/city. Years 1985–2011.</t>
  </si>
  <si>
    <r>
      <t>Tabell 6.5: Dödade personer vid polisrapporterade vägtrafikolyckor efter kön, årstid, del av vecka och del av dygn. År 1985</t>
    </r>
    <r>
      <rPr>
        <b/>
        <sz val="8"/>
        <rFont val="Calibri"/>
        <family val="2"/>
      </rPr>
      <t>–</t>
    </r>
    <r>
      <rPr>
        <b/>
        <sz val="8"/>
        <rFont val="Arial"/>
        <family val="2"/>
      </rPr>
      <t>2011.</t>
    </r>
  </si>
  <si>
    <t>Table 6.5: Persons killed in road traffic accidents reported by the police by sex, time of year, time of week and time of day. Years 1985–2011.</t>
  </si>
  <si>
    <t>per 100 000 invånare i samma grupp. Åren 1985 – 2011.</t>
  </si>
  <si>
    <t>by 100 000 inhabitants in the same age group. Years 1985 – 2011.</t>
  </si>
  <si>
    <t>United Kingdom</t>
  </si>
  <si>
    <t xml:space="preserve">2010-2011 </t>
  </si>
  <si>
    <t>Källa/ Source : CARE (EU road accidents database) or national publications. European Commission / Directorate General Mobility and Transport. (April 2012)</t>
  </si>
  <si>
    <t>Utveckling 2001-2010 procent</t>
  </si>
  <si>
    <t>Development 2001-2010 percent</t>
  </si>
  <si>
    <t>Preliminärt/ provisional</t>
  </si>
  <si>
    <t>preliminär/provisional</t>
  </si>
  <si>
    <r>
      <t>Tabell 7.2: Dödade personer</t>
    </r>
    <r>
      <rPr>
        <b/>
        <vertAlign val="superscript"/>
        <sz val="8"/>
        <rFont val="Arial"/>
        <family val="2"/>
      </rPr>
      <t xml:space="preserve"> </t>
    </r>
    <r>
      <rPr>
        <b/>
        <sz val="8"/>
        <rFont val="Arial"/>
        <family val="2"/>
      </rPr>
      <t>i vägtrafikolyckor per miljon invånare inom EU 27. Åren 1991 – 2011.</t>
    </r>
  </si>
  <si>
    <t>Table 7.2: Persons killed in road traffic accidents per million inhabitants in EU 27. Years 1991 – 2011.</t>
  </si>
  <si>
    <t>Tabell 5.3: Dödade förare av motorfordon vid polisrapporterade olyckor efter promillehalt. År 2011.</t>
  </si>
  <si>
    <t>Tabell 4.1: Dödade, svårt och lindrigt skadade personer vid polisrapporterade vägtrafikolyckor efter ålder och län/storstad. År 2011.</t>
  </si>
  <si>
    <t>Table 4.1: Persons killed, severely and slightly injured in road traffic accidents reported by the police by age and county/city. Year 2011.</t>
  </si>
  <si>
    <t>75–</t>
  </si>
  <si>
    <t>efter skadeföljd, kön och månad respektive veckodag och timme. År 2011.</t>
  </si>
  <si>
    <t>by severity of injury, sex and month, weakday and hour. Year 2011.</t>
  </si>
  <si>
    <t xml:space="preserve">  Annat / Uppgift saknas</t>
  </si>
  <si>
    <t>Dödade och</t>
  </si>
  <si>
    <t>Tabell 5.1: Dödade personer vid polisrapporterade vägtrafikolyckor efter veckodag, månad och klockslag. År 2011.</t>
  </si>
  <si>
    <t>Table 5.1: Persons killed in road traffic accidents reported by the police by day of the week, month and hour. Year 2011.</t>
  </si>
  <si>
    <t>1    Vinter är december-mars, vår och höst april-maj samt oktober-november och sommar är juni-september. Okänt klockslag inkl. i 22:00–05:59.</t>
  </si>
  <si>
    <t xml:space="preserve">     / Winter is December-March, Spring and fall April-May and October-November while summer is June-September. Unknown time of the day is included in 22:00–05:59.</t>
  </si>
  <si>
    <t>efter de inblandade trafikelementen. År 2011.</t>
  </si>
  <si>
    <t>involved type of traffic elements. Year 2011.</t>
  </si>
  <si>
    <t>Tabell 3.1: Dödade personer vid polisrapporterade vägtrafikolyckor efter trafikantkategori och län/storstad. År 2011.</t>
  </si>
  <si>
    <t>Table 3.1: Persons killed in road traffic accidents reported by the police, by group of road users and county/city. Year 2011.</t>
  </si>
  <si>
    <t>Tabell 3.2: Dödade personer vid polisrapporterade vägtrafikolyckor efter trafikantkategori och månad, veckodag respektive tid på dygnet. År 2011.</t>
  </si>
  <si>
    <t>Table 3.2: Persons killed in road traffic accidents reported by the police, by group of road users and month, day of week and time of day. Year 2011.</t>
  </si>
  <si>
    <t>Tabell 0.0: Sammanfattning av den officiella statistiken över antal dödade personer i vägtrafiken. Åren 1960–2011.</t>
  </si>
  <si>
    <t>Table 0.0: Summary of the number of persons killed in road traffic accidents according to official statistics. Years 1960–2011.</t>
  </si>
  <si>
    <t>trafikmiljö, vägtyp, hastighetsbegränsning, område, väder, väglag och ljusförhållande. År 2011.</t>
  </si>
  <si>
    <t xml:space="preserve"> traffic environment, road type, speed limit, type of area, weather, road condition and light conditions. Year 2011.</t>
  </si>
  <si>
    <t>Tabell 3.3: Dödade personer vid polisrapporterade vägtrafikolyckor efter trafikantkategori och  trafikmiljö, vägtyp, hastighetsbegränsning, område, väder, väglag och ljusförhållande. År 2011.</t>
  </si>
  <si>
    <t>Table 3.3: Persons killed in road traffic accidents reported by the police bygroup of road users and  traffic environment, road type, speed limit, type of area, weather, road condition and light conditions. Year 2011.</t>
  </si>
  <si>
    <t>och svårt skadade personer efter hastighet och vägtyp. År 2011.</t>
  </si>
  <si>
    <t>and severely injured, by speed limit and type of road. Year 2011.</t>
  </si>
  <si>
    <t xml:space="preserve"> efter skadeföljd, kön, trafikmiljö, vägtyp, hastighetsbegränsning, väder, väglag och ljusförhållande. År 2011.</t>
  </si>
  <si>
    <t xml:space="preserve"> by severity of injury, sex,  traffic environment, road type, speed limit, type of area, weather, road condition and light conditions. Year 2011.</t>
  </si>
  <si>
    <t>efter skadeföljd, kön och län. År 2011.</t>
  </si>
  <si>
    <t>by severity of injury, sex and county. Year 2011.</t>
  </si>
  <si>
    <t>Tabell 4.2: Dödade, svårt och lindrigt skadade personer vid polisrapporterade vägtrafikolyckor efter ålder, trafikantgrupp och kön. År 2011.</t>
  </si>
  <si>
    <t>Table 4.2: Persons killed, severely and slightly injured in road traffic accidents reported by the police by age, group of road users and sex. Year 2011.</t>
  </si>
  <si>
    <t>och trafikelement. År 2011.</t>
  </si>
  <si>
    <t>by traffic environment and traffic element. Year 2011.</t>
  </si>
  <si>
    <t xml:space="preserve">Remark: The number of killed in Sweden excludes cases of illness, which are included in official statistics the years 1994-2002 according to Table 0.0. </t>
  </si>
  <si>
    <t>Preliminära siffror för Finland, Norge och Danmark år 2011.</t>
  </si>
  <si>
    <t>Provisional statistics for Finland, Norway and Denmark the year 2011.</t>
  </si>
  <si>
    <t xml:space="preserve"> per land i Norden. Åren 1950 – 2011.</t>
  </si>
  <si>
    <t>in the Nordic countries. Years 1950 – 2011.</t>
  </si>
  <si>
    <t>Tabell 2.1: Dödade  personer vid polisrapporterade vägtrafikolyckor efter inblandade trafikelement, olyckstyp och län/storstad. År 2011.</t>
  </si>
  <si>
    <t>Table 2.1: Persons killed in road traffic accidents reported by the police by traffic elements involved, type of accident and county/city. Year 2011.</t>
  </si>
  <si>
    <t>Tabell 2.2: Dödade  personer vid polisrapporterade vägtrafikolyckor efter inblandade trafikelement, olyckstyp och månad, veckodag och tid på dygnet. År 2011.</t>
  </si>
  <si>
    <t>Table 2.2: Persons killed in road traffic accidents reported by the police by traffic elements involved, type of accident and month, day of the week and time of the day. Year 2011.</t>
  </si>
  <si>
    <t>Tabell 2.4: Dödade  personer vid polisrapporterade vägtrafikolyckor efter inblandade trafikelement, olyckstyp och trafikantgrupp. År 2011.</t>
  </si>
  <si>
    <t>Table 2.4: Persons killed in road traffic accidents reported by the police by traffic elements involved, type of accident and  road user. Year 2011.</t>
  </si>
  <si>
    <r>
      <t>Table 7.1: Persons killed in road traffic accidents in EU 27. Years 1991–2010, provisional change to 2011 and development 2010</t>
    </r>
    <r>
      <rPr>
        <b/>
        <sz val="8"/>
        <rFont val="Calibri"/>
        <family val="2"/>
      </rPr>
      <t>–</t>
    </r>
    <r>
      <rPr>
        <b/>
        <i/>
        <sz val="8"/>
        <rFont val="Arial"/>
        <family val="2"/>
      </rPr>
      <t>2011 (provisional).</t>
    </r>
  </si>
  <si>
    <r>
      <t>Tabell 7.1: Dödade personer</t>
    </r>
    <r>
      <rPr>
        <b/>
        <vertAlign val="superscript"/>
        <sz val="8"/>
        <rFont val="Arial"/>
        <family val="2"/>
      </rPr>
      <t xml:space="preserve"> </t>
    </r>
    <r>
      <rPr>
        <b/>
        <sz val="8"/>
        <rFont val="Arial"/>
        <family val="2"/>
      </rPr>
      <t>i vägtrafikolyckor inom EU 27. Åren 1991–2010, preliminär utveckling till 2011 samt utveckling 2010–2011 (preliminärt).</t>
    </r>
  </si>
  <si>
    <t>Omständigheter</t>
  </si>
  <si>
    <t>Circumstances</t>
  </si>
  <si>
    <t>Road user</t>
  </si>
  <si>
    <r>
      <t>2</t>
    </r>
    <r>
      <rPr>
        <vertAlign val="superscript"/>
        <sz val="8"/>
        <color indexed="8"/>
        <rFont val="Arial"/>
        <family val="2"/>
      </rPr>
      <t>k</t>
    </r>
  </si>
  <si>
    <r>
      <t>-</t>
    </r>
    <r>
      <rPr>
        <vertAlign val="superscript"/>
        <sz val="8"/>
        <color indexed="8"/>
        <rFont val="Arial"/>
        <family val="2"/>
      </rPr>
      <t>k</t>
    </r>
  </si>
  <si>
    <r>
      <t>1</t>
    </r>
    <r>
      <rPr>
        <vertAlign val="superscript"/>
        <sz val="8"/>
        <color indexed="8"/>
        <rFont val="Arial"/>
        <family val="2"/>
      </rPr>
      <t>k</t>
    </r>
  </si>
  <si>
    <r>
      <t>85</t>
    </r>
    <r>
      <rPr>
        <vertAlign val="superscript"/>
        <sz val="8"/>
        <rFont val="Arial"/>
        <family val="2"/>
      </rPr>
      <t>k</t>
    </r>
  </si>
  <si>
    <r>
      <t>60</t>
    </r>
    <r>
      <rPr>
        <vertAlign val="superscript"/>
        <sz val="8"/>
        <rFont val="Arial"/>
        <family val="2"/>
      </rPr>
      <t>k</t>
    </r>
  </si>
  <si>
    <r>
      <t>26</t>
    </r>
    <r>
      <rPr>
        <vertAlign val="superscript"/>
        <sz val="8"/>
        <rFont val="Arial"/>
        <family val="2"/>
      </rPr>
      <t>k</t>
    </r>
  </si>
  <si>
    <r>
      <t>17</t>
    </r>
    <r>
      <rPr>
        <vertAlign val="superscript"/>
        <sz val="8"/>
        <rFont val="Arial"/>
        <family val="2"/>
      </rPr>
      <t>k</t>
    </r>
  </si>
  <si>
    <r>
      <t>2</t>
    </r>
    <r>
      <rPr>
        <vertAlign val="superscript"/>
        <sz val="8"/>
        <rFont val="Arial"/>
        <family val="2"/>
      </rPr>
      <t>k</t>
    </r>
  </si>
  <si>
    <r>
      <t>3</t>
    </r>
    <r>
      <rPr>
        <vertAlign val="superscript"/>
        <sz val="8"/>
        <rFont val="Arial"/>
        <family val="2"/>
      </rPr>
      <t>k</t>
    </r>
  </si>
  <si>
    <t>by blood alocohol concentration. Year 2011.</t>
  </si>
  <si>
    <t>k</t>
  </si>
  <si>
    <t>Anm: Tabellen korrigerad 12 april 2012 / Remark: Table corrected April 12th 2013</t>
  </si>
  <si>
    <t xml:space="preserve"> andel med ottillåten mängd alkohol i blodet. Åren 2006-2012 samt totalt för perioden.</t>
  </si>
  <si>
    <t xml:space="preserve"> share with too high alcohol blood concentration. Years 2006-2012.</t>
  </si>
  <si>
    <t>Anm: Tabellen korrigerad för året 2011 den 12 april 2012 / Remark: Table corrected for the year 2011 April 12th 2013</t>
  </si>
  <si>
    <t xml:space="preserve">                                                          Statistik 2013:X         </t>
  </si>
  <si>
    <t>Kontaktperson:</t>
  </si>
  <si>
    <t>Trafikanalys</t>
  </si>
  <si>
    <t>Vägtrafikskador 2011</t>
  </si>
  <si>
    <t>Road traffic injuries 2011</t>
  </si>
  <si>
    <t>Publiceringsdatum: 2012-06-20</t>
  </si>
  <si>
    <t>Korrigeringsdatum: 2013-04-12. Korrigerade tabeller 5.3 och 5.4</t>
  </si>
  <si>
    <t>Maria Melkersson</t>
  </si>
  <si>
    <t>tel: 010-414 42 16, e-post: maria.melkersson@trafa.se</t>
  </si>
</sst>
</file>

<file path=xl/styles.xml><?xml version="1.0" encoding="utf-8"?>
<styleSheet xmlns="http://schemas.openxmlformats.org/spreadsheetml/2006/main">
  <numFmts count="8">
    <numFmt numFmtId="43" formatCode="_-* #,##0.00\ _k_r_-;\-* #,##0.00\ _k_r_-;_-* &quot;-&quot;??\ _k_r_-;_-@_-"/>
    <numFmt numFmtId="164" formatCode="_(* #,##0.00_);_(* \(#,##0.00\);_(* &quot;-&quot;??_);_(@_)"/>
    <numFmt numFmtId="165" formatCode="0.0"/>
    <numFmt numFmtId="166" formatCode="#,##0.0"/>
    <numFmt numFmtId="167" formatCode="0.000"/>
    <numFmt numFmtId="168" formatCode="#,##0.0000"/>
    <numFmt numFmtId="169" formatCode="#,##0.000"/>
    <numFmt numFmtId="170" formatCode="0.00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b/>
      <i/>
      <sz val="8"/>
      <name val="Arial"/>
      <family val="2"/>
    </font>
    <font>
      <i/>
      <sz val="8"/>
      <name val="Arial"/>
      <family val="2"/>
    </font>
    <font>
      <b/>
      <sz val="10"/>
      <name val="Arial"/>
      <family val="2"/>
    </font>
    <font>
      <b/>
      <vertAlign val="superscript"/>
      <sz val="8"/>
      <name val="Arial"/>
      <family val="2"/>
    </font>
    <font>
      <b/>
      <i/>
      <vertAlign val="superscript"/>
      <sz val="8"/>
      <name val="Arial"/>
      <family val="2"/>
    </font>
    <font>
      <vertAlign val="superscript"/>
      <sz val="8"/>
      <name val="Arial"/>
      <family val="2"/>
    </font>
    <font>
      <u/>
      <sz val="10"/>
      <color indexed="30"/>
      <name val="Arial"/>
      <family val="2"/>
    </font>
    <font>
      <u/>
      <sz val="10"/>
      <color indexed="12"/>
      <name val="Arial"/>
      <family val="2"/>
    </font>
    <font>
      <b/>
      <sz val="9"/>
      <color theme="1"/>
      <name val="Arial"/>
      <family val="2"/>
    </font>
    <font>
      <sz val="9"/>
      <color theme="1"/>
      <name val="Arial"/>
      <family val="2"/>
    </font>
    <font>
      <sz val="8"/>
      <color theme="1"/>
      <name val="Arial"/>
      <family val="2"/>
    </font>
    <font>
      <b/>
      <sz val="8"/>
      <color rgb="FFFF0000"/>
      <name val="Arial"/>
      <family val="2"/>
    </font>
    <font>
      <sz val="8"/>
      <color rgb="FFFF0000"/>
      <name val="Arial"/>
      <family val="2"/>
    </font>
    <font>
      <b/>
      <sz val="8"/>
      <color theme="1"/>
      <name val="Arial"/>
      <family val="2"/>
    </font>
    <font>
      <b/>
      <i/>
      <sz val="8"/>
      <color theme="1"/>
      <name val="Arial"/>
      <family val="2"/>
    </font>
    <font>
      <i/>
      <sz val="8"/>
      <color indexed="8"/>
      <name val="Arial"/>
      <family val="2"/>
    </font>
    <font>
      <sz val="8"/>
      <name val="Verdana"/>
      <family val="2"/>
    </font>
    <font>
      <sz val="12"/>
      <color indexed="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Arial"/>
      <family val="2"/>
    </font>
    <font>
      <i/>
      <sz val="10"/>
      <name val="Arial"/>
      <family val="2"/>
    </font>
    <font>
      <b/>
      <sz val="8"/>
      <name val="Calibri"/>
      <family val="2"/>
    </font>
    <font>
      <b/>
      <sz val="8"/>
      <color theme="1"/>
      <name val="Calibri"/>
      <family val="2"/>
    </font>
    <font>
      <i/>
      <sz val="8"/>
      <color theme="1"/>
      <name val="Calibri"/>
      <family val="2"/>
    </font>
    <font>
      <sz val="9"/>
      <color rgb="FFFF0000"/>
      <name val="Arial"/>
      <family val="2"/>
    </font>
    <font>
      <sz val="9"/>
      <color rgb="FF0000FF"/>
      <name val="Arial"/>
      <family val="2"/>
    </font>
    <font>
      <b/>
      <sz val="9"/>
      <color rgb="FF0000FF"/>
      <name val="Arial"/>
      <family val="2"/>
    </font>
    <font>
      <u/>
      <sz val="10"/>
      <color rgb="FF0000FF"/>
      <name val="Arial"/>
      <family val="2"/>
    </font>
    <font>
      <b/>
      <i/>
      <sz val="8"/>
      <color rgb="FFFF0000"/>
      <name val="Arial"/>
      <family val="2"/>
    </font>
    <font>
      <vertAlign val="superscript"/>
      <sz val="8"/>
      <color indexed="8"/>
      <name val="Arial"/>
      <family val="2"/>
    </font>
    <font>
      <vertAlign val="superscript"/>
      <sz val="8"/>
      <color theme="1"/>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i/>
      <u/>
      <sz val="10"/>
      <name val="Arial"/>
      <family val="2"/>
    </font>
    <font>
      <b/>
      <sz val="10"/>
      <color rgb="FFFF0000"/>
      <name val="Arial"/>
      <family val="2"/>
    </font>
  </fonts>
  <fills count="3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52AF32"/>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384">
    <xf numFmtId="0" fontId="0" fillId="0" borderId="0"/>
    <xf numFmtId="164" fontId="17" fillId="0" borderId="0" applyFont="0" applyFill="0" applyBorder="0" applyAlignment="0" applyProtection="0"/>
    <xf numFmtId="0" fontId="17" fillId="0" borderId="0"/>
    <xf numFmtId="0" fontId="17" fillId="0" borderId="0"/>
    <xf numFmtId="0" fontId="17" fillId="0" borderId="0"/>
    <xf numFmtId="0" fontId="17" fillId="0" borderId="0"/>
    <xf numFmtId="0" fontId="28" fillId="0" borderId="0" applyNumberFormat="0" applyFill="0" applyBorder="0" applyAlignment="0" applyProtection="0">
      <alignment vertical="top"/>
      <protection locked="0"/>
    </xf>
    <xf numFmtId="0" fontId="17" fillId="0" borderId="0"/>
    <xf numFmtId="0" fontId="16" fillId="0" borderId="0"/>
    <xf numFmtId="0" fontId="38" fillId="0" borderId="0"/>
    <xf numFmtId="0" fontId="2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3"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0" applyNumberFormat="0" applyBorder="0" applyAlignment="0" applyProtection="0"/>
    <xf numFmtId="0" fontId="47" fillId="7" borderId="6" applyNumberFormat="0" applyAlignment="0" applyProtection="0"/>
    <xf numFmtId="0" fontId="48" fillId="8" borderId="7" applyNumberFormat="0" applyAlignment="0" applyProtection="0"/>
    <xf numFmtId="0" fontId="49" fillId="8" borderId="6" applyNumberFormat="0" applyAlignment="0" applyProtection="0"/>
    <xf numFmtId="0" fontId="50" fillId="0" borderId="8" applyNumberFormat="0" applyFill="0" applyAlignment="0" applyProtection="0"/>
    <xf numFmtId="0" fontId="51" fillId="9" borderId="9"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11" applyNumberFormat="0" applyFill="0" applyAlignment="0" applyProtection="0"/>
    <xf numFmtId="0" fontId="5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55" fillId="34" borderId="0" applyNumberFormat="0" applyBorder="0" applyAlignment="0" applyProtection="0"/>
    <xf numFmtId="0" fontId="15" fillId="0" borderId="0"/>
    <xf numFmtId="0" fontId="15" fillId="10" borderId="10" applyNumberFormat="0" applyFont="0" applyAlignment="0" applyProtection="0"/>
    <xf numFmtId="0" fontId="14" fillId="0" borderId="0"/>
    <xf numFmtId="0" fontId="14" fillId="10" borderId="10"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0" borderId="0"/>
    <xf numFmtId="0" fontId="13" fillId="10" borderId="10" applyNumberFormat="0" applyFont="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1" fillId="0" borderId="0"/>
    <xf numFmtId="0" fontId="11" fillId="10" borderId="10" applyNumberFormat="0" applyFont="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0" fillId="0" borderId="0"/>
    <xf numFmtId="0" fontId="10" fillId="10" borderId="10" applyNumberFormat="0" applyFont="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9" fillId="0" borderId="0"/>
    <xf numFmtId="0" fontId="9" fillId="10" borderId="10"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17" fillId="0" borderId="0"/>
    <xf numFmtId="164" fontId="17" fillId="0" borderId="0" applyFont="0" applyFill="0" applyBorder="0" applyAlignment="0" applyProtection="0"/>
    <xf numFmtId="0" fontId="8" fillId="0" borderId="0"/>
    <xf numFmtId="0" fontId="8" fillId="0" borderId="0"/>
    <xf numFmtId="0" fontId="8" fillId="10" borderId="10" applyNumberFormat="0" applyFont="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43" fontId="7" fillId="0" borderId="0" applyFont="0" applyFill="0" applyBorder="0" applyAlignment="0" applyProtection="0"/>
    <xf numFmtId="0" fontId="6" fillId="0" borderId="0"/>
    <xf numFmtId="0" fontId="6" fillId="10" borderId="10"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 fillId="10" borderId="10"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10"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0" borderId="10" applyNumberFormat="0" applyFont="0" applyAlignment="0" applyProtection="0"/>
    <xf numFmtId="0" fontId="2"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10" borderId="10" applyNumberFormat="0" applyFont="0" applyAlignment="0" applyProtection="0"/>
    <xf numFmtId="0" fontId="1" fillId="0" borderId="0"/>
    <xf numFmtId="0" fontId="1" fillId="0" borderId="0"/>
    <xf numFmtId="0" fontId="1" fillId="0" borderId="0"/>
    <xf numFmtId="0" fontId="1" fillId="0" borderId="0"/>
    <xf numFmtId="0" fontId="1" fillId="0" borderId="0"/>
    <xf numFmtId="9" fontId="17" fillId="0" borderId="0" applyFill="0" applyBorder="0" applyAlignment="0" applyProtection="0"/>
    <xf numFmtId="0" fontId="73" fillId="0" borderId="0" applyNumberFormat="0" applyFill="0" applyBorder="0" applyAlignment="0" applyProtection="0"/>
  </cellStyleXfs>
  <cellXfs count="475">
    <xf numFmtId="0" fontId="0" fillId="0" borderId="0" xfId="0"/>
    <xf numFmtId="0" fontId="18" fillId="0" borderId="1" xfId="0" applyFont="1" applyBorder="1"/>
    <xf numFmtId="0" fontId="18" fillId="0" borderId="0" xfId="0" applyFont="1"/>
    <xf numFmtId="0" fontId="18" fillId="0" borderId="0" xfId="0" applyFont="1" applyBorder="1" applyAlignment="1"/>
    <xf numFmtId="0" fontId="19" fillId="0" borderId="0" xfId="0" applyFont="1"/>
    <xf numFmtId="0" fontId="19" fillId="0" borderId="0" xfId="0" applyFont="1" applyBorder="1"/>
    <xf numFmtId="0" fontId="19" fillId="0" borderId="1" xfId="0" applyFont="1" applyBorder="1"/>
    <xf numFmtId="0" fontId="19" fillId="0" borderId="0" xfId="0" applyFont="1" applyAlignment="1">
      <alignment horizontal="right"/>
    </xf>
    <xf numFmtId="0" fontId="19" fillId="0" borderId="0" xfId="0" applyFont="1" applyAlignment="1">
      <alignment horizontal="left"/>
    </xf>
    <xf numFmtId="0" fontId="19" fillId="0" borderId="0" xfId="0" applyFont="1" applyFill="1"/>
    <xf numFmtId="0" fontId="19" fillId="0" borderId="1" xfId="0" applyFont="1" applyBorder="1" applyAlignment="1">
      <alignment horizontal="left"/>
    </xf>
    <xf numFmtId="0" fontId="19" fillId="0" borderId="2" xfId="0" applyFont="1" applyBorder="1" applyAlignment="1">
      <alignment horizontal="left"/>
    </xf>
    <xf numFmtId="0" fontId="19" fillId="0" borderId="0" xfId="0" applyFont="1" applyAlignment="1"/>
    <xf numFmtId="0" fontId="18" fillId="0" borderId="0" xfId="0" applyFont="1" applyAlignment="1"/>
    <xf numFmtId="0" fontId="18" fillId="0" borderId="1" xfId="0" applyFont="1" applyBorder="1" applyAlignment="1"/>
    <xf numFmtId="0" fontId="19" fillId="0" borderId="1" xfId="0" applyFont="1" applyBorder="1" applyAlignment="1"/>
    <xf numFmtId="3" fontId="19" fillId="0" borderId="0" xfId="0" applyNumberFormat="1" applyFont="1" applyAlignment="1"/>
    <xf numFmtId="3" fontId="18" fillId="0" borderId="1" xfId="0" applyNumberFormat="1" applyFont="1" applyBorder="1" applyAlignment="1"/>
    <xf numFmtId="0" fontId="22" fillId="0" borderId="0" xfId="0" applyFont="1"/>
    <xf numFmtId="0" fontId="22" fillId="0" borderId="0" xfId="0" applyFont="1" applyBorder="1"/>
    <xf numFmtId="0" fontId="22" fillId="0" borderId="1" xfId="0" applyFont="1" applyBorder="1"/>
    <xf numFmtId="0" fontId="19" fillId="0" borderId="0" xfId="0" applyFont="1" applyBorder="1" applyAlignment="1"/>
    <xf numFmtId="3" fontId="18" fillId="0" borderId="0" xfId="0" applyNumberFormat="1" applyFont="1"/>
    <xf numFmtId="0" fontId="18" fillId="0" borderId="0" xfId="0" applyFont="1" applyBorder="1"/>
    <xf numFmtId="0" fontId="22" fillId="0" borderId="0" xfId="0" applyFont="1" applyAlignment="1"/>
    <xf numFmtId="0" fontId="22" fillId="0" borderId="1" xfId="0" applyFont="1" applyBorder="1" applyAlignment="1">
      <alignment horizontal="left"/>
    </xf>
    <xf numFmtId="0" fontId="22" fillId="0" borderId="1" xfId="0" applyFont="1" applyBorder="1" applyAlignment="1">
      <alignment horizontal="right"/>
    </xf>
    <xf numFmtId="0" fontId="23" fillId="0" borderId="0" xfId="0" applyFont="1"/>
    <xf numFmtId="0" fontId="22" fillId="0" borderId="1" xfId="0" applyFont="1" applyBorder="1" applyAlignment="1"/>
    <xf numFmtId="0" fontId="22" fillId="0" borderId="0" xfId="0" applyFont="1" applyBorder="1" applyAlignment="1"/>
    <xf numFmtId="3" fontId="21" fillId="0" borderId="0" xfId="0" applyNumberFormat="1" applyFont="1" applyFill="1" applyBorder="1" applyAlignment="1">
      <alignment horizontal="right"/>
    </xf>
    <xf numFmtId="3" fontId="20" fillId="0" borderId="0" xfId="0" applyNumberFormat="1" applyFont="1" applyFill="1" applyBorder="1" applyAlignment="1">
      <alignment horizontal="right"/>
    </xf>
    <xf numFmtId="0" fontId="18" fillId="0" borderId="0" xfId="0" applyFont="1" applyFill="1"/>
    <xf numFmtId="3" fontId="20" fillId="0" borderId="1" xfId="0" applyNumberFormat="1" applyFont="1" applyFill="1" applyBorder="1" applyAlignment="1">
      <alignment horizontal="right"/>
    </xf>
    <xf numFmtId="0" fontId="23" fillId="0" borderId="1" xfId="0" applyFont="1" applyBorder="1" applyAlignment="1"/>
    <xf numFmtId="0" fontId="19" fillId="0" borderId="0" xfId="0" applyFont="1" applyAlignment="1">
      <alignment vertical="top"/>
    </xf>
    <xf numFmtId="0" fontId="18" fillId="0" borderId="0" xfId="0" applyFont="1" applyAlignment="1">
      <alignment vertical="top"/>
    </xf>
    <xf numFmtId="0" fontId="18" fillId="0" borderId="0" xfId="0" applyFont="1" applyAlignment="1">
      <alignment horizontal="center" vertical="top"/>
    </xf>
    <xf numFmtId="3" fontId="18" fillId="0" borderId="0" xfId="0" applyNumberFormat="1" applyFont="1" applyAlignment="1">
      <alignment vertical="top"/>
    </xf>
    <xf numFmtId="49" fontId="18" fillId="0" borderId="0" xfId="0" applyNumberFormat="1" applyFont="1" applyAlignment="1">
      <alignment horizontal="center" vertical="top"/>
    </xf>
    <xf numFmtId="0" fontId="18" fillId="0" borderId="0" xfId="0" applyFont="1" applyAlignment="1">
      <alignment horizontal="right" vertical="top"/>
    </xf>
    <xf numFmtId="0" fontId="18" fillId="0" borderId="0" xfId="0" applyFont="1" applyBorder="1" applyAlignment="1">
      <alignment horizontal="center" vertical="top"/>
    </xf>
    <xf numFmtId="3" fontId="18" fillId="0" borderId="0" xfId="1" applyNumberFormat="1" applyFont="1" applyBorder="1" applyAlignment="1"/>
    <xf numFmtId="0" fontId="18" fillId="0" borderId="0" xfId="0" applyFont="1" applyFill="1" applyBorder="1" applyAlignment="1">
      <alignment horizontal="center" vertical="top"/>
    </xf>
    <xf numFmtId="0" fontId="18" fillId="0" borderId="0" xfId="0" applyFont="1" applyAlignment="1">
      <alignment horizontal="center"/>
    </xf>
    <xf numFmtId="0" fontId="20" fillId="0" borderId="0" xfId="0" applyFont="1" applyAlignment="1">
      <alignment horizontal="center" vertical="top"/>
    </xf>
    <xf numFmtId="3" fontId="20" fillId="0" borderId="0" xfId="0" applyNumberFormat="1" applyFont="1" applyAlignment="1">
      <alignment vertical="top"/>
    </xf>
    <xf numFmtId="0" fontId="20" fillId="0" borderId="0" xfId="0" applyFont="1" applyAlignment="1">
      <alignment vertical="top"/>
    </xf>
    <xf numFmtId="0" fontId="18" fillId="0" borderId="0" xfId="0" applyFont="1" applyBorder="1" applyAlignment="1">
      <alignment horizontal="center"/>
    </xf>
    <xf numFmtId="3" fontId="18" fillId="0" borderId="0" xfId="0" applyNumberFormat="1" applyFont="1" applyBorder="1" applyAlignment="1">
      <alignment vertical="top"/>
    </xf>
    <xf numFmtId="0" fontId="18" fillId="0" borderId="0" xfId="0" applyFont="1" applyBorder="1" applyAlignment="1">
      <alignment vertical="top"/>
    </xf>
    <xf numFmtId="3" fontId="18" fillId="0" borderId="0" xfId="0" applyNumberFormat="1" applyFont="1" applyAlignment="1">
      <alignment horizontal="right"/>
    </xf>
    <xf numFmtId="3" fontId="18" fillId="0" borderId="0" xfId="0" applyNumberFormat="1" applyFont="1" applyAlignment="1"/>
    <xf numFmtId="3" fontId="18" fillId="0" borderId="0" xfId="1" applyNumberFormat="1" applyFont="1" applyAlignment="1"/>
    <xf numFmtId="3" fontId="18" fillId="0" borderId="0" xfId="0" applyNumberFormat="1" applyFont="1" applyBorder="1" applyAlignment="1"/>
    <xf numFmtId="0" fontId="18" fillId="0" borderId="1" xfId="0" applyFont="1" applyBorder="1" applyAlignment="1">
      <alignment horizontal="center"/>
    </xf>
    <xf numFmtId="3" fontId="18" fillId="0" borderId="0" xfId="1" applyNumberFormat="1" applyFont="1" applyAlignment="1">
      <alignment vertical="top"/>
    </xf>
    <xf numFmtId="3" fontId="18" fillId="0" borderId="0" xfId="1" applyNumberFormat="1" applyFont="1"/>
    <xf numFmtId="3" fontId="18" fillId="0" borderId="1" xfId="0" applyNumberFormat="1" applyFont="1" applyBorder="1"/>
    <xf numFmtId="3" fontId="0" fillId="0" borderId="0" xfId="0" applyNumberFormat="1"/>
    <xf numFmtId="1" fontId="18" fillId="0" borderId="0" xfId="0" applyNumberFormat="1" applyFont="1"/>
    <xf numFmtId="165" fontId="18" fillId="0" borderId="0" xfId="0" applyNumberFormat="1" applyFont="1" applyAlignment="1"/>
    <xf numFmtId="3" fontId="24" fillId="0" borderId="0" xfId="0" applyNumberFormat="1" applyFont="1"/>
    <xf numFmtId="0" fontId="18" fillId="0" borderId="0" xfId="0" applyFont="1" applyAlignment="1">
      <alignment horizontal="right"/>
    </xf>
    <xf numFmtId="0" fontId="19" fillId="0" borderId="0" xfId="0" applyFont="1" applyBorder="1" applyAlignment="1">
      <alignment horizontal="right"/>
    </xf>
    <xf numFmtId="3" fontId="18" fillId="0" borderId="0" xfId="0" applyNumberFormat="1" applyFont="1" applyFill="1" applyBorder="1" applyAlignment="1">
      <alignment horizontal="right"/>
    </xf>
    <xf numFmtId="0" fontId="19" fillId="0" borderId="2" xfId="0" applyFont="1" applyBorder="1"/>
    <xf numFmtId="0" fontId="18" fillId="0" borderId="2" xfId="0" applyFont="1" applyBorder="1"/>
    <xf numFmtId="166" fontId="20" fillId="0" borderId="0" xfId="0" applyNumberFormat="1" applyFont="1" applyFill="1" applyBorder="1" applyAlignment="1">
      <alignment horizontal="right"/>
    </xf>
    <xf numFmtId="166" fontId="21" fillId="0" borderId="0" xfId="0" applyNumberFormat="1" applyFont="1" applyFill="1" applyBorder="1" applyAlignment="1">
      <alignment horizontal="right"/>
    </xf>
    <xf numFmtId="0" fontId="30" fillId="0" borderId="0" xfId="2" applyFont="1"/>
    <xf numFmtId="0" fontId="31" fillId="0" borderId="0" xfId="2" applyFont="1"/>
    <xf numFmtId="0" fontId="32" fillId="0" borderId="0" xfId="2" applyFont="1"/>
    <xf numFmtId="0" fontId="33" fillId="0" borderId="0" xfId="0" applyFont="1"/>
    <xf numFmtId="3" fontId="33" fillId="0" borderId="0" xfId="0" applyNumberFormat="1" applyFont="1" applyFill="1" applyBorder="1" applyAlignment="1">
      <alignment horizontal="right"/>
    </xf>
    <xf numFmtId="3" fontId="18" fillId="0" borderId="1" xfId="0" applyNumberFormat="1" applyFont="1" applyFill="1" applyBorder="1" applyAlignment="1">
      <alignment horizontal="right"/>
    </xf>
    <xf numFmtId="0" fontId="35" fillId="0" borderId="0" xfId="2" applyFont="1"/>
    <xf numFmtId="0" fontId="36" fillId="0" borderId="0" xfId="2" applyFont="1"/>
    <xf numFmtId="0" fontId="34" fillId="0" borderId="0" xfId="2" applyFont="1"/>
    <xf numFmtId="3" fontId="19" fillId="0" borderId="0" xfId="0" applyNumberFormat="1" applyFont="1"/>
    <xf numFmtId="3" fontId="18" fillId="0" borderId="0" xfId="0" applyNumberFormat="1" applyFont="1" applyFill="1" applyAlignment="1"/>
    <xf numFmtId="0" fontId="19" fillId="0" borderId="0" xfId="2" applyFont="1"/>
    <xf numFmtId="0" fontId="18" fillId="0" borderId="0" xfId="2" applyFont="1"/>
    <xf numFmtId="0" fontId="22" fillId="0" borderId="0" xfId="2" applyFont="1"/>
    <xf numFmtId="0" fontId="18" fillId="0" borderId="1" xfId="2" applyFont="1" applyBorder="1"/>
    <xf numFmtId="0" fontId="22" fillId="0" borderId="1" xfId="2" applyFont="1" applyBorder="1"/>
    <xf numFmtId="0" fontId="19" fillId="0" borderId="1" xfId="2" applyFont="1" applyBorder="1"/>
    <xf numFmtId="0" fontId="22" fillId="0" borderId="0" xfId="2" applyFont="1" applyBorder="1"/>
    <xf numFmtId="0" fontId="19" fillId="0" borderId="0" xfId="2" applyFont="1" applyBorder="1"/>
    <xf numFmtId="0" fontId="19" fillId="0" borderId="0" xfId="2" applyFont="1" applyFill="1"/>
    <xf numFmtId="3" fontId="21" fillId="0" borderId="0" xfId="2" applyNumberFormat="1" applyFont="1" applyFill="1" applyBorder="1" applyAlignment="1">
      <alignment horizontal="right"/>
    </xf>
    <xf numFmtId="3" fontId="20" fillId="0" borderId="0" xfId="2" applyNumberFormat="1" applyFont="1" applyFill="1" applyBorder="1" applyAlignment="1">
      <alignment horizontal="right"/>
    </xf>
    <xf numFmtId="0" fontId="18" fillId="0" borderId="0" xfId="2" applyFont="1" applyBorder="1"/>
    <xf numFmtId="0" fontId="23" fillId="0" borderId="0" xfId="2" applyFont="1"/>
    <xf numFmtId="3" fontId="20" fillId="0" borderId="0" xfId="2" applyNumberFormat="1" applyFont="1" applyFill="1" applyBorder="1" applyAlignment="1">
      <alignment horizontal="right" vertical="top" wrapText="1"/>
    </xf>
    <xf numFmtId="3" fontId="20" fillId="0" borderId="1" xfId="2" applyNumberFormat="1" applyFont="1" applyFill="1" applyBorder="1" applyAlignment="1">
      <alignment horizontal="right" vertical="top" wrapText="1"/>
    </xf>
    <xf numFmtId="0" fontId="17" fillId="0" borderId="0" xfId="2"/>
    <xf numFmtId="3" fontId="21" fillId="0" borderId="0" xfId="2" applyNumberFormat="1" applyFont="1" applyFill="1" applyBorder="1" applyAlignment="1">
      <alignment horizontal="right" vertical="top" wrapText="1"/>
    </xf>
    <xf numFmtId="3" fontId="19" fillId="0" borderId="0" xfId="2" applyNumberFormat="1" applyFont="1"/>
    <xf numFmtId="3" fontId="18" fillId="0" borderId="0" xfId="2" applyNumberFormat="1" applyFont="1" applyBorder="1"/>
    <xf numFmtId="3" fontId="37" fillId="0" borderId="0" xfId="0" applyNumberFormat="1" applyFont="1" applyFill="1" applyBorder="1" applyAlignment="1">
      <alignment horizontal="right"/>
    </xf>
    <xf numFmtId="0" fontId="23" fillId="0" borderId="0" xfId="0" applyFont="1" applyAlignment="1"/>
    <xf numFmtId="3" fontId="19" fillId="0" borderId="0" xfId="0" applyNumberFormat="1" applyFont="1" applyAlignment="1">
      <alignment horizontal="right"/>
    </xf>
    <xf numFmtId="166" fontId="20" fillId="0" borderId="1" xfId="0" applyNumberFormat="1" applyFont="1" applyFill="1" applyBorder="1" applyAlignment="1">
      <alignment horizontal="right"/>
    </xf>
    <xf numFmtId="3" fontId="23" fillId="0" borderId="0" xfId="0" applyNumberFormat="1" applyFont="1" applyFill="1" applyBorder="1" applyAlignment="1">
      <alignment horizontal="right"/>
    </xf>
    <xf numFmtId="3" fontId="23" fillId="0" borderId="0" xfId="0" applyNumberFormat="1" applyFont="1" applyFill="1"/>
    <xf numFmtId="0" fontId="23" fillId="0" borderId="0" xfId="0" applyFont="1" applyFill="1"/>
    <xf numFmtId="0" fontId="18" fillId="0" borderId="1" xfId="0" applyFont="1" applyFill="1" applyBorder="1"/>
    <xf numFmtId="3" fontId="18" fillId="0" borderId="0" xfId="0" applyNumberFormat="1" applyFont="1" applyFill="1"/>
    <xf numFmtId="3" fontId="18" fillId="0" borderId="0" xfId="0" applyNumberFormat="1" applyFont="1" applyFill="1" applyAlignment="1">
      <alignment horizontal="right"/>
    </xf>
    <xf numFmtId="0" fontId="18" fillId="0" borderId="0" xfId="0" applyFont="1" applyFill="1" applyAlignment="1"/>
    <xf numFmtId="3" fontId="19" fillId="0" borderId="0" xfId="0" applyNumberFormat="1" applyFont="1" applyFill="1" applyAlignment="1">
      <alignment horizontal="right"/>
    </xf>
    <xf numFmtId="3" fontId="23" fillId="0" borderId="0" xfId="0" applyNumberFormat="1" applyFont="1" applyFill="1" applyAlignment="1">
      <alignment horizontal="right"/>
    </xf>
    <xf numFmtId="3" fontId="19" fillId="0" borderId="0" xfId="0" applyNumberFormat="1" applyFont="1" applyFill="1" applyAlignment="1"/>
    <xf numFmtId="0" fontId="19" fillId="0" borderId="0" xfId="0" applyFont="1" applyFill="1" applyAlignment="1"/>
    <xf numFmtId="0" fontId="23" fillId="0" borderId="0" xfId="0" applyFont="1" applyFill="1" applyAlignment="1"/>
    <xf numFmtId="0" fontId="24" fillId="2" borderId="0" xfId="9" applyFont="1" applyFill="1" applyAlignment="1">
      <alignment horizontal="center"/>
    </xf>
    <xf numFmtId="0" fontId="17" fillId="2" borderId="0" xfId="9" applyFont="1" applyFill="1"/>
    <xf numFmtId="0" fontId="17" fillId="2" borderId="0" xfId="9" applyFont="1" applyFill="1" applyAlignment="1">
      <alignment vertical="center"/>
    </xf>
    <xf numFmtId="0" fontId="24" fillId="3" borderId="0" xfId="9" applyFont="1" applyFill="1" applyAlignment="1">
      <alignment horizontal="center"/>
    </xf>
    <xf numFmtId="3" fontId="19" fillId="0" borderId="0" xfId="0" applyNumberFormat="1" applyFont="1" applyFill="1"/>
    <xf numFmtId="3" fontId="23" fillId="0" borderId="0" xfId="0" applyNumberFormat="1" applyFont="1"/>
    <xf numFmtId="0" fontId="18" fillId="0" borderId="0" xfId="0" applyNumberFormat="1" applyFont="1"/>
    <xf numFmtId="0" fontId="19" fillId="0" borderId="0" xfId="7" applyFont="1"/>
    <xf numFmtId="14" fontId="19" fillId="0" borderId="0" xfId="7" applyNumberFormat="1" applyFont="1" applyAlignment="1">
      <alignment horizontal="right"/>
    </xf>
    <xf numFmtId="0" fontId="19" fillId="0" borderId="0" xfId="7" applyFont="1" applyBorder="1"/>
    <xf numFmtId="0" fontId="22" fillId="0" borderId="0" xfId="7" applyFont="1"/>
    <xf numFmtId="0" fontId="19" fillId="0" borderId="1" xfId="7" applyFont="1" applyBorder="1"/>
    <xf numFmtId="0" fontId="19" fillId="0" borderId="0" xfId="7" applyFont="1" applyAlignment="1"/>
    <xf numFmtId="0" fontId="19" fillId="0" borderId="2" xfId="7" applyFont="1" applyBorder="1" applyAlignment="1">
      <alignment horizontal="left"/>
    </xf>
    <xf numFmtId="0" fontId="22" fillId="0" borderId="1" xfId="7" applyFont="1" applyBorder="1" applyAlignment="1"/>
    <xf numFmtId="0" fontId="22" fillId="0" borderId="1" xfId="7" applyFont="1" applyBorder="1" applyAlignment="1">
      <alignment horizontal="left"/>
    </xf>
    <xf numFmtId="0" fontId="19" fillId="0" borderId="1" xfId="7" applyFont="1" applyBorder="1" applyAlignment="1">
      <alignment horizontal="left"/>
    </xf>
    <xf numFmtId="0" fontId="19" fillId="0" borderId="0" xfId="7" applyFont="1" applyAlignment="1">
      <alignment horizontal="left"/>
    </xf>
    <xf numFmtId="0" fontId="19" fillId="0" borderId="0" xfId="7" applyFont="1" applyAlignment="1">
      <alignment horizontal="right"/>
    </xf>
    <xf numFmtId="0" fontId="22" fillId="0" borderId="1" xfId="7" applyFont="1" applyBorder="1"/>
    <xf numFmtId="0" fontId="22" fillId="0" borderId="1" xfId="7" applyFont="1" applyBorder="1" applyAlignment="1">
      <alignment horizontal="right"/>
    </xf>
    <xf numFmtId="0" fontId="18" fillId="0" borderId="0" xfId="7" applyFont="1"/>
    <xf numFmtId="3" fontId="21" fillId="0" borderId="0" xfId="7" applyNumberFormat="1" applyFont="1" applyFill="1" applyBorder="1" applyAlignment="1">
      <alignment horizontal="right"/>
    </xf>
    <xf numFmtId="3" fontId="19" fillId="0" borderId="0" xfId="7" applyNumberFormat="1" applyFont="1"/>
    <xf numFmtId="3" fontId="20" fillId="0" borderId="0" xfId="7" applyNumberFormat="1" applyFont="1" applyFill="1" applyBorder="1" applyAlignment="1">
      <alignment horizontal="right"/>
    </xf>
    <xf numFmtId="3" fontId="18" fillId="0" borderId="0" xfId="7" applyNumberFormat="1" applyFont="1" applyAlignment="1">
      <alignment horizontal="right"/>
    </xf>
    <xf numFmtId="0" fontId="18" fillId="0" borderId="0" xfId="7" applyFont="1" applyBorder="1" applyAlignment="1">
      <alignment horizontal="left"/>
    </xf>
    <xf numFmtId="3" fontId="18" fillId="0" borderId="0" xfId="7" applyNumberFormat="1" applyFont="1" applyBorder="1" applyAlignment="1">
      <alignment horizontal="right"/>
    </xf>
    <xf numFmtId="0" fontId="19" fillId="0" borderId="0" xfId="7" applyFont="1" applyFill="1"/>
    <xf numFmtId="3" fontId="19" fillId="0" borderId="0" xfId="7" applyNumberFormat="1" applyFont="1" applyBorder="1" applyAlignment="1">
      <alignment horizontal="right"/>
    </xf>
    <xf numFmtId="0" fontId="18" fillId="0" borderId="0" xfId="7" applyFont="1" applyBorder="1"/>
    <xf numFmtId="0" fontId="17" fillId="0" borderId="0" xfId="7"/>
    <xf numFmtId="3" fontId="18" fillId="0" borderId="1" xfId="7" applyNumberFormat="1" applyFont="1" applyBorder="1" applyAlignment="1">
      <alignment horizontal="right"/>
    </xf>
    <xf numFmtId="0" fontId="39" fillId="0" borderId="0" xfId="7" applyFont="1"/>
    <xf numFmtId="0" fontId="18" fillId="0" borderId="0" xfId="2" applyFont="1" applyAlignment="1"/>
    <xf numFmtId="0" fontId="19" fillId="0" borderId="0" xfId="2" applyFont="1" applyAlignment="1"/>
    <xf numFmtId="0" fontId="22" fillId="0" borderId="0" xfId="2" applyFont="1" applyAlignment="1"/>
    <xf numFmtId="0" fontId="18" fillId="0" borderId="1" xfId="2" applyFont="1" applyBorder="1" applyAlignment="1"/>
    <xf numFmtId="3" fontId="19" fillId="0" borderId="0" xfId="2" applyNumberFormat="1" applyFont="1" applyAlignment="1"/>
    <xf numFmtId="3" fontId="34" fillId="0" borderId="0" xfId="2" applyNumberFormat="1" applyFont="1" applyFill="1" applyBorder="1" applyAlignment="1">
      <alignment horizontal="right" vertical="top" wrapText="1"/>
    </xf>
    <xf numFmtId="3" fontId="19" fillId="0" borderId="0" xfId="2" applyNumberFormat="1" applyFont="1" applyBorder="1" applyAlignment="1">
      <alignment horizontal="right"/>
    </xf>
    <xf numFmtId="3" fontId="18" fillId="0" borderId="0" xfId="2" applyNumberFormat="1" applyFont="1" applyBorder="1" applyAlignment="1">
      <alignment horizontal="right"/>
    </xf>
    <xf numFmtId="3" fontId="19" fillId="0" borderId="0" xfId="2" applyNumberFormat="1" applyFont="1" applyFill="1" applyBorder="1" applyAlignment="1">
      <alignment horizontal="right" vertical="top" wrapText="1"/>
    </xf>
    <xf numFmtId="3" fontId="18" fillId="0" borderId="0" xfId="2" applyNumberFormat="1" applyFont="1" applyFill="1" applyBorder="1" applyAlignment="1">
      <alignment horizontal="right"/>
    </xf>
    <xf numFmtId="3" fontId="18" fillId="0" borderId="0" xfId="2" applyNumberFormat="1" applyFont="1" applyFill="1" applyBorder="1" applyAlignment="1">
      <alignment horizontal="right" vertical="top" wrapText="1"/>
    </xf>
    <xf numFmtId="3" fontId="19" fillId="0" borderId="0" xfId="2" applyNumberFormat="1" applyFont="1" applyFill="1" applyBorder="1" applyAlignment="1">
      <alignment horizontal="right"/>
    </xf>
    <xf numFmtId="3" fontId="18" fillId="0" borderId="0" xfId="2" applyNumberFormat="1" applyFont="1" applyAlignment="1">
      <alignment horizontal="right"/>
    </xf>
    <xf numFmtId="3" fontId="18" fillId="0" borderId="1" xfId="2" applyNumberFormat="1" applyFont="1" applyBorder="1" applyAlignment="1">
      <alignment horizontal="right"/>
    </xf>
    <xf numFmtId="0" fontId="23" fillId="0" borderId="0" xfId="7" applyFont="1"/>
    <xf numFmtId="3" fontId="23" fillId="0" borderId="0" xfId="7" applyNumberFormat="1" applyFont="1" applyAlignment="1">
      <alignment horizontal="right"/>
    </xf>
    <xf numFmtId="3" fontId="37" fillId="0" borderId="0" xfId="7" applyNumberFormat="1" applyFont="1" applyFill="1" applyBorder="1" applyAlignment="1">
      <alignment horizontal="right"/>
    </xf>
    <xf numFmtId="0" fontId="23" fillId="0" borderId="0" xfId="2" applyFont="1" applyAlignment="1">
      <alignment horizontal="right"/>
    </xf>
    <xf numFmtId="0" fontId="18" fillId="0" borderId="0" xfId="2" applyFont="1" applyAlignment="1">
      <alignment horizontal="right"/>
    </xf>
    <xf numFmtId="0" fontId="35" fillId="0" borderId="0" xfId="51" applyFont="1" applyAlignment="1">
      <alignment horizontal="right"/>
    </xf>
    <xf numFmtId="0" fontId="32" fillId="0" borderId="0" xfId="51" applyFont="1"/>
    <xf numFmtId="0" fontId="19" fillId="0" borderId="0" xfId="2" applyFont="1" applyAlignment="1">
      <alignment horizontal="right"/>
    </xf>
    <xf numFmtId="0" fontId="32" fillId="0" borderId="0" xfId="51" applyFont="1" applyAlignment="1">
      <alignment horizontal="right"/>
    </xf>
    <xf numFmtId="0" fontId="32" fillId="0" borderId="1" xfId="51" applyFont="1" applyBorder="1" applyAlignment="1">
      <alignment horizontal="right"/>
    </xf>
    <xf numFmtId="0" fontId="32" fillId="0" borderId="0" xfId="67" applyFont="1" applyAlignment="1">
      <alignment horizontal="right"/>
    </xf>
    <xf numFmtId="0" fontId="32" fillId="0" borderId="1" xfId="67" applyFont="1" applyBorder="1" applyAlignment="1">
      <alignment horizontal="right"/>
    </xf>
    <xf numFmtId="0" fontId="56" fillId="0" borderId="0" xfId="67" applyFont="1" applyAlignment="1">
      <alignment horizontal="right"/>
    </xf>
    <xf numFmtId="0" fontId="22" fillId="0" borderId="0" xfId="2" applyFont="1" applyAlignment="1">
      <alignment horizontal="right"/>
    </xf>
    <xf numFmtId="0" fontId="32" fillId="0" borderId="1" xfId="95" applyFont="1" applyBorder="1" applyAlignment="1">
      <alignment horizontal="right"/>
    </xf>
    <xf numFmtId="0" fontId="18" fillId="0" borderId="0" xfId="95" applyFont="1" applyAlignment="1">
      <alignment horizontal="right" vertical="top"/>
    </xf>
    <xf numFmtId="0" fontId="32" fillId="0" borderId="0" xfId="95" applyFont="1" applyAlignment="1">
      <alignment horizontal="right"/>
    </xf>
    <xf numFmtId="3" fontId="32" fillId="0" borderId="0" xfId="95" applyNumberFormat="1" applyFont="1"/>
    <xf numFmtId="0" fontId="32" fillId="0" borderId="1" xfId="81" applyFont="1" applyBorder="1" applyAlignment="1">
      <alignment horizontal="right"/>
    </xf>
    <xf numFmtId="0" fontId="32" fillId="0" borderId="0" xfId="81" applyFont="1" applyAlignment="1">
      <alignment horizontal="right"/>
    </xf>
    <xf numFmtId="0" fontId="56" fillId="0" borderId="0" xfId="95" applyFont="1" applyAlignment="1">
      <alignment horizontal="right"/>
    </xf>
    <xf numFmtId="0" fontId="18" fillId="0" borderId="1" xfId="95" applyFont="1" applyBorder="1" applyAlignment="1">
      <alignment horizontal="right" vertical="top"/>
    </xf>
    <xf numFmtId="0" fontId="18" fillId="0" borderId="0" xfId="81" applyFont="1" applyAlignment="1">
      <alignment horizontal="right" vertical="top"/>
    </xf>
    <xf numFmtId="3" fontId="32" fillId="0" borderId="1" xfId="95" applyNumberFormat="1" applyFont="1" applyBorder="1"/>
    <xf numFmtId="0" fontId="22" fillId="0" borderId="1" xfId="2" applyFont="1" applyBorder="1" applyAlignment="1">
      <alignment horizontal="right"/>
    </xf>
    <xf numFmtId="3" fontId="19" fillId="0" borderId="0" xfId="2" applyNumberFormat="1" applyFont="1" applyAlignment="1">
      <alignment horizontal="right"/>
    </xf>
    <xf numFmtId="0" fontId="19" fillId="0" borderId="1" xfId="2" applyFont="1" applyBorder="1" applyAlignment="1">
      <alignment horizontal="right"/>
    </xf>
    <xf numFmtId="0" fontId="18" fillId="0" borderId="0" xfId="2" applyFont="1" applyBorder="1" applyAlignment="1">
      <alignment horizontal="right"/>
    </xf>
    <xf numFmtId="0" fontId="22" fillId="0" borderId="0" xfId="2" applyFont="1" applyBorder="1" applyAlignment="1">
      <alignment horizontal="right"/>
    </xf>
    <xf numFmtId="0" fontId="18" fillId="0" borderId="0" xfId="0" applyFont="1" applyFill="1" applyBorder="1"/>
    <xf numFmtId="0" fontId="32" fillId="0" borderId="0" xfId="123" applyFont="1"/>
    <xf numFmtId="0" fontId="32" fillId="0" borderId="1" xfId="123" applyFont="1" applyBorder="1"/>
    <xf numFmtId="3" fontId="18" fillId="0" borderId="0" xfId="0" applyNumberFormat="1" applyFont="1" applyFill="1" applyBorder="1" applyAlignment="1"/>
    <xf numFmtId="3" fontId="32" fillId="0" borderId="1" xfId="123" applyNumberFormat="1" applyFont="1" applyBorder="1"/>
    <xf numFmtId="0" fontId="22" fillId="0" borderId="0" xfId="0" applyFont="1" applyFill="1" applyBorder="1" applyAlignment="1"/>
    <xf numFmtId="3" fontId="32" fillId="0" borderId="0" xfId="123" applyNumberFormat="1" applyFont="1"/>
    <xf numFmtId="0" fontId="18" fillId="0" borderId="0" xfId="0" applyFont="1" applyFill="1" applyBorder="1" applyAlignment="1"/>
    <xf numFmtId="0" fontId="32" fillId="0" borderId="1" xfId="123" applyFont="1" applyBorder="1" applyAlignment="1">
      <alignment horizontal="right"/>
    </xf>
    <xf numFmtId="0" fontId="32" fillId="0" borderId="0" xfId="123" applyFont="1" applyAlignment="1">
      <alignment horizontal="right"/>
    </xf>
    <xf numFmtId="0" fontId="18" fillId="0" borderId="0" xfId="2" applyFont="1" applyFill="1"/>
    <xf numFmtId="3" fontId="19" fillId="0" borderId="0" xfId="2" applyNumberFormat="1" applyFont="1" applyBorder="1"/>
    <xf numFmtId="0" fontId="19" fillId="0" borderId="0" xfId="2" applyFont="1" applyBorder="1" applyAlignment="1">
      <alignment horizontal="right"/>
    </xf>
    <xf numFmtId="0" fontId="32" fillId="0" borderId="0" xfId="67" applyFont="1" applyBorder="1" applyAlignment="1">
      <alignment horizontal="right"/>
    </xf>
    <xf numFmtId="3" fontId="19" fillId="0" borderId="0" xfId="2" applyNumberFormat="1" applyFont="1" applyBorder="1" applyAlignment="1"/>
    <xf numFmtId="0" fontId="18" fillId="0" borderId="0" xfId="2" applyFont="1" applyFill="1" applyBorder="1"/>
    <xf numFmtId="0" fontId="23" fillId="0" borderId="0" xfId="2" applyFont="1" applyFill="1"/>
    <xf numFmtId="0" fontId="32" fillId="0" borderId="0" xfId="81" applyFont="1" applyFill="1" applyAlignment="1">
      <alignment horizontal="right"/>
    </xf>
    <xf numFmtId="0" fontId="18" fillId="0" borderId="0" xfId="81" applyFont="1" applyFill="1" applyAlignment="1">
      <alignment horizontal="right" vertical="top"/>
    </xf>
    <xf numFmtId="0" fontId="23" fillId="0" borderId="0" xfId="2" applyFont="1" applyFill="1" applyAlignment="1"/>
    <xf numFmtId="0" fontId="18" fillId="0" borderId="0" xfId="2" applyFont="1" applyFill="1" applyAlignment="1"/>
    <xf numFmtId="0" fontId="8" fillId="0" borderId="0" xfId="226"/>
    <xf numFmtId="3" fontId="18" fillId="0" borderId="0" xfId="2" applyNumberFormat="1" applyFont="1" applyAlignment="1"/>
    <xf numFmtId="0" fontId="18" fillId="0" borderId="1" xfId="2" applyFont="1" applyBorder="1" applyAlignment="1">
      <alignment horizontal="right"/>
    </xf>
    <xf numFmtId="0" fontId="8" fillId="0" borderId="0" xfId="226"/>
    <xf numFmtId="0" fontId="19" fillId="0" borderId="0" xfId="0" applyFont="1" applyFill="1" applyBorder="1"/>
    <xf numFmtId="0" fontId="17" fillId="0" borderId="0" xfId="151"/>
    <xf numFmtId="0" fontId="19" fillId="0" borderId="0" xfId="151" applyFont="1" applyBorder="1"/>
    <xf numFmtId="0" fontId="19" fillId="0" borderId="0" xfId="151" applyFont="1"/>
    <xf numFmtId="0" fontId="22" fillId="0" borderId="0" xfId="151" applyFont="1"/>
    <xf numFmtId="0" fontId="22" fillId="0" borderId="2" xfId="151" applyFont="1" applyBorder="1"/>
    <xf numFmtId="0" fontId="19" fillId="0" borderId="2" xfId="2" applyFont="1" applyBorder="1"/>
    <xf numFmtId="0" fontId="17" fillId="0" borderId="2" xfId="151" applyBorder="1"/>
    <xf numFmtId="0" fontId="19" fillId="0" borderId="1" xfId="151" applyFont="1" applyBorder="1"/>
    <xf numFmtId="0" fontId="19" fillId="0" borderId="0" xfId="151" applyFont="1" applyBorder="1" applyAlignment="1"/>
    <xf numFmtId="0" fontId="19" fillId="0" borderId="2" xfId="151" applyFont="1" applyBorder="1" applyAlignment="1">
      <alignment horizontal="left"/>
    </xf>
    <xf numFmtId="0" fontId="22" fillId="0" borderId="0" xfId="151" applyFont="1" applyAlignment="1"/>
    <xf numFmtId="0" fontId="22" fillId="0" borderId="1" xfId="151" applyFont="1" applyBorder="1" applyAlignment="1">
      <alignment horizontal="left"/>
    </xf>
    <xf numFmtId="0" fontId="19" fillId="0" borderId="1" xfId="151" applyFont="1" applyBorder="1" applyAlignment="1">
      <alignment horizontal="left"/>
    </xf>
    <xf numFmtId="0" fontId="19" fillId="0" borderId="0" xfId="151" applyFont="1" applyAlignment="1">
      <alignment horizontal="left"/>
    </xf>
    <xf numFmtId="49" fontId="19" fillId="0" borderId="0" xfId="151" applyNumberFormat="1" applyFont="1" applyAlignment="1">
      <alignment horizontal="right"/>
    </xf>
    <xf numFmtId="0" fontId="22" fillId="0" borderId="1" xfId="151" applyFont="1" applyBorder="1"/>
    <xf numFmtId="0" fontId="32" fillId="0" borderId="0" xfId="240" applyFont="1" applyAlignment="1">
      <alignment horizontal="left"/>
    </xf>
    <xf numFmtId="0" fontId="32" fillId="0" borderId="0" xfId="240" applyNumberFormat="1" applyFont="1"/>
    <xf numFmtId="0" fontId="18" fillId="0" borderId="0" xfId="151" applyFont="1"/>
    <xf numFmtId="165" fontId="18" fillId="0" borderId="0" xfId="151" applyNumberFormat="1" applyFont="1"/>
    <xf numFmtId="0" fontId="17" fillId="0" borderId="0" xfId="151" applyFill="1"/>
    <xf numFmtId="0" fontId="19" fillId="0" borderId="2" xfId="0" applyFont="1" applyBorder="1" applyAlignment="1">
      <alignment wrapText="1"/>
    </xf>
    <xf numFmtId="0" fontId="22" fillId="0" borderId="1" xfId="0" applyFont="1" applyBorder="1" applyAlignment="1">
      <alignment wrapText="1"/>
    </xf>
    <xf numFmtId="0" fontId="22" fillId="0" borderId="0" xfId="151" applyFont="1" applyBorder="1"/>
    <xf numFmtId="0" fontId="19" fillId="0" borderId="0" xfId="2" applyFont="1" applyFill="1" applyAlignment="1"/>
    <xf numFmtId="0" fontId="22" fillId="0" borderId="0" xfId="2" applyFont="1" applyFill="1" applyAlignment="1"/>
    <xf numFmtId="0" fontId="22" fillId="0" borderId="0" xfId="0" applyFont="1" applyFill="1"/>
    <xf numFmtId="0" fontId="19" fillId="0" borderId="12" xfId="0" applyFont="1" applyBorder="1"/>
    <xf numFmtId="0" fontId="18" fillId="0" borderId="12" xfId="0" applyFont="1" applyBorder="1"/>
    <xf numFmtId="0" fontId="18" fillId="0" borderId="1" xfId="7" applyFont="1" applyBorder="1"/>
    <xf numFmtId="3" fontId="20" fillId="0" borderId="1" xfId="7" applyNumberFormat="1" applyFont="1" applyFill="1" applyBorder="1" applyAlignment="1">
      <alignment horizontal="right"/>
    </xf>
    <xf numFmtId="0" fontId="17" fillId="0" borderId="0" xfId="7" applyFont="1"/>
    <xf numFmtId="3" fontId="19" fillId="0" borderId="0" xfId="7" applyNumberFormat="1" applyFont="1" applyAlignment="1">
      <alignment horizontal="right"/>
    </xf>
    <xf numFmtId="0" fontId="24" fillId="0" borderId="0" xfId="7" applyFont="1"/>
    <xf numFmtId="0" fontId="57" fillId="0" borderId="0" xfId="7" applyFont="1"/>
    <xf numFmtId="3" fontId="18" fillId="0" borderId="0" xfId="0" applyNumberFormat="1" applyFont="1" applyBorder="1"/>
    <xf numFmtId="3" fontId="18" fillId="0" borderId="1" xfId="0" applyNumberFormat="1" applyFont="1" applyBorder="1" applyAlignment="1">
      <alignment horizontal="right"/>
    </xf>
    <xf numFmtId="0" fontId="24" fillId="0" borderId="0" xfId="0" applyFont="1"/>
    <xf numFmtId="0" fontId="0" fillId="0" borderId="0" xfId="0" applyFill="1"/>
    <xf numFmtId="0" fontId="32" fillId="0" borderId="1" xfId="2" applyFont="1" applyBorder="1"/>
    <xf numFmtId="0" fontId="32" fillId="0" borderId="0" xfId="2" applyFont="1" applyBorder="1"/>
    <xf numFmtId="0" fontId="56" fillId="0" borderId="0" xfId="2" applyFont="1"/>
    <xf numFmtId="0" fontId="32" fillId="0" borderId="2" xfId="2" applyFont="1" applyBorder="1"/>
    <xf numFmtId="0" fontId="56" fillId="0" borderId="1" xfId="2" applyFont="1" applyBorder="1"/>
    <xf numFmtId="0" fontId="35" fillId="0" borderId="0" xfId="2" applyFont="1" applyAlignment="1">
      <alignment horizontal="right"/>
    </xf>
    <xf numFmtId="0" fontId="35" fillId="0" borderId="0" xfId="2" applyFont="1" applyBorder="1"/>
    <xf numFmtId="0" fontId="35" fillId="0" borderId="0" xfId="2" applyFont="1" applyBorder="1" applyAlignment="1">
      <alignment horizontal="right"/>
    </xf>
    <xf numFmtId="0" fontId="56" fillId="0" borderId="0" xfId="2" applyFont="1" applyBorder="1"/>
    <xf numFmtId="0" fontId="36" fillId="0" borderId="0" xfId="2" applyFont="1" applyBorder="1" applyAlignment="1">
      <alignment horizontal="right"/>
    </xf>
    <xf numFmtId="0" fontId="56" fillId="0" borderId="0" xfId="2" applyFont="1" applyBorder="1" applyAlignment="1">
      <alignment horizontal="right"/>
    </xf>
    <xf numFmtId="0" fontId="56" fillId="0" borderId="0" xfId="2" applyFont="1" applyAlignment="1">
      <alignment horizontal="right"/>
    </xf>
    <xf numFmtId="0" fontId="36" fillId="0" borderId="1" xfId="2" applyFont="1" applyBorder="1"/>
    <xf numFmtId="0" fontId="32" fillId="0" borderId="0" xfId="2" applyFont="1" applyFill="1" applyAlignment="1"/>
    <xf numFmtId="165" fontId="32" fillId="0" borderId="0" xfId="2" applyNumberFormat="1" applyFont="1"/>
    <xf numFmtId="0" fontId="32" fillId="0" borderId="0" xfId="2" applyFont="1" applyAlignment="1">
      <alignment horizontal="left" indent="2"/>
    </xf>
    <xf numFmtId="0" fontId="19" fillId="0" borderId="0" xfId="2" applyFont="1" applyFill="1" applyBorder="1" applyAlignment="1"/>
    <xf numFmtId="0" fontId="18" fillId="0" borderId="0" xfId="2" quotePrefix="1" applyFont="1" applyFill="1" applyBorder="1" applyAlignment="1">
      <alignment horizontal="left" indent="2"/>
    </xf>
    <xf numFmtId="0" fontId="32" fillId="0" borderId="0" xfId="2" quotePrefix="1" applyFont="1" applyAlignment="1">
      <alignment horizontal="right"/>
    </xf>
    <xf numFmtId="0" fontId="18" fillId="0" borderId="0" xfId="2" applyFont="1" applyFill="1" applyBorder="1" applyAlignment="1">
      <alignment horizontal="left" indent="2"/>
    </xf>
    <xf numFmtId="0" fontId="32" fillId="0" borderId="0" xfId="2" applyFont="1" applyFill="1" applyAlignment="1">
      <alignment horizontal="right"/>
    </xf>
    <xf numFmtId="0" fontId="18" fillId="0" borderId="0" xfId="2" applyFont="1" applyBorder="1" applyAlignment="1">
      <alignment horizontal="left" indent="2"/>
    </xf>
    <xf numFmtId="0" fontId="18" fillId="0" borderId="1" xfId="2" applyFont="1" applyBorder="1" applyAlignment="1">
      <alignment horizontal="left" indent="2"/>
    </xf>
    <xf numFmtId="0" fontId="32" fillId="0" borderId="1" xfId="2" applyFont="1" applyFill="1" applyBorder="1" applyAlignment="1"/>
    <xf numFmtId="0" fontId="32" fillId="0" borderId="1" xfId="2" applyFont="1" applyFill="1" applyBorder="1" applyAlignment="1">
      <alignment horizontal="right"/>
    </xf>
    <xf numFmtId="0" fontId="18" fillId="0" borderId="0" xfId="2" applyFont="1" applyBorder="1" applyAlignment="1">
      <alignment horizontal="left"/>
    </xf>
    <xf numFmtId="165" fontId="32" fillId="0" borderId="0" xfId="2" applyNumberFormat="1" applyFont="1" applyAlignment="1"/>
    <xf numFmtId="0" fontId="36" fillId="0" borderId="0" xfId="2" applyFont="1" applyFill="1"/>
    <xf numFmtId="0" fontId="18" fillId="0" borderId="0" xfId="2" applyFont="1" applyFill="1" applyBorder="1" applyAlignment="1">
      <alignment horizontal="right"/>
    </xf>
    <xf numFmtId="0" fontId="18" fillId="0" borderId="0" xfId="2" applyFont="1" applyFill="1" applyAlignment="1">
      <alignment horizontal="right"/>
    </xf>
    <xf numFmtId="167" fontId="32" fillId="0" borderId="0" xfId="2" applyNumberFormat="1" applyFont="1"/>
    <xf numFmtId="0" fontId="24" fillId="3" borderId="0" xfId="9" applyFont="1" applyFill="1" applyAlignment="1">
      <alignment horizontal="center"/>
    </xf>
    <xf numFmtId="0" fontId="62" fillId="2" borderId="0" xfId="9" applyFont="1" applyFill="1"/>
    <xf numFmtId="0" fontId="63" fillId="2" borderId="1" xfId="9" applyFont="1" applyFill="1" applyBorder="1"/>
    <xf numFmtId="0" fontId="63" fillId="2" borderId="0" xfId="9" applyFont="1" applyFill="1" applyBorder="1"/>
    <xf numFmtId="0" fontId="64" fillId="2" borderId="0" xfId="6" applyFont="1" applyFill="1" applyAlignment="1" applyProtection="1">
      <alignment vertical="top"/>
    </xf>
    <xf numFmtId="0" fontId="64" fillId="2" borderId="0" xfId="6" applyFont="1" applyFill="1" applyAlignment="1" applyProtection="1">
      <alignment horizontal="left" vertical="top" wrapText="1"/>
    </xf>
    <xf numFmtId="0" fontId="28" fillId="2" borderId="0" xfId="6" applyFill="1" applyAlignment="1" applyProtection="1">
      <alignment vertical="top"/>
    </xf>
    <xf numFmtId="0" fontId="28" fillId="2" borderId="0" xfId="6" applyFill="1" applyAlignment="1" applyProtection="1">
      <alignment horizontal="left" vertical="top" wrapText="1"/>
    </xf>
    <xf numFmtId="166" fontId="37" fillId="0" borderId="0" xfId="0" applyNumberFormat="1" applyFont="1" applyFill="1" applyBorder="1" applyAlignment="1">
      <alignment horizontal="right"/>
    </xf>
    <xf numFmtId="165" fontId="17" fillId="0" borderId="0" xfId="151" applyNumberFormat="1" applyFill="1"/>
    <xf numFmtId="0" fontId="32" fillId="0" borderId="1" xfId="240" applyFont="1" applyFill="1" applyBorder="1" applyAlignment="1">
      <alignment horizontal="left"/>
    </xf>
    <xf numFmtId="0" fontId="32" fillId="0" borderId="1" xfId="240" applyNumberFormat="1" applyFont="1" applyFill="1" applyBorder="1"/>
    <xf numFmtId="0" fontId="23" fillId="0" borderId="0" xfId="2" applyFont="1" applyBorder="1"/>
    <xf numFmtId="0" fontId="18" fillId="0" borderId="0" xfId="0" applyFont="1" applyBorder="1" applyAlignment="1">
      <alignment horizontal="right"/>
    </xf>
    <xf numFmtId="0" fontId="24" fillId="3" borderId="0" xfId="9" applyFont="1" applyFill="1" applyAlignment="1">
      <alignment horizontal="center"/>
    </xf>
    <xf numFmtId="165" fontId="18" fillId="0" borderId="1" xfId="151" applyNumberFormat="1" applyFont="1" applyBorder="1"/>
    <xf numFmtId="168" fontId="18" fillId="0" borderId="0" xfId="0" applyNumberFormat="1" applyFont="1"/>
    <xf numFmtId="0" fontId="18" fillId="0" borderId="0" xfId="151" applyFont="1" applyBorder="1" applyAlignment="1">
      <alignment horizontal="right" wrapText="1"/>
    </xf>
    <xf numFmtId="0" fontId="18" fillId="0" borderId="0" xfId="151" applyFont="1" applyBorder="1" applyAlignment="1">
      <alignment horizontal="center"/>
    </xf>
    <xf numFmtId="0" fontId="18" fillId="0" borderId="0" xfId="151" applyFont="1" applyBorder="1" applyAlignment="1">
      <alignment horizontal="center" vertical="top"/>
    </xf>
    <xf numFmtId="3" fontId="19" fillId="0" borderId="0" xfId="1" applyNumberFormat="1" applyFont="1" applyBorder="1" applyAlignment="1">
      <alignment vertical="top"/>
    </xf>
    <xf numFmtId="0" fontId="18" fillId="0" borderId="1" xfId="151" applyFont="1" applyBorder="1" applyAlignment="1">
      <alignment horizontal="center"/>
    </xf>
    <xf numFmtId="3" fontId="18" fillId="0" borderId="0" xfId="151" applyNumberFormat="1" applyFont="1" applyBorder="1" applyAlignment="1">
      <alignment horizontal="right" vertical="top"/>
    </xf>
    <xf numFmtId="0" fontId="18" fillId="0" borderId="0" xfId="151" applyFont="1" applyAlignment="1">
      <alignment horizontal="right" wrapText="1"/>
    </xf>
    <xf numFmtId="0" fontId="18" fillId="0" borderId="0" xfId="151" applyFont="1" applyBorder="1"/>
    <xf numFmtId="3" fontId="19" fillId="0" borderId="0" xfId="151" applyNumberFormat="1" applyFont="1" applyAlignment="1">
      <alignment horizontal="right"/>
    </xf>
    <xf numFmtId="0" fontId="18" fillId="0" borderId="0" xfId="151" applyFont="1" applyAlignment="1">
      <alignment horizontal="center"/>
    </xf>
    <xf numFmtId="0" fontId="23" fillId="0" borderId="0" xfId="151" applyFont="1"/>
    <xf numFmtId="3" fontId="19" fillId="0" borderId="0" xfId="1" applyNumberFormat="1" applyFont="1"/>
    <xf numFmtId="0" fontId="19" fillId="0" borderId="1" xfId="151" applyFont="1" applyBorder="1" applyAlignment="1">
      <alignment horizontal="right"/>
    </xf>
    <xf numFmtId="3" fontId="18" fillId="0" borderId="0" xfId="151" applyNumberFormat="1" applyFont="1"/>
    <xf numFmtId="0" fontId="18" fillId="0" borderId="1" xfId="151" applyFont="1" applyBorder="1"/>
    <xf numFmtId="3" fontId="19" fillId="0" borderId="0" xfId="1" applyNumberFormat="1" applyFont="1" applyAlignment="1">
      <alignment vertical="top"/>
    </xf>
    <xf numFmtId="0" fontId="18" fillId="0" borderId="1" xfId="151" applyFont="1" applyBorder="1" applyAlignment="1">
      <alignment horizontal="right"/>
    </xf>
    <xf numFmtId="0" fontId="18" fillId="0" borderId="0" xfId="151" applyFont="1" applyAlignment="1">
      <alignment horizontal="center" vertical="top"/>
    </xf>
    <xf numFmtId="0" fontId="18" fillId="0" borderId="1" xfId="151" applyFont="1" applyBorder="1" applyAlignment="1">
      <alignment horizontal="right" wrapText="1"/>
    </xf>
    <xf numFmtId="3" fontId="34" fillId="0" borderId="0" xfId="0" applyNumberFormat="1" applyFont="1" applyFill="1" applyBorder="1" applyAlignment="1">
      <alignment horizontal="right"/>
    </xf>
    <xf numFmtId="2" fontId="18" fillId="0" borderId="0" xfId="0" applyNumberFormat="1" applyFont="1" applyFill="1" applyAlignment="1">
      <alignment horizontal="center"/>
    </xf>
    <xf numFmtId="0" fontId="18" fillId="0" borderId="0" xfId="0" applyFont="1" applyFill="1" applyAlignment="1">
      <alignment horizontal="center"/>
    </xf>
    <xf numFmtId="3" fontId="17" fillId="0" borderId="0" xfId="7" applyNumberFormat="1"/>
    <xf numFmtId="3" fontId="32" fillId="0" borderId="1" xfId="240" applyNumberFormat="1" applyFont="1" applyFill="1" applyBorder="1"/>
    <xf numFmtId="165" fontId="18" fillId="0" borderId="0" xfId="0" applyNumberFormat="1" applyFont="1" applyFill="1" applyAlignment="1"/>
    <xf numFmtId="2" fontId="17" fillId="0" borderId="0" xfId="151" applyNumberFormat="1" applyFill="1"/>
    <xf numFmtId="0" fontId="19" fillId="0" borderId="0" xfId="2" applyFont="1" applyAlignment="1">
      <alignment horizontal="left"/>
    </xf>
    <xf numFmtId="0" fontId="22" fillId="0" borderId="0" xfId="2" applyFont="1" applyBorder="1" applyAlignment="1">
      <alignment horizontal="left"/>
    </xf>
    <xf numFmtId="165" fontId="18" fillId="0" borderId="0" xfId="0" applyNumberFormat="1" applyFont="1"/>
    <xf numFmtId="165" fontId="18" fillId="0" borderId="0" xfId="1" applyNumberFormat="1" applyFont="1" applyAlignment="1">
      <alignment vertical="top"/>
    </xf>
    <xf numFmtId="165" fontId="18" fillId="0" borderId="0" xfId="1" applyNumberFormat="1" applyFont="1"/>
    <xf numFmtId="165" fontId="18" fillId="0" borderId="0" xfId="0" applyNumberFormat="1" applyFont="1" applyAlignment="1">
      <alignment horizontal="right"/>
    </xf>
    <xf numFmtId="165" fontId="18" fillId="0" borderId="0" xfId="0" applyNumberFormat="1" applyFont="1" applyBorder="1"/>
    <xf numFmtId="165" fontId="18" fillId="0" borderId="1" xfId="0" applyNumberFormat="1" applyFont="1" applyBorder="1"/>
    <xf numFmtId="0" fontId="19" fillId="0" borderId="2" xfId="151" applyFont="1" applyBorder="1"/>
    <xf numFmtId="0" fontId="19" fillId="0" borderId="2" xfId="151" applyFont="1" applyBorder="1" applyAlignment="1">
      <alignment wrapText="1"/>
    </xf>
    <xf numFmtId="0" fontId="22" fillId="0" borderId="1" xfId="151" applyFont="1" applyBorder="1" applyAlignment="1">
      <alignment wrapText="1"/>
    </xf>
    <xf numFmtId="3" fontId="32" fillId="0" borderId="0" xfId="123" applyNumberFormat="1" applyFont="1" applyBorder="1" applyAlignment="1">
      <alignment horizontal="right"/>
    </xf>
    <xf numFmtId="0" fontId="18" fillId="0" borderId="1" xfId="0" applyFont="1" applyBorder="1" applyAlignment="1">
      <alignment horizontal="right"/>
    </xf>
    <xf numFmtId="0" fontId="19" fillId="0" borderId="1" xfId="0" applyFont="1" applyBorder="1" applyAlignment="1">
      <alignment horizontal="right"/>
    </xf>
    <xf numFmtId="3" fontId="19" fillId="0" borderId="0" xfId="0" applyNumberFormat="1" applyFont="1" applyBorder="1" applyAlignment="1">
      <alignment horizontal="right"/>
    </xf>
    <xf numFmtId="3" fontId="18" fillId="0" borderId="0" xfId="2" applyNumberFormat="1" applyFont="1" applyFill="1" applyAlignment="1">
      <alignment horizontal="right"/>
    </xf>
    <xf numFmtId="3" fontId="19" fillId="0" borderId="0" xfId="2" applyNumberFormat="1" applyFont="1" applyFill="1" applyAlignment="1">
      <alignment horizontal="right"/>
    </xf>
    <xf numFmtId="0" fontId="34" fillId="0" borderId="0" xfId="2" applyFont="1" applyFill="1" applyAlignment="1"/>
    <xf numFmtId="0" fontId="31" fillId="0" borderId="0" xfId="2" applyFont="1" applyFill="1"/>
    <xf numFmtId="0" fontId="28" fillId="2" borderId="0" xfId="6" applyFill="1" applyBorder="1" applyAlignment="1" applyProtection="1"/>
    <xf numFmtId="0" fontId="18" fillId="0" borderId="1" xfId="2" applyFont="1" applyFill="1" applyBorder="1" applyAlignment="1"/>
    <xf numFmtId="3" fontId="18" fillId="0" borderId="0" xfId="0" applyNumberFormat="1" applyFont="1" applyBorder="1" applyAlignment="1">
      <alignment horizontal="right"/>
    </xf>
    <xf numFmtId="0" fontId="32" fillId="0" borderId="1" xfId="81" applyFont="1" applyFill="1" applyBorder="1" applyAlignment="1">
      <alignment horizontal="right"/>
    </xf>
    <xf numFmtId="0" fontId="18" fillId="0" borderId="1" xfId="81" applyFont="1" applyFill="1" applyBorder="1" applyAlignment="1">
      <alignment horizontal="right" vertical="top"/>
    </xf>
    <xf numFmtId="0" fontId="56" fillId="0" borderId="0" xfId="81" applyFont="1" applyAlignment="1">
      <alignment horizontal="right"/>
    </xf>
    <xf numFmtId="0" fontId="56" fillId="0" borderId="0" xfId="81" applyFont="1" applyFill="1" applyAlignment="1">
      <alignment horizontal="right"/>
    </xf>
    <xf numFmtId="0" fontId="23" fillId="0" borderId="0" xfId="81" applyFont="1" applyAlignment="1">
      <alignment horizontal="right" vertical="top"/>
    </xf>
    <xf numFmtId="0" fontId="23" fillId="0" borderId="0" xfId="81" applyFont="1" applyFill="1" applyAlignment="1">
      <alignment horizontal="right" vertical="top"/>
    </xf>
    <xf numFmtId="0" fontId="18" fillId="0" borderId="0" xfId="0" applyFont="1" applyFill="1" applyAlignment="1">
      <alignment horizontal="right"/>
    </xf>
    <xf numFmtId="165" fontId="19" fillId="0" borderId="0" xfId="0" applyNumberFormat="1" applyFont="1"/>
    <xf numFmtId="168" fontId="20" fillId="0" borderId="0" xfId="0" applyNumberFormat="1" applyFont="1" applyFill="1" applyBorder="1" applyAlignment="1">
      <alignment horizontal="right"/>
    </xf>
    <xf numFmtId="0" fontId="18" fillId="0" borderId="0" xfId="151" applyFont="1" applyBorder="1" applyAlignment="1">
      <alignment horizontal="right"/>
    </xf>
    <xf numFmtId="0" fontId="19" fillId="0" borderId="0" xfId="151" applyFont="1" applyBorder="1" applyAlignment="1">
      <alignment horizontal="right"/>
    </xf>
    <xf numFmtId="0" fontId="32" fillId="0" borderId="0" xfId="240" applyFont="1" applyFill="1" applyBorder="1" applyAlignment="1">
      <alignment horizontal="left"/>
    </xf>
    <xf numFmtId="0" fontId="32" fillId="0" borderId="0" xfId="240" applyNumberFormat="1" applyFont="1" applyFill="1" applyBorder="1"/>
    <xf numFmtId="3" fontId="32" fillId="0" borderId="0" xfId="240" applyNumberFormat="1" applyFont="1" applyFill="1" applyBorder="1"/>
    <xf numFmtId="0" fontId="18" fillId="0" borderId="0" xfId="151" applyFont="1" applyFill="1" applyBorder="1"/>
    <xf numFmtId="0" fontId="17" fillId="0" borderId="0" xfId="151" applyFill="1" applyBorder="1"/>
    <xf numFmtId="9" fontId="18" fillId="0" borderId="0" xfId="0" applyNumberFormat="1" applyFont="1"/>
    <xf numFmtId="9" fontId="19" fillId="0" borderId="0" xfId="0" applyNumberFormat="1" applyFont="1"/>
    <xf numFmtId="0" fontId="19" fillId="0" borderId="12" xfId="0" applyFont="1" applyBorder="1" applyAlignment="1">
      <alignment wrapText="1"/>
    </xf>
    <xf numFmtId="0" fontId="18" fillId="0" borderId="2" xfId="0" applyFont="1" applyBorder="1" applyAlignment="1">
      <alignment wrapText="1"/>
    </xf>
    <xf numFmtId="0" fontId="32" fillId="0" borderId="0" xfId="2" applyFont="1" applyFill="1" applyBorder="1" applyAlignment="1"/>
    <xf numFmtId="0" fontId="32" fillId="0" borderId="0" xfId="2" applyFont="1" applyFill="1" applyBorder="1" applyAlignment="1">
      <alignment horizontal="right"/>
    </xf>
    <xf numFmtId="0" fontId="18" fillId="0" borderId="0" xfId="2" applyFont="1" applyFill="1" applyBorder="1" applyAlignment="1"/>
    <xf numFmtId="3" fontId="23" fillId="0" borderId="0" xfId="0" applyNumberFormat="1" applyFont="1" applyAlignment="1">
      <alignment horizontal="right"/>
    </xf>
    <xf numFmtId="3" fontId="22" fillId="0" borderId="0" xfId="0" applyNumberFormat="1" applyFont="1"/>
    <xf numFmtId="0" fontId="23" fillId="0" borderId="0" xfId="0" applyFont="1" applyAlignment="1">
      <alignment horizontal="right"/>
    </xf>
    <xf numFmtId="167" fontId="18" fillId="0" borderId="0" xfId="0" applyNumberFormat="1" applyFont="1" applyFill="1" applyAlignment="1">
      <alignment horizontal="center"/>
    </xf>
    <xf numFmtId="0" fontId="23" fillId="0" borderId="0" xfId="7" applyFont="1" applyAlignment="1">
      <alignment horizontal="right"/>
    </xf>
    <xf numFmtId="0" fontId="18" fillId="0" borderId="0" xfId="7" applyFont="1" applyAlignment="1">
      <alignment horizontal="right"/>
    </xf>
    <xf numFmtId="0" fontId="18" fillId="0" borderId="1" xfId="7" applyFont="1" applyBorder="1" applyAlignment="1">
      <alignment horizontal="right"/>
    </xf>
    <xf numFmtId="3" fontId="33" fillId="0" borderId="0" xfId="7" applyNumberFormat="1" applyFont="1"/>
    <xf numFmtId="3" fontId="33" fillId="0" borderId="0" xfId="7" applyNumberFormat="1" applyFont="1" applyBorder="1"/>
    <xf numFmtId="3" fontId="23" fillId="0" borderId="0" xfId="7" applyNumberFormat="1" applyFont="1" applyBorder="1" applyAlignment="1">
      <alignment horizontal="right"/>
    </xf>
    <xf numFmtId="3" fontId="65" fillId="0" borderId="0" xfId="7" applyNumberFormat="1" applyFont="1"/>
    <xf numFmtId="3" fontId="18" fillId="0" borderId="1" xfId="151" applyNumberFormat="1" applyFont="1" applyFill="1" applyBorder="1"/>
    <xf numFmtId="3" fontId="19" fillId="0" borderId="0" xfId="0" applyNumberFormat="1" applyFont="1" applyFill="1" applyBorder="1" applyAlignment="1">
      <alignment horizontal="right"/>
    </xf>
    <xf numFmtId="3" fontId="32" fillId="0" borderId="0" xfId="95" applyNumberFormat="1" applyFont="1" applyBorder="1"/>
    <xf numFmtId="3" fontId="19" fillId="0" borderId="0" xfId="0" applyNumberFormat="1" applyFont="1" applyBorder="1" applyAlignment="1"/>
    <xf numFmtId="3" fontId="18" fillId="0" borderId="1" xfId="0" applyNumberFormat="1" applyFont="1" applyBorder="1" applyAlignment="1">
      <alignment horizontal="center"/>
    </xf>
    <xf numFmtId="0" fontId="56" fillId="0" borderId="0" xfId="51" applyFont="1" applyAlignment="1">
      <alignment horizontal="right"/>
    </xf>
    <xf numFmtId="0" fontId="32" fillId="0" borderId="2" xfId="67" applyFont="1" applyBorder="1" applyAlignment="1">
      <alignment horizontal="right"/>
    </xf>
    <xf numFmtId="3" fontId="56" fillId="0" borderId="0" xfId="123" applyNumberFormat="1" applyFont="1" applyBorder="1" applyAlignment="1">
      <alignment horizontal="right"/>
    </xf>
    <xf numFmtId="3" fontId="22" fillId="0" borderId="0" xfId="2" applyNumberFormat="1" applyFont="1" applyAlignment="1"/>
    <xf numFmtId="3" fontId="21" fillId="0" borderId="1" xfId="7" applyNumberFormat="1" applyFont="1" applyFill="1" applyBorder="1" applyAlignment="1">
      <alignment horizontal="right"/>
    </xf>
    <xf numFmtId="3" fontId="34" fillId="0" borderId="0" xfId="0" applyNumberFormat="1" applyFont="1"/>
    <xf numFmtId="1" fontId="18" fillId="0" borderId="0" xfId="0" applyNumberFormat="1" applyFont="1" applyBorder="1"/>
    <xf numFmtId="166" fontId="18" fillId="0" borderId="0" xfId="0" applyNumberFormat="1" applyFont="1" applyBorder="1"/>
    <xf numFmtId="1" fontId="18" fillId="0" borderId="1" xfId="0" applyNumberFormat="1" applyFont="1" applyBorder="1"/>
    <xf numFmtId="166" fontId="18" fillId="0" borderId="1" xfId="0" applyNumberFormat="1" applyFont="1" applyBorder="1"/>
    <xf numFmtId="1" fontId="18" fillId="0" borderId="0" xfId="0" applyNumberFormat="1" applyFont="1" applyBorder="1" applyAlignment="1">
      <alignment horizontal="center"/>
    </xf>
    <xf numFmtId="165" fontId="18" fillId="0" borderId="0" xfId="2" applyNumberFormat="1" applyFont="1" applyAlignment="1">
      <alignment horizontal="right"/>
    </xf>
    <xf numFmtId="0" fontId="22" fillId="0" borderId="1" xfId="2" applyFont="1" applyBorder="1" applyAlignment="1">
      <alignment horizontal="left"/>
    </xf>
    <xf numFmtId="0" fontId="19" fillId="0" borderId="0" xfId="2" applyFont="1" applyFill="1" applyAlignment="1">
      <alignment horizontal="right"/>
    </xf>
    <xf numFmtId="1" fontId="18" fillId="0" borderId="0" xfId="0" applyNumberFormat="1" applyFont="1" applyAlignment="1">
      <alignment horizontal="right"/>
    </xf>
    <xf numFmtId="3" fontId="18" fillId="0" borderId="1" xfId="2" applyNumberFormat="1" applyFont="1" applyFill="1" applyBorder="1" applyAlignment="1">
      <alignment horizontal="right"/>
    </xf>
    <xf numFmtId="0" fontId="32" fillId="0" borderId="0" xfId="137" applyFont="1" applyAlignment="1">
      <alignment horizontal="right"/>
    </xf>
    <xf numFmtId="0" fontId="32" fillId="0" borderId="2" xfId="95" applyFont="1" applyBorder="1" applyAlignment="1">
      <alignment horizontal="right"/>
    </xf>
    <xf numFmtId="3" fontId="20" fillId="0" borderId="0" xfId="0" quotePrefix="1" applyNumberFormat="1" applyFont="1" applyFill="1" applyBorder="1" applyAlignment="1">
      <alignment horizontal="right"/>
    </xf>
    <xf numFmtId="169" fontId="19" fillId="0" borderId="0" xfId="0" applyNumberFormat="1" applyFont="1" applyFill="1" applyAlignment="1">
      <alignment horizontal="right"/>
    </xf>
    <xf numFmtId="1" fontId="32" fillId="0" borderId="0" xfId="2" applyNumberFormat="1" applyFont="1" applyFill="1" applyAlignment="1">
      <alignment horizontal="right"/>
    </xf>
    <xf numFmtId="1" fontId="32" fillId="0" borderId="0" xfId="2" applyNumberFormat="1" applyFont="1" applyAlignment="1">
      <alignment horizontal="right"/>
    </xf>
    <xf numFmtId="1" fontId="32" fillId="0" borderId="0" xfId="1" applyNumberFormat="1" applyFont="1" applyAlignment="1">
      <alignment horizontal="right"/>
    </xf>
    <xf numFmtId="1" fontId="18" fillId="0" borderId="0" xfId="2" applyNumberFormat="1" applyFont="1" applyFill="1" applyAlignment="1">
      <alignment horizontal="right"/>
    </xf>
    <xf numFmtId="0" fontId="67" fillId="0" borderId="0" xfId="2" applyFont="1" applyFill="1" applyAlignment="1"/>
    <xf numFmtId="1" fontId="32" fillId="0" borderId="0" xfId="2" applyNumberFormat="1" applyFont="1" applyFill="1" applyAlignment="1"/>
    <xf numFmtId="0" fontId="67" fillId="0" borderId="1" xfId="2" applyFont="1" applyFill="1" applyBorder="1" applyAlignment="1"/>
    <xf numFmtId="0" fontId="35" fillId="0" borderId="0" xfId="2" applyFont="1" applyFill="1"/>
    <xf numFmtId="0" fontId="30" fillId="0" borderId="0" xfId="2" applyFont="1" applyFill="1"/>
    <xf numFmtId="0" fontId="30" fillId="0" borderId="0" xfId="2" applyFont="1" applyFill="1" applyAlignment="1">
      <alignment horizontal="right"/>
    </xf>
    <xf numFmtId="0" fontId="32" fillId="0" borderId="1" xfId="2" applyFont="1" applyFill="1" applyBorder="1"/>
    <xf numFmtId="0" fontId="32" fillId="0" borderId="0" xfId="2" applyFont="1" applyFill="1" applyBorder="1"/>
    <xf numFmtId="0" fontId="32" fillId="0" borderId="0" xfId="2" applyFont="1" applyFill="1"/>
    <xf numFmtId="0" fontId="56" fillId="0" borderId="0" xfId="2" applyFont="1" applyFill="1"/>
    <xf numFmtId="0" fontId="32" fillId="0" borderId="2" xfId="2" applyFont="1" applyFill="1" applyBorder="1"/>
    <xf numFmtId="0" fontId="35" fillId="0" borderId="0" xfId="2" applyFont="1" applyFill="1" applyBorder="1" applyAlignment="1">
      <alignment horizontal="right" wrapText="1"/>
    </xf>
    <xf numFmtId="0" fontId="56" fillId="0" borderId="1" xfId="2" applyFont="1" applyFill="1" applyBorder="1"/>
    <xf numFmtId="0" fontId="56" fillId="0" borderId="0" xfId="2" applyFont="1" applyFill="1" applyBorder="1" applyAlignment="1">
      <alignment horizontal="right" wrapText="1"/>
    </xf>
    <xf numFmtId="0" fontId="35" fillId="0" borderId="0" xfId="2" applyFont="1" applyFill="1" applyAlignment="1">
      <alignment horizontal="right"/>
    </xf>
    <xf numFmtId="0" fontId="35" fillId="0" borderId="0" xfId="2" applyFont="1" applyFill="1" applyBorder="1"/>
    <xf numFmtId="0" fontId="35" fillId="0" borderId="0" xfId="2" applyFont="1" applyFill="1" applyBorder="1" applyAlignment="1">
      <alignment horizontal="right"/>
    </xf>
    <xf numFmtId="0" fontId="56" fillId="0" borderId="0" xfId="2" applyFont="1" applyFill="1" applyBorder="1"/>
    <xf numFmtId="0" fontId="36" fillId="0" borderId="0" xfId="2" applyFont="1" applyFill="1" applyBorder="1" applyAlignment="1">
      <alignment horizontal="right"/>
    </xf>
    <xf numFmtId="0" fontId="56" fillId="0" borderId="0" xfId="2" applyFont="1" applyFill="1" applyBorder="1" applyAlignment="1">
      <alignment horizontal="right"/>
    </xf>
    <xf numFmtId="0" fontId="56" fillId="0" borderId="0" xfId="2" applyFont="1" applyFill="1" applyAlignment="1">
      <alignment horizontal="right"/>
    </xf>
    <xf numFmtId="0" fontId="36" fillId="0" borderId="1" xfId="2" applyFont="1" applyFill="1" applyBorder="1"/>
    <xf numFmtId="0" fontId="56" fillId="0" borderId="1" xfId="2" applyFont="1" applyFill="1" applyBorder="1" applyAlignment="1">
      <alignment horizontal="right"/>
    </xf>
    <xf numFmtId="165" fontId="32" fillId="0" borderId="0" xfId="2" applyNumberFormat="1" applyFont="1" applyFill="1" applyAlignment="1">
      <alignment horizontal="right"/>
    </xf>
    <xf numFmtId="0" fontId="32" fillId="0" borderId="0" xfId="2" applyFont="1" applyFill="1" applyAlignment="1">
      <alignment horizontal="left"/>
    </xf>
    <xf numFmtId="3" fontId="32" fillId="0" borderId="0" xfId="2" applyNumberFormat="1" applyFont="1" applyFill="1" applyAlignment="1">
      <alignment horizontal="right"/>
    </xf>
    <xf numFmtId="165" fontId="32" fillId="0" borderId="0" xfId="2" applyNumberFormat="1" applyFont="1" applyFill="1"/>
    <xf numFmtId="3" fontId="32" fillId="0" borderId="0" xfId="2" applyNumberFormat="1" applyFont="1" applyFill="1" applyAlignment="1"/>
    <xf numFmtId="3" fontId="18" fillId="0" borderId="0" xfId="2" applyNumberFormat="1" applyFont="1" applyFill="1" applyAlignment="1"/>
    <xf numFmtId="0" fontId="32" fillId="35" borderId="0" xfId="2" applyFont="1" applyFill="1"/>
    <xf numFmtId="170" fontId="32" fillId="0" borderId="0" xfId="2" applyNumberFormat="1" applyFont="1" applyFill="1" applyAlignment="1">
      <alignment horizontal="right"/>
    </xf>
    <xf numFmtId="0" fontId="35" fillId="0" borderId="0" xfId="2" applyFont="1" applyFill="1" applyAlignment="1">
      <alignment horizontal="left"/>
    </xf>
    <xf numFmtId="1" fontId="32" fillId="0" borderId="0" xfId="1" applyNumberFormat="1" applyFont="1" applyFill="1" applyAlignment="1">
      <alignment horizontal="right"/>
    </xf>
    <xf numFmtId="3" fontId="35" fillId="0" borderId="0" xfId="2" applyNumberFormat="1" applyFont="1" applyFill="1" applyAlignment="1">
      <alignment horizontal="right"/>
    </xf>
    <xf numFmtId="0" fontId="35" fillId="0" borderId="0" xfId="2" applyFont="1" applyFill="1" applyAlignment="1"/>
    <xf numFmtId="165" fontId="35" fillId="0" borderId="0" xfId="2" applyNumberFormat="1" applyFont="1" applyFill="1" applyAlignment="1">
      <alignment horizontal="right"/>
    </xf>
    <xf numFmtId="165" fontId="35" fillId="0" borderId="0" xfId="2" applyNumberFormat="1" applyFont="1" applyFill="1"/>
    <xf numFmtId="0" fontId="32" fillId="0" borderId="0" xfId="2" quotePrefix="1" applyFont="1" applyFill="1" applyAlignment="1">
      <alignment horizontal="right"/>
    </xf>
    <xf numFmtId="0" fontId="32" fillId="0" borderId="0" xfId="2" applyFont="1" applyFill="1" applyBorder="1" applyAlignment="1">
      <alignment horizontal="left"/>
    </xf>
    <xf numFmtId="165" fontId="32" fillId="0" borderId="0" xfId="2" applyNumberFormat="1" applyFont="1" applyFill="1" applyBorder="1"/>
    <xf numFmtId="0" fontId="32" fillId="0" borderId="1" xfId="2" applyFont="1" applyFill="1" applyBorder="1" applyAlignment="1">
      <alignment horizontal="left"/>
    </xf>
    <xf numFmtId="165" fontId="32" fillId="0" borderId="1" xfId="2" applyNumberFormat="1" applyFont="1" applyFill="1" applyBorder="1" applyAlignment="1">
      <alignment horizontal="right"/>
    </xf>
    <xf numFmtId="0" fontId="31" fillId="0" borderId="0" xfId="2" applyFont="1" applyFill="1" applyAlignment="1">
      <alignment horizontal="right"/>
    </xf>
    <xf numFmtId="0" fontId="61" fillId="0" borderId="0" xfId="2" applyFont="1" applyFill="1"/>
    <xf numFmtId="0" fontId="24" fillId="3" borderId="0" xfId="9" applyFont="1" applyFill="1" applyAlignment="1">
      <alignment horizontal="center"/>
    </xf>
    <xf numFmtId="0" fontId="35" fillId="0" borderId="2" xfId="2" applyFont="1" applyFill="1" applyBorder="1" applyAlignment="1">
      <alignment horizontal="right" wrapText="1"/>
    </xf>
    <xf numFmtId="0" fontId="56" fillId="0" borderId="1" xfId="2" applyFont="1" applyFill="1" applyBorder="1" applyAlignment="1">
      <alignment horizontal="right" wrapText="1"/>
    </xf>
    <xf numFmtId="0" fontId="68" fillId="36" borderId="0" xfId="151" applyFont="1" applyFill="1" applyAlignment="1">
      <alignment vertical="center"/>
    </xf>
    <xf numFmtId="0" fontId="17" fillId="0" borderId="0" xfId="151" applyAlignment="1">
      <alignment vertical="center"/>
    </xf>
    <xf numFmtId="0" fontId="17" fillId="0" borderId="0" xfId="151" applyAlignment="1"/>
    <xf numFmtId="0" fontId="69" fillId="0" borderId="0" xfId="151" applyFont="1"/>
    <xf numFmtId="0" fontId="70" fillId="0" borderId="0" xfId="151" applyFont="1"/>
    <xf numFmtId="0" fontId="71" fillId="0" borderId="0" xfId="151" applyFont="1"/>
    <xf numFmtId="0" fontId="24" fillId="0" borderId="0" xfId="151" applyFont="1"/>
    <xf numFmtId="0" fontId="72" fillId="0" borderId="0" xfId="151" applyFont="1"/>
    <xf numFmtId="0" fontId="29" fillId="0" borderId="0" xfId="10" applyAlignment="1" applyProtection="1">
      <alignment horizontal="left"/>
    </xf>
    <xf numFmtId="0" fontId="17" fillId="0" borderId="0" xfId="151" applyFont="1" applyAlignment="1">
      <alignment horizontal="left"/>
    </xf>
    <xf numFmtId="0" fontId="74" fillId="0" borderId="0" xfId="151" applyFont="1"/>
  </cellXfs>
  <cellStyles count="384">
    <cellStyle name="20% - Dekorfärg1" xfId="28" builtinId="30" customBuiltin="1"/>
    <cellStyle name="20% - Dekorfärg1 10" xfId="258"/>
    <cellStyle name="20% - Dekorfärg1 11" xfId="272"/>
    <cellStyle name="20% - Dekorfärg1 12" xfId="286"/>
    <cellStyle name="20% - Dekorfärg1 13" xfId="298"/>
    <cellStyle name="20% - Dekorfärg1 14" xfId="312"/>
    <cellStyle name="20% - Dekorfärg1 15" xfId="313"/>
    <cellStyle name="20% - Dekorfärg1 16" xfId="314"/>
    <cellStyle name="20% - Dekorfärg1 17" xfId="315"/>
    <cellStyle name="20% - Dekorfärg1 18" xfId="316"/>
    <cellStyle name="20% - Dekorfärg1 2" xfId="55"/>
    <cellStyle name="20% - Dekorfärg1 2 2" xfId="158"/>
    <cellStyle name="20% - Dekorfärg1 3" xfId="69"/>
    <cellStyle name="20% - Dekorfärg1 3 2" xfId="172"/>
    <cellStyle name="20% - Dekorfärg1 4" xfId="83"/>
    <cellStyle name="20% - Dekorfärg1 4 2" xfId="186"/>
    <cellStyle name="20% - Dekorfärg1 5" xfId="97"/>
    <cellStyle name="20% - Dekorfärg1 5 2" xfId="200"/>
    <cellStyle name="20% - Dekorfärg1 6" xfId="111"/>
    <cellStyle name="20% - Dekorfärg1 6 2" xfId="214"/>
    <cellStyle name="20% - Dekorfärg1 7" xfId="125"/>
    <cellStyle name="20% - Dekorfärg1 7 2" xfId="228"/>
    <cellStyle name="20% - Dekorfärg1 8" xfId="139"/>
    <cellStyle name="20% - Dekorfärg1 9" xfId="244"/>
    <cellStyle name="20% - Dekorfärg2" xfId="32" builtinId="34" customBuiltin="1"/>
    <cellStyle name="20% - Dekorfärg2 10" xfId="260"/>
    <cellStyle name="20% - Dekorfärg2 11" xfId="274"/>
    <cellStyle name="20% - Dekorfärg2 12" xfId="288"/>
    <cellStyle name="20% - Dekorfärg2 13" xfId="299"/>
    <cellStyle name="20% - Dekorfärg2 14" xfId="317"/>
    <cellStyle name="20% - Dekorfärg2 15" xfId="318"/>
    <cellStyle name="20% - Dekorfärg2 16" xfId="319"/>
    <cellStyle name="20% - Dekorfärg2 17" xfId="320"/>
    <cellStyle name="20% - Dekorfärg2 18" xfId="321"/>
    <cellStyle name="20% - Dekorfärg2 2" xfId="57"/>
    <cellStyle name="20% - Dekorfärg2 2 2" xfId="160"/>
    <cellStyle name="20% - Dekorfärg2 3" xfId="71"/>
    <cellStyle name="20% - Dekorfärg2 3 2" xfId="174"/>
    <cellStyle name="20% - Dekorfärg2 4" xfId="85"/>
    <cellStyle name="20% - Dekorfärg2 4 2" xfId="188"/>
    <cellStyle name="20% - Dekorfärg2 5" xfId="99"/>
    <cellStyle name="20% - Dekorfärg2 5 2" xfId="202"/>
    <cellStyle name="20% - Dekorfärg2 6" xfId="113"/>
    <cellStyle name="20% - Dekorfärg2 6 2" xfId="216"/>
    <cellStyle name="20% - Dekorfärg2 7" xfId="127"/>
    <cellStyle name="20% - Dekorfärg2 7 2" xfId="230"/>
    <cellStyle name="20% - Dekorfärg2 8" xfId="141"/>
    <cellStyle name="20% - Dekorfärg2 9" xfId="246"/>
    <cellStyle name="20% - Dekorfärg3" xfId="36" builtinId="38" customBuiltin="1"/>
    <cellStyle name="20% - Dekorfärg3 10" xfId="262"/>
    <cellStyle name="20% - Dekorfärg3 11" xfId="276"/>
    <cellStyle name="20% - Dekorfärg3 12" xfId="290"/>
    <cellStyle name="20% - Dekorfärg3 13" xfId="300"/>
    <cellStyle name="20% - Dekorfärg3 14" xfId="322"/>
    <cellStyle name="20% - Dekorfärg3 15" xfId="323"/>
    <cellStyle name="20% - Dekorfärg3 16" xfId="324"/>
    <cellStyle name="20% - Dekorfärg3 17" xfId="325"/>
    <cellStyle name="20% - Dekorfärg3 18" xfId="326"/>
    <cellStyle name="20% - Dekorfärg3 2" xfId="59"/>
    <cellStyle name="20% - Dekorfärg3 2 2" xfId="162"/>
    <cellStyle name="20% - Dekorfärg3 3" xfId="73"/>
    <cellStyle name="20% - Dekorfärg3 3 2" xfId="176"/>
    <cellStyle name="20% - Dekorfärg3 4" xfId="87"/>
    <cellStyle name="20% - Dekorfärg3 4 2" xfId="190"/>
    <cellStyle name="20% - Dekorfärg3 5" xfId="101"/>
    <cellStyle name="20% - Dekorfärg3 5 2" xfId="204"/>
    <cellStyle name="20% - Dekorfärg3 6" xfId="115"/>
    <cellStyle name="20% - Dekorfärg3 6 2" xfId="218"/>
    <cellStyle name="20% - Dekorfärg3 7" xfId="129"/>
    <cellStyle name="20% - Dekorfärg3 7 2" xfId="232"/>
    <cellStyle name="20% - Dekorfärg3 8" xfId="143"/>
    <cellStyle name="20% - Dekorfärg3 9" xfId="248"/>
    <cellStyle name="20% - Dekorfärg4" xfId="40" builtinId="42" customBuiltin="1"/>
    <cellStyle name="20% - Dekorfärg4 10" xfId="264"/>
    <cellStyle name="20% - Dekorfärg4 11" xfId="278"/>
    <cellStyle name="20% - Dekorfärg4 12" xfId="292"/>
    <cellStyle name="20% - Dekorfärg4 13" xfId="301"/>
    <cellStyle name="20% - Dekorfärg4 14" xfId="327"/>
    <cellStyle name="20% - Dekorfärg4 15" xfId="328"/>
    <cellStyle name="20% - Dekorfärg4 16" xfId="329"/>
    <cellStyle name="20% - Dekorfärg4 17" xfId="330"/>
    <cellStyle name="20% - Dekorfärg4 18" xfId="331"/>
    <cellStyle name="20% - Dekorfärg4 2" xfId="61"/>
    <cellStyle name="20% - Dekorfärg4 2 2" xfId="164"/>
    <cellStyle name="20% - Dekorfärg4 3" xfId="75"/>
    <cellStyle name="20% - Dekorfärg4 3 2" xfId="178"/>
    <cellStyle name="20% - Dekorfärg4 4" xfId="89"/>
    <cellStyle name="20% - Dekorfärg4 4 2" xfId="192"/>
    <cellStyle name="20% - Dekorfärg4 5" xfId="103"/>
    <cellStyle name="20% - Dekorfärg4 5 2" xfId="206"/>
    <cellStyle name="20% - Dekorfärg4 6" xfId="117"/>
    <cellStyle name="20% - Dekorfärg4 6 2" xfId="220"/>
    <cellStyle name="20% - Dekorfärg4 7" xfId="131"/>
    <cellStyle name="20% - Dekorfärg4 7 2" xfId="234"/>
    <cellStyle name="20% - Dekorfärg4 8" xfId="145"/>
    <cellStyle name="20% - Dekorfärg4 9" xfId="250"/>
    <cellStyle name="20% - Dekorfärg5" xfId="44" builtinId="46" customBuiltin="1"/>
    <cellStyle name="20% - Dekorfärg5 10" xfId="266"/>
    <cellStyle name="20% - Dekorfärg5 11" xfId="280"/>
    <cellStyle name="20% - Dekorfärg5 12" xfId="294"/>
    <cellStyle name="20% - Dekorfärg5 13" xfId="302"/>
    <cellStyle name="20% - Dekorfärg5 14" xfId="332"/>
    <cellStyle name="20% - Dekorfärg5 15" xfId="333"/>
    <cellStyle name="20% - Dekorfärg5 16" xfId="334"/>
    <cellStyle name="20% - Dekorfärg5 17" xfId="335"/>
    <cellStyle name="20% - Dekorfärg5 18" xfId="336"/>
    <cellStyle name="20% - Dekorfärg5 2" xfId="63"/>
    <cellStyle name="20% - Dekorfärg5 2 2" xfId="166"/>
    <cellStyle name="20% - Dekorfärg5 3" xfId="77"/>
    <cellStyle name="20% - Dekorfärg5 3 2" xfId="180"/>
    <cellStyle name="20% - Dekorfärg5 4" xfId="91"/>
    <cellStyle name="20% - Dekorfärg5 4 2" xfId="194"/>
    <cellStyle name="20% - Dekorfärg5 5" xfId="105"/>
    <cellStyle name="20% - Dekorfärg5 5 2" xfId="208"/>
    <cellStyle name="20% - Dekorfärg5 6" xfId="119"/>
    <cellStyle name="20% - Dekorfärg5 6 2" xfId="222"/>
    <cellStyle name="20% - Dekorfärg5 7" xfId="133"/>
    <cellStyle name="20% - Dekorfärg5 7 2" xfId="236"/>
    <cellStyle name="20% - Dekorfärg5 8" xfId="147"/>
    <cellStyle name="20% - Dekorfärg5 9" xfId="252"/>
    <cellStyle name="20% - Dekorfärg6" xfId="48" builtinId="50" customBuiltin="1"/>
    <cellStyle name="20% - Dekorfärg6 10" xfId="268"/>
    <cellStyle name="20% - Dekorfärg6 11" xfId="282"/>
    <cellStyle name="20% - Dekorfärg6 12" xfId="296"/>
    <cellStyle name="20% - Dekorfärg6 13" xfId="303"/>
    <cellStyle name="20% - Dekorfärg6 14" xfId="337"/>
    <cellStyle name="20% - Dekorfärg6 15" xfId="338"/>
    <cellStyle name="20% - Dekorfärg6 16" xfId="339"/>
    <cellStyle name="20% - Dekorfärg6 17" xfId="340"/>
    <cellStyle name="20% - Dekorfärg6 18" xfId="341"/>
    <cellStyle name="20% - Dekorfärg6 2" xfId="65"/>
    <cellStyle name="20% - Dekorfärg6 2 2" xfId="168"/>
    <cellStyle name="20% - Dekorfärg6 3" xfId="79"/>
    <cellStyle name="20% - Dekorfärg6 3 2" xfId="182"/>
    <cellStyle name="20% - Dekorfärg6 4" xfId="93"/>
    <cellStyle name="20% - Dekorfärg6 4 2" xfId="196"/>
    <cellStyle name="20% - Dekorfärg6 5" xfId="107"/>
    <cellStyle name="20% - Dekorfärg6 5 2" xfId="210"/>
    <cellStyle name="20% - Dekorfärg6 6" xfId="121"/>
    <cellStyle name="20% - Dekorfärg6 6 2" xfId="224"/>
    <cellStyle name="20% - Dekorfärg6 7" xfId="135"/>
    <cellStyle name="20% - Dekorfärg6 7 2" xfId="238"/>
    <cellStyle name="20% - Dekorfärg6 8" xfId="149"/>
    <cellStyle name="20% - Dekorfärg6 9" xfId="254"/>
    <cellStyle name="40% - Dekorfärg1" xfId="29" builtinId="31" customBuiltin="1"/>
    <cellStyle name="40% - Dekorfärg1 10" xfId="259"/>
    <cellStyle name="40% - Dekorfärg1 11" xfId="273"/>
    <cellStyle name="40% - Dekorfärg1 12" xfId="287"/>
    <cellStyle name="40% - Dekorfärg1 13" xfId="304"/>
    <cellStyle name="40% - Dekorfärg1 14" xfId="342"/>
    <cellStyle name="40% - Dekorfärg1 15" xfId="343"/>
    <cellStyle name="40% - Dekorfärg1 16" xfId="344"/>
    <cellStyle name="40% - Dekorfärg1 17" xfId="345"/>
    <cellStyle name="40% - Dekorfärg1 18" xfId="346"/>
    <cellStyle name="40% - Dekorfärg1 2" xfId="56"/>
    <cellStyle name="40% - Dekorfärg1 2 2" xfId="159"/>
    <cellStyle name="40% - Dekorfärg1 3" xfId="70"/>
    <cellStyle name="40% - Dekorfärg1 3 2" xfId="173"/>
    <cellStyle name="40% - Dekorfärg1 4" xfId="84"/>
    <cellStyle name="40% - Dekorfärg1 4 2" xfId="187"/>
    <cellStyle name="40% - Dekorfärg1 5" xfId="98"/>
    <cellStyle name="40% - Dekorfärg1 5 2" xfId="201"/>
    <cellStyle name="40% - Dekorfärg1 6" xfId="112"/>
    <cellStyle name="40% - Dekorfärg1 6 2" xfId="215"/>
    <cellStyle name="40% - Dekorfärg1 7" xfId="126"/>
    <cellStyle name="40% - Dekorfärg1 7 2" xfId="229"/>
    <cellStyle name="40% - Dekorfärg1 8" xfId="140"/>
    <cellStyle name="40% - Dekorfärg1 9" xfId="245"/>
    <cellStyle name="40% - Dekorfärg2" xfId="33" builtinId="35" customBuiltin="1"/>
    <cellStyle name="40% - Dekorfärg2 10" xfId="261"/>
    <cellStyle name="40% - Dekorfärg2 11" xfId="275"/>
    <cellStyle name="40% - Dekorfärg2 12" xfId="289"/>
    <cellStyle name="40% - Dekorfärg2 13" xfId="305"/>
    <cellStyle name="40% - Dekorfärg2 14" xfId="347"/>
    <cellStyle name="40% - Dekorfärg2 15" xfId="348"/>
    <cellStyle name="40% - Dekorfärg2 16" xfId="349"/>
    <cellStyle name="40% - Dekorfärg2 17" xfId="350"/>
    <cellStyle name="40% - Dekorfärg2 18" xfId="351"/>
    <cellStyle name="40% - Dekorfärg2 2" xfId="58"/>
    <cellStyle name="40% - Dekorfärg2 2 2" xfId="161"/>
    <cellStyle name="40% - Dekorfärg2 3" xfId="72"/>
    <cellStyle name="40% - Dekorfärg2 3 2" xfId="175"/>
    <cellStyle name="40% - Dekorfärg2 4" xfId="86"/>
    <cellStyle name="40% - Dekorfärg2 4 2" xfId="189"/>
    <cellStyle name="40% - Dekorfärg2 5" xfId="100"/>
    <cellStyle name="40% - Dekorfärg2 5 2" xfId="203"/>
    <cellStyle name="40% - Dekorfärg2 6" xfId="114"/>
    <cellStyle name="40% - Dekorfärg2 6 2" xfId="217"/>
    <cellStyle name="40% - Dekorfärg2 7" xfId="128"/>
    <cellStyle name="40% - Dekorfärg2 7 2" xfId="231"/>
    <cellStyle name="40% - Dekorfärg2 8" xfId="142"/>
    <cellStyle name="40% - Dekorfärg2 9" xfId="247"/>
    <cellStyle name="40% - Dekorfärg3" xfId="37" builtinId="39" customBuiltin="1"/>
    <cellStyle name="40% - Dekorfärg3 10" xfId="263"/>
    <cellStyle name="40% - Dekorfärg3 11" xfId="277"/>
    <cellStyle name="40% - Dekorfärg3 12" xfId="291"/>
    <cellStyle name="40% - Dekorfärg3 13" xfId="306"/>
    <cellStyle name="40% - Dekorfärg3 14" xfId="352"/>
    <cellStyle name="40% - Dekorfärg3 15" xfId="353"/>
    <cellStyle name="40% - Dekorfärg3 16" xfId="354"/>
    <cellStyle name="40% - Dekorfärg3 17" xfId="355"/>
    <cellStyle name="40% - Dekorfärg3 18" xfId="356"/>
    <cellStyle name="40% - Dekorfärg3 2" xfId="60"/>
    <cellStyle name="40% - Dekorfärg3 2 2" xfId="163"/>
    <cellStyle name="40% - Dekorfärg3 3" xfId="74"/>
    <cellStyle name="40% - Dekorfärg3 3 2" xfId="177"/>
    <cellStyle name="40% - Dekorfärg3 4" xfId="88"/>
    <cellStyle name="40% - Dekorfärg3 4 2" xfId="191"/>
    <cellStyle name="40% - Dekorfärg3 5" xfId="102"/>
    <cellStyle name="40% - Dekorfärg3 5 2" xfId="205"/>
    <cellStyle name="40% - Dekorfärg3 6" xfId="116"/>
    <cellStyle name="40% - Dekorfärg3 6 2" xfId="219"/>
    <cellStyle name="40% - Dekorfärg3 7" xfId="130"/>
    <cellStyle name="40% - Dekorfärg3 7 2" xfId="233"/>
    <cellStyle name="40% - Dekorfärg3 8" xfId="144"/>
    <cellStyle name="40% - Dekorfärg3 9" xfId="249"/>
    <cellStyle name="40% - Dekorfärg4" xfId="41" builtinId="43" customBuiltin="1"/>
    <cellStyle name="40% - Dekorfärg4 10" xfId="265"/>
    <cellStyle name="40% - Dekorfärg4 11" xfId="279"/>
    <cellStyle name="40% - Dekorfärg4 12" xfId="293"/>
    <cellStyle name="40% - Dekorfärg4 13" xfId="307"/>
    <cellStyle name="40% - Dekorfärg4 14" xfId="357"/>
    <cellStyle name="40% - Dekorfärg4 15" xfId="358"/>
    <cellStyle name="40% - Dekorfärg4 16" xfId="359"/>
    <cellStyle name="40% - Dekorfärg4 17" xfId="360"/>
    <cellStyle name="40% - Dekorfärg4 18" xfId="361"/>
    <cellStyle name="40% - Dekorfärg4 2" xfId="62"/>
    <cellStyle name="40% - Dekorfärg4 2 2" xfId="165"/>
    <cellStyle name="40% - Dekorfärg4 3" xfId="76"/>
    <cellStyle name="40% - Dekorfärg4 3 2" xfId="179"/>
    <cellStyle name="40% - Dekorfärg4 4" xfId="90"/>
    <cellStyle name="40% - Dekorfärg4 4 2" xfId="193"/>
    <cellStyle name="40% - Dekorfärg4 5" xfId="104"/>
    <cellStyle name="40% - Dekorfärg4 5 2" xfId="207"/>
    <cellStyle name="40% - Dekorfärg4 6" xfId="118"/>
    <cellStyle name="40% - Dekorfärg4 6 2" xfId="221"/>
    <cellStyle name="40% - Dekorfärg4 7" xfId="132"/>
    <cellStyle name="40% - Dekorfärg4 7 2" xfId="235"/>
    <cellStyle name="40% - Dekorfärg4 8" xfId="146"/>
    <cellStyle name="40% - Dekorfärg4 9" xfId="251"/>
    <cellStyle name="40% - Dekorfärg5" xfId="45" builtinId="47" customBuiltin="1"/>
    <cellStyle name="40% - Dekorfärg5 10" xfId="267"/>
    <cellStyle name="40% - Dekorfärg5 11" xfId="281"/>
    <cellStyle name="40% - Dekorfärg5 12" xfId="295"/>
    <cellStyle name="40% - Dekorfärg5 13" xfId="308"/>
    <cellStyle name="40% - Dekorfärg5 14" xfId="362"/>
    <cellStyle name="40% - Dekorfärg5 15" xfId="363"/>
    <cellStyle name="40% - Dekorfärg5 16" xfId="364"/>
    <cellStyle name="40% - Dekorfärg5 17" xfId="365"/>
    <cellStyle name="40% - Dekorfärg5 18" xfId="366"/>
    <cellStyle name="40% - Dekorfärg5 2" xfId="64"/>
    <cellStyle name="40% - Dekorfärg5 2 2" xfId="167"/>
    <cellStyle name="40% - Dekorfärg5 3" xfId="78"/>
    <cellStyle name="40% - Dekorfärg5 3 2" xfId="181"/>
    <cellStyle name="40% - Dekorfärg5 4" xfId="92"/>
    <cellStyle name="40% - Dekorfärg5 4 2" xfId="195"/>
    <cellStyle name="40% - Dekorfärg5 5" xfId="106"/>
    <cellStyle name="40% - Dekorfärg5 5 2" xfId="209"/>
    <cellStyle name="40% - Dekorfärg5 6" xfId="120"/>
    <cellStyle name="40% - Dekorfärg5 6 2" xfId="223"/>
    <cellStyle name="40% - Dekorfärg5 7" xfId="134"/>
    <cellStyle name="40% - Dekorfärg5 7 2" xfId="237"/>
    <cellStyle name="40% - Dekorfärg5 8" xfId="148"/>
    <cellStyle name="40% - Dekorfärg5 9" xfId="253"/>
    <cellStyle name="40% - Dekorfärg6" xfId="49" builtinId="51" customBuiltin="1"/>
    <cellStyle name="40% - Dekorfärg6 10" xfId="269"/>
    <cellStyle name="40% - Dekorfärg6 11" xfId="283"/>
    <cellStyle name="40% - Dekorfärg6 12" xfId="297"/>
    <cellStyle name="40% - Dekorfärg6 13" xfId="309"/>
    <cellStyle name="40% - Dekorfärg6 14" xfId="367"/>
    <cellStyle name="40% - Dekorfärg6 15" xfId="368"/>
    <cellStyle name="40% - Dekorfärg6 16" xfId="369"/>
    <cellStyle name="40% - Dekorfärg6 17" xfId="370"/>
    <cellStyle name="40% - Dekorfärg6 18" xfId="371"/>
    <cellStyle name="40% - Dekorfärg6 2" xfId="66"/>
    <cellStyle name="40% - Dekorfärg6 2 2" xfId="169"/>
    <cellStyle name="40% - Dekorfärg6 3" xfId="80"/>
    <cellStyle name="40% - Dekorfärg6 3 2" xfId="183"/>
    <cellStyle name="40% - Dekorfärg6 4" xfId="94"/>
    <cellStyle name="40% - Dekorfärg6 4 2" xfId="197"/>
    <cellStyle name="40% - Dekorfärg6 5" xfId="108"/>
    <cellStyle name="40% - Dekorfärg6 5 2" xfId="211"/>
    <cellStyle name="40% - Dekorfärg6 6" xfId="122"/>
    <cellStyle name="40% - Dekorfärg6 6 2" xfId="225"/>
    <cellStyle name="40% - Dekorfärg6 7" xfId="136"/>
    <cellStyle name="40% - Dekorfärg6 7 2" xfId="239"/>
    <cellStyle name="40% - Dekorfärg6 8" xfId="150"/>
    <cellStyle name="40% - Dekorfärg6 9" xfId="255"/>
    <cellStyle name="60% - Dekorfärg1" xfId="30" builtinId="32" customBuiltin="1"/>
    <cellStyle name="60% - Dekorfärg2" xfId="34" builtinId="36" customBuiltin="1"/>
    <cellStyle name="60% - Dekorfärg3" xfId="38" builtinId="40" customBuiltin="1"/>
    <cellStyle name="60% - Dekorfärg4" xfId="42" builtinId="44" customBuiltin="1"/>
    <cellStyle name="60% - Dekorfärg5" xfId="46" builtinId="48" customBuiltin="1"/>
    <cellStyle name="60% - Dekorfärg6" xfId="50" builtinId="52" customBuiltin="1"/>
    <cellStyle name="Anteckning 10" xfId="243"/>
    <cellStyle name="Anteckning 11" xfId="257"/>
    <cellStyle name="Anteckning 12" xfId="271"/>
    <cellStyle name="Anteckning 13" xfId="285"/>
    <cellStyle name="Anteckning 14" xfId="310"/>
    <cellStyle name="Anteckning 15" xfId="372"/>
    <cellStyle name="Anteckning 16" xfId="373"/>
    <cellStyle name="Anteckning 17" xfId="374"/>
    <cellStyle name="Anteckning 18" xfId="375"/>
    <cellStyle name="Anteckning 19" xfId="376"/>
    <cellStyle name="Anteckning 2" xfId="52"/>
    <cellStyle name="Anteckning 2 2" xfId="155"/>
    <cellStyle name="Anteckning 3" xfId="54"/>
    <cellStyle name="Anteckning 3 2" xfId="157"/>
    <cellStyle name="Anteckning 4" xfId="68"/>
    <cellStyle name="Anteckning 4 2" xfId="171"/>
    <cellStyle name="Anteckning 5" xfId="82"/>
    <cellStyle name="Anteckning 5 2" xfId="185"/>
    <cellStyle name="Anteckning 6" xfId="96"/>
    <cellStyle name="Anteckning 6 2" xfId="199"/>
    <cellStyle name="Anteckning 7" xfId="110"/>
    <cellStyle name="Anteckning 7 2" xfId="213"/>
    <cellStyle name="Anteckning 8" xfId="124"/>
    <cellStyle name="Anteckning 8 2" xfId="227"/>
    <cellStyle name="Anteckning 9" xfId="138"/>
    <cellStyle name="Beräkning" xfId="21" builtinId="22" customBuiltin="1"/>
    <cellStyle name="Bra" xfId="16" builtinId="26" customBuiltin="1"/>
    <cellStyle name="Dålig" xfId="17" builtinId="27" customBuiltin="1"/>
    <cellStyle name="Färg1" xfId="27" builtinId="29" customBuiltin="1"/>
    <cellStyle name="Färg2" xfId="31" builtinId="33" customBuiltin="1"/>
    <cellStyle name="Färg3" xfId="35" builtinId="37" customBuiltin="1"/>
    <cellStyle name="Färg4" xfId="39" builtinId="41" customBuiltin="1"/>
    <cellStyle name="Färg5" xfId="43" builtinId="45" customBuiltin="1"/>
    <cellStyle name="Färg6" xfId="47" builtinId="49" customBuiltin="1"/>
    <cellStyle name="Förklarande text" xfId="25" builtinId="53" customBuiltin="1"/>
    <cellStyle name="Hyperlänk" xfId="6" builtinId="8"/>
    <cellStyle name="Hyperlänk 2" xfId="10"/>
    <cellStyle name="Indata" xfId="19" builtinId="20" customBuiltin="1"/>
    <cellStyle name="Kontrollcell" xfId="23" builtinId="23" customBuiltin="1"/>
    <cellStyle name="Länkad cell" xfId="22" builtinId="24" customBuiltin="1"/>
    <cellStyle name="Neutral" xfId="18" builtinId="28" customBuiltin="1"/>
    <cellStyle name="Normal" xfId="0" builtinId="0"/>
    <cellStyle name="Normal 10" xfId="123"/>
    <cellStyle name="Normal 10 2" xfId="226"/>
    <cellStyle name="Normal 11" xfId="151"/>
    <cellStyle name="Normal 12" xfId="137"/>
    <cellStyle name="Normal 13" xfId="242"/>
    <cellStyle name="Normal 14" xfId="256"/>
    <cellStyle name="Normal 15" xfId="270"/>
    <cellStyle name="Normal 16" xfId="284"/>
    <cellStyle name="Normal 17" xfId="311"/>
    <cellStyle name="Normal 18" xfId="377"/>
    <cellStyle name="Normal 19" xfId="378"/>
    <cellStyle name="Normal 2" xfId="8"/>
    <cellStyle name="Normal 2 2" xfId="2"/>
    <cellStyle name="Normal 2 3" xfId="3"/>
    <cellStyle name="Normal 2 4" xfId="4"/>
    <cellStyle name="Normal 2 5" xfId="5"/>
    <cellStyle name="Normal 2 6" xfId="153"/>
    <cellStyle name="Normal 20" xfId="379"/>
    <cellStyle name="Normal 21" xfId="380"/>
    <cellStyle name="Normal 22" xfId="381"/>
    <cellStyle name="Normal 3" xfId="7"/>
    <cellStyle name="Normal 4" xfId="51"/>
    <cellStyle name="Normal 4 2" xfId="154"/>
    <cellStyle name="Normal 5" xfId="53"/>
    <cellStyle name="Normal 5 2" xfId="156"/>
    <cellStyle name="Normal 6" xfId="67"/>
    <cellStyle name="Normal 6 2" xfId="170"/>
    <cellStyle name="Normal 7" xfId="81"/>
    <cellStyle name="Normal 7 2" xfId="184"/>
    <cellStyle name="Normal 8" xfId="95"/>
    <cellStyle name="Normal 8 2" xfId="198"/>
    <cellStyle name="Normal 9" xfId="109"/>
    <cellStyle name="Normal 9 2" xfId="212"/>
    <cellStyle name="Normal 9 3" xfId="240"/>
    <cellStyle name="Normal_ADP_0.3_Tabellmall" xfId="9"/>
    <cellStyle name="Procent 2" xfId="382"/>
    <cellStyle name="Resultat" xfId="383"/>
    <cellStyle name="Rubrik" xfId="11" builtinId="15" customBuiltin="1"/>
    <cellStyle name="Rubrik 1" xfId="12" builtinId="16" customBuiltin="1"/>
    <cellStyle name="Rubrik 2" xfId="13" builtinId="17" customBuiltin="1"/>
    <cellStyle name="Rubrik 3" xfId="14" builtinId="18" customBuiltin="1"/>
    <cellStyle name="Rubrik 4" xfId="15" builtinId="19" customBuiltin="1"/>
    <cellStyle name="Summa" xfId="26" builtinId="25" customBuiltin="1"/>
    <cellStyle name="Tusental" xfId="1" builtinId="3"/>
    <cellStyle name="Tusental 2" xfId="152"/>
    <cellStyle name="Tusental 3" xfId="241"/>
    <cellStyle name="Utdata" xfId="20" builtinId="21" customBuiltin="1"/>
    <cellStyle name="Varningstext" xfId="24" builtinId="11" customBuiltin="1"/>
  </cellStyles>
  <dxfs count="0"/>
  <tableStyles count="0" defaultTableStyle="TableStyleMedium9" defaultPivotStyle="PivotStyleLight16"/>
  <colors>
    <mruColors>
      <color rgb="FF0000FF"/>
      <color rgb="FFCC0000"/>
      <color rgb="FF7030A0"/>
      <color rgb="FF003E1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323850</xdr:colOff>
      <xdr:row>0</xdr:row>
      <xdr:rowOff>95250</xdr:rowOff>
    </xdr:from>
    <xdr:to>
      <xdr:col>13</xdr:col>
      <xdr:colOff>476250</xdr:colOff>
      <xdr:row>1</xdr:row>
      <xdr:rowOff>95250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058400" y="95250"/>
          <a:ext cx="152400" cy="14287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514350</xdr:colOff>
      <xdr:row>0</xdr:row>
      <xdr:rowOff>47625</xdr:rowOff>
    </xdr:from>
    <xdr:to>
      <xdr:col>13</xdr:col>
      <xdr:colOff>666750</xdr:colOff>
      <xdr:row>2</xdr:row>
      <xdr:rowOff>57150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829925" y="47625"/>
          <a:ext cx="152400" cy="15240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895350</xdr:colOff>
      <xdr:row>0</xdr:row>
      <xdr:rowOff>38100</xdr:rowOff>
    </xdr:from>
    <xdr:to>
      <xdr:col>11</xdr:col>
      <xdr:colOff>1047750</xdr:colOff>
      <xdr:row>2</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306175" y="38100"/>
          <a:ext cx="152400" cy="1524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828675</xdr:colOff>
      <xdr:row>0</xdr:row>
      <xdr:rowOff>57150</xdr:rowOff>
    </xdr:from>
    <xdr:to>
      <xdr:col>11</xdr:col>
      <xdr:colOff>981075</xdr:colOff>
      <xdr:row>2</xdr:row>
      <xdr:rowOff>66675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077575" y="57150"/>
          <a:ext cx="152400" cy="1524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885825</xdr:colOff>
      <xdr:row>0</xdr:row>
      <xdr:rowOff>123825</xdr:rowOff>
    </xdr:from>
    <xdr:to>
      <xdr:col>11</xdr:col>
      <xdr:colOff>1038225</xdr:colOff>
      <xdr:row>2</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401300" y="123825"/>
          <a:ext cx="152400" cy="142875"/>
        </a:xfrm>
        <a:prstGeom prst="rect">
          <a:avLst/>
        </a:prstGeom>
        <a:noFill/>
      </xdr:spPr>
    </xdr:pic>
    <xdr:clientData/>
  </xdr:twoCellAnchor>
  <xdr:twoCellAnchor editAs="oneCell">
    <xdr:from>
      <xdr:col>11</xdr:col>
      <xdr:colOff>981075</xdr:colOff>
      <xdr:row>0</xdr:row>
      <xdr:rowOff>0</xdr:rowOff>
    </xdr:from>
    <xdr:to>
      <xdr:col>11</xdr:col>
      <xdr:colOff>981075</xdr:colOff>
      <xdr:row>2</xdr:row>
      <xdr:rowOff>9525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229975" y="0"/>
          <a:ext cx="152400" cy="152400"/>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18</xdr:col>
      <xdr:colOff>371475</xdr:colOff>
      <xdr:row>0</xdr:row>
      <xdr:rowOff>38100</xdr:rowOff>
    </xdr:from>
    <xdr:to>
      <xdr:col>18</xdr:col>
      <xdr:colOff>523875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715375" y="38100"/>
          <a:ext cx="152400" cy="15240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18</xdr:col>
      <xdr:colOff>371475</xdr:colOff>
      <xdr:row>0</xdr:row>
      <xdr:rowOff>47625</xdr:rowOff>
    </xdr:from>
    <xdr:to>
      <xdr:col>18</xdr:col>
      <xdr:colOff>523875</xdr:colOff>
      <xdr:row>2</xdr:row>
      <xdr:rowOff>28575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886700" y="47625"/>
          <a:ext cx="152400" cy="152400"/>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259080</xdr:colOff>
      <xdr:row>0</xdr:row>
      <xdr:rowOff>38100</xdr:rowOff>
    </xdr:from>
    <xdr:to>
      <xdr:col>6</xdr:col>
      <xdr:colOff>411480</xdr:colOff>
      <xdr:row>2</xdr:row>
      <xdr:rowOff>57150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5768340" y="38100"/>
          <a:ext cx="152400" cy="148590"/>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12</xdr:col>
      <xdr:colOff>409575</xdr:colOff>
      <xdr:row>1</xdr:row>
      <xdr:rowOff>9525</xdr:rowOff>
    </xdr:from>
    <xdr:to>
      <xdr:col>12</xdr:col>
      <xdr:colOff>561975</xdr:colOff>
      <xdr:row>2</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848600" y="295275"/>
          <a:ext cx="152400" cy="152400"/>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14</xdr:col>
      <xdr:colOff>790575</xdr:colOff>
      <xdr:row>0</xdr:row>
      <xdr:rowOff>38100</xdr:rowOff>
    </xdr:from>
    <xdr:to>
      <xdr:col>14</xdr:col>
      <xdr:colOff>946150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05675" y="38100"/>
          <a:ext cx="155575" cy="152400"/>
        </a:xfrm>
        <a:prstGeom prst="rect">
          <a:avLst/>
        </a:prstGeom>
        <a:noFill/>
        <a:ln w="9525">
          <a:noFill/>
          <a:miter lim="800000"/>
          <a:headEnd/>
          <a:tailEnd/>
        </a:ln>
      </xdr:spPr>
    </xdr:pic>
    <xdr:clientData/>
  </xdr:twoCellAnchor>
  <xdr:twoCellAnchor editAs="oneCell">
    <xdr:from>
      <xdr:col>16</xdr:col>
      <xdr:colOff>0</xdr:colOff>
      <xdr:row>0</xdr:row>
      <xdr:rowOff>38100</xdr:rowOff>
    </xdr:from>
    <xdr:to>
      <xdr:col>16</xdr:col>
      <xdr:colOff>3175</xdr:colOff>
      <xdr:row>1</xdr:row>
      <xdr:rowOff>47625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581900" y="38100"/>
          <a:ext cx="3175" cy="152400"/>
        </a:xfrm>
        <a:prstGeom prst="rect">
          <a:avLst/>
        </a:prstGeom>
        <a:noFill/>
        <a:ln w="9525">
          <a:noFill/>
          <a:miter lim="800000"/>
          <a:headEnd/>
          <a:tailEnd/>
        </a:ln>
      </xdr:spPr>
    </xdr:pic>
    <xdr:clientData/>
  </xdr:twoCellAnchor>
  <xdr:twoCellAnchor editAs="oneCell">
    <xdr:from>
      <xdr:col>16</xdr:col>
      <xdr:colOff>0</xdr:colOff>
      <xdr:row>0</xdr:row>
      <xdr:rowOff>38100</xdr:rowOff>
    </xdr:from>
    <xdr:to>
      <xdr:col>16</xdr:col>
      <xdr:colOff>155575</xdr:colOff>
      <xdr:row>1</xdr:row>
      <xdr:rowOff>47625</xdr:rowOff>
    </xdr:to>
    <xdr:pic>
      <xdr:nvPicPr>
        <xdr:cNvPr id="4"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581900" y="38100"/>
          <a:ext cx="155575" cy="152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317500</xdr:colOff>
      <xdr:row>12</xdr:row>
      <xdr:rowOff>50800</xdr:rowOff>
    </xdr:from>
    <xdr:to>
      <xdr:col>11</xdr:col>
      <xdr:colOff>0</xdr:colOff>
      <xdr:row>12</xdr:row>
      <xdr:rowOff>393700</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105400" y="50800"/>
          <a:ext cx="222250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352425</xdr:colOff>
      <xdr:row>0</xdr:row>
      <xdr:rowOff>66675</xdr:rowOff>
    </xdr:from>
    <xdr:to>
      <xdr:col>8</xdr:col>
      <xdr:colOff>504825</xdr:colOff>
      <xdr:row>1</xdr:row>
      <xdr:rowOff>76200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24575" y="66675"/>
          <a:ext cx="152400" cy="152400"/>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228600</xdr:colOff>
      <xdr:row>0</xdr:row>
      <xdr:rowOff>57150</xdr:rowOff>
    </xdr:from>
    <xdr:to>
      <xdr:col>9</xdr:col>
      <xdr:colOff>381000</xdr:colOff>
      <xdr:row>1</xdr:row>
      <xdr:rowOff>66675</xdr:rowOff>
    </xdr:to>
    <xdr:pic>
      <xdr:nvPicPr>
        <xdr:cNvPr id="2049"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72200" y="57150"/>
          <a:ext cx="152400" cy="152400"/>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27</xdr:col>
      <xdr:colOff>114300</xdr:colOff>
      <xdr:row>0</xdr:row>
      <xdr:rowOff>85725</xdr:rowOff>
    </xdr:from>
    <xdr:to>
      <xdr:col>27</xdr:col>
      <xdr:colOff>266700</xdr:colOff>
      <xdr:row>2</xdr:row>
      <xdr:rowOff>95250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067925" y="85725"/>
          <a:ext cx="152400" cy="152400"/>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27</xdr:col>
      <xdr:colOff>142875</xdr:colOff>
      <xdr:row>0</xdr:row>
      <xdr:rowOff>104775</xdr:rowOff>
    </xdr:from>
    <xdr:to>
      <xdr:col>27</xdr:col>
      <xdr:colOff>295275</xdr:colOff>
      <xdr:row>2</xdr:row>
      <xdr:rowOff>114300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029825" y="104775"/>
          <a:ext cx="152400" cy="152400"/>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15</xdr:col>
      <xdr:colOff>428625</xdr:colOff>
      <xdr:row>0</xdr:row>
      <xdr:rowOff>9525</xdr:rowOff>
    </xdr:from>
    <xdr:to>
      <xdr:col>15</xdr:col>
      <xdr:colOff>581025</xdr:colOff>
      <xdr:row>2</xdr:row>
      <xdr:rowOff>19050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134600" y="9525"/>
          <a:ext cx="152400" cy="152400"/>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19</xdr:col>
      <xdr:colOff>133350</xdr:colOff>
      <xdr:row>0</xdr:row>
      <xdr:rowOff>47625</xdr:rowOff>
    </xdr:from>
    <xdr:to>
      <xdr:col>19</xdr:col>
      <xdr:colOff>285750</xdr:colOff>
      <xdr:row>1</xdr:row>
      <xdr:rowOff>60960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553450" y="47625"/>
          <a:ext cx="152400" cy="1524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352425</xdr:colOff>
      <xdr:row>0</xdr:row>
      <xdr:rowOff>47625</xdr:rowOff>
    </xdr:from>
    <xdr:to>
      <xdr:col>12</xdr:col>
      <xdr:colOff>504825</xdr:colOff>
      <xdr:row>1</xdr:row>
      <xdr:rowOff>57150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677150" y="47625"/>
          <a:ext cx="152400" cy="1524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356235</xdr:colOff>
      <xdr:row>0</xdr:row>
      <xdr:rowOff>81915</xdr:rowOff>
    </xdr:from>
    <xdr:to>
      <xdr:col>12</xdr:col>
      <xdr:colOff>508635</xdr:colOff>
      <xdr:row>1</xdr:row>
      <xdr:rowOff>76200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221855" y="81915"/>
          <a:ext cx="152400" cy="1390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419100</xdr:colOff>
      <xdr:row>0</xdr:row>
      <xdr:rowOff>38100</xdr:rowOff>
    </xdr:from>
    <xdr:to>
      <xdr:col>12</xdr:col>
      <xdr:colOff>571500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696200" y="38100"/>
          <a:ext cx="152400" cy="1524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390525</xdr:colOff>
      <xdr:row>1</xdr:row>
      <xdr:rowOff>38100</xdr:rowOff>
    </xdr:from>
    <xdr:to>
      <xdr:col>12</xdr:col>
      <xdr:colOff>542925</xdr:colOff>
      <xdr:row>2</xdr:row>
      <xdr:rowOff>47625</xdr:rowOff>
    </xdr:to>
    <xdr:pic>
      <xdr:nvPicPr>
        <xdr:cNvPr id="3"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43775" y="180975"/>
          <a:ext cx="152400" cy="1524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638175</xdr:colOff>
      <xdr:row>1</xdr:row>
      <xdr:rowOff>9525</xdr:rowOff>
    </xdr:from>
    <xdr:to>
      <xdr:col>8</xdr:col>
      <xdr:colOff>790575</xdr:colOff>
      <xdr:row>2</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448425" y="152400"/>
          <a:ext cx="152400" cy="1524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457200</xdr:colOff>
      <xdr:row>0</xdr:row>
      <xdr:rowOff>47625</xdr:rowOff>
    </xdr:from>
    <xdr:to>
      <xdr:col>13</xdr:col>
      <xdr:colOff>609600</xdr:colOff>
      <xdr:row>2</xdr:row>
      <xdr:rowOff>76200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772775" y="47625"/>
          <a:ext cx="152400" cy="1524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523875</xdr:colOff>
      <xdr:row>0</xdr:row>
      <xdr:rowOff>38100</xdr:rowOff>
    </xdr:from>
    <xdr:to>
      <xdr:col>13</xdr:col>
      <xdr:colOff>676275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839450" y="38100"/>
          <a:ext cx="152400" cy="152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ation/Publikationer/Statistik/publicering/Mall%20f&#246;rs&#228;ttsblad%20exc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itel"/>
      <sheetName val="Innehåll_Content"/>
    </sheetNames>
    <sheetDataSet>
      <sheetData sheetId="0"/>
      <sheetData sheetId="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V31"/>
  <sheetViews>
    <sheetView showGridLines="0" tabSelected="1" topLeftCell="B5" zoomScale="80" zoomScaleNormal="80" workbookViewId="0">
      <selection activeCell="B22" sqref="B22:B24"/>
    </sheetView>
  </sheetViews>
  <sheetFormatPr defaultRowHeight="12.75"/>
  <cols>
    <col min="1" max="21" width="9.140625" style="219"/>
    <col min="22" max="22" width="0.140625" style="219" customWidth="1"/>
    <col min="23" max="16384" width="9.140625" style="219"/>
  </cols>
  <sheetData>
    <row r="1" spans="1:22" ht="32.25" customHeight="1">
      <c r="A1" s="464" t="s">
        <v>703</v>
      </c>
      <c r="B1" s="465"/>
      <c r="C1" s="465"/>
      <c r="D1" s="465"/>
      <c r="E1" s="465"/>
      <c r="F1" s="465"/>
      <c r="G1" s="465"/>
      <c r="H1" s="465"/>
      <c r="I1" s="465"/>
      <c r="J1" s="465"/>
      <c r="K1" s="465"/>
      <c r="L1" s="465"/>
      <c r="M1" s="465"/>
      <c r="N1" s="465"/>
      <c r="O1" s="465"/>
      <c r="P1" s="465"/>
      <c r="Q1" s="465"/>
      <c r="R1" s="465"/>
      <c r="S1" s="466"/>
      <c r="T1" s="466"/>
      <c r="U1" s="466"/>
      <c r="V1" s="466"/>
    </row>
    <row r="11" spans="1:22" ht="65.25" customHeight="1">
      <c r="B11" s="467" t="s">
        <v>706</v>
      </c>
    </row>
    <row r="12" spans="1:22" ht="20.25">
      <c r="B12" s="468" t="s">
        <v>707</v>
      </c>
    </row>
    <row r="13" spans="1:22" ht="18.75">
      <c r="B13" s="469"/>
    </row>
    <row r="14" spans="1:22" ht="14.25" customHeight="1">
      <c r="B14" s="470" t="s">
        <v>708</v>
      </c>
    </row>
    <row r="15" spans="1:22" ht="14.25" customHeight="1">
      <c r="B15" s="474" t="s">
        <v>709</v>
      </c>
    </row>
    <row r="16" spans="1:22" ht="16.5" customHeight="1">
      <c r="B16" s="469"/>
    </row>
    <row r="17" spans="2:2">
      <c r="B17" s="470" t="s">
        <v>704</v>
      </c>
    </row>
    <row r="18" spans="2:2">
      <c r="B18" s="470" t="s">
        <v>705</v>
      </c>
    </row>
    <row r="19" spans="2:2">
      <c r="B19" s="219" t="s">
        <v>710</v>
      </c>
    </row>
    <row r="20" spans="2:2">
      <c r="B20" s="219" t="s">
        <v>711</v>
      </c>
    </row>
    <row r="22" spans="2:2">
      <c r="B22" s="470"/>
    </row>
    <row r="25" spans="2:2" ht="18.75">
      <c r="B25" s="471"/>
    </row>
    <row r="26" spans="2:2">
      <c r="B26" s="470"/>
    </row>
    <row r="27" spans="2:2">
      <c r="B27" s="472"/>
    </row>
    <row r="28" spans="2:2">
      <c r="B28" s="472"/>
    </row>
    <row r="29" spans="2:2">
      <c r="B29" s="472"/>
    </row>
    <row r="30" spans="2:2">
      <c r="B30" s="472"/>
    </row>
    <row r="31" spans="2:2">
      <c r="B31" s="473"/>
    </row>
  </sheetData>
  <mergeCells count="1">
    <mergeCell ref="A1:V1"/>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sheetPr codeName="Blad9"/>
  <dimension ref="A1:P55"/>
  <sheetViews>
    <sheetView zoomScaleNormal="100" workbookViewId="0">
      <pane ySplit="13" topLeftCell="A14" activePane="bottomLeft" state="frozen"/>
      <selection pane="bottomLeft" activeCell="O39" sqref="O39:O42"/>
    </sheetView>
  </sheetViews>
  <sheetFormatPr defaultColWidth="9.140625" defaultRowHeight="11.25"/>
  <cols>
    <col min="1" max="1" width="21" style="150" customWidth="1"/>
    <col min="2" max="2" width="9.7109375" style="150" customWidth="1"/>
    <col min="3" max="3" width="12.5703125" style="150" customWidth="1"/>
    <col min="4" max="14" width="11.140625" style="150" customWidth="1"/>
    <col min="15" max="16384" width="9.140625" style="150"/>
  </cols>
  <sheetData>
    <row r="1" spans="1:16" s="151" customFormat="1" ht="11.25" customHeight="1">
      <c r="A1" s="151" t="s">
        <v>679</v>
      </c>
    </row>
    <row r="2" spans="1:16" s="151" customFormat="1" ht="11.25" hidden="1" customHeight="1">
      <c r="A2" s="151" t="s">
        <v>317</v>
      </c>
    </row>
    <row r="3" spans="1:16" s="151" customFormat="1" ht="11.25" customHeight="1">
      <c r="A3" s="152" t="s">
        <v>680</v>
      </c>
    </row>
    <row r="4" spans="1:16" s="151" customFormat="1" ht="11.25" hidden="1" customHeight="1">
      <c r="A4" s="152" t="s">
        <v>317</v>
      </c>
    </row>
    <row r="5" spans="1:16" ht="11.25" customHeight="1">
      <c r="A5" s="153"/>
      <c r="B5" s="153"/>
      <c r="C5" s="153"/>
      <c r="D5" s="153"/>
      <c r="E5" s="153"/>
      <c r="F5" s="153"/>
      <c r="G5" s="153"/>
      <c r="H5" s="153"/>
      <c r="I5" s="153"/>
      <c r="J5" s="153"/>
      <c r="K5" s="153"/>
      <c r="L5" s="153"/>
      <c r="M5" s="153"/>
      <c r="N5" s="153"/>
    </row>
    <row r="6" spans="1:16" s="151" customFormat="1">
      <c r="A6" s="4" t="s">
        <v>214</v>
      </c>
      <c r="B6" s="4" t="s">
        <v>301</v>
      </c>
      <c r="C6" s="81"/>
      <c r="D6" s="81"/>
      <c r="E6" s="81"/>
      <c r="F6" s="81"/>
      <c r="G6" s="81"/>
      <c r="H6" s="81"/>
      <c r="I6" s="81"/>
      <c r="J6" s="81"/>
      <c r="K6" s="81"/>
      <c r="L6" s="81"/>
      <c r="M6" s="81"/>
      <c r="N6" s="81"/>
    </row>
    <row r="7" spans="1:16" s="151" customFormat="1">
      <c r="A7" s="18" t="s">
        <v>215</v>
      </c>
      <c r="B7" s="20" t="s">
        <v>302</v>
      </c>
      <c r="C7" s="86"/>
      <c r="D7" s="86"/>
      <c r="E7" s="86"/>
      <c r="F7" s="86"/>
      <c r="G7" s="86"/>
      <c r="H7" s="86"/>
      <c r="I7" s="86"/>
      <c r="J7" s="86"/>
      <c r="K7" s="86"/>
      <c r="L7" s="86"/>
      <c r="M7" s="86"/>
      <c r="N7" s="86"/>
    </row>
    <row r="8" spans="1:16" s="151" customFormat="1">
      <c r="A8" s="12" t="s">
        <v>542</v>
      </c>
      <c r="B8" s="81" t="s">
        <v>153</v>
      </c>
      <c r="C8" s="81" t="s">
        <v>270</v>
      </c>
      <c r="D8" s="81" t="s">
        <v>271</v>
      </c>
      <c r="E8" s="81"/>
      <c r="F8" s="81"/>
      <c r="G8" s="81"/>
      <c r="H8" s="81"/>
      <c r="I8" s="81"/>
      <c r="J8" s="81" t="s">
        <v>272</v>
      </c>
      <c r="K8" s="81"/>
      <c r="L8" s="81"/>
      <c r="M8" s="81"/>
      <c r="N8" s="81" t="s">
        <v>273</v>
      </c>
    </row>
    <row r="9" spans="1:16" s="151" customFormat="1">
      <c r="A9" s="24" t="s">
        <v>543</v>
      </c>
      <c r="B9" s="83" t="s">
        <v>101</v>
      </c>
      <c r="C9" s="81" t="s">
        <v>274</v>
      </c>
      <c r="D9" s="85" t="s">
        <v>275</v>
      </c>
      <c r="E9" s="86"/>
      <c r="F9" s="86"/>
      <c r="G9" s="86"/>
      <c r="H9" s="86"/>
      <c r="I9" s="86"/>
      <c r="J9" s="85" t="s">
        <v>276</v>
      </c>
      <c r="K9" s="86"/>
      <c r="L9" s="86"/>
      <c r="M9" s="86"/>
      <c r="N9" s="83" t="s">
        <v>216</v>
      </c>
    </row>
    <row r="10" spans="1:16" s="151" customFormat="1">
      <c r="A10" s="4" t="s">
        <v>544</v>
      </c>
      <c r="B10" s="81"/>
      <c r="C10" s="83" t="s">
        <v>277</v>
      </c>
      <c r="D10" s="81" t="s">
        <v>278</v>
      </c>
      <c r="E10" s="81" t="s">
        <v>279</v>
      </c>
      <c r="F10" s="81" t="s">
        <v>280</v>
      </c>
      <c r="G10" s="81" t="s">
        <v>281</v>
      </c>
      <c r="H10" s="81" t="s">
        <v>282</v>
      </c>
      <c r="I10" s="81" t="s">
        <v>273</v>
      </c>
      <c r="J10" s="81" t="s">
        <v>283</v>
      </c>
      <c r="K10" s="81" t="s">
        <v>284</v>
      </c>
      <c r="L10" s="81" t="s">
        <v>285</v>
      </c>
      <c r="M10" s="81" t="s">
        <v>286</v>
      </c>
      <c r="N10" s="81"/>
    </row>
    <row r="11" spans="1:16" s="151" customFormat="1">
      <c r="A11" s="18" t="s">
        <v>545</v>
      </c>
      <c r="B11" s="81"/>
      <c r="C11" s="83" t="s">
        <v>287</v>
      </c>
      <c r="D11" s="81" t="s">
        <v>288</v>
      </c>
      <c r="E11" s="83" t="s">
        <v>289</v>
      </c>
      <c r="F11" s="83" t="s">
        <v>290</v>
      </c>
      <c r="G11" s="83" t="s">
        <v>291</v>
      </c>
      <c r="H11" s="83" t="s">
        <v>292</v>
      </c>
      <c r="I11" s="83" t="s">
        <v>216</v>
      </c>
      <c r="J11" s="83" t="s">
        <v>283</v>
      </c>
      <c r="K11" s="83" t="s">
        <v>293</v>
      </c>
      <c r="L11" s="83" t="s">
        <v>294</v>
      </c>
      <c r="M11" s="83" t="s">
        <v>295</v>
      </c>
      <c r="N11" s="81"/>
    </row>
    <row r="12" spans="1:16" s="151" customFormat="1">
      <c r="A12" s="81"/>
      <c r="B12" s="81"/>
      <c r="C12" s="81"/>
      <c r="D12" s="83" t="s">
        <v>296</v>
      </c>
      <c r="E12" s="83" t="s">
        <v>297</v>
      </c>
      <c r="F12" s="83" t="s">
        <v>298</v>
      </c>
      <c r="G12" s="83" t="s">
        <v>299</v>
      </c>
      <c r="H12" s="81"/>
      <c r="I12" s="81"/>
      <c r="J12" s="81"/>
      <c r="K12" s="81"/>
      <c r="L12" s="81"/>
      <c r="M12" s="81"/>
      <c r="N12" s="81"/>
    </row>
    <row r="13" spans="1:16" s="151" customFormat="1">
      <c r="A13" s="86"/>
      <c r="B13" s="86"/>
      <c r="C13" s="86"/>
      <c r="D13" s="85" t="s">
        <v>300</v>
      </c>
      <c r="E13" s="86"/>
      <c r="F13" s="86"/>
      <c r="G13" s="86"/>
      <c r="H13" s="86"/>
      <c r="I13" s="86"/>
      <c r="J13" s="86"/>
      <c r="K13" s="86"/>
      <c r="L13" s="86"/>
      <c r="M13" s="86"/>
      <c r="N13" s="86"/>
    </row>
    <row r="14" spans="1:16" s="151" customFormat="1">
      <c r="B14" s="154"/>
      <c r="C14" s="154"/>
      <c r="D14" s="154"/>
      <c r="E14" s="154"/>
      <c r="F14" s="154"/>
      <c r="G14" s="154"/>
      <c r="H14" s="154"/>
      <c r="I14" s="154"/>
      <c r="J14" s="154"/>
      <c r="K14" s="154"/>
      <c r="L14" s="154"/>
      <c r="M14" s="154"/>
      <c r="N14" s="154"/>
    </row>
    <row r="15" spans="1:16" s="151" customFormat="1" ht="11.25" customHeight="1">
      <c r="A15" s="89" t="s">
        <v>232</v>
      </c>
      <c r="B15" s="90">
        <v>319</v>
      </c>
      <c r="C15" s="90">
        <v>96</v>
      </c>
      <c r="D15" s="90">
        <v>2</v>
      </c>
      <c r="E15" s="90">
        <v>10</v>
      </c>
      <c r="F15" s="90">
        <v>77</v>
      </c>
      <c r="G15" s="90">
        <v>15</v>
      </c>
      <c r="H15" s="90">
        <v>14</v>
      </c>
      <c r="I15" s="90" t="s">
        <v>142</v>
      </c>
      <c r="J15" s="90">
        <v>6</v>
      </c>
      <c r="K15" s="90">
        <v>14</v>
      </c>
      <c r="L15" s="90">
        <v>52</v>
      </c>
      <c r="M15" s="90">
        <v>5</v>
      </c>
      <c r="N15" s="90">
        <v>28</v>
      </c>
      <c r="O15" s="79"/>
      <c r="P15" s="215"/>
    </row>
    <row r="16" spans="1:16" s="151" customFormat="1" ht="11.25" customHeight="1">
      <c r="A16" s="89"/>
      <c r="B16" s="90"/>
      <c r="C16" s="90"/>
      <c r="D16" s="90"/>
      <c r="E16" s="90"/>
      <c r="F16" s="90"/>
      <c r="G16" s="90"/>
      <c r="H16" s="90"/>
      <c r="I16" s="90"/>
      <c r="J16" s="90"/>
      <c r="K16" s="90"/>
      <c r="L16" s="90"/>
      <c r="M16" s="90"/>
      <c r="N16" s="90"/>
      <c r="O16" s="30"/>
      <c r="P16" s="215"/>
    </row>
    <row r="17" spans="1:16" ht="11.25" customHeight="1">
      <c r="A17" s="2" t="s">
        <v>198</v>
      </c>
      <c r="B17" s="31">
        <v>20</v>
      </c>
      <c r="C17" s="183">
        <v>5</v>
      </c>
      <c r="D17" s="183" t="s">
        <v>142</v>
      </c>
      <c r="E17" s="183" t="s">
        <v>142</v>
      </c>
      <c r="F17" s="183">
        <v>9</v>
      </c>
      <c r="G17" s="183" t="s">
        <v>142</v>
      </c>
      <c r="H17" s="183">
        <v>1</v>
      </c>
      <c r="I17" s="183" t="s">
        <v>142</v>
      </c>
      <c r="J17" s="183" t="s">
        <v>142</v>
      </c>
      <c r="K17" s="183" t="s">
        <v>142</v>
      </c>
      <c r="L17" s="183">
        <v>3</v>
      </c>
      <c r="M17" s="183" t="s">
        <v>142</v>
      </c>
      <c r="N17" s="183">
        <v>2</v>
      </c>
      <c r="O17" s="31"/>
      <c r="P17" s="215"/>
    </row>
    <row r="18" spans="1:16" ht="11.25" customHeight="1">
      <c r="A18" s="2" t="s">
        <v>199</v>
      </c>
      <c r="B18" s="31">
        <v>25</v>
      </c>
      <c r="C18" s="183">
        <v>4</v>
      </c>
      <c r="D18" s="183">
        <v>1</v>
      </c>
      <c r="E18" s="183">
        <v>2</v>
      </c>
      <c r="F18" s="183">
        <v>11</v>
      </c>
      <c r="G18" s="183">
        <v>2</v>
      </c>
      <c r="H18" s="183">
        <v>1</v>
      </c>
      <c r="I18" s="183" t="s">
        <v>142</v>
      </c>
      <c r="J18" s="183">
        <v>1</v>
      </c>
      <c r="K18" s="183" t="s">
        <v>142</v>
      </c>
      <c r="L18" s="183">
        <v>2</v>
      </c>
      <c r="M18" s="183" t="s">
        <v>142</v>
      </c>
      <c r="N18" s="183">
        <v>1</v>
      </c>
      <c r="O18" s="31"/>
      <c r="P18" s="215"/>
    </row>
    <row r="19" spans="1:16" ht="11.25" customHeight="1">
      <c r="A19" s="2" t="s">
        <v>200</v>
      </c>
      <c r="B19" s="31">
        <v>18</v>
      </c>
      <c r="C19" s="183">
        <v>1</v>
      </c>
      <c r="D19" s="183" t="s">
        <v>142</v>
      </c>
      <c r="E19" s="183" t="s">
        <v>142</v>
      </c>
      <c r="F19" s="183">
        <v>5</v>
      </c>
      <c r="G19" s="183" t="s">
        <v>142</v>
      </c>
      <c r="H19" s="183" t="s">
        <v>142</v>
      </c>
      <c r="I19" s="183" t="s">
        <v>142</v>
      </c>
      <c r="J19" s="183" t="s">
        <v>142</v>
      </c>
      <c r="K19" s="183">
        <v>2</v>
      </c>
      <c r="L19" s="183">
        <v>8</v>
      </c>
      <c r="M19" s="183" t="s">
        <v>142</v>
      </c>
      <c r="N19" s="183">
        <v>2</v>
      </c>
      <c r="O19" s="31"/>
      <c r="P19" s="215"/>
    </row>
    <row r="20" spans="1:16" ht="11.25" customHeight="1">
      <c r="A20" s="2"/>
      <c r="B20" s="31"/>
      <c r="C20" s="183"/>
      <c r="D20" s="183"/>
      <c r="E20" s="183"/>
      <c r="F20" s="183"/>
      <c r="G20" s="183"/>
      <c r="H20" s="183"/>
      <c r="I20" s="183"/>
      <c r="J20" s="183"/>
      <c r="K20" s="183"/>
      <c r="L20" s="183"/>
      <c r="M20" s="183"/>
      <c r="N20" s="183"/>
      <c r="O20" s="52"/>
      <c r="P20" s="215"/>
    </row>
    <row r="21" spans="1:16" ht="11.25" customHeight="1">
      <c r="A21" s="2" t="s">
        <v>201</v>
      </c>
      <c r="B21" s="168">
        <v>17</v>
      </c>
      <c r="C21" s="168">
        <v>6</v>
      </c>
      <c r="D21" s="168" t="s">
        <v>142</v>
      </c>
      <c r="E21" s="168" t="s">
        <v>142</v>
      </c>
      <c r="F21" s="168">
        <v>3</v>
      </c>
      <c r="G21" s="168">
        <v>1</v>
      </c>
      <c r="H21" s="168" t="s">
        <v>142</v>
      </c>
      <c r="I21" s="168" t="s">
        <v>142</v>
      </c>
      <c r="J21" s="168" t="s">
        <v>142</v>
      </c>
      <c r="K21" s="168" t="s">
        <v>142</v>
      </c>
      <c r="L21" s="168">
        <v>2</v>
      </c>
      <c r="M21" s="168">
        <v>1</v>
      </c>
      <c r="N21" s="168">
        <v>4</v>
      </c>
      <c r="O21" s="31"/>
      <c r="P21" s="215"/>
    </row>
    <row r="22" spans="1:16" ht="11.25" customHeight="1">
      <c r="A22" s="2" t="s">
        <v>202</v>
      </c>
      <c r="B22" s="51">
        <v>29</v>
      </c>
      <c r="C22" s="168">
        <v>11</v>
      </c>
      <c r="D22" s="168">
        <v>1</v>
      </c>
      <c r="E22" s="168">
        <v>1</v>
      </c>
      <c r="F22" s="168">
        <v>6</v>
      </c>
      <c r="G22" s="168">
        <v>2</v>
      </c>
      <c r="H22" s="168">
        <v>1</v>
      </c>
      <c r="I22" s="168" t="s">
        <v>142</v>
      </c>
      <c r="J22" s="168">
        <v>1</v>
      </c>
      <c r="K22" s="168">
        <v>1</v>
      </c>
      <c r="L22" s="168">
        <v>4</v>
      </c>
      <c r="M22" s="168" t="s">
        <v>142</v>
      </c>
      <c r="N22" s="168">
        <v>1</v>
      </c>
      <c r="O22" s="31"/>
      <c r="P22" s="215"/>
    </row>
    <row r="23" spans="1:16" ht="11.25" customHeight="1">
      <c r="A23" s="2" t="s">
        <v>191</v>
      </c>
      <c r="B23" s="31">
        <v>42</v>
      </c>
      <c r="C23" s="183">
        <v>20</v>
      </c>
      <c r="D23" s="183" t="s">
        <v>142</v>
      </c>
      <c r="E23" s="183" t="s">
        <v>142</v>
      </c>
      <c r="F23" s="183">
        <v>2</v>
      </c>
      <c r="G23" s="183">
        <v>3</v>
      </c>
      <c r="H23" s="183">
        <v>3</v>
      </c>
      <c r="I23" s="183" t="s">
        <v>142</v>
      </c>
      <c r="J23" s="183" t="s">
        <v>142</v>
      </c>
      <c r="K23" s="183">
        <v>3</v>
      </c>
      <c r="L23" s="183">
        <v>6</v>
      </c>
      <c r="M23" s="183">
        <v>2</v>
      </c>
      <c r="N23" s="183">
        <v>3</v>
      </c>
      <c r="O23" s="31"/>
      <c r="P23" s="215"/>
    </row>
    <row r="24" spans="1:16" ht="11.25" customHeight="1">
      <c r="A24" s="2"/>
      <c r="B24" s="31"/>
      <c r="C24" s="183"/>
      <c r="D24" s="183"/>
      <c r="E24" s="183"/>
      <c r="F24" s="183"/>
      <c r="G24" s="183"/>
      <c r="H24" s="183"/>
      <c r="I24" s="183"/>
      <c r="J24" s="183"/>
      <c r="K24" s="183"/>
      <c r="L24" s="183"/>
      <c r="M24" s="183"/>
      <c r="N24" s="183"/>
      <c r="O24" s="52"/>
      <c r="P24" s="215"/>
    </row>
    <row r="25" spans="1:16" ht="11.25" customHeight="1">
      <c r="A25" s="2" t="s">
        <v>192</v>
      </c>
      <c r="B25" s="31">
        <v>41</v>
      </c>
      <c r="C25" s="183">
        <v>13</v>
      </c>
      <c r="D25" s="183" t="s">
        <v>142</v>
      </c>
      <c r="E25" s="183">
        <v>2</v>
      </c>
      <c r="F25" s="183">
        <v>10</v>
      </c>
      <c r="G25" s="183">
        <v>2</v>
      </c>
      <c r="H25" s="183">
        <v>2</v>
      </c>
      <c r="I25" s="183" t="s">
        <v>142</v>
      </c>
      <c r="J25" s="183">
        <v>2</v>
      </c>
      <c r="K25" s="183" t="s">
        <v>142</v>
      </c>
      <c r="L25" s="183">
        <v>4</v>
      </c>
      <c r="M25" s="183" t="s">
        <v>142</v>
      </c>
      <c r="N25" s="183">
        <v>6</v>
      </c>
      <c r="O25" s="31"/>
      <c r="P25" s="215"/>
    </row>
    <row r="26" spans="1:16" ht="11.25" customHeight="1">
      <c r="A26" s="2" t="s">
        <v>193</v>
      </c>
      <c r="B26" s="168">
        <v>27</v>
      </c>
      <c r="C26" s="168">
        <v>6</v>
      </c>
      <c r="D26" s="168" t="s">
        <v>142</v>
      </c>
      <c r="E26" s="168">
        <v>1</v>
      </c>
      <c r="F26" s="168">
        <v>5</v>
      </c>
      <c r="G26" s="168">
        <v>1</v>
      </c>
      <c r="H26" s="168">
        <v>3</v>
      </c>
      <c r="I26" s="168" t="s">
        <v>142</v>
      </c>
      <c r="J26" s="168" t="s">
        <v>142</v>
      </c>
      <c r="K26" s="168">
        <v>1</v>
      </c>
      <c r="L26" s="168">
        <v>6</v>
      </c>
      <c r="M26" s="168" t="s">
        <v>142</v>
      </c>
      <c r="N26" s="168">
        <v>4</v>
      </c>
      <c r="O26" s="31"/>
      <c r="P26" s="215"/>
    </row>
    <row r="27" spans="1:16" ht="11.25" customHeight="1">
      <c r="A27" s="2" t="s">
        <v>194</v>
      </c>
      <c r="B27" s="31">
        <v>30</v>
      </c>
      <c r="C27" s="183">
        <v>10</v>
      </c>
      <c r="D27" s="183" t="s">
        <v>142</v>
      </c>
      <c r="E27" s="183" t="s">
        <v>142</v>
      </c>
      <c r="F27" s="183">
        <v>4</v>
      </c>
      <c r="G27" s="183">
        <v>2</v>
      </c>
      <c r="H27" s="183">
        <v>2</v>
      </c>
      <c r="I27" s="183" t="s">
        <v>142</v>
      </c>
      <c r="J27" s="183">
        <v>2</v>
      </c>
      <c r="K27" s="183">
        <v>4</v>
      </c>
      <c r="L27" s="183">
        <v>1</v>
      </c>
      <c r="M27" s="183">
        <v>1</v>
      </c>
      <c r="N27" s="183">
        <v>4</v>
      </c>
      <c r="O27" s="31"/>
      <c r="P27" s="215"/>
    </row>
    <row r="28" spans="1:16" ht="11.25" customHeight="1">
      <c r="A28" s="2"/>
      <c r="B28" s="31"/>
      <c r="C28" s="183"/>
      <c r="D28" s="183"/>
      <c r="E28" s="183"/>
      <c r="F28" s="183"/>
      <c r="G28" s="183"/>
      <c r="H28" s="183"/>
      <c r="I28" s="183"/>
      <c r="J28" s="183"/>
      <c r="K28" s="183"/>
      <c r="L28" s="183"/>
      <c r="M28" s="183"/>
      <c r="N28" s="183"/>
      <c r="O28" s="31"/>
      <c r="P28" s="215"/>
    </row>
    <row r="29" spans="1:16" ht="11.25" customHeight="1">
      <c r="A29" s="2" t="s">
        <v>195</v>
      </c>
      <c r="B29" s="51">
        <v>25</v>
      </c>
      <c r="C29" s="168">
        <v>10</v>
      </c>
      <c r="D29" s="168" t="s">
        <v>142</v>
      </c>
      <c r="E29" s="168">
        <v>2</v>
      </c>
      <c r="F29" s="168">
        <v>5</v>
      </c>
      <c r="G29" s="168" t="s">
        <v>142</v>
      </c>
      <c r="H29" s="168" t="s">
        <v>142</v>
      </c>
      <c r="I29" s="168" t="s">
        <v>142</v>
      </c>
      <c r="J29" s="168" t="s">
        <v>142</v>
      </c>
      <c r="K29" s="168">
        <v>2</v>
      </c>
      <c r="L29" s="168">
        <v>5</v>
      </c>
      <c r="M29" s="168" t="s">
        <v>142</v>
      </c>
      <c r="N29" s="168">
        <v>1</v>
      </c>
      <c r="O29" s="31"/>
      <c r="P29" s="215"/>
    </row>
    <row r="30" spans="1:16" ht="11.25" customHeight="1">
      <c r="A30" s="2" t="s">
        <v>196</v>
      </c>
      <c r="B30" s="31">
        <v>17</v>
      </c>
      <c r="C30" s="183">
        <v>2</v>
      </c>
      <c r="D30" s="183" t="s">
        <v>142</v>
      </c>
      <c r="E30" s="183">
        <v>1</v>
      </c>
      <c r="F30" s="183">
        <v>5</v>
      </c>
      <c r="G30" s="183" t="s">
        <v>142</v>
      </c>
      <c r="H30" s="183">
        <v>1</v>
      </c>
      <c r="I30" s="183" t="s">
        <v>142</v>
      </c>
      <c r="J30" s="183" t="s">
        <v>142</v>
      </c>
      <c r="K30" s="183">
        <v>1</v>
      </c>
      <c r="L30" s="183">
        <v>7</v>
      </c>
      <c r="M30" s="183" t="s">
        <v>142</v>
      </c>
      <c r="N30" s="183" t="s">
        <v>142</v>
      </c>
      <c r="O30" s="181"/>
      <c r="P30" s="215"/>
    </row>
    <row r="31" spans="1:16" ht="11.25" customHeight="1">
      <c r="A31" s="1" t="s">
        <v>197</v>
      </c>
      <c r="B31" s="216">
        <v>28</v>
      </c>
      <c r="C31" s="216">
        <v>8</v>
      </c>
      <c r="D31" s="216" t="s">
        <v>142</v>
      </c>
      <c r="E31" s="216">
        <v>1</v>
      </c>
      <c r="F31" s="216">
        <v>12</v>
      </c>
      <c r="G31" s="216">
        <v>2</v>
      </c>
      <c r="H31" s="216" t="s">
        <v>142</v>
      </c>
      <c r="I31" s="216" t="s">
        <v>142</v>
      </c>
      <c r="J31" s="216" t="s">
        <v>142</v>
      </c>
      <c r="K31" s="216" t="s">
        <v>142</v>
      </c>
      <c r="L31" s="216">
        <v>4</v>
      </c>
      <c r="M31" s="216">
        <v>1</v>
      </c>
      <c r="N31" s="216" t="s">
        <v>142</v>
      </c>
      <c r="O31" s="181"/>
      <c r="P31" s="215"/>
    </row>
    <row r="32" spans="1:16">
      <c r="A32" s="13"/>
      <c r="B32" s="51"/>
      <c r="C32" s="51"/>
      <c r="D32" s="51"/>
      <c r="E32" s="51"/>
      <c r="F32" s="51"/>
      <c r="G32" s="51"/>
      <c r="H32" s="51"/>
      <c r="I32" s="51"/>
      <c r="J32" s="51"/>
      <c r="K32" s="51"/>
      <c r="L32" s="51"/>
      <c r="M32" s="51"/>
      <c r="N32" s="51"/>
      <c r="O32" s="13"/>
      <c r="P32" s="215"/>
    </row>
    <row r="33" spans="1:16">
      <c r="A33" s="2" t="s">
        <v>433</v>
      </c>
      <c r="B33" s="183">
        <v>34</v>
      </c>
      <c r="C33" s="183">
        <v>10</v>
      </c>
      <c r="D33" s="183">
        <v>1</v>
      </c>
      <c r="E33" s="183">
        <v>2</v>
      </c>
      <c r="F33" s="183">
        <v>10</v>
      </c>
      <c r="G33" s="183" t="s">
        <v>142</v>
      </c>
      <c r="H33" s="183">
        <v>1</v>
      </c>
      <c r="I33" s="183" t="s">
        <v>142</v>
      </c>
      <c r="J33" s="183" t="s">
        <v>142</v>
      </c>
      <c r="K33" s="183">
        <v>2</v>
      </c>
      <c r="L33" s="183">
        <v>4</v>
      </c>
      <c r="M33" s="183" t="s">
        <v>142</v>
      </c>
      <c r="N33" s="183">
        <v>4</v>
      </c>
      <c r="O33" s="52"/>
      <c r="P33" s="215"/>
    </row>
    <row r="34" spans="1:16">
      <c r="A34" s="2" t="s">
        <v>434</v>
      </c>
      <c r="B34" s="183">
        <v>43</v>
      </c>
      <c r="C34" s="183">
        <v>6</v>
      </c>
      <c r="D34" s="183" t="s">
        <v>142</v>
      </c>
      <c r="E34" s="183">
        <v>2</v>
      </c>
      <c r="F34" s="183">
        <v>12</v>
      </c>
      <c r="G34" s="183">
        <v>2</v>
      </c>
      <c r="H34" s="183">
        <v>5</v>
      </c>
      <c r="I34" s="183" t="s">
        <v>142</v>
      </c>
      <c r="J34" s="183">
        <v>2</v>
      </c>
      <c r="K34" s="183">
        <v>3</v>
      </c>
      <c r="L34" s="183">
        <v>7</v>
      </c>
      <c r="M34" s="183">
        <v>1</v>
      </c>
      <c r="N34" s="183">
        <v>3</v>
      </c>
      <c r="O34" s="181"/>
      <c r="P34" s="215"/>
    </row>
    <row r="35" spans="1:16">
      <c r="A35" s="2" t="s">
        <v>435</v>
      </c>
      <c r="B35" s="183">
        <v>40</v>
      </c>
      <c r="C35" s="183">
        <v>12</v>
      </c>
      <c r="D35" s="183">
        <v>1</v>
      </c>
      <c r="E35" s="183">
        <v>1</v>
      </c>
      <c r="F35" s="183">
        <v>10</v>
      </c>
      <c r="G35" s="183">
        <v>2</v>
      </c>
      <c r="H35" s="183">
        <v>1</v>
      </c>
      <c r="I35" s="183" t="s">
        <v>142</v>
      </c>
      <c r="J35" s="183">
        <v>1</v>
      </c>
      <c r="K35" s="183">
        <v>1</v>
      </c>
      <c r="L35" s="183">
        <v>5</v>
      </c>
      <c r="M35" s="183">
        <v>1</v>
      </c>
      <c r="N35" s="183">
        <v>5</v>
      </c>
      <c r="O35" s="181"/>
      <c r="P35" s="215"/>
    </row>
    <row r="36" spans="1:16">
      <c r="A36" s="2" t="s">
        <v>436</v>
      </c>
      <c r="B36" s="183">
        <v>45</v>
      </c>
      <c r="C36" s="183">
        <v>11</v>
      </c>
      <c r="D36" s="183" t="s">
        <v>142</v>
      </c>
      <c r="E36" s="183">
        <v>3</v>
      </c>
      <c r="F36" s="183">
        <v>13</v>
      </c>
      <c r="G36" s="183">
        <v>3</v>
      </c>
      <c r="H36" s="183" t="s">
        <v>142</v>
      </c>
      <c r="I36" s="183" t="s">
        <v>142</v>
      </c>
      <c r="J36" s="183">
        <v>2</v>
      </c>
      <c r="K36" s="183">
        <v>5</v>
      </c>
      <c r="L36" s="183">
        <v>7</v>
      </c>
      <c r="M36" s="183" t="s">
        <v>142</v>
      </c>
      <c r="N36" s="183">
        <v>1</v>
      </c>
      <c r="O36" s="181"/>
      <c r="P36" s="215"/>
    </row>
    <row r="37" spans="1:16">
      <c r="A37" s="2" t="s">
        <v>437</v>
      </c>
      <c r="B37" s="183">
        <v>57</v>
      </c>
      <c r="C37" s="183">
        <v>14</v>
      </c>
      <c r="D37" s="183" t="s">
        <v>142</v>
      </c>
      <c r="E37" s="183">
        <v>2</v>
      </c>
      <c r="F37" s="183">
        <v>18</v>
      </c>
      <c r="G37" s="183">
        <v>1</v>
      </c>
      <c r="H37" s="183" t="s">
        <v>142</v>
      </c>
      <c r="I37" s="183" t="s">
        <v>142</v>
      </c>
      <c r="J37" s="183" t="s">
        <v>142</v>
      </c>
      <c r="K37" s="183">
        <v>1</v>
      </c>
      <c r="L37" s="183">
        <v>15</v>
      </c>
      <c r="M37" s="183">
        <v>1</v>
      </c>
      <c r="N37" s="183">
        <v>5</v>
      </c>
      <c r="O37" s="181"/>
      <c r="P37" s="215"/>
    </row>
    <row r="38" spans="1:16">
      <c r="A38" s="2" t="s">
        <v>438</v>
      </c>
      <c r="B38" s="183">
        <v>54</v>
      </c>
      <c r="C38" s="183">
        <v>22</v>
      </c>
      <c r="D38" s="183" t="s">
        <v>142</v>
      </c>
      <c r="E38" s="183" t="s">
        <v>142</v>
      </c>
      <c r="F38" s="183">
        <v>7</v>
      </c>
      <c r="G38" s="183">
        <v>5</v>
      </c>
      <c r="H38" s="183">
        <v>5</v>
      </c>
      <c r="I38" s="183" t="s">
        <v>142</v>
      </c>
      <c r="J38" s="183" t="s">
        <v>142</v>
      </c>
      <c r="K38" s="183">
        <v>2</v>
      </c>
      <c r="L38" s="183">
        <v>8</v>
      </c>
      <c r="M38" s="183">
        <v>1</v>
      </c>
      <c r="N38" s="183">
        <v>4</v>
      </c>
      <c r="O38" s="181"/>
      <c r="P38" s="215"/>
    </row>
    <row r="39" spans="1:16">
      <c r="A39" s="1" t="s">
        <v>439</v>
      </c>
      <c r="B39" s="182">
        <v>46</v>
      </c>
      <c r="C39" s="182">
        <v>21</v>
      </c>
      <c r="D39" s="182" t="s">
        <v>142</v>
      </c>
      <c r="E39" s="182" t="s">
        <v>142</v>
      </c>
      <c r="F39" s="182">
        <v>7</v>
      </c>
      <c r="G39" s="182">
        <v>2</v>
      </c>
      <c r="H39" s="182">
        <v>2</v>
      </c>
      <c r="I39" s="182" t="s">
        <v>142</v>
      </c>
      <c r="J39" s="182">
        <v>1</v>
      </c>
      <c r="K39" s="182" t="s">
        <v>142</v>
      </c>
      <c r="L39" s="182">
        <v>6</v>
      </c>
      <c r="M39" s="182">
        <v>1</v>
      </c>
      <c r="N39" s="182">
        <v>6</v>
      </c>
      <c r="O39" s="215"/>
    </row>
    <row r="40" spans="1:16">
      <c r="A40" s="13"/>
      <c r="B40" s="51"/>
      <c r="C40" s="51"/>
      <c r="D40" s="51"/>
      <c r="E40" s="51"/>
      <c r="F40" s="51"/>
      <c r="G40" s="51"/>
      <c r="H40" s="51"/>
      <c r="I40" s="51"/>
      <c r="J40" s="51"/>
      <c r="K40" s="51"/>
      <c r="L40" s="51"/>
      <c r="M40" s="51"/>
      <c r="N40" s="51"/>
      <c r="O40" s="215"/>
    </row>
    <row r="41" spans="1:16">
      <c r="A41" s="2" t="s">
        <v>252</v>
      </c>
      <c r="B41" s="180">
        <v>21</v>
      </c>
      <c r="C41" s="180">
        <v>14</v>
      </c>
      <c r="D41" s="180" t="s">
        <v>142</v>
      </c>
      <c r="E41" s="180" t="s">
        <v>142</v>
      </c>
      <c r="F41" s="180">
        <v>2</v>
      </c>
      <c r="G41" s="180" t="s">
        <v>142</v>
      </c>
      <c r="H41" s="180">
        <v>1</v>
      </c>
      <c r="I41" s="180" t="s">
        <v>142</v>
      </c>
      <c r="J41" s="180" t="s">
        <v>142</v>
      </c>
      <c r="K41" s="180" t="s">
        <v>142</v>
      </c>
      <c r="L41" s="180">
        <v>3</v>
      </c>
      <c r="M41" s="180" t="s">
        <v>142</v>
      </c>
      <c r="N41" s="180">
        <v>1</v>
      </c>
      <c r="O41" s="215"/>
    </row>
    <row r="42" spans="1:16">
      <c r="A42" s="122" t="s">
        <v>253</v>
      </c>
      <c r="B42" s="180">
        <v>17</v>
      </c>
      <c r="C42" s="180">
        <v>13</v>
      </c>
      <c r="D42" s="180" t="s">
        <v>142</v>
      </c>
      <c r="E42" s="180" t="s">
        <v>142</v>
      </c>
      <c r="F42" s="180">
        <v>1</v>
      </c>
      <c r="G42" s="180">
        <v>1</v>
      </c>
      <c r="H42" s="180" t="s">
        <v>142</v>
      </c>
      <c r="I42" s="180" t="s">
        <v>142</v>
      </c>
      <c r="J42" s="180" t="s">
        <v>142</v>
      </c>
      <c r="K42" s="180" t="s">
        <v>142</v>
      </c>
      <c r="L42" s="180">
        <v>2</v>
      </c>
      <c r="M42" s="180" t="s">
        <v>142</v>
      </c>
      <c r="N42" s="180" t="s">
        <v>142</v>
      </c>
      <c r="O42" s="215"/>
    </row>
    <row r="43" spans="1:16">
      <c r="A43" s="122" t="s">
        <v>254</v>
      </c>
      <c r="B43" s="180">
        <v>10</v>
      </c>
      <c r="C43" s="180">
        <v>4</v>
      </c>
      <c r="D43" s="180" t="s">
        <v>142</v>
      </c>
      <c r="E43" s="180">
        <v>2</v>
      </c>
      <c r="F43" s="180">
        <v>1</v>
      </c>
      <c r="G43" s="180" t="s">
        <v>142</v>
      </c>
      <c r="H43" s="180" t="s">
        <v>142</v>
      </c>
      <c r="I43" s="180" t="s">
        <v>142</v>
      </c>
      <c r="J43" s="180" t="s">
        <v>142</v>
      </c>
      <c r="K43" s="180" t="s">
        <v>142</v>
      </c>
      <c r="L43" s="180">
        <v>2</v>
      </c>
      <c r="M43" s="180" t="s">
        <v>142</v>
      </c>
      <c r="N43" s="180">
        <v>1</v>
      </c>
      <c r="P43" s="215"/>
    </row>
    <row r="44" spans="1:16">
      <c r="A44" s="122" t="s">
        <v>255</v>
      </c>
      <c r="B44" s="180">
        <v>16</v>
      </c>
      <c r="C44" s="180">
        <v>2</v>
      </c>
      <c r="D44" s="180" t="s">
        <v>142</v>
      </c>
      <c r="E44" s="180">
        <v>1</v>
      </c>
      <c r="F44" s="180">
        <v>8</v>
      </c>
      <c r="G44" s="180" t="s">
        <v>142</v>
      </c>
      <c r="H44" s="180" t="s">
        <v>142</v>
      </c>
      <c r="I44" s="180" t="s">
        <v>142</v>
      </c>
      <c r="J44" s="180">
        <v>2</v>
      </c>
      <c r="K44" s="179" t="s">
        <v>142</v>
      </c>
      <c r="L44" s="179">
        <v>2</v>
      </c>
      <c r="M44" s="180" t="s">
        <v>142</v>
      </c>
      <c r="N44" s="180">
        <v>1</v>
      </c>
      <c r="P44" s="215"/>
    </row>
    <row r="45" spans="1:16">
      <c r="A45" s="122" t="s">
        <v>256</v>
      </c>
      <c r="B45" s="180">
        <v>21</v>
      </c>
      <c r="C45" s="180">
        <v>3</v>
      </c>
      <c r="D45" s="180" t="s">
        <v>142</v>
      </c>
      <c r="E45" s="180" t="s">
        <v>142</v>
      </c>
      <c r="F45" s="180">
        <v>7</v>
      </c>
      <c r="G45" s="180">
        <v>1</v>
      </c>
      <c r="H45" s="180">
        <v>1</v>
      </c>
      <c r="I45" s="180" t="s">
        <v>142</v>
      </c>
      <c r="J45" s="180" t="s">
        <v>142</v>
      </c>
      <c r="K45" s="179">
        <v>1</v>
      </c>
      <c r="L45" s="179">
        <v>6</v>
      </c>
      <c r="M45" s="180" t="s">
        <v>142</v>
      </c>
      <c r="N45" s="180">
        <v>2</v>
      </c>
      <c r="P45" s="215"/>
    </row>
    <row r="46" spans="1:16">
      <c r="A46" s="122" t="s">
        <v>257</v>
      </c>
      <c r="B46" s="180">
        <v>31</v>
      </c>
      <c r="C46" s="180">
        <v>3</v>
      </c>
      <c r="D46" s="180">
        <v>1</v>
      </c>
      <c r="E46" s="180">
        <v>3</v>
      </c>
      <c r="F46" s="180">
        <v>7</v>
      </c>
      <c r="G46" s="180">
        <v>3</v>
      </c>
      <c r="H46" s="180">
        <v>3</v>
      </c>
      <c r="I46" s="180" t="s">
        <v>142</v>
      </c>
      <c r="J46" s="180">
        <v>1</v>
      </c>
      <c r="K46" s="179">
        <v>1</v>
      </c>
      <c r="L46" s="179">
        <v>6</v>
      </c>
      <c r="M46" s="180" t="s">
        <v>142</v>
      </c>
      <c r="N46" s="180">
        <v>3</v>
      </c>
      <c r="P46" s="215"/>
    </row>
    <row r="47" spans="1:16">
      <c r="A47" s="122"/>
      <c r="B47" s="180"/>
      <c r="C47" s="180"/>
      <c r="D47" s="180"/>
      <c r="E47" s="180"/>
      <c r="F47" s="180"/>
      <c r="G47" s="180"/>
      <c r="H47" s="180"/>
      <c r="I47" s="180"/>
      <c r="J47" s="180"/>
      <c r="K47" s="179"/>
      <c r="L47" s="179"/>
      <c r="M47" s="180"/>
      <c r="N47" s="180"/>
      <c r="P47" s="215"/>
    </row>
    <row r="48" spans="1:16">
      <c r="A48" s="122" t="s">
        <v>258</v>
      </c>
      <c r="B48" s="180">
        <v>35</v>
      </c>
      <c r="C48" s="180">
        <v>9</v>
      </c>
      <c r="D48" s="180">
        <v>1</v>
      </c>
      <c r="E48" s="180">
        <v>1</v>
      </c>
      <c r="F48" s="180">
        <v>8</v>
      </c>
      <c r="G48" s="180">
        <v>1</v>
      </c>
      <c r="H48" s="180">
        <v>2</v>
      </c>
      <c r="I48" s="180" t="s">
        <v>142</v>
      </c>
      <c r="J48" s="180" t="s">
        <v>142</v>
      </c>
      <c r="K48" s="179">
        <v>4</v>
      </c>
      <c r="L48" s="179">
        <v>7</v>
      </c>
      <c r="M48" s="180" t="s">
        <v>142</v>
      </c>
      <c r="N48" s="180">
        <v>2</v>
      </c>
      <c r="P48" s="215"/>
    </row>
    <row r="49" spans="1:16">
      <c r="A49" s="2" t="s">
        <v>259</v>
      </c>
      <c r="B49" s="168">
        <v>35</v>
      </c>
      <c r="C49" s="168">
        <v>5</v>
      </c>
      <c r="D49" s="168" t="s">
        <v>142</v>
      </c>
      <c r="E49" s="168" t="s">
        <v>142</v>
      </c>
      <c r="F49" s="168">
        <v>11</v>
      </c>
      <c r="G49" s="168">
        <v>5</v>
      </c>
      <c r="H49" s="168">
        <v>3</v>
      </c>
      <c r="I49" s="168" t="s">
        <v>142</v>
      </c>
      <c r="J49" s="168" t="s">
        <v>142</v>
      </c>
      <c r="K49" s="168">
        <v>3</v>
      </c>
      <c r="L49" s="168">
        <v>4</v>
      </c>
      <c r="M49" s="168" t="s">
        <v>142</v>
      </c>
      <c r="N49" s="168">
        <v>4</v>
      </c>
      <c r="P49" s="215"/>
    </row>
    <row r="50" spans="1:16">
      <c r="A50" s="2" t="s">
        <v>260</v>
      </c>
      <c r="B50" s="180">
        <v>47</v>
      </c>
      <c r="C50" s="180">
        <v>17</v>
      </c>
      <c r="D50" s="180" t="s">
        <v>142</v>
      </c>
      <c r="E50" s="180">
        <v>1</v>
      </c>
      <c r="F50" s="180">
        <v>11</v>
      </c>
      <c r="G50" s="180">
        <v>3</v>
      </c>
      <c r="H50" s="180">
        <v>2</v>
      </c>
      <c r="I50" s="180" t="s">
        <v>142</v>
      </c>
      <c r="J50" s="180">
        <v>1</v>
      </c>
      <c r="K50" s="179">
        <v>2</v>
      </c>
      <c r="L50" s="179">
        <v>6</v>
      </c>
      <c r="M50" s="180" t="s">
        <v>142</v>
      </c>
      <c r="N50" s="180">
        <v>4</v>
      </c>
      <c r="P50" s="215"/>
    </row>
    <row r="51" spans="1:16">
      <c r="A51" s="2" t="s">
        <v>261</v>
      </c>
      <c r="B51" s="180">
        <v>32</v>
      </c>
      <c r="C51" s="180">
        <v>6</v>
      </c>
      <c r="D51" s="180" t="s">
        <v>142</v>
      </c>
      <c r="E51" s="180">
        <v>1</v>
      </c>
      <c r="F51" s="180">
        <v>10</v>
      </c>
      <c r="G51" s="180" t="s">
        <v>142</v>
      </c>
      <c r="H51" s="180">
        <v>1</v>
      </c>
      <c r="I51" s="180" t="s">
        <v>142</v>
      </c>
      <c r="J51" s="180">
        <v>1</v>
      </c>
      <c r="K51" s="179">
        <v>1</v>
      </c>
      <c r="L51" s="179">
        <v>8</v>
      </c>
      <c r="M51" s="180">
        <v>1</v>
      </c>
      <c r="N51" s="180">
        <v>3</v>
      </c>
      <c r="P51" s="215"/>
    </row>
    <row r="52" spans="1:16">
      <c r="A52" s="2" t="s">
        <v>262</v>
      </c>
      <c r="B52" s="180">
        <v>19</v>
      </c>
      <c r="C52" s="180">
        <v>7</v>
      </c>
      <c r="D52" s="180" t="s">
        <v>142</v>
      </c>
      <c r="E52" s="180" t="s">
        <v>142</v>
      </c>
      <c r="F52" s="180">
        <v>4</v>
      </c>
      <c r="G52" s="180" t="s">
        <v>142</v>
      </c>
      <c r="H52" s="180" t="s">
        <v>142</v>
      </c>
      <c r="I52" s="180" t="s">
        <v>142</v>
      </c>
      <c r="J52" s="180" t="s">
        <v>142</v>
      </c>
      <c r="K52" s="179">
        <v>1</v>
      </c>
      <c r="L52" s="179">
        <v>1</v>
      </c>
      <c r="M52" s="180">
        <v>3</v>
      </c>
      <c r="N52" s="180">
        <v>3</v>
      </c>
      <c r="P52" s="215"/>
    </row>
    <row r="53" spans="1:16">
      <c r="A53" s="2" t="s">
        <v>263</v>
      </c>
      <c r="B53" s="180">
        <v>29</v>
      </c>
      <c r="C53" s="180">
        <v>9</v>
      </c>
      <c r="D53" s="180" t="s">
        <v>142</v>
      </c>
      <c r="E53" s="180" t="s">
        <v>142</v>
      </c>
      <c r="F53" s="180">
        <v>7</v>
      </c>
      <c r="G53" s="180">
        <v>1</v>
      </c>
      <c r="H53" s="180">
        <v>1</v>
      </c>
      <c r="I53" s="180" t="s">
        <v>142</v>
      </c>
      <c r="J53" s="180">
        <v>1</v>
      </c>
      <c r="K53" s="179">
        <v>1</v>
      </c>
      <c r="L53" s="180">
        <v>5</v>
      </c>
      <c r="M53" s="180">
        <v>1</v>
      </c>
      <c r="N53" s="180">
        <v>3</v>
      </c>
      <c r="P53" s="215"/>
    </row>
    <row r="54" spans="1:16">
      <c r="A54" s="1" t="s">
        <v>264</v>
      </c>
      <c r="B54" s="180">
        <v>6</v>
      </c>
      <c r="C54" s="180">
        <v>4</v>
      </c>
      <c r="D54" s="180" t="s">
        <v>142</v>
      </c>
      <c r="E54" s="180">
        <v>1</v>
      </c>
      <c r="F54" s="180" t="s">
        <v>142</v>
      </c>
      <c r="G54" s="180" t="s">
        <v>142</v>
      </c>
      <c r="H54" s="180" t="s">
        <v>142</v>
      </c>
      <c r="I54" s="180" t="s">
        <v>142</v>
      </c>
      <c r="J54" s="180" t="s">
        <v>142</v>
      </c>
      <c r="K54" s="179" t="s">
        <v>142</v>
      </c>
      <c r="L54" s="179" t="s">
        <v>142</v>
      </c>
      <c r="M54" s="180" t="s">
        <v>142</v>
      </c>
      <c r="N54" s="180">
        <v>1</v>
      </c>
      <c r="P54" s="215"/>
    </row>
    <row r="55" spans="1:16">
      <c r="B55" s="410"/>
      <c r="C55" s="410"/>
      <c r="D55" s="410"/>
      <c r="E55" s="410"/>
      <c r="F55" s="410"/>
      <c r="G55" s="410"/>
      <c r="H55" s="410"/>
      <c r="I55" s="410"/>
      <c r="J55" s="410"/>
      <c r="K55" s="410"/>
      <c r="L55" s="410"/>
      <c r="M55" s="410"/>
      <c r="N55" s="410"/>
    </row>
  </sheetData>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Blad11"/>
  <dimension ref="A1:P172"/>
  <sheetViews>
    <sheetView zoomScaleNormal="100" workbookViewId="0">
      <pane ySplit="5" topLeftCell="A6" activePane="bottomLeft" state="frozen"/>
      <selection pane="bottomLeft" activeCell="A9" sqref="A9:A10"/>
    </sheetView>
  </sheetViews>
  <sheetFormatPr defaultColWidth="9.140625" defaultRowHeight="11.25" customHeight="1"/>
  <cols>
    <col min="1" max="1" width="22.7109375" style="13" customWidth="1"/>
    <col min="2" max="2" width="6.85546875" style="13" customWidth="1"/>
    <col min="3" max="3" width="11.42578125" style="13" customWidth="1"/>
    <col min="4" max="4" width="11.7109375" style="13" customWidth="1"/>
    <col min="5" max="5" width="12.140625" style="13" customWidth="1"/>
    <col min="6" max="6" width="9.85546875" style="13" customWidth="1"/>
    <col min="7" max="7" width="11.28515625" style="13" customWidth="1"/>
    <col min="8" max="8" width="10" style="13" customWidth="1"/>
    <col min="9" max="9" width="6.85546875" style="13" customWidth="1"/>
    <col min="10" max="10" width="9.5703125" style="13" customWidth="1"/>
    <col min="11" max="11" width="7.5703125" style="13" customWidth="1"/>
    <col min="12" max="12" width="10.42578125" style="13" customWidth="1"/>
    <col min="13" max="13" width="8.85546875" style="13" customWidth="1"/>
    <col min="14" max="14" width="9.5703125" style="13" customWidth="1"/>
    <col min="15" max="16384" width="9.140625" style="13"/>
  </cols>
  <sheetData>
    <row r="1" spans="1:15" s="110" customFormat="1" ht="11.25" customHeight="1">
      <c r="A1" s="243" t="s">
        <v>413</v>
      </c>
      <c r="B1" s="113"/>
      <c r="C1" s="114"/>
      <c r="D1" s="114"/>
      <c r="E1" s="114"/>
      <c r="F1" s="114"/>
      <c r="G1" s="114"/>
      <c r="H1" s="114"/>
      <c r="I1" s="114"/>
      <c r="J1" s="114"/>
      <c r="K1" s="114"/>
      <c r="L1" s="114"/>
      <c r="M1" s="114"/>
    </row>
    <row r="2" spans="1:15" s="110" customFormat="1" ht="11.25" customHeight="1">
      <c r="A2" s="243" t="s">
        <v>658</v>
      </c>
      <c r="B2" s="113"/>
      <c r="C2" s="114"/>
      <c r="D2" s="114"/>
      <c r="E2" s="114"/>
      <c r="F2" s="114"/>
      <c r="G2" s="114"/>
      <c r="H2" s="114"/>
      <c r="I2" s="114"/>
      <c r="J2" s="114"/>
      <c r="K2" s="114"/>
      <c r="L2" s="114"/>
      <c r="M2" s="114"/>
    </row>
    <row r="3" spans="1:15" s="110" customFormat="1" ht="11.25" customHeight="1">
      <c r="A3" s="244" t="s">
        <v>414</v>
      </c>
      <c r="B3" s="113"/>
      <c r="C3" s="114"/>
      <c r="D3" s="114"/>
      <c r="E3" s="114"/>
      <c r="F3" s="114"/>
      <c r="G3" s="114"/>
      <c r="H3" s="114"/>
      <c r="I3" s="114"/>
      <c r="J3" s="114"/>
      <c r="K3" s="114"/>
      <c r="L3" s="114"/>
      <c r="M3" s="114"/>
    </row>
    <row r="4" spans="1:15" s="110" customFormat="1" ht="11.25" customHeight="1">
      <c r="A4" s="244" t="s">
        <v>659</v>
      </c>
      <c r="B4" s="113"/>
      <c r="C4" s="114"/>
      <c r="D4" s="114"/>
      <c r="E4" s="114"/>
      <c r="F4" s="114"/>
      <c r="G4" s="114"/>
      <c r="H4" s="114"/>
      <c r="I4" s="114"/>
      <c r="J4" s="114"/>
      <c r="K4" s="114"/>
      <c r="L4" s="114"/>
      <c r="M4" s="114"/>
    </row>
    <row r="5" spans="1:15" s="110" customFormat="1" ht="11.25" customHeight="1">
      <c r="A5" s="198"/>
      <c r="B5" s="196"/>
      <c r="C5" s="200"/>
      <c r="D5" s="200"/>
      <c r="E5" s="200"/>
      <c r="F5" s="200"/>
      <c r="G5" s="200"/>
      <c r="H5" s="200"/>
      <c r="I5" s="200"/>
      <c r="J5" s="200"/>
      <c r="K5" s="200"/>
      <c r="L5" s="200"/>
      <c r="M5" s="200"/>
    </row>
    <row r="6" spans="1:15" s="150" customFormat="1">
      <c r="A6" s="153"/>
      <c r="B6" s="153"/>
      <c r="C6" s="153"/>
      <c r="D6" s="153"/>
      <c r="E6" s="153"/>
      <c r="F6" s="153"/>
      <c r="G6" s="153"/>
      <c r="H6" s="153"/>
      <c r="I6" s="153"/>
      <c r="J6" s="153"/>
      <c r="K6" s="153"/>
      <c r="L6" s="153"/>
      <c r="M6" s="153"/>
      <c r="N6" s="153"/>
    </row>
    <row r="7" spans="1:15" s="151" customFormat="1">
      <c r="A7" s="81"/>
      <c r="B7" s="4" t="s">
        <v>301</v>
      </c>
      <c r="C7" s="81"/>
      <c r="D7" s="81"/>
      <c r="E7" s="81"/>
      <c r="F7" s="81"/>
      <c r="G7" s="81"/>
      <c r="H7" s="81"/>
      <c r="I7" s="81"/>
      <c r="J7" s="81"/>
      <c r="K7" s="81"/>
      <c r="L7" s="81"/>
      <c r="M7" s="81"/>
      <c r="N7" s="81"/>
    </row>
    <row r="8" spans="1:15" s="151" customFormat="1">
      <c r="A8" s="83"/>
      <c r="B8" s="20" t="s">
        <v>302</v>
      </c>
      <c r="C8" s="86"/>
      <c r="D8" s="86"/>
      <c r="E8" s="86"/>
      <c r="F8" s="86"/>
      <c r="G8" s="86"/>
      <c r="H8" s="86"/>
      <c r="I8" s="86"/>
      <c r="J8" s="86"/>
      <c r="K8" s="86"/>
      <c r="L8" s="86"/>
      <c r="M8" s="86"/>
      <c r="N8" s="86"/>
    </row>
    <row r="9" spans="1:15" s="151" customFormat="1">
      <c r="A9" s="81" t="s">
        <v>685</v>
      </c>
      <c r="B9" s="81" t="s">
        <v>153</v>
      </c>
      <c r="C9" s="81" t="s">
        <v>270</v>
      </c>
      <c r="D9" s="81" t="s">
        <v>271</v>
      </c>
      <c r="E9" s="81"/>
      <c r="F9" s="81"/>
      <c r="G9" s="81"/>
      <c r="H9" s="81"/>
      <c r="I9" s="81"/>
      <c r="J9" s="81" t="s">
        <v>272</v>
      </c>
      <c r="K9" s="81"/>
      <c r="L9" s="81"/>
      <c r="M9" s="81"/>
      <c r="N9" s="81" t="s">
        <v>273</v>
      </c>
    </row>
    <row r="10" spans="1:15" s="151" customFormat="1">
      <c r="A10" s="83" t="s">
        <v>686</v>
      </c>
      <c r="B10" s="83" t="s">
        <v>101</v>
      </c>
      <c r="C10" s="81" t="s">
        <v>274</v>
      </c>
      <c r="D10" s="85" t="s">
        <v>275</v>
      </c>
      <c r="E10" s="86"/>
      <c r="F10" s="86"/>
      <c r="G10" s="86"/>
      <c r="H10" s="86"/>
      <c r="I10" s="86"/>
      <c r="J10" s="85" t="s">
        <v>276</v>
      </c>
      <c r="K10" s="86"/>
      <c r="L10" s="86"/>
      <c r="M10" s="86"/>
      <c r="N10" s="83" t="s">
        <v>216</v>
      </c>
    </row>
    <row r="11" spans="1:15" s="151" customFormat="1">
      <c r="A11" s="81"/>
      <c r="B11" s="81"/>
      <c r="C11" s="83" t="s">
        <v>277</v>
      </c>
      <c r="D11" s="81" t="s">
        <v>278</v>
      </c>
      <c r="E11" s="81" t="s">
        <v>279</v>
      </c>
      <c r="F11" s="81" t="s">
        <v>280</v>
      </c>
      <c r="G11" s="81" t="s">
        <v>281</v>
      </c>
      <c r="H11" s="81" t="s">
        <v>282</v>
      </c>
      <c r="I11" s="81" t="s">
        <v>273</v>
      </c>
      <c r="J11" s="81" t="s">
        <v>283</v>
      </c>
      <c r="K11" s="81" t="s">
        <v>284</v>
      </c>
      <c r="L11" s="81" t="s">
        <v>285</v>
      </c>
      <c r="M11" s="81" t="s">
        <v>286</v>
      </c>
      <c r="N11" s="81"/>
    </row>
    <row r="12" spans="1:15" s="151" customFormat="1">
      <c r="A12" s="81"/>
      <c r="B12" s="81"/>
      <c r="C12" s="83" t="s">
        <v>287</v>
      </c>
      <c r="D12" s="81" t="s">
        <v>288</v>
      </c>
      <c r="E12" s="83" t="s">
        <v>289</v>
      </c>
      <c r="F12" s="83" t="s">
        <v>290</v>
      </c>
      <c r="G12" s="83" t="s">
        <v>291</v>
      </c>
      <c r="H12" s="83" t="s">
        <v>292</v>
      </c>
      <c r="I12" s="83" t="s">
        <v>216</v>
      </c>
      <c r="J12" s="83" t="s">
        <v>283</v>
      </c>
      <c r="K12" s="83" t="s">
        <v>293</v>
      </c>
      <c r="L12" s="83" t="s">
        <v>294</v>
      </c>
      <c r="M12" s="83" t="s">
        <v>295</v>
      </c>
      <c r="N12" s="81"/>
    </row>
    <row r="13" spans="1:15" s="151" customFormat="1">
      <c r="A13" s="81"/>
      <c r="B13" s="81"/>
      <c r="C13" s="81"/>
      <c r="D13" s="83" t="s">
        <v>296</v>
      </c>
      <c r="E13" s="83" t="s">
        <v>297</v>
      </c>
      <c r="F13" s="83" t="s">
        <v>298</v>
      </c>
      <c r="G13" s="83" t="s">
        <v>299</v>
      </c>
      <c r="H13" s="81"/>
      <c r="I13" s="81"/>
      <c r="J13" s="81"/>
      <c r="K13" s="81"/>
      <c r="L13" s="81"/>
      <c r="M13" s="81"/>
      <c r="N13" s="81"/>
    </row>
    <row r="14" spans="1:15" s="151" customFormat="1">
      <c r="A14" s="86"/>
      <c r="B14" s="86"/>
      <c r="C14" s="86"/>
      <c r="D14" s="85" t="s">
        <v>300</v>
      </c>
      <c r="E14" s="86"/>
      <c r="F14" s="86"/>
      <c r="G14" s="86"/>
      <c r="H14" s="86"/>
      <c r="I14" s="86"/>
      <c r="J14" s="86"/>
      <c r="K14" s="86"/>
      <c r="L14" s="86"/>
      <c r="M14" s="86"/>
      <c r="N14" s="86"/>
    </row>
    <row r="15" spans="1:15" s="151" customFormat="1">
      <c r="B15" s="154"/>
      <c r="C15" s="154"/>
      <c r="D15" s="154"/>
      <c r="E15" s="154"/>
      <c r="F15" s="154"/>
      <c r="G15" s="154"/>
      <c r="H15" s="154"/>
      <c r="I15" s="154"/>
      <c r="J15" s="154"/>
      <c r="K15" s="154"/>
      <c r="L15" s="154"/>
      <c r="M15" s="154"/>
      <c r="N15" s="154"/>
    </row>
    <row r="16" spans="1:15" s="151" customFormat="1" ht="11.25" customHeight="1">
      <c r="A16" s="89" t="s">
        <v>232</v>
      </c>
      <c r="B16" s="30">
        <v>319</v>
      </c>
      <c r="C16" s="30">
        <v>96</v>
      </c>
      <c r="D16" s="30">
        <v>2</v>
      </c>
      <c r="E16" s="30">
        <v>10</v>
      </c>
      <c r="F16" s="30">
        <v>77</v>
      </c>
      <c r="G16" s="30">
        <v>15</v>
      </c>
      <c r="H16" s="30">
        <v>14</v>
      </c>
      <c r="I16" s="30" t="s">
        <v>142</v>
      </c>
      <c r="J16" s="30">
        <v>6</v>
      </c>
      <c r="K16" s="30">
        <v>14</v>
      </c>
      <c r="L16" s="30">
        <v>52</v>
      </c>
      <c r="M16" s="30">
        <v>5</v>
      </c>
      <c r="N16" s="30">
        <v>28</v>
      </c>
      <c r="O16" s="154"/>
    </row>
    <row r="17" spans="1:16" s="151" customFormat="1" ht="11.25" customHeight="1">
      <c r="A17" s="154"/>
      <c r="B17" s="171"/>
      <c r="C17" s="171"/>
      <c r="D17" s="171"/>
      <c r="E17" s="171"/>
      <c r="F17" s="171"/>
      <c r="G17" s="171"/>
      <c r="H17" s="171"/>
      <c r="I17" s="171"/>
      <c r="J17" s="171"/>
      <c r="K17" s="171"/>
      <c r="L17" s="171"/>
      <c r="M17" s="171"/>
      <c r="N17" s="171"/>
      <c r="O17" s="154"/>
    </row>
    <row r="18" spans="1:16" ht="11.25" customHeight="1">
      <c r="A18" s="12" t="s">
        <v>321</v>
      </c>
      <c r="B18" s="30"/>
      <c r="C18" s="30"/>
      <c r="D18" s="30"/>
      <c r="E18" s="30"/>
      <c r="F18" s="30"/>
      <c r="G18" s="30"/>
      <c r="H18" s="30"/>
      <c r="I18" s="30"/>
      <c r="J18" s="30"/>
      <c r="K18" s="30"/>
      <c r="L18" s="30"/>
      <c r="M18" s="30"/>
      <c r="N18" s="30"/>
      <c r="O18" s="154"/>
      <c r="P18" s="154"/>
    </row>
    <row r="19" spans="1:16" ht="11.25" customHeight="1">
      <c r="A19" s="2" t="s">
        <v>372</v>
      </c>
      <c r="B19" s="202">
        <v>80</v>
      </c>
      <c r="C19" s="202">
        <v>20</v>
      </c>
      <c r="D19" s="202" t="s">
        <v>142</v>
      </c>
      <c r="E19" s="202" t="s">
        <v>142</v>
      </c>
      <c r="F19" s="202">
        <v>5</v>
      </c>
      <c r="G19" s="202">
        <v>2</v>
      </c>
      <c r="H19" s="202">
        <v>2</v>
      </c>
      <c r="I19" s="202" t="s">
        <v>142</v>
      </c>
      <c r="J19" s="202">
        <v>1</v>
      </c>
      <c r="K19" s="202">
        <v>8</v>
      </c>
      <c r="L19" s="202">
        <v>31</v>
      </c>
      <c r="M19" s="202" t="s">
        <v>142</v>
      </c>
      <c r="N19" s="202">
        <v>11</v>
      </c>
      <c r="O19" s="154"/>
      <c r="P19" s="154"/>
    </row>
    <row r="20" spans="1:16" ht="11.25" customHeight="1">
      <c r="A20" s="23" t="s">
        <v>373</v>
      </c>
      <c r="B20" s="202">
        <v>230</v>
      </c>
      <c r="C20" s="202">
        <v>72</v>
      </c>
      <c r="D20" s="202">
        <v>2</v>
      </c>
      <c r="E20" s="202">
        <v>10</v>
      </c>
      <c r="F20" s="202">
        <v>72</v>
      </c>
      <c r="G20" s="202">
        <v>13</v>
      </c>
      <c r="H20" s="202">
        <v>12</v>
      </c>
      <c r="I20" s="202" t="s">
        <v>142</v>
      </c>
      <c r="J20" s="202">
        <v>4</v>
      </c>
      <c r="K20" s="202">
        <v>6</v>
      </c>
      <c r="L20" s="202">
        <v>19</v>
      </c>
      <c r="M20" s="202">
        <v>5</v>
      </c>
      <c r="N20" s="202">
        <v>15</v>
      </c>
      <c r="O20" s="154"/>
      <c r="P20" s="154"/>
    </row>
    <row r="21" spans="1:16" ht="11.25" customHeight="1">
      <c r="A21" s="1" t="s">
        <v>73</v>
      </c>
      <c r="B21" s="201">
        <v>9</v>
      </c>
      <c r="C21" s="201">
        <v>4</v>
      </c>
      <c r="D21" s="201" t="s">
        <v>142</v>
      </c>
      <c r="E21" s="201" t="s">
        <v>142</v>
      </c>
      <c r="F21" s="201" t="s">
        <v>142</v>
      </c>
      <c r="G21" s="201" t="s">
        <v>142</v>
      </c>
      <c r="H21" s="201" t="s">
        <v>142</v>
      </c>
      <c r="I21" s="201" t="s">
        <v>142</v>
      </c>
      <c r="J21" s="201">
        <v>1</v>
      </c>
      <c r="K21" s="201" t="s">
        <v>142</v>
      </c>
      <c r="L21" s="201">
        <v>2</v>
      </c>
      <c r="M21" s="201" t="s">
        <v>142</v>
      </c>
      <c r="N21" s="201">
        <v>2</v>
      </c>
      <c r="O21" s="154"/>
      <c r="P21" s="154"/>
    </row>
    <row r="22" spans="1:16" ht="11.25" customHeight="1">
      <c r="A22" s="4"/>
      <c r="B22" s="30"/>
      <c r="C22" s="30"/>
      <c r="D22" s="30"/>
      <c r="E22" s="30"/>
      <c r="F22" s="30"/>
      <c r="G22" s="30"/>
      <c r="H22" s="30"/>
      <c r="I22" s="30"/>
      <c r="J22" s="30"/>
      <c r="K22" s="30"/>
      <c r="L22" s="30"/>
      <c r="M22" s="30"/>
      <c r="N22" s="63"/>
      <c r="O22" s="154"/>
    </row>
    <row r="23" spans="1:16" ht="11.25" customHeight="1">
      <c r="A23" s="4" t="s">
        <v>23</v>
      </c>
      <c r="B23" s="31"/>
      <c r="C23" s="31"/>
      <c r="D23" s="31"/>
      <c r="E23" s="31"/>
      <c r="F23" s="31"/>
      <c r="G23" s="31"/>
      <c r="H23" s="31"/>
      <c r="I23" s="31"/>
      <c r="J23" s="31"/>
      <c r="K23" s="31"/>
      <c r="L23" s="31"/>
      <c r="M23" s="31"/>
      <c r="N23" s="31"/>
      <c r="O23" s="154"/>
    </row>
    <row r="24" spans="1:16" ht="11.25" customHeight="1">
      <c r="A24" s="2" t="s">
        <v>84</v>
      </c>
      <c r="B24" s="31">
        <v>20</v>
      </c>
      <c r="C24" s="180">
        <v>8</v>
      </c>
      <c r="D24" s="180">
        <v>1</v>
      </c>
      <c r="E24" s="180">
        <v>5</v>
      </c>
      <c r="F24" s="180">
        <v>1</v>
      </c>
      <c r="G24" s="180">
        <v>1</v>
      </c>
      <c r="H24" s="180">
        <v>2</v>
      </c>
      <c r="I24" s="180" t="s">
        <v>142</v>
      </c>
      <c r="J24" s="180" t="s">
        <v>142</v>
      </c>
      <c r="K24" s="180" t="s">
        <v>142</v>
      </c>
      <c r="L24" s="180" t="s">
        <v>142</v>
      </c>
      <c r="M24" s="180">
        <v>1</v>
      </c>
      <c r="N24" s="180">
        <v>1</v>
      </c>
      <c r="O24" s="154"/>
    </row>
    <row r="25" spans="1:16" ht="11.25" customHeight="1">
      <c r="A25" s="2" t="s">
        <v>85</v>
      </c>
      <c r="B25" s="31">
        <v>11</v>
      </c>
      <c r="C25" s="180">
        <v>3</v>
      </c>
      <c r="D25" s="180" t="s">
        <v>142</v>
      </c>
      <c r="E25" s="180" t="s">
        <v>142</v>
      </c>
      <c r="F25" s="180">
        <v>3</v>
      </c>
      <c r="G25" s="180" t="s">
        <v>142</v>
      </c>
      <c r="H25" s="180">
        <v>1</v>
      </c>
      <c r="I25" s="180" t="s">
        <v>142</v>
      </c>
      <c r="J25" s="180" t="s">
        <v>142</v>
      </c>
      <c r="K25" s="180" t="s">
        <v>142</v>
      </c>
      <c r="L25" s="180">
        <v>4</v>
      </c>
      <c r="M25" s="180" t="s">
        <v>142</v>
      </c>
      <c r="N25" s="180" t="s">
        <v>142</v>
      </c>
      <c r="O25" s="154"/>
    </row>
    <row r="26" spans="1:16" ht="11.25" customHeight="1">
      <c r="A26" s="2" t="s">
        <v>86</v>
      </c>
      <c r="B26" s="31">
        <v>216</v>
      </c>
      <c r="C26" s="180">
        <v>66</v>
      </c>
      <c r="D26" s="180">
        <v>1</v>
      </c>
      <c r="E26" s="180">
        <v>5</v>
      </c>
      <c r="F26" s="180">
        <v>69</v>
      </c>
      <c r="G26" s="180">
        <v>14</v>
      </c>
      <c r="H26" s="180">
        <v>10</v>
      </c>
      <c r="I26" s="180" t="s">
        <v>142</v>
      </c>
      <c r="J26" s="179">
        <v>5</v>
      </c>
      <c r="K26" s="179">
        <v>7</v>
      </c>
      <c r="L26" s="180">
        <v>18</v>
      </c>
      <c r="M26" s="180">
        <v>4</v>
      </c>
      <c r="N26" s="180">
        <v>17</v>
      </c>
      <c r="O26" s="154"/>
    </row>
    <row r="27" spans="1:16" ht="11.25" customHeight="1">
      <c r="A27" s="2" t="s">
        <v>87</v>
      </c>
      <c r="B27" s="31">
        <v>48</v>
      </c>
      <c r="C27" s="180">
        <v>10</v>
      </c>
      <c r="D27" s="180" t="s">
        <v>142</v>
      </c>
      <c r="E27" s="180" t="s">
        <v>142</v>
      </c>
      <c r="F27" s="180">
        <v>2</v>
      </c>
      <c r="G27" s="180" t="s">
        <v>142</v>
      </c>
      <c r="H27" s="180">
        <v>1</v>
      </c>
      <c r="I27" s="180" t="s">
        <v>142</v>
      </c>
      <c r="J27" s="179">
        <v>1</v>
      </c>
      <c r="K27" s="179">
        <v>7</v>
      </c>
      <c r="L27" s="180">
        <v>20</v>
      </c>
      <c r="M27" s="180" t="s">
        <v>142</v>
      </c>
      <c r="N27" s="180">
        <v>7</v>
      </c>
      <c r="O27" s="154"/>
    </row>
    <row r="28" spans="1:16" s="110" customFormat="1" ht="11.25" customHeight="1">
      <c r="A28" s="32" t="s">
        <v>88</v>
      </c>
      <c r="B28" s="31">
        <v>7</v>
      </c>
      <c r="C28" s="180">
        <v>2</v>
      </c>
      <c r="D28" s="180" t="s">
        <v>142</v>
      </c>
      <c r="E28" s="180" t="s">
        <v>142</v>
      </c>
      <c r="F28" s="180">
        <v>2</v>
      </c>
      <c r="G28" s="180" t="s">
        <v>142</v>
      </c>
      <c r="H28" s="180" t="s">
        <v>142</v>
      </c>
      <c r="I28" s="180" t="s">
        <v>142</v>
      </c>
      <c r="J28" s="179" t="s">
        <v>142</v>
      </c>
      <c r="K28" s="180" t="s">
        <v>142</v>
      </c>
      <c r="L28" s="180" t="s">
        <v>142</v>
      </c>
      <c r="M28" s="180" t="s">
        <v>142</v>
      </c>
      <c r="N28" s="180">
        <v>3</v>
      </c>
      <c r="O28" s="154"/>
    </row>
    <row r="29" spans="1:16" s="110" customFormat="1" ht="11.25" customHeight="1">
      <c r="A29" s="32" t="s">
        <v>89</v>
      </c>
      <c r="B29" s="31">
        <v>9</v>
      </c>
      <c r="C29" s="180">
        <v>2</v>
      </c>
      <c r="D29" s="180" t="s">
        <v>142</v>
      </c>
      <c r="E29" s="180" t="s">
        <v>142</v>
      </c>
      <c r="F29" s="180" t="s">
        <v>142</v>
      </c>
      <c r="G29" s="180" t="s">
        <v>142</v>
      </c>
      <c r="H29" s="180" t="s">
        <v>142</v>
      </c>
      <c r="I29" s="180" t="s">
        <v>142</v>
      </c>
      <c r="J29" s="180" t="s">
        <v>142</v>
      </c>
      <c r="K29" s="180" t="s">
        <v>142</v>
      </c>
      <c r="L29" s="180">
        <v>7</v>
      </c>
      <c r="M29" s="180" t="s">
        <v>142</v>
      </c>
      <c r="N29" s="180" t="s">
        <v>142</v>
      </c>
      <c r="O29" s="154"/>
    </row>
    <row r="30" spans="1:16" s="110" customFormat="1" ht="11.25" customHeight="1">
      <c r="A30" s="1" t="s">
        <v>73</v>
      </c>
      <c r="B30" s="33">
        <v>8</v>
      </c>
      <c r="C30" s="178">
        <v>5</v>
      </c>
      <c r="D30" s="178" t="s">
        <v>142</v>
      </c>
      <c r="E30" s="178" t="s">
        <v>142</v>
      </c>
      <c r="F30" s="178" t="s">
        <v>142</v>
      </c>
      <c r="G30" s="178" t="s">
        <v>142</v>
      </c>
      <c r="H30" s="178" t="s">
        <v>142</v>
      </c>
      <c r="I30" s="178" t="s">
        <v>142</v>
      </c>
      <c r="J30" s="185" t="s">
        <v>142</v>
      </c>
      <c r="K30" s="185" t="s">
        <v>142</v>
      </c>
      <c r="L30" s="178">
        <v>3</v>
      </c>
      <c r="M30" s="178" t="s">
        <v>142</v>
      </c>
      <c r="N30" s="178" t="s">
        <v>142</v>
      </c>
      <c r="O30" s="154"/>
    </row>
    <row r="31" spans="1:16" s="110" customFormat="1" ht="11.25" customHeight="1">
      <c r="A31" s="32"/>
      <c r="B31" s="31"/>
      <c r="C31" s="31"/>
      <c r="D31" s="31"/>
      <c r="E31" s="31"/>
      <c r="F31" s="31"/>
      <c r="G31" s="31"/>
      <c r="H31" s="31"/>
      <c r="I31" s="31"/>
      <c r="J31" s="31"/>
      <c r="K31" s="31"/>
      <c r="L31" s="31"/>
      <c r="M31" s="31"/>
      <c r="N31" s="360"/>
      <c r="O31" s="154"/>
    </row>
    <row r="32" spans="1:16" s="12" customFormat="1" ht="11.25" customHeight="1">
      <c r="A32" s="4" t="s">
        <v>22</v>
      </c>
      <c r="B32" s="31"/>
      <c r="C32" s="31"/>
      <c r="D32" s="31"/>
      <c r="E32" s="31"/>
      <c r="F32" s="31"/>
      <c r="G32" s="31"/>
      <c r="H32" s="31"/>
      <c r="I32" s="31"/>
      <c r="J32" s="31"/>
      <c r="K32" s="31"/>
      <c r="L32" s="31"/>
      <c r="M32" s="31"/>
      <c r="N32" s="31"/>
      <c r="O32" s="31"/>
    </row>
    <row r="33" spans="1:15" s="110" customFormat="1" ht="11.25" customHeight="1">
      <c r="A33" s="32" t="s">
        <v>78</v>
      </c>
      <c r="B33" s="65">
        <v>3</v>
      </c>
      <c r="C33" s="180" t="s">
        <v>142</v>
      </c>
      <c r="D33" s="180" t="s">
        <v>142</v>
      </c>
      <c r="E33" s="180">
        <v>3</v>
      </c>
      <c r="F33" s="180" t="s">
        <v>142</v>
      </c>
      <c r="G33" s="180" t="s">
        <v>142</v>
      </c>
      <c r="H33" s="180" t="s">
        <v>142</v>
      </c>
      <c r="I33" s="180" t="s">
        <v>142</v>
      </c>
      <c r="J33" s="180" t="s">
        <v>142</v>
      </c>
      <c r="K33" s="180" t="s">
        <v>142</v>
      </c>
      <c r="L33" s="180" t="s">
        <v>142</v>
      </c>
      <c r="M33" s="180" t="s">
        <v>142</v>
      </c>
      <c r="N33" s="180" t="s">
        <v>142</v>
      </c>
      <c r="O33" s="154"/>
    </row>
    <row r="34" spans="1:15" ht="11.25" customHeight="1">
      <c r="A34" s="2" t="s">
        <v>79</v>
      </c>
      <c r="B34" s="65">
        <v>12</v>
      </c>
      <c r="C34" s="180">
        <v>5</v>
      </c>
      <c r="D34" s="180">
        <v>1</v>
      </c>
      <c r="E34" s="180">
        <v>2</v>
      </c>
      <c r="F34" s="180" t="s">
        <v>142</v>
      </c>
      <c r="G34" s="180" t="s">
        <v>142</v>
      </c>
      <c r="H34" s="180">
        <v>1</v>
      </c>
      <c r="I34" s="180" t="s">
        <v>142</v>
      </c>
      <c r="J34" s="180" t="s">
        <v>142</v>
      </c>
      <c r="K34" s="180" t="s">
        <v>142</v>
      </c>
      <c r="L34" s="180">
        <v>1</v>
      </c>
      <c r="M34" s="180">
        <v>1</v>
      </c>
      <c r="N34" s="180">
        <v>1</v>
      </c>
      <c r="O34" s="154"/>
    </row>
    <row r="35" spans="1:15" ht="11.25" customHeight="1">
      <c r="A35" s="2" t="s">
        <v>224</v>
      </c>
      <c r="B35" s="65">
        <v>9</v>
      </c>
      <c r="C35" s="180">
        <v>1</v>
      </c>
      <c r="D35" s="180" t="s">
        <v>142</v>
      </c>
      <c r="E35" s="180" t="s">
        <v>142</v>
      </c>
      <c r="F35" s="180">
        <v>3</v>
      </c>
      <c r="G35" s="180">
        <v>1</v>
      </c>
      <c r="H35" s="180">
        <v>2</v>
      </c>
      <c r="I35" s="180" t="s">
        <v>142</v>
      </c>
      <c r="J35" s="180" t="s">
        <v>142</v>
      </c>
      <c r="K35" s="180" t="s">
        <v>142</v>
      </c>
      <c r="L35" s="180">
        <v>1</v>
      </c>
      <c r="M35" s="180">
        <v>1</v>
      </c>
      <c r="N35" s="180" t="s">
        <v>142</v>
      </c>
      <c r="O35" s="154"/>
    </row>
    <row r="36" spans="1:15" ht="11.25" customHeight="1">
      <c r="A36" s="2" t="s">
        <v>80</v>
      </c>
      <c r="B36" s="65">
        <v>67</v>
      </c>
      <c r="C36" s="180">
        <v>17</v>
      </c>
      <c r="D36" s="180" t="s">
        <v>142</v>
      </c>
      <c r="E36" s="180">
        <v>4</v>
      </c>
      <c r="F36" s="180">
        <v>32</v>
      </c>
      <c r="G36" s="180">
        <v>1</v>
      </c>
      <c r="H36" s="180">
        <v>3</v>
      </c>
      <c r="I36" s="180" t="s">
        <v>142</v>
      </c>
      <c r="J36" s="179">
        <v>2</v>
      </c>
      <c r="K36" s="179">
        <v>3</v>
      </c>
      <c r="L36" s="180">
        <v>4</v>
      </c>
      <c r="M36" s="180">
        <v>1</v>
      </c>
      <c r="N36" s="180" t="s">
        <v>142</v>
      </c>
      <c r="O36" s="154"/>
    </row>
    <row r="37" spans="1:15" ht="11.25" customHeight="1">
      <c r="A37" s="2" t="s">
        <v>225</v>
      </c>
      <c r="B37" s="65">
        <v>29</v>
      </c>
      <c r="C37" s="180">
        <v>7</v>
      </c>
      <c r="D37" s="180" t="s">
        <v>142</v>
      </c>
      <c r="E37" s="180" t="s">
        <v>142</v>
      </c>
      <c r="F37" s="180">
        <v>11</v>
      </c>
      <c r="G37" s="180">
        <v>3</v>
      </c>
      <c r="H37" s="180">
        <v>1</v>
      </c>
      <c r="I37" s="180" t="s">
        <v>142</v>
      </c>
      <c r="J37" s="179">
        <v>1</v>
      </c>
      <c r="K37" s="180">
        <v>1</v>
      </c>
      <c r="L37" s="180">
        <v>2</v>
      </c>
      <c r="M37" s="180" t="s">
        <v>142</v>
      </c>
      <c r="N37" s="180">
        <v>3</v>
      </c>
      <c r="O37" s="154"/>
    </row>
    <row r="38" spans="1:15" ht="11.25" customHeight="1">
      <c r="A38" s="2" t="s">
        <v>81</v>
      </c>
      <c r="B38" s="65">
        <v>81</v>
      </c>
      <c r="C38" s="180">
        <v>30</v>
      </c>
      <c r="D38" s="180">
        <v>1</v>
      </c>
      <c r="E38" s="180">
        <v>1</v>
      </c>
      <c r="F38" s="180">
        <v>19</v>
      </c>
      <c r="G38" s="180">
        <v>9</v>
      </c>
      <c r="H38" s="180">
        <v>3</v>
      </c>
      <c r="I38" s="180" t="s">
        <v>142</v>
      </c>
      <c r="J38" s="180" t="s">
        <v>142</v>
      </c>
      <c r="K38" s="179">
        <v>2</v>
      </c>
      <c r="L38" s="180">
        <v>8</v>
      </c>
      <c r="M38" s="180">
        <v>2</v>
      </c>
      <c r="N38" s="180">
        <v>6</v>
      </c>
      <c r="O38" s="154"/>
    </row>
    <row r="39" spans="1:15" ht="11.25" customHeight="1">
      <c r="A39" s="2" t="s">
        <v>226</v>
      </c>
      <c r="B39" s="65">
        <v>4</v>
      </c>
      <c r="C39" s="180" t="s">
        <v>142</v>
      </c>
      <c r="D39" s="180" t="s">
        <v>142</v>
      </c>
      <c r="E39" s="180" t="s">
        <v>142</v>
      </c>
      <c r="F39" s="180">
        <v>2</v>
      </c>
      <c r="G39" s="180" t="s">
        <v>142</v>
      </c>
      <c r="H39" s="180">
        <v>1</v>
      </c>
      <c r="I39" s="180" t="s">
        <v>142</v>
      </c>
      <c r="J39" s="180" t="s">
        <v>142</v>
      </c>
      <c r="K39" s="180" t="s">
        <v>142</v>
      </c>
      <c r="L39" s="180">
        <v>1</v>
      </c>
      <c r="M39" s="180" t="s">
        <v>142</v>
      </c>
      <c r="N39" s="180" t="s">
        <v>142</v>
      </c>
      <c r="O39" s="154"/>
    </row>
    <row r="40" spans="1:15" ht="11.25" customHeight="1">
      <c r="A40" s="2" t="s">
        <v>82</v>
      </c>
      <c r="B40" s="65">
        <v>52</v>
      </c>
      <c r="C40" s="180">
        <v>14</v>
      </c>
      <c r="D40" s="180" t="s">
        <v>142</v>
      </c>
      <c r="E40" s="180" t="s">
        <v>142</v>
      </c>
      <c r="F40" s="180">
        <v>3</v>
      </c>
      <c r="G40" s="180" t="s">
        <v>142</v>
      </c>
      <c r="H40" s="180">
        <v>1</v>
      </c>
      <c r="I40" s="180" t="s">
        <v>142</v>
      </c>
      <c r="J40" s="179">
        <v>3</v>
      </c>
      <c r="K40" s="179">
        <v>7</v>
      </c>
      <c r="L40" s="180">
        <v>20</v>
      </c>
      <c r="M40" s="180" t="s">
        <v>142</v>
      </c>
      <c r="N40" s="180">
        <v>4</v>
      </c>
      <c r="O40" s="154"/>
    </row>
    <row r="41" spans="1:15" s="110" customFormat="1" ht="11.25" customHeight="1">
      <c r="A41" s="32" t="s">
        <v>227</v>
      </c>
      <c r="B41" s="31">
        <v>1</v>
      </c>
      <c r="C41" s="168">
        <v>1</v>
      </c>
      <c r="D41" s="168" t="s">
        <v>142</v>
      </c>
      <c r="E41" s="168" t="s">
        <v>142</v>
      </c>
      <c r="F41" s="168" t="s">
        <v>142</v>
      </c>
      <c r="G41" s="168" t="s">
        <v>142</v>
      </c>
      <c r="H41" s="168" t="s">
        <v>142</v>
      </c>
      <c r="I41" s="168" t="s">
        <v>142</v>
      </c>
      <c r="J41" s="168" t="s">
        <v>142</v>
      </c>
      <c r="K41" s="168" t="s">
        <v>142</v>
      </c>
      <c r="L41" s="168" t="s">
        <v>142</v>
      </c>
      <c r="M41" s="168" t="s">
        <v>142</v>
      </c>
      <c r="N41" s="168" t="s">
        <v>142</v>
      </c>
      <c r="O41" s="154"/>
    </row>
    <row r="42" spans="1:15" s="110" customFormat="1" ht="11.25" customHeight="1">
      <c r="A42" s="32" t="s">
        <v>83</v>
      </c>
      <c r="B42" s="65">
        <v>10</v>
      </c>
      <c r="C42" s="180">
        <v>3</v>
      </c>
      <c r="D42" s="180" t="s">
        <v>142</v>
      </c>
      <c r="E42" s="180" t="s">
        <v>142</v>
      </c>
      <c r="F42" s="180" t="s">
        <v>142</v>
      </c>
      <c r="G42" s="180" t="s">
        <v>142</v>
      </c>
      <c r="H42" s="180" t="s">
        <v>142</v>
      </c>
      <c r="I42" s="180" t="s">
        <v>142</v>
      </c>
      <c r="J42" s="180" t="s">
        <v>142</v>
      </c>
      <c r="K42" s="179">
        <v>1</v>
      </c>
      <c r="L42" s="180">
        <v>4</v>
      </c>
      <c r="M42" s="180" t="s">
        <v>142</v>
      </c>
      <c r="N42" s="180">
        <v>2</v>
      </c>
      <c r="O42" s="154"/>
    </row>
    <row r="43" spans="1:15" ht="11.25" customHeight="1">
      <c r="A43" s="1" t="s">
        <v>73</v>
      </c>
      <c r="B43" s="33">
        <v>51</v>
      </c>
      <c r="C43" s="178">
        <v>18</v>
      </c>
      <c r="D43" s="178" t="s">
        <v>142</v>
      </c>
      <c r="E43" s="178" t="s">
        <v>142</v>
      </c>
      <c r="F43" s="178">
        <v>7</v>
      </c>
      <c r="G43" s="178">
        <v>1</v>
      </c>
      <c r="H43" s="178">
        <v>2</v>
      </c>
      <c r="I43" s="178" t="s">
        <v>142</v>
      </c>
      <c r="J43" s="185" t="s">
        <v>142</v>
      </c>
      <c r="K43" s="185" t="s">
        <v>142</v>
      </c>
      <c r="L43" s="178">
        <v>11</v>
      </c>
      <c r="M43" s="178" t="s">
        <v>142</v>
      </c>
      <c r="N43" s="178">
        <v>12</v>
      </c>
      <c r="O43" s="154"/>
    </row>
    <row r="44" spans="1:15">
      <c r="A44" s="2"/>
      <c r="B44" s="31"/>
      <c r="C44" s="31"/>
      <c r="D44" s="31"/>
      <c r="E44" s="31"/>
      <c r="F44" s="31"/>
      <c r="G44" s="31"/>
      <c r="H44" s="31"/>
      <c r="I44" s="31"/>
      <c r="J44" s="31"/>
      <c r="K44" s="31"/>
      <c r="L44" s="31"/>
      <c r="M44" s="31"/>
      <c r="N44" s="63"/>
      <c r="O44" s="154"/>
    </row>
    <row r="45" spans="1:15" s="110" customFormat="1" ht="11.25" customHeight="1">
      <c r="A45" s="9" t="s">
        <v>143</v>
      </c>
      <c r="B45" s="31"/>
      <c r="C45" s="31"/>
      <c r="D45" s="31"/>
      <c r="E45" s="31"/>
      <c r="F45" s="31"/>
      <c r="G45" s="31"/>
      <c r="H45" s="31"/>
      <c r="I45" s="31"/>
      <c r="J45" s="31"/>
      <c r="K45" s="31"/>
      <c r="L45" s="31"/>
      <c r="M45" s="31"/>
      <c r="N45" s="31"/>
      <c r="O45" s="154"/>
    </row>
    <row r="46" spans="1:15" ht="11.25" customHeight="1">
      <c r="A46" s="2" t="s">
        <v>90</v>
      </c>
      <c r="B46" s="31">
        <v>244</v>
      </c>
      <c r="C46" s="180">
        <v>86</v>
      </c>
      <c r="D46" s="180">
        <v>2</v>
      </c>
      <c r="E46" s="180">
        <v>9</v>
      </c>
      <c r="F46" s="180">
        <v>75</v>
      </c>
      <c r="G46" s="180">
        <v>2</v>
      </c>
      <c r="H46" s="180">
        <v>3</v>
      </c>
      <c r="I46" s="180" t="s">
        <v>142</v>
      </c>
      <c r="J46" s="179">
        <v>2</v>
      </c>
      <c r="K46" s="180">
        <v>8</v>
      </c>
      <c r="L46" s="180">
        <v>35</v>
      </c>
      <c r="M46" s="180">
        <v>5</v>
      </c>
      <c r="N46" s="180">
        <v>17</v>
      </c>
      <c r="O46" s="154"/>
    </row>
    <row r="47" spans="1:15" ht="11.25" customHeight="1">
      <c r="A47" s="2" t="s">
        <v>91</v>
      </c>
      <c r="B47" s="31">
        <v>57</v>
      </c>
      <c r="C47" s="180">
        <v>4</v>
      </c>
      <c r="D47" s="180" t="s">
        <v>142</v>
      </c>
      <c r="E47" s="180">
        <v>1</v>
      </c>
      <c r="F47" s="180">
        <v>2</v>
      </c>
      <c r="G47" s="180">
        <v>13</v>
      </c>
      <c r="H47" s="180">
        <v>11</v>
      </c>
      <c r="I47" s="180" t="s">
        <v>142</v>
      </c>
      <c r="J47" s="179">
        <v>4</v>
      </c>
      <c r="K47" s="180">
        <v>6</v>
      </c>
      <c r="L47" s="180">
        <v>12</v>
      </c>
      <c r="M47" s="180" t="s">
        <v>142</v>
      </c>
      <c r="N47" s="180">
        <v>4</v>
      </c>
      <c r="O47" s="154"/>
    </row>
    <row r="48" spans="1:15" s="110" customFormat="1" ht="11.25" customHeight="1">
      <c r="A48" s="32" t="s">
        <v>92</v>
      </c>
      <c r="B48" s="31" t="s">
        <v>142</v>
      </c>
      <c r="C48" s="180" t="s">
        <v>142</v>
      </c>
      <c r="D48" s="180" t="s">
        <v>142</v>
      </c>
      <c r="E48" s="180" t="s">
        <v>142</v>
      </c>
      <c r="F48" s="180" t="s">
        <v>142</v>
      </c>
      <c r="G48" s="180" t="s">
        <v>142</v>
      </c>
      <c r="H48" s="180" t="s">
        <v>142</v>
      </c>
      <c r="I48" s="180" t="s">
        <v>142</v>
      </c>
      <c r="J48" s="179" t="s">
        <v>142</v>
      </c>
      <c r="K48" s="180" t="s">
        <v>142</v>
      </c>
      <c r="L48" s="180" t="s">
        <v>142</v>
      </c>
      <c r="M48" s="180" t="s">
        <v>142</v>
      </c>
      <c r="N48" s="180" t="s">
        <v>142</v>
      </c>
      <c r="O48" s="154"/>
    </row>
    <row r="49" spans="1:15" ht="11.25" customHeight="1">
      <c r="A49" s="2" t="s">
        <v>93</v>
      </c>
      <c r="B49" s="31">
        <v>4</v>
      </c>
      <c r="C49" s="168">
        <v>3</v>
      </c>
      <c r="D49" s="168" t="s">
        <v>142</v>
      </c>
      <c r="E49" s="168" t="s">
        <v>142</v>
      </c>
      <c r="F49" s="168" t="s">
        <v>142</v>
      </c>
      <c r="G49" s="168" t="s">
        <v>142</v>
      </c>
      <c r="H49" s="168" t="s">
        <v>142</v>
      </c>
      <c r="I49" s="168" t="s">
        <v>142</v>
      </c>
      <c r="J49" s="168" t="s">
        <v>142</v>
      </c>
      <c r="K49" s="168" t="s">
        <v>142</v>
      </c>
      <c r="L49" s="168">
        <v>1</v>
      </c>
      <c r="M49" s="168" t="s">
        <v>142</v>
      </c>
      <c r="N49" s="168" t="s">
        <v>142</v>
      </c>
      <c r="O49" s="154"/>
    </row>
    <row r="50" spans="1:15" s="110" customFormat="1" ht="11.25" customHeight="1">
      <c r="A50" s="1" t="s">
        <v>73</v>
      </c>
      <c r="B50" s="33">
        <v>14</v>
      </c>
      <c r="C50" s="178">
        <v>3</v>
      </c>
      <c r="D50" s="178" t="s">
        <v>142</v>
      </c>
      <c r="E50" s="178" t="s">
        <v>142</v>
      </c>
      <c r="F50" s="178" t="s">
        <v>142</v>
      </c>
      <c r="G50" s="178" t="s">
        <v>142</v>
      </c>
      <c r="H50" s="178" t="s">
        <v>142</v>
      </c>
      <c r="I50" s="178" t="s">
        <v>142</v>
      </c>
      <c r="J50" s="178" t="s">
        <v>142</v>
      </c>
      <c r="K50" s="178" t="s">
        <v>142</v>
      </c>
      <c r="L50" s="178">
        <v>4</v>
      </c>
      <c r="M50" s="178" t="s">
        <v>142</v>
      </c>
      <c r="N50" s="178">
        <v>7</v>
      </c>
      <c r="O50" s="154"/>
    </row>
    <row r="51" spans="1:15" s="110" customFormat="1" ht="11.25" customHeight="1">
      <c r="A51" s="193"/>
      <c r="B51" s="31"/>
      <c r="C51" s="31"/>
      <c r="D51" s="31"/>
      <c r="E51" s="31"/>
      <c r="F51" s="31"/>
      <c r="G51" s="31"/>
      <c r="H51" s="31"/>
      <c r="I51" s="31"/>
      <c r="J51" s="31"/>
      <c r="K51" s="31"/>
      <c r="L51" s="31"/>
      <c r="M51" s="31"/>
      <c r="N51" s="360"/>
      <c r="O51" s="154"/>
    </row>
    <row r="52" spans="1:15" ht="11.25" customHeight="1">
      <c r="A52" s="2"/>
      <c r="B52" s="63"/>
      <c r="C52" s="63"/>
      <c r="D52" s="63"/>
      <c r="E52" s="63"/>
      <c r="F52" s="63"/>
      <c r="G52" s="63"/>
      <c r="H52" s="63"/>
      <c r="I52" s="63"/>
      <c r="J52" s="63"/>
      <c r="K52" s="63"/>
      <c r="L52" s="63"/>
      <c r="M52" s="63"/>
      <c r="N52" s="63"/>
      <c r="O52" s="154"/>
    </row>
    <row r="53" spans="1:15" ht="11.25" customHeight="1">
      <c r="A53" s="4" t="s">
        <v>371</v>
      </c>
      <c r="B53" s="51"/>
      <c r="C53" s="51"/>
      <c r="D53" s="51"/>
      <c r="E53" s="51"/>
      <c r="F53" s="51"/>
      <c r="G53" s="51"/>
      <c r="H53" s="51"/>
      <c r="I53" s="51"/>
      <c r="J53" s="51"/>
      <c r="K53" s="51"/>
      <c r="L53" s="51"/>
      <c r="M53" s="51"/>
      <c r="N53" s="51"/>
      <c r="O53" s="154"/>
    </row>
    <row r="54" spans="1:15" ht="11.25" customHeight="1">
      <c r="A54" s="2" t="s">
        <v>374</v>
      </c>
      <c r="B54" s="202">
        <v>276</v>
      </c>
      <c r="C54" s="202">
        <v>86</v>
      </c>
      <c r="D54" s="202">
        <v>2</v>
      </c>
      <c r="E54" s="202">
        <v>10</v>
      </c>
      <c r="F54" s="202">
        <v>62</v>
      </c>
      <c r="G54" s="202">
        <v>15</v>
      </c>
      <c r="H54" s="202">
        <v>14</v>
      </c>
      <c r="I54" s="202" t="s">
        <v>142</v>
      </c>
      <c r="J54" s="202">
        <v>3</v>
      </c>
      <c r="K54" s="202">
        <v>14</v>
      </c>
      <c r="L54" s="202">
        <v>41</v>
      </c>
      <c r="M54" s="202">
        <v>5</v>
      </c>
      <c r="N54" s="202">
        <v>24</v>
      </c>
      <c r="O54" s="154"/>
    </row>
    <row r="55" spans="1:15" ht="11.25" customHeight="1">
      <c r="A55" s="2" t="s">
        <v>375</v>
      </c>
      <c r="B55" s="202">
        <v>8</v>
      </c>
      <c r="C55" s="202">
        <v>1</v>
      </c>
      <c r="D55" s="202" t="s">
        <v>142</v>
      </c>
      <c r="E55" s="202" t="s">
        <v>142</v>
      </c>
      <c r="F55" s="202">
        <v>3</v>
      </c>
      <c r="G55" s="202" t="s">
        <v>142</v>
      </c>
      <c r="H55" s="202" t="s">
        <v>142</v>
      </c>
      <c r="I55" s="202" t="s">
        <v>142</v>
      </c>
      <c r="J55" s="202">
        <v>1</v>
      </c>
      <c r="K55" s="202" t="s">
        <v>142</v>
      </c>
      <c r="L55" s="202">
        <v>3</v>
      </c>
      <c r="M55" s="202" t="s">
        <v>142</v>
      </c>
      <c r="N55" s="202" t="s">
        <v>142</v>
      </c>
      <c r="O55" s="154"/>
    </row>
    <row r="56" spans="1:15" ht="11.25" customHeight="1">
      <c r="A56" s="2" t="s">
        <v>376</v>
      </c>
      <c r="B56" s="202">
        <v>16</v>
      </c>
      <c r="C56" s="202">
        <v>3</v>
      </c>
      <c r="D56" s="202" t="s">
        <v>142</v>
      </c>
      <c r="E56" s="202" t="s">
        <v>142</v>
      </c>
      <c r="F56" s="202">
        <v>7</v>
      </c>
      <c r="G56" s="202" t="s">
        <v>142</v>
      </c>
      <c r="H56" s="202" t="s">
        <v>142</v>
      </c>
      <c r="I56" s="202" t="s">
        <v>142</v>
      </c>
      <c r="J56" s="202" t="s">
        <v>142</v>
      </c>
      <c r="K56" s="202" t="s">
        <v>142</v>
      </c>
      <c r="L56" s="202">
        <v>6</v>
      </c>
      <c r="M56" s="202" t="s">
        <v>142</v>
      </c>
      <c r="N56" s="202" t="s">
        <v>142</v>
      </c>
      <c r="O56" s="154"/>
    </row>
    <row r="57" spans="1:15" ht="11.25" customHeight="1">
      <c r="A57" s="2" t="s">
        <v>377</v>
      </c>
      <c r="B57" s="202">
        <v>6</v>
      </c>
      <c r="C57" s="202" t="s">
        <v>142</v>
      </c>
      <c r="D57" s="202" t="s">
        <v>142</v>
      </c>
      <c r="E57" s="202" t="s">
        <v>142</v>
      </c>
      <c r="F57" s="202">
        <v>4</v>
      </c>
      <c r="G57" s="202" t="s">
        <v>142</v>
      </c>
      <c r="H57" s="202" t="s">
        <v>142</v>
      </c>
      <c r="I57" s="202" t="s">
        <v>142</v>
      </c>
      <c r="J57" s="202">
        <v>1</v>
      </c>
      <c r="K57" s="202" t="s">
        <v>142</v>
      </c>
      <c r="L57" s="202">
        <v>1</v>
      </c>
      <c r="M57" s="202" t="s">
        <v>142</v>
      </c>
      <c r="N57" s="202" t="s">
        <v>142</v>
      </c>
      <c r="O57" s="154"/>
    </row>
    <row r="58" spans="1:15" ht="11.25" customHeight="1">
      <c r="A58" s="1" t="s">
        <v>73</v>
      </c>
      <c r="B58" s="201">
        <v>13</v>
      </c>
      <c r="C58" s="201">
        <v>6</v>
      </c>
      <c r="D58" s="201" t="s">
        <v>142</v>
      </c>
      <c r="E58" s="201" t="s">
        <v>142</v>
      </c>
      <c r="F58" s="201">
        <v>1</v>
      </c>
      <c r="G58" s="201" t="s">
        <v>142</v>
      </c>
      <c r="H58" s="201" t="s">
        <v>142</v>
      </c>
      <c r="I58" s="201" t="s">
        <v>142</v>
      </c>
      <c r="J58" s="201">
        <v>1</v>
      </c>
      <c r="K58" s="201" t="s">
        <v>142</v>
      </c>
      <c r="L58" s="201">
        <v>1</v>
      </c>
      <c r="M58" s="201" t="s">
        <v>142</v>
      </c>
      <c r="N58" s="201">
        <v>4</v>
      </c>
      <c r="O58" s="154"/>
    </row>
    <row r="59" spans="1:15" ht="11.25" customHeight="1">
      <c r="A59" s="2"/>
      <c r="B59" s="31"/>
      <c r="C59" s="31"/>
      <c r="D59" s="31"/>
      <c r="E59" s="31"/>
      <c r="F59" s="31"/>
      <c r="G59" s="31"/>
      <c r="H59" s="31"/>
      <c r="I59" s="31"/>
      <c r="J59" s="31"/>
      <c r="K59" s="31"/>
      <c r="L59" s="31"/>
      <c r="M59" s="31"/>
      <c r="N59" s="63"/>
      <c r="O59" s="154"/>
    </row>
    <row r="60" spans="1:15" s="110" customFormat="1" ht="11.25" customHeight="1">
      <c r="A60" s="32"/>
      <c r="B60" s="31"/>
      <c r="C60" s="31"/>
      <c r="D60" s="31"/>
      <c r="E60" s="31"/>
      <c r="F60" s="31"/>
      <c r="G60" s="31"/>
      <c r="H60" s="31"/>
      <c r="I60" s="31"/>
      <c r="J60" s="31"/>
      <c r="K60" s="31"/>
      <c r="L60" s="31"/>
      <c r="M60" s="31"/>
      <c r="N60" s="360"/>
      <c r="O60" s="154"/>
    </row>
    <row r="61" spans="1:15" s="114" customFormat="1" ht="11.25" customHeight="1">
      <c r="A61" s="9" t="s">
        <v>269</v>
      </c>
      <c r="B61" s="30"/>
      <c r="C61" s="30"/>
      <c r="D61" s="30"/>
      <c r="E61" s="30"/>
      <c r="F61" s="30"/>
      <c r="G61" s="30"/>
      <c r="H61" s="30"/>
      <c r="I61" s="30"/>
      <c r="J61" s="30"/>
      <c r="K61" s="30"/>
      <c r="L61" s="30"/>
      <c r="M61" s="30"/>
      <c r="N61" s="30"/>
      <c r="O61" s="154"/>
    </row>
    <row r="62" spans="1:15" ht="11.25" customHeight="1">
      <c r="A62" s="2" t="s">
        <v>70</v>
      </c>
      <c r="B62" s="31">
        <v>195</v>
      </c>
      <c r="C62" s="180">
        <v>69</v>
      </c>
      <c r="D62" s="180">
        <v>1</v>
      </c>
      <c r="E62" s="180">
        <v>5</v>
      </c>
      <c r="F62" s="180">
        <v>30</v>
      </c>
      <c r="G62" s="180">
        <v>11</v>
      </c>
      <c r="H62" s="180">
        <v>12</v>
      </c>
      <c r="I62" s="180" t="s">
        <v>142</v>
      </c>
      <c r="J62" s="179">
        <v>3</v>
      </c>
      <c r="K62" s="180">
        <v>12</v>
      </c>
      <c r="L62" s="180">
        <v>28</v>
      </c>
      <c r="M62" s="180">
        <v>4</v>
      </c>
      <c r="N62" s="180">
        <v>20</v>
      </c>
      <c r="O62" s="154"/>
    </row>
    <row r="63" spans="1:15" ht="11.25" customHeight="1">
      <c r="A63" s="2" t="s">
        <v>71</v>
      </c>
      <c r="B63" s="31">
        <v>56</v>
      </c>
      <c r="C63" s="180">
        <v>15</v>
      </c>
      <c r="D63" s="180" t="s">
        <v>142</v>
      </c>
      <c r="E63" s="180">
        <v>4</v>
      </c>
      <c r="F63" s="180">
        <v>18</v>
      </c>
      <c r="G63" s="180" t="s">
        <v>142</v>
      </c>
      <c r="H63" s="180">
        <v>2</v>
      </c>
      <c r="I63" s="180" t="s">
        <v>142</v>
      </c>
      <c r="J63" s="179">
        <v>1</v>
      </c>
      <c r="K63" s="180">
        <v>2</v>
      </c>
      <c r="L63" s="180">
        <v>14</v>
      </c>
      <c r="M63" s="180" t="s">
        <v>142</v>
      </c>
      <c r="N63" s="180" t="s">
        <v>142</v>
      </c>
      <c r="O63" s="154"/>
    </row>
    <row r="64" spans="1:15" ht="11.25" customHeight="1">
      <c r="A64" s="2" t="s">
        <v>72</v>
      </c>
      <c r="B64" s="31">
        <v>56</v>
      </c>
      <c r="C64" s="168">
        <v>7</v>
      </c>
      <c r="D64" s="180">
        <v>1</v>
      </c>
      <c r="E64" s="180">
        <v>1</v>
      </c>
      <c r="F64" s="168">
        <v>28</v>
      </c>
      <c r="G64" s="168">
        <v>4</v>
      </c>
      <c r="H64" s="168">
        <v>0</v>
      </c>
      <c r="I64" s="180">
        <v>0</v>
      </c>
      <c r="J64" s="180">
        <v>1</v>
      </c>
      <c r="K64" s="180">
        <v>0</v>
      </c>
      <c r="L64" s="168">
        <v>9</v>
      </c>
      <c r="M64" s="180">
        <v>1</v>
      </c>
      <c r="N64" s="168">
        <v>4</v>
      </c>
      <c r="O64" s="154"/>
    </row>
    <row r="65" spans="1:15" s="101" customFormat="1" ht="11.25" customHeight="1">
      <c r="A65" s="27" t="s">
        <v>228</v>
      </c>
      <c r="B65" s="100">
        <v>10</v>
      </c>
      <c r="C65" s="184">
        <v>2</v>
      </c>
      <c r="D65" s="184" t="s">
        <v>142</v>
      </c>
      <c r="E65" s="184" t="s">
        <v>142</v>
      </c>
      <c r="F65" s="184">
        <v>4</v>
      </c>
      <c r="G65" s="184" t="s">
        <v>142</v>
      </c>
      <c r="H65" s="184" t="s">
        <v>142</v>
      </c>
      <c r="I65" s="184" t="s">
        <v>142</v>
      </c>
      <c r="J65" s="184" t="s">
        <v>142</v>
      </c>
      <c r="K65" s="184" t="s">
        <v>142</v>
      </c>
      <c r="L65" s="184">
        <v>3</v>
      </c>
      <c r="M65" s="184">
        <v>1</v>
      </c>
      <c r="N65" s="184" t="s">
        <v>142</v>
      </c>
      <c r="O65" s="396"/>
    </row>
    <row r="66" spans="1:15" s="101" customFormat="1" ht="11.25" customHeight="1">
      <c r="A66" s="27" t="s">
        <v>229</v>
      </c>
      <c r="B66" s="100">
        <v>39</v>
      </c>
      <c r="C66" s="184">
        <v>4</v>
      </c>
      <c r="D66" s="184">
        <v>1</v>
      </c>
      <c r="E66" s="184">
        <v>1</v>
      </c>
      <c r="F66" s="184">
        <v>23</v>
      </c>
      <c r="G66" s="184">
        <v>2</v>
      </c>
      <c r="H66" s="184" t="s">
        <v>142</v>
      </c>
      <c r="I66" s="184" t="s">
        <v>142</v>
      </c>
      <c r="J66" s="184" t="s">
        <v>142</v>
      </c>
      <c r="K66" s="184" t="s">
        <v>142</v>
      </c>
      <c r="L66" s="184">
        <v>4</v>
      </c>
      <c r="M66" s="184" t="s">
        <v>142</v>
      </c>
      <c r="N66" s="184">
        <v>4</v>
      </c>
      <c r="O66" s="396"/>
    </row>
    <row r="67" spans="1:15" s="101" customFormat="1" ht="11.25" customHeight="1">
      <c r="A67" s="27" t="s">
        <v>230</v>
      </c>
      <c r="B67" s="100">
        <v>7</v>
      </c>
      <c r="C67" s="184">
        <v>1</v>
      </c>
      <c r="D67" s="184" t="s">
        <v>142</v>
      </c>
      <c r="E67" s="184" t="s">
        <v>142</v>
      </c>
      <c r="F67" s="184">
        <v>1</v>
      </c>
      <c r="G67" s="184">
        <v>2</v>
      </c>
      <c r="H67" s="184" t="s">
        <v>142</v>
      </c>
      <c r="I67" s="184" t="s">
        <v>142</v>
      </c>
      <c r="J67" s="184">
        <v>1</v>
      </c>
      <c r="K67" s="184" t="s">
        <v>142</v>
      </c>
      <c r="L67" s="184">
        <v>2</v>
      </c>
      <c r="M67" s="184" t="s">
        <v>142</v>
      </c>
      <c r="N67" s="184" t="s">
        <v>142</v>
      </c>
      <c r="O67" s="396"/>
    </row>
    <row r="68" spans="1:15" ht="11.25" customHeight="1">
      <c r="A68" s="1" t="s">
        <v>73</v>
      </c>
      <c r="B68" s="33">
        <v>12</v>
      </c>
      <c r="C68" s="178">
        <v>5</v>
      </c>
      <c r="D68" s="178" t="s">
        <v>142</v>
      </c>
      <c r="E68" s="178" t="s">
        <v>142</v>
      </c>
      <c r="F68" s="178">
        <v>1</v>
      </c>
      <c r="G68" s="178" t="s">
        <v>142</v>
      </c>
      <c r="H68" s="178" t="s">
        <v>142</v>
      </c>
      <c r="I68" s="178" t="s">
        <v>142</v>
      </c>
      <c r="J68" s="185">
        <v>1</v>
      </c>
      <c r="K68" s="178" t="s">
        <v>142</v>
      </c>
      <c r="L68" s="178">
        <v>1</v>
      </c>
      <c r="M68" s="178" t="s">
        <v>142</v>
      </c>
      <c r="N68" s="178">
        <v>4</v>
      </c>
      <c r="O68" s="154"/>
    </row>
    <row r="69" spans="1:15" s="110" customFormat="1" ht="11.25" customHeight="1">
      <c r="A69" s="32"/>
      <c r="B69" s="31"/>
      <c r="C69" s="31"/>
      <c r="D69" s="31"/>
      <c r="E69" s="31"/>
      <c r="F69" s="31"/>
      <c r="G69" s="31"/>
      <c r="H69" s="31"/>
      <c r="I69" s="31"/>
      <c r="J69" s="31"/>
      <c r="K69" s="31"/>
      <c r="L69" s="31"/>
      <c r="M69" s="31"/>
      <c r="N69" s="360"/>
      <c r="O69" s="154"/>
    </row>
    <row r="70" spans="1:15" s="114" customFormat="1" ht="11.25" customHeight="1">
      <c r="A70" s="9" t="s">
        <v>74</v>
      </c>
      <c r="B70" s="31"/>
      <c r="C70" s="31"/>
      <c r="D70" s="31"/>
      <c r="E70" s="31"/>
      <c r="F70" s="31"/>
      <c r="G70" s="31"/>
      <c r="H70" s="31"/>
      <c r="I70" s="31"/>
      <c r="J70" s="31"/>
      <c r="K70" s="31"/>
      <c r="L70" s="31"/>
      <c r="M70" s="31"/>
      <c r="N70" s="31"/>
      <c r="O70" s="154"/>
    </row>
    <row r="71" spans="1:15" ht="11.25" customHeight="1">
      <c r="A71" s="2" t="s">
        <v>75</v>
      </c>
      <c r="B71" s="31">
        <v>186</v>
      </c>
      <c r="C71" s="180">
        <v>45</v>
      </c>
      <c r="D71" s="180">
        <v>2</v>
      </c>
      <c r="E71" s="180">
        <v>7</v>
      </c>
      <c r="F71" s="180">
        <v>49</v>
      </c>
      <c r="G71" s="180">
        <v>11</v>
      </c>
      <c r="H71" s="180">
        <v>11</v>
      </c>
      <c r="I71" s="180" t="s">
        <v>142</v>
      </c>
      <c r="J71" s="180">
        <v>2</v>
      </c>
      <c r="K71" s="180">
        <v>12</v>
      </c>
      <c r="L71" s="180">
        <v>29</v>
      </c>
      <c r="M71" s="180">
        <v>2</v>
      </c>
      <c r="N71" s="180">
        <v>16</v>
      </c>
      <c r="O71" s="154"/>
    </row>
    <row r="72" spans="1:15" ht="11.25" customHeight="1">
      <c r="A72" s="2" t="s">
        <v>76</v>
      </c>
      <c r="B72" s="31">
        <v>102</v>
      </c>
      <c r="C72" s="180">
        <v>35</v>
      </c>
      <c r="D72" s="180" t="s">
        <v>142</v>
      </c>
      <c r="E72" s="180">
        <v>2</v>
      </c>
      <c r="F72" s="180">
        <v>24</v>
      </c>
      <c r="G72" s="180">
        <v>4</v>
      </c>
      <c r="H72" s="180">
        <v>3</v>
      </c>
      <c r="I72" s="180" t="s">
        <v>142</v>
      </c>
      <c r="J72" s="180">
        <v>3</v>
      </c>
      <c r="K72" s="180">
        <v>1</v>
      </c>
      <c r="L72" s="180">
        <v>20</v>
      </c>
      <c r="M72" s="180">
        <v>2</v>
      </c>
      <c r="N72" s="180">
        <v>8</v>
      </c>
      <c r="O72" s="154"/>
    </row>
    <row r="73" spans="1:15" s="101" customFormat="1" ht="11.25" customHeight="1">
      <c r="A73" s="27" t="s">
        <v>231</v>
      </c>
      <c r="B73" s="100">
        <v>35</v>
      </c>
      <c r="C73" s="184">
        <v>12</v>
      </c>
      <c r="D73" s="184" t="s">
        <v>142</v>
      </c>
      <c r="E73" s="184">
        <v>2</v>
      </c>
      <c r="F73" s="184">
        <v>3</v>
      </c>
      <c r="G73" s="184">
        <v>3</v>
      </c>
      <c r="H73" s="184" t="s">
        <v>142</v>
      </c>
      <c r="I73" s="184" t="s">
        <v>142</v>
      </c>
      <c r="J73" s="184">
        <v>2</v>
      </c>
      <c r="K73" s="184">
        <v>1</v>
      </c>
      <c r="L73" s="184">
        <v>9</v>
      </c>
      <c r="M73" s="184" t="s">
        <v>142</v>
      </c>
      <c r="N73" s="184">
        <v>3</v>
      </c>
      <c r="O73" s="396"/>
    </row>
    <row r="74" spans="1:15" ht="11.25" customHeight="1">
      <c r="A74" s="2" t="s">
        <v>77</v>
      </c>
      <c r="B74" s="31">
        <v>21</v>
      </c>
      <c r="C74" s="180">
        <v>12</v>
      </c>
      <c r="D74" s="180" t="s">
        <v>142</v>
      </c>
      <c r="E74" s="180">
        <v>1</v>
      </c>
      <c r="F74" s="180">
        <v>4</v>
      </c>
      <c r="G74" s="180" t="s">
        <v>142</v>
      </c>
      <c r="H74" s="180" t="s">
        <v>142</v>
      </c>
      <c r="I74" s="180" t="s">
        <v>142</v>
      </c>
      <c r="J74" s="180" t="s">
        <v>142</v>
      </c>
      <c r="K74" s="180">
        <v>1</v>
      </c>
      <c r="L74" s="180">
        <v>1</v>
      </c>
      <c r="M74" s="180">
        <v>1</v>
      </c>
      <c r="N74" s="180">
        <v>1</v>
      </c>
      <c r="O74" s="154"/>
    </row>
    <row r="75" spans="1:15" s="115" customFormat="1" ht="11.25" customHeight="1">
      <c r="A75" s="106" t="s">
        <v>231</v>
      </c>
      <c r="B75" s="100">
        <v>4</v>
      </c>
      <c r="C75" s="184">
        <v>1</v>
      </c>
      <c r="D75" s="184" t="s">
        <v>142</v>
      </c>
      <c r="E75" s="184" t="s">
        <v>142</v>
      </c>
      <c r="F75" s="184" t="s">
        <v>142</v>
      </c>
      <c r="G75" s="184" t="s">
        <v>142</v>
      </c>
      <c r="H75" s="184" t="s">
        <v>142</v>
      </c>
      <c r="I75" s="184" t="s">
        <v>142</v>
      </c>
      <c r="J75" s="184" t="s">
        <v>142</v>
      </c>
      <c r="K75" s="184">
        <v>1</v>
      </c>
      <c r="L75" s="184">
        <v>1</v>
      </c>
      <c r="M75" s="184" t="s">
        <v>142</v>
      </c>
      <c r="N75" s="184">
        <v>1</v>
      </c>
      <c r="O75" s="396"/>
    </row>
    <row r="76" spans="1:15" ht="11.25" customHeight="1">
      <c r="A76" s="1" t="s">
        <v>73</v>
      </c>
      <c r="B76" s="33">
        <v>10</v>
      </c>
      <c r="C76" s="178">
        <v>4</v>
      </c>
      <c r="D76" s="178" t="s">
        <v>142</v>
      </c>
      <c r="E76" s="178" t="s">
        <v>142</v>
      </c>
      <c r="F76" s="178" t="s">
        <v>142</v>
      </c>
      <c r="G76" s="178" t="s">
        <v>142</v>
      </c>
      <c r="H76" s="178" t="s">
        <v>142</v>
      </c>
      <c r="I76" s="178" t="s">
        <v>142</v>
      </c>
      <c r="J76" s="178">
        <v>1</v>
      </c>
      <c r="K76" s="178" t="s">
        <v>142</v>
      </c>
      <c r="L76" s="178">
        <v>2</v>
      </c>
      <c r="M76" s="178" t="s">
        <v>142</v>
      </c>
      <c r="N76" s="178">
        <v>3</v>
      </c>
      <c r="O76" s="154"/>
    </row>
    <row r="77" spans="1:15" ht="11.25" customHeight="1">
      <c r="A77" s="2"/>
      <c r="B77" s="31"/>
      <c r="C77" s="31"/>
      <c r="D77" s="31"/>
      <c r="E77" s="31"/>
      <c r="F77" s="31"/>
      <c r="G77" s="31"/>
      <c r="H77" s="31"/>
      <c r="I77" s="31"/>
      <c r="J77" s="31"/>
      <c r="K77" s="31"/>
      <c r="L77" s="31"/>
      <c r="M77" s="31"/>
    </row>
    <row r="78" spans="1:15" ht="11.25" customHeight="1">
      <c r="A78" s="2"/>
      <c r="B78" s="51"/>
      <c r="C78" s="2"/>
      <c r="D78" s="2"/>
      <c r="E78" s="2"/>
      <c r="F78" s="2"/>
      <c r="G78" s="2"/>
      <c r="H78" s="2"/>
      <c r="I78" s="2"/>
      <c r="J78" s="2"/>
      <c r="K78" s="60"/>
      <c r="L78" s="61"/>
      <c r="M78" s="59"/>
    </row>
    <row r="79" spans="1:15" ht="11.25" customHeight="1">
      <c r="A79" s="27"/>
      <c r="B79" s="51"/>
      <c r="C79" s="2"/>
      <c r="D79" s="2"/>
      <c r="E79" s="2"/>
      <c r="F79" s="2"/>
      <c r="G79" s="2"/>
      <c r="H79" s="2"/>
      <c r="I79" s="2"/>
      <c r="J79" s="2"/>
      <c r="K79" s="60"/>
      <c r="L79" s="61"/>
      <c r="M79" s="59"/>
    </row>
    <row r="80" spans="1:15" ht="11.25" customHeight="1">
      <c r="A80" s="2"/>
      <c r="B80" s="51"/>
      <c r="C80" s="2"/>
      <c r="D80" s="2"/>
      <c r="E80" s="2"/>
      <c r="F80" s="2"/>
      <c r="G80" s="2"/>
      <c r="H80" s="2"/>
      <c r="I80" s="2"/>
      <c r="J80" s="2"/>
      <c r="K80" s="60"/>
      <c r="L80" s="61"/>
      <c r="M80" s="59"/>
    </row>
    <row r="81" spans="1:13" ht="11.25" customHeight="1">
      <c r="A81" s="2"/>
      <c r="B81" s="51"/>
      <c r="C81" s="2"/>
      <c r="D81" s="2"/>
      <c r="E81" s="2"/>
      <c r="F81" s="2"/>
      <c r="G81" s="2"/>
      <c r="H81" s="2"/>
      <c r="I81" s="2"/>
      <c r="J81" s="2"/>
      <c r="K81" s="60"/>
      <c r="L81" s="61"/>
      <c r="M81" s="59"/>
    </row>
    <row r="82" spans="1:13" ht="11.25" customHeight="1">
      <c r="A82" s="2"/>
      <c r="B82" s="51"/>
      <c r="C82" s="2"/>
      <c r="D82" s="2"/>
      <c r="E82" s="2"/>
      <c r="F82" s="2"/>
      <c r="G82" s="2"/>
      <c r="H82" s="2"/>
      <c r="I82" s="2"/>
      <c r="J82" s="2"/>
      <c r="K82" s="60"/>
      <c r="L82" s="61"/>
      <c r="M82" s="59"/>
    </row>
    <row r="83" spans="1:13" ht="11.25" customHeight="1">
      <c r="A83" s="2"/>
      <c r="B83" s="51"/>
      <c r="C83" s="2"/>
      <c r="D83" s="2"/>
      <c r="E83" s="2"/>
      <c r="F83" s="2"/>
      <c r="G83" s="2"/>
      <c r="H83" s="2"/>
      <c r="I83" s="2"/>
      <c r="J83" s="2"/>
      <c r="K83" s="60"/>
      <c r="L83" s="61"/>
      <c r="M83" s="59"/>
    </row>
    <row r="84" spans="1:13" ht="11.25" customHeight="1">
      <c r="A84" s="2"/>
      <c r="B84" s="51"/>
      <c r="C84" s="2"/>
      <c r="D84" s="2"/>
      <c r="E84" s="2"/>
      <c r="F84" s="2"/>
      <c r="G84" s="2"/>
      <c r="H84" s="2"/>
      <c r="I84" s="2"/>
      <c r="J84" s="2"/>
      <c r="K84" s="60"/>
      <c r="L84" s="61"/>
      <c r="M84" s="59"/>
    </row>
    <row r="85" spans="1:13" ht="11.25" customHeight="1">
      <c r="A85" s="2"/>
      <c r="B85" s="51"/>
      <c r="C85" s="2"/>
      <c r="D85" s="2"/>
      <c r="E85" s="2"/>
      <c r="F85" s="2"/>
      <c r="G85" s="2"/>
      <c r="H85" s="2"/>
      <c r="I85" s="2"/>
      <c r="J85" s="2"/>
      <c r="K85" s="60"/>
      <c r="L85" s="61"/>
      <c r="M85" s="59"/>
    </row>
    <row r="86" spans="1:13" ht="11.25" customHeight="1">
      <c r="A86" s="2"/>
      <c r="B86" s="51"/>
      <c r="C86" s="2"/>
      <c r="D86" s="2"/>
      <c r="E86" s="2"/>
      <c r="F86" s="2"/>
      <c r="G86" s="2"/>
      <c r="H86" s="2"/>
      <c r="I86" s="2"/>
      <c r="J86" s="2"/>
      <c r="K86" s="60"/>
      <c r="L86" s="61"/>
      <c r="M86" s="59"/>
    </row>
    <row r="87" spans="1:13" ht="11.25" customHeight="1">
      <c r="A87" s="2"/>
      <c r="B87" s="51"/>
      <c r="C87" s="2"/>
      <c r="D87" s="2"/>
      <c r="E87" s="2"/>
      <c r="F87" s="2"/>
      <c r="G87" s="2"/>
      <c r="H87" s="2"/>
      <c r="I87" s="2"/>
      <c r="J87" s="2"/>
      <c r="K87" s="60"/>
      <c r="L87" s="61"/>
      <c r="M87" s="59"/>
    </row>
    <row r="88" spans="1:13" ht="11.25" customHeight="1">
      <c r="A88" s="2"/>
      <c r="B88" s="51"/>
      <c r="C88" s="2"/>
      <c r="D88" s="2"/>
      <c r="E88" s="2"/>
      <c r="F88" s="2"/>
      <c r="G88" s="2"/>
      <c r="H88" s="2"/>
      <c r="I88" s="2"/>
      <c r="J88" s="2"/>
      <c r="K88" s="60"/>
      <c r="L88" s="61"/>
      <c r="M88" s="59"/>
    </row>
    <row r="89" spans="1:13" ht="11.25" customHeight="1">
      <c r="A89" s="2"/>
      <c r="B89" s="51"/>
      <c r="C89" s="2"/>
      <c r="D89" s="2"/>
      <c r="E89" s="2"/>
      <c r="F89" s="2"/>
      <c r="G89" s="2"/>
      <c r="H89" s="2"/>
      <c r="I89" s="2"/>
      <c r="J89" s="2"/>
      <c r="K89" s="60"/>
      <c r="L89" s="61"/>
      <c r="M89" s="59"/>
    </row>
    <row r="90" spans="1:13" ht="11.25" customHeight="1">
      <c r="A90" s="2"/>
      <c r="B90" s="51"/>
      <c r="C90" s="2"/>
      <c r="D90" s="2"/>
      <c r="E90" s="2"/>
      <c r="F90" s="2"/>
      <c r="G90" s="2"/>
      <c r="H90" s="2"/>
      <c r="I90" s="2"/>
      <c r="J90" s="2"/>
      <c r="K90" s="60"/>
      <c r="L90" s="61"/>
      <c r="M90" s="59"/>
    </row>
    <row r="91" spans="1:13" ht="11.25" customHeight="1">
      <c r="A91" s="2"/>
      <c r="B91" s="51"/>
      <c r="C91" s="2"/>
      <c r="D91" s="2"/>
      <c r="E91" s="2"/>
      <c r="F91" s="2"/>
      <c r="G91" s="2"/>
      <c r="H91" s="2"/>
      <c r="I91" s="2"/>
      <c r="J91" s="2"/>
      <c r="K91" s="60"/>
      <c r="L91" s="61"/>
      <c r="M91" s="59"/>
    </row>
    <row r="92" spans="1:13" ht="11.25" customHeight="1">
      <c r="A92" s="2"/>
      <c r="B92" s="51"/>
      <c r="C92" s="2"/>
      <c r="D92" s="2"/>
      <c r="E92" s="2"/>
      <c r="F92" s="2"/>
      <c r="G92" s="2"/>
      <c r="H92" s="2"/>
      <c r="I92" s="2"/>
      <c r="J92" s="2"/>
      <c r="K92" s="60"/>
      <c r="L92" s="61"/>
      <c r="M92" s="59"/>
    </row>
    <row r="93" spans="1:13" ht="11.25" customHeight="1">
      <c r="A93" s="2"/>
      <c r="B93" s="51"/>
      <c r="C93" s="2"/>
      <c r="D93" s="2"/>
      <c r="E93" s="2"/>
      <c r="F93" s="2"/>
      <c r="G93" s="2"/>
      <c r="H93" s="2"/>
      <c r="I93" s="2"/>
      <c r="J93" s="2"/>
      <c r="K93" s="60"/>
      <c r="L93" s="61"/>
      <c r="M93" s="59"/>
    </row>
    <row r="94" spans="1:13" ht="11.25" customHeight="1">
      <c r="A94" s="2"/>
      <c r="B94" s="51"/>
      <c r="C94" s="2"/>
      <c r="D94" s="2"/>
      <c r="E94" s="2"/>
      <c r="F94" s="2"/>
      <c r="G94" s="2"/>
      <c r="H94" s="2"/>
      <c r="I94" s="2"/>
      <c r="J94" s="2"/>
      <c r="K94" s="60"/>
      <c r="L94" s="61"/>
      <c r="M94" s="59"/>
    </row>
    <row r="95" spans="1:13" ht="11.25" customHeight="1">
      <c r="A95" s="2"/>
      <c r="B95" s="51"/>
      <c r="C95" s="2"/>
      <c r="D95" s="2"/>
      <c r="E95" s="2"/>
      <c r="F95" s="2"/>
      <c r="G95" s="2"/>
      <c r="H95" s="2"/>
      <c r="I95" s="2"/>
      <c r="J95" s="2"/>
      <c r="K95" s="60"/>
      <c r="L95" s="61"/>
      <c r="M95" s="59"/>
    </row>
    <row r="96" spans="1:13" ht="11.25" customHeight="1">
      <c r="A96" s="2"/>
      <c r="B96" s="51"/>
      <c r="C96" s="2"/>
      <c r="D96" s="2"/>
      <c r="E96" s="2"/>
      <c r="F96" s="2"/>
      <c r="G96" s="2"/>
      <c r="H96" s="2"/>
      <c r="I96" s="2"/>
      <c r="J96" s="2"/>
      <c r="K96" s="60"/>
      <c r="L96" s="61"/>
      <c r="M96" s="59"/>
    </row>
    <row r="97" spans="1:13" ht="11.25" customHeight="1">
      <c r="A97" s="2"/>
      <c r="B97" s="51"/>
      <c r="C97" s="2"/>
      <c r="D97" s="2"/>
      <c r="E97" s="2"/>
      <c r="F97" s="2"/>
      <c r="G97" s="2"/>
      <c r="H97" s="2"/>
      <c r="I97" s="2"/>
      <c r="J97" s="2"/>
      <c r="K97" s="60"/>
      <c r="L97" s="61"/>
      <c r="M97" s="59"/>
    </row>
    <row r="98" spans="1:13" ht="11.25" customHeight="1">
      <c r="A98" s="2"/>
      <c r="B98" s="51"/>
      <c r="C98" s="2"/>
      <c r="D98" s="2"/>
      <c r="E98" s="2"/>
      <c r="F98" s="2"/>
      <c r="G98" s="2"/>
      <c r="H98" s="2"/>
      <c r="I98" s="2"/>
      <c r="J98" s="2"/>
      <c r="K98" s="60"/>
      <c r="L98" s="61"/>
      <c r="M98" s="59"/>
    </row>
    <row r="99" spans="1:13" ht="11.25" customHeight="1">
      <c r="A99" s="2"/>
      <c r="B99" s="51"/>
      <c r="C99" s="2"/>
      <c r="D99" s="2"/>
      <c r="E99" s="2"/>
      <c r="F99" s="2"/>
      <c r="G99" s="2"/>
      <c r="H99" s="2"/>
      <c r="I99" s="2"/>
      <c r="J99" s="2"/>
      <c r="K99" s="60"/>
      <c r="L99" s="61"/>
      <c r="M99" s="59"/>
    </row>
    <row r="100" spans="1:13" ht="11.25" customHeight="1">
      <c r="A100" s="2"/>
      <c r="B100" s="51"/>
      <c r="C100" s="2"/>
      <c r="D100" s="2"/>
      <c r="E100" s="2"/>
      <c r="F100" s="2"/>
      <c r="G100" s="2"/>
      <c r="H100" s="2"/>
      <c r="I100" s="2"/>
      <c r="J100" s="2"/>
      <c r="K100" s="60"/>
      <c r="L100" s="61"/>
      <c r="M100" s="59"/>
    </row>
    <row r="101" spans="1:13" ht="11.25" customHeight="1">
      <c r="A101" s="2"/>
      <c r="B101" s="51"/>
      <c r="C101" s="2"/>
      <c r="D101" s="2"/>
      <c r="E101" s="2"/>
      <c r="F101" s="2"/>
      <c r="G101" s="2"/>
      <c r="H101" s="2"/>
      <c r="I101" s="2"/>
      <c r="J101" s="2"/>
      <c r="K101" s="60"/>
      <c r="L101" s="61"/>
      <c r="M101" s="59"/>
    </row>
    <row r="102" spans="1:13" ht="11.25" customHeight="1">
      <c r="A102" s="2"/>
      <c r="B102" s="51"/>
      <c r="C102" s="2"/>
      <c r="D102" s="2"/>
      <c r="E102" s="2"/>
      <c r="F102" s="2"/>
      <c r="G102" s="2"/>
      <c r="H102" s="2"/>
      <c r="I102" s="2"/>
      <c r="J102" s="2"/>
      <c r="K102" s="60"/>
      <c r="L102" s="61"/>
      <c r="M102" s="59"/>
    </row>
    <row r="103" spans="1:13" ht="11.25" customHeight="1">
      <c r="A103" s="2"/>
      <c r="B103" s="51"/>
      <c r="C103" s="2"/>
      <c r="D103" s="2"/>
      <c r="E103" s="2"/>
      <c r="F103" s="2"/>
      <c r="G103" s="2"/>
      <c r="H103" s="2"/>
      <c r="I103" s="2"/>
      <c r="J103" s="2"/>
      <c r="K103" s="60"/>
      <c r="L103" s="61"/>
      <c r="M103" s="59"/>
    </row>
    <row r="104" spans="1:13" ht="11.25" customHeight="1">
      <c r="A104" s="2"/>
      <c r="B104" s="51"/>
      <c r="C104" s="2"/>
      <c r="D104" s="2"/>
      <c r="E104" s="2"/>
      <c r="F104" s="2"/>
      <c r="G104" s="2"/>
      <c r="H104" s="2"/>
      <c r="I104" s="2"/>
      <c r="J104" s="2"/>
      <c r="K104" s="60"/>
      <c r="L104" s="61"/>
      <c r="M104" s="59"/>
    </row>
    <row r="105" spans="1:13" ht="11.25" customHeight="1">
      <c r="A105" s="2"/>
      <c r="B105" s="51"/>
      <c r="C105" s="2"/>
      <c r="D105" s="2"/>
      <c r="E105" s="2"/>
      <c r="F105" s="2"/>
      <c r="G105" s="2"/>
      <c r="H105" s="2"/>
      <c r="I105" s="2"/>
      <c r="J105" s="2"/>
      <c r="K105" s="60"/>
      <c r="L105" s="61"/>
      <c r="M105" s="59"/>
    </row>
    <row r="106" spans="1:13" ht="11.25" customHeight="1">
      <c r="A106" s="2"/>
      <c r="B106" s="51"/>
      <c r="C106" s="2"/>
      <c r="D106" s="2"/>
      <c r="E106" s="2"/>
      <c r="F106" s="2"/>
      <c r="G106" s="2"/>
      <c r="H106" s="2"/>
      <c r="I106" s="2"/>
      <c r="J106" s="2"/>
      <c r="K106" s="60"/>
      <c r="L106" s="61"/>
      <c r="M106" s="59"/>
    </row>
    <row r="107" spans="1:13" ht="11.25" customHeight="1">
      <c r="A107" s="2"/>
      <c r="B107" s="51"/>
      <c r="C107" s="2"/>
      <c r="D107" s="2"/>
      <c r="E107" s="2"/>
      <c r="F107" s="2"/>
      <c r="G107" s="2"/>
      <c r="H107" s="2"/>
      <c r="I107" s="2"/>
      <c r="J107" s="2"/>
      <c r="K107" s="60"/>
      <c r="L107" s="61"/>
      <c r="M107" s="59"/>
    </row>
    <row r="108" spans="1:13" ht="11.25" customHeight="1">
      <c r="A108" s="2"/>
      <c r="B108" s="51"/>
      <c r="C108" s="2"/>
      <c r="D108" s="2"/>
      <c r="E108" s="2"/>
      <c r="F108" s="2"/>
      <c r="G108" s="2"/>
      <c r="H108" s="2"/>
      <c r="I108" s="2"/>
      <c r="J108" s="2"/>
      <c r="K108" s="60"/>
      <c r="L108" s="61"/>
      <c r="M108" s="59"/>
    </row>
    <row r="109" spans="1:13" ht="11.25" customHeight="1">
      <c r="A109" s="2"/>
      <c r="B109" s="51"/>
      <c r="C109" s="2"/>
      <c r="D109" s="2"/>
      <c r="E109" s="2"/>
      <c r="F109" s="2"/>
      <c r="G109" s="2"/>
      <c r="H109" s="2"/>
      <c r="I109" s="2"/>
      <c r="J109" s="2"/>
      <c r="K109" s="60"/>
      <c r="L109" s="61"/>
      <c r="M109" s="59"/>
    </row>
    <row r="110" spans="1:13" ht="11.25" customHeight="1">
      <c r="A110" s="2"/>
      <c r="B110" s="51"/>
      <c r="C110" s="2"/>
      <c r="D110" s="2"/>
      <c r="E110" s="2"/>
      <c r="F110" s="2"/>
      <c r="G110" s="2"/>
      <c r="H110" s="2"/>
      <c r="I110" s="2"/>
      <c r="J110" s="2"/>
      <c r="K110" s="60"/>
      <c r="L110" s="61"/>
      <c r="M110" s="59"/>
    </row>
    <row r="111" spans="1:13" ht="11.25" customHeight="1">
      <c r="A111" s="2"/>
      <c r="B111" s="51"/>
      <c r="C111" s="2"/>
      <c r="D111" s="2"/>
      <c r="E111" s="2"/>
      <c r="F111" s="2"/>
      <c r="G111" s="2"/>
      <c r="H111" s="2"/>
      <c r="I111" s="2"/>
      <c r="J111" s="2"/>
      <c r="K111" s="60"/>
      <c r="L111" s="61"/>
      <c r="M111" s="59"/>
    </row>
    <row r="112" spans="1:13" ht="11.25" customHeight="1">
      <c r="A112" s="2"/>
      <c r="B112" s="51"/>
      <c r="C112" s="2"/>
      <c r="D112" s="2"/>
      <c r="E112" s="2"/>
      <c r="F112" s="2"/>
      <c r="G112" s="2"/>
      <c r="H112" s="2"/>
      <c r="I112" s="2"/>
      <c r="J112" s="2"/>
      <c r="K112" s="60"/>
      <c r="L112" s="61"/>
      <c r="M112" s="59"/>
    </row>
    <row r="113" spans="1:13" ht="11.25" customHeight="1">
      <c r="A113" s="2"/>
      <c r="B113" s="51"/>
      <c r="C113" s="2"/>
      <c r="D113" s="2"/>
      <c r="E113" s="2"/>
      <c r="F113" s="2"/>
      <c r="G113" s="2"/>
      <c r="H113" s="2"/>
      <c r="I113" s="2"/>
      <c r="J113" s="2"/>
      <c r="K113" s="60"/>
      <c r="L113" s="61"/>
      <c r="M113" s="59"/>
    </row>
    <row r="114" spans="1:13" ht="11.25" customHeight="1">
      <c r="A114" s="2"/>
      <c r="B114" s="51"/>
      <c r="C114" s="2"/>
      <c r="D114" s="2"/>
      <c r="E114" s="2"/>
      <c r="F114" s="2"/>
      <c r="G114" s="2"/>
      <c r="H114" s="2"/>
      <c r="I114" s="2"/>
      <c r="J114" s="2"/>
      <c r="K114" s="60"/>
      <c r="L114" s="61"/>
      <c r="M114" s="59"/>
    </row>
    <row r="115" spans="1:13" ht="11.25" customHeight="1">
      <c r="A115" s="2"/>
      <c r="B115" s="51"/>
      <c r="C115" s="2"/>
      <c r="D115" s="2"/>
      <c r="E115" s="2"/>
      <c r="F115" s="2"/>
      <c r="G115" s="2"/>
      <c r="H115" s="2"/>
      <c r="I115" s="2"/>
      <c r="J115" s="2"/>
      <c r="K115" s="60"/>
      <c r="L115" s="61"/>
      <c r="M115" s="59"/>
    </row>
    <row r="116" spans="1:13" ht="11.25" customHeight="1">
      <c r="A116" s="2"/>
      <c r="B116" s="51"/>
      <c r="C116" s="2"/>
      <c r="D116" s="2"/>
      <c r="E116" s="2"/>
      <c r="F116" s="2"/>
      <c r="G116" s="2"/>
      <c r="H116" s="2"/>
      <c r="I116" s="2"/>
      <c r="J116" s="2"/>
      <c r="K116" s="60"/>
      <c r="L116" s="61"/>
      <c r="M116" s="59"/>
    </row>
    <row r="117" spans="1:13" ht="11.25" customHeight="1">
      <c r="A117" s="2"/>
      <c r="B117" s="51"/>
      <c r="C117" s="2"/>
      <c r="D117" s="2"/>
      <c r="E117" s="2"/>
      <c r="F117" s="2"/>
      <c r="G117" s="2"/>
      <c r="H117" s="2"/>
      <c r="I117" s="2"/>
      <c r="J117" s="2"/>
      <c r="K117" s="60"/>
      <c r="L117" s="61"/>
      <c r="M117" s="59"/>
    </row>
    <row r="118" spans="1:13" ht="11.25" customHeight="1">
      <c r="A118" s="2"/>
      <c r="B118" s="51"/>
      <c r="C118" s="2"/>
      <c r="D118" s="2"/>
      <c r="E118" s="2"/>
      <c r="F118" s="2"/>
      <c r="G118" s="2"/>
      <c r="H118" s="2"/>
      <c r="I118" s="2"/>
      <c r="J118" s="2"/>
      <c r="K118" s="60"/>
      <c r="L118" s="61"/>
      <c r="M118" s="59"/>
    </row>
    <row r="119" spans="1:13" ht="11.25" customHeight="1">
      <c r="A119" s="2"/>
      <c r="B119" s="51"/>
      <c r="C119" s="2"/>
      <c r="D119" s="2"/>
      <c r="E119" s="2"/>
      <c r="F119" s="2"/>
      <c r="G119" s="2"/>
      <c r="H119" s="2"/>
      <c r="I119" s="2"/>
      <c r="J119" s="2"/>
      <c r="K119" s="60"/>
      <c r="L119" s="61"/>
      <c r="M119" s="59"/>
    </row>
    <row r="120" spans="1:13" ht="11.25" customHeight="1">
      <c r="A120" s="2"/>
      <c r="B120" s="51"/>
      <c r="C120" s="2"/>
      <c r="D120" s="2"/>
      <c r="E120" s="2"/>
      <c r="F120" s="2"/>
      <c r="G120" s="2"/>
      <c r="H120" s="2"/>
      <c r="I120" s="2"/>
      <c r="J120" s="2"/>
      <c r="K120" s="60"/>
      <c r="L120" s="61"/>
      <c r="M120" s="59"/>
    </row>
    <row r="121" spans="1:13" ht="11.25" customHeight="1">
      <c r="A121" s="2"/>
      <c r="B121" s="51"/>
      <c r="C121" s="2"/>
      <c r="D121" s="2"/>
      <c r="E121" s="2"/>
      <c r="F121" s="2"/>
      <c r="G121" s="2"/>
      <c r="H121" s="2"/>
      <c r="I121" s="2"/>
      <c r="J121" s="2"/>
      <c r="K121" s="60"/>
      <c r="L121" s="61"/>
      <c r="M121" s="59"/>
    </row>
    <row r="122" spans="1:13" ht="11.25" customHeight="1">
      <c r="A122" s="2"/>
      <c r="B122" s="51"/>
      <c r="C122" s="2"/>
      <c r="D122" s="2"/>
      <c r="E122" s="2"/>
      <c r="F122" s="2"/>
      <c r="G122" s="2"/>
      <c r="H122" s="2"/>
      <c r="I122" s="2"/>
      <c r="J122" s="2"/>
      <c r="K122" s="60"/>
      <c r="L122" s="61"/>
      <c r="M122" s="59"/>
    </row>
    <row r="123" spans="1:13" ht="11.25" customHeight="1">
      <c r="A123" s="2"/>
      <c r="B123" s="51"/>
      <c r="C123" s="2"/>
      <c r="D123" s="2"/>
      <c r="E123" s="2"/>
      <c r="F123" s="2"/>
      <c r="G123" s="2"/>
      <c r="H123" s="2"/>
      <c r="I123" s="2"/>
      <c r="J123" s="2"/>
      <c r="K123" s="60"/>
      <c r="L123" s="61"/>
      <c r="M123" s="59"/>
    </row>
    <row r="124" spans="1:13" ht="11.25" customHeight="1">
      <c r="A124" s="2"/>
      <c r="B124" s="51"/>
      <c r="C124" s="2"/>
      <c r="D124" s="2"/>
      <c r="E124" s="2"/>
      <c r="F124" s="2"/>
      <c r="G124" s="2"/>
      <c r="H124" s="2"/>
      <c r="I124" s="2"/>
      <c r="J124" s="2"/>
      <c r="K124" s="60"/>
      <c r="L124" s="61"/>
      <c r="M124" s="59"/>
    </row>
    <row r="125" spans="1:13" ht="11.25" customHeight="1">
      <c r="A125" s="2"/>
      <c r="B125" s="51"/>
      <c r="C125" s="2"/>
      <c r="D125" s="2"/>
      <c r="E125" s="2"/>
      <c r="F125" s="2"/>
      <c r="G125" s="2"/>
      <c r="H125" s="2"/>
      <c r="I125" s="2"/>
      <c r="J125" s="2"/>
      <c r="K125" s="60"/>
      <c r="L125" s="61"/>
      <c r="M125" s="59"/>
    </row>
    <row r="126" spans="1:13" ht="11.25" customHeight="1">
      <c r="A126" s="2"/>
      <c r="B126" s="51"/>
      <c r="C126" s="2"/>
      <c r="D126" s="2"/>
      <c r="E126" s="2"/>
      <c r="F126" s="2"/>
      <c r="G126" s="2"/>
      <c r="H126" s="2"/>
      <c r="I126" s="2"/>
      <c r="J126" s="2"/>
      <c r="K126" s="60"/>
      <c r="L126" s="61"/>
      <c r="M126" s="59"/>
    </row>
    <row r="127" spans="1:13" ht="11.25" customHeight="1">
      <c r="A127" s="2"/>
      <c r="B127" s="51"/>
      <c r="C127" s="2"/>
      <c r="D127" s="2"/>
      <c r="E127" s="2"/>
      <c r="F127" s="2"/>
      <c r="G127" s="2"/>
      <c r="H127" s="2"/>
      <c r="I127" s="2"/>
      <c r="J127" s="2"/>
      <c r="K127" s="60"/>
      <c r="L127" s="61"/>
      <c r="M127" s="59"/>
    </row>
    <row r="128" spans="1:13" ht="11.25" customHeight="1">
      <c r="A128" s="2"/>
      <c r="B128" s="51"/>
      <c r="C128" s="2"/>
      <c r="D128" s="2"/>
      <c r="E128" s="2"/>
      <c r="F128" s="2"/>
      <c r="G128" s="2"/>
      <c r="H128" s="2"/>
      <c r="I128" s="2"/>
      <c r="J128" s="2"/>
      <c r="K128" s="60"/>
      <c r="L128" s="61"/>
      <c r="M128" s="59"/>
    </row>
    <row r="129" spans="1:13" ht="11.25" customHeight="1">
      <c r="A129" s="2"/>
      <c r="B129" s="51"/>
      <c r="C129" s="2"/>
      <c r="D129" s="2"/>
      <c r="E129" s="2"/>
      <c r="F129" s="2"/>
      <c r="G129" s="2"/>
      <c r="H129" s="2"/>
      <c r="I129" s="2"/>
      <c r="J129" s="2"/>
      <c r="K129" s="60"/>
      <c r="L129" s="61"/>
      <c r="M129" s="59"/>
    </row>
    <row r="130" spans="1:13" ht="11.25" customHeight="1">
      <c r="A130" s="2"/>
      <c r="B130" s="51"/>
      <c r="C130" s="2"/>
      <c r="D130" s="2"/>
      <c r="E130" s="2"/>
      <c r="F130" s="2"/>
      <c r="G130" s="2"/>
      <c r="H130" s="2"/>
      <c r="I130" s="2"/>
      <c r="J130" s="2"/>
      <c r="K130" s="60"/>
      <c r="L130" s="61"/>
      <c r="M130" s="59"/>
    </row>
    <row r="131" spans="1:13" ht="11.25" customHeight="1">
      <c r="A131" s="2"/>
      <c r="B131" s="51"/>
      <c r="C131" s="2"/>
      <c r="D131" s="2"/>
      <c r="E131" s="2"/>
      <c r="F131" s="2"/>
      <c r="G131" s="2"/>
      <c r="H131" s="2"/>
      <c r="I131" s="2"/>
      <c r="J131" s="2"/>
      <c r="K131" s="60"/>
      <c r="L131" s="61"/>
      <c r="M131" s="59"/>
    </row>
    <row r="132" spans="1:13" ht="11.25" customHeight="1">
      <c r="A132" s="2"/>
      <c r="B132" s="51"/>
      <c r="C132" s="2"/>
      <c r="D132" s="2"/>
      <c r="E132" s="2"/>
      <c r="F132" s="2"/>
      <c r="G132" s="2"/>
      <c r="H132" s="2"/>
      <c r="I132" s="2"/>
      <c r="J132" s="2"/>
      <c r="K132" s="60"/>
      <c r="L132" s="61"/>
      <c r="M132" s="59"/>
    </row>
    <row r="133" spans="1:13" ht="11.25" customHeight="1">
      <c r="A133" s="2"/>
      <c r="B133" s="51"/>
      <c r="C133" s="2"/>
      <c r="D133" s="2"/>
      <c r="E133" s="2"/>
      <c r="F133" s="2"/>
      <c r="G133" s="2"/>
      <c r="H133" s="2"/>
      <c r="I133" s="2"/>
      <c r="J133" s="2"/>
      <c r="K133" s="60"/>
      <c r="L133" s="61"/>
      <c r="M133" s="59"/>
    </row>
    <row r="134" spans="1:13" ht="11.25" customHeight="1">
      <c r="A134" s="2"/>
      <c r="B134" s="51"/>
      <c r="C134" s="2"/>
      <c r="D134" s="2"/>
      <c r="E134" s="2"/>
      <c r="F134" s="2"/>
      <c r="G134" s="2"/>
      <c r="H134" s="2"/>
      <c r="I134" s="2"/>
      <c r="J134" s="2"/>
      <c r="K134" s="60"/>
      <c r="L134" s="61"/>
      <c r="M134" s="59"/>
    </row>
    <row r="135" spans="1:13" ht="11.25" customHeight="1">
      <c r="A135" s="2"/>
      <c r="B135" s="51"/>
      <c r="C135" s="2"/>
      <c r="D135" s="2"/>
      <c r="E135" s="2"/>
      <c r="F135" s="2"/>
      <c r="G135" s="2"/>
      <c r="H135" s="2"/>
      <c r="I135" s="2"/>
      <c r="J135" s="2"/>
      <c r="K135" s="60"/>
      <c r="L135" s="61"/>
      <c r="M135" s="59"/>
    </row>
    <row r="136" spans="1:13" ht="11.25" customHeight="1">
      <c r="A136" s="2"/>
      <c r="B136" s="51"/>
      <c r="C136" s="2"/>
      <c r="D136" s="2"/>
      <c r="E136" s="2"/>
      <c r="F136" s="2"/>
      <c r="G136" s="2"/>
      <c r="H136" s="2"/>
      <c r="I136" s="2"/>
      <c r="J136" s="2"/>
      <c r="K136" s="60"/>
      <c r="L136" s="61"/>
      <c r="M136" s="59"/>
    </row>
    <row r="137" spans="1:13" ht="11.25" customHeight="1">
      <c r="A137" s="2"/>
      <c r="B137" s="51"/>
      <c r="C137" s="2"/>
      <c r="D137" s="2"/>
      <c r="E137" s="2"/>
      <c r="F137" s="2"/>
      <c r="G137" s="2"/>
      <c r="H137" s="2"/>
      <c r="I137" s="2"/>
      <c r="J137" s="2"/>
      <c r="K137" s="60"/>
      <c r="L137" s="61"/>
      <c r="M137" s="59"/>
    </row>
    <row r="138" spans="1:13" ht="11.25" customHeight="1">
      <c r="A138" s="2"/>
      <c r="B138" s="51"/>
      <c r="C138" s="2"/>
      <c r="D138" s="2"/>
      <c r="E138" s="2"/>
      <c r="F138" s="2"/>
      <c r="G138" s="2"/>
      <c r="H138" s="2"/>
      <c r="I138" s="2"/>
      <c r="J138" s="2"/>
      <c r="K138" s="60"/>
      <c r="L138" s="61"/>
      <c r="M138" s="59"/>
    </row>
    <row r="139" spans="1:13" ht="11.25" customHeight="1">
      <c r="A139" s="2"/>
      <c r="B139" s="51"/>
      <c r="C139" s="2"/>
      <c r="D139" s="2"/>
      <c r="E139" s="2"/>
      <c r="F139" s="2"/>
      <c r="G139" s="2"/>
      <c r="H139" s="2"/>
      <c r="I139" s="2"/>
      <c r="J139" s="2"/>
      <c r="K139" s="60"/>
      <c r="L139" s="61"/>
      <c r="M139" s="59"/>
    </row>
    <row r="140" spans="1:13" ht="11.25" customHeight="1">
      <c r="A140" s="2"/>
      <c r="B140" s="51"/>
      <c r="C140" s="2"/>
      <c r="D140" s="2"/>
      <c r="E140" s="2"/>
      <c r="F140" s="2"/>
      <c r="G140" s="2"/>
      <c r="H140" s="2"/>
      <c r="I140" s="2"/>
      <c r="J140" s="2"/>
      <c r="K140" s="60"/>
      <c r="L140" s="61"/>
      <c r="M140" s="59"/>
    </row>
    <row r="141" spans="1:13" ht="11.25" customHeight="1">
      <c r="A141" s="2"/>
      <c r="B141" s="51"/>
      <c r="C141" s="2"/>
      <c r="D141" s="2"/>
      <c r="E141" s="2"/>
      <c r="F141" s="2"/>
      <c r="G141" s="2"/>
      <c r="H141" s="2"/>
      <c r="I141" s="2"/>
      <c r="J141" s="2"/>
      <c r="K141" s="60"/>
      <c r="L141" s="61"/>
      <c r="M141" s="59"/>
    </row>
    <row r="142" spans="1:13" ht="11.25" customHeight="1">
      <c r="A142" s="2"/>
      <c r="B142" s="51"/>
      <c r="C142" s="2"/>
      <c r="D142" s="2"/>
      <c r="E142" s="2"/>
      <c r="F142" s="2"/>
      <c r="G142" s="2"/>
      <c r="H142" s="2"/>
      <c r="I142" s="2"/>
      <c r="J142" s="2"/>
      <c r="K142" s="60"/>
      <c r="L142" s="61"/>
      <c r="M142" s="59"/>
    </row>
    <row r="143" spans="1:13" ht="11.25" customHeight="1">
      <c r="A143" s="2"/>
      <c r="B143" s="51"/>
      <c r="C143" s="2"/>
      <c r="D143" s="2"/>
      <c r="E143" s="2"/>
      <c r="F143" s="2"/>
      <c r="G143" s="2"/>
      <c r="H143" s="2"/>
      <c r="I143" s="2"/>
      <c r="J143" s="2"/>
      <c r="K143" s="60"/>
      <c r="L143" s="61"/>
      <c r="M143" s="59"/>
    </row>
    <row r="144" spans="1:13" ht="11.25" customHeight="1">
      <c r="A144" s="2"/>
      <c r="B144" s="51"/>
      <c r="C144" s="2"/>
      <c r="D144" s="2"/>
      <c r="E144" s="2"/>
      <c r="F144" s="2"/>
      <c r="G144" s="2"/>
      <c r="H144" s="2"/>
      <c r="I144" s="2"/>
      <c r="J144" s="2"/>
      <c r="K144" s="60"/>
      <c r="L144" s="61"/>
      <c r="M144" s="59"/>
    </row>
    <row r="145" spans="1:13" ht="11.25" customHeight="1">
      <c r="A145" s="2"/>
      <c r="B145" s="51"/>
      <c r="C145" s="2"/>
      <c r="D145" s="2"/>
      <c r="E145" s="2"/>
      <c r="F145" s="2"/>
      <c r="G145" s="2"/>
      <c r="H145" s="2"/>
      <c r="I145" s="2"/>
      <c r="J145" s="2"/>
      <c r="K145" s="60"/>
      <c r="L145" s="61"/>
      <c r="M145" s="59"/>
    </row>
    <row r="146" spans="1:13" ht="11.25" customHeight="1">
      <c r="A146" s="2"/>
      <c r="B146" s="51"/>
      <c r="C146" s="2"/>
      <c r="D146" s="2"/>
      <c r="E146" s="2"/>
      <c r="F146" s="2"/>
      <c r="G146" s="2"/>
      <c r="H146" s="2"/>
      <c r="I146" s="2"/>
      <c r="J146" s="2"/>
      <c r="K146" s="60"/>
      <c r="L146" s="61"/>
      <c r="M146" s="59"/>
    </row>
    <row r="147" spans="1:13" ht="11.25" customHeight="1">
      <c r="A147" s="2"/>
      <c r="B147" s="51"/>
      <c r="C147" s="2"/>
      <c r="D147" s="2"/>
      <c r="E147" s="2"/>
      <c r="F147" s="2"/>
      <c r="G147" s="2"/>
      <c r="H147" s="2"/>
      <c r="I147" s="2"/>
      <c r="J147" s="2"/>
      <c r="K147" s="60"/>
      <c r="L147" s="61"/>
      <c r="M147" s="59"/>
    </row>
    <row r="148" spans="1:13" ht="11.25" customHeight="1">
      <c r="A148" s="2"/>
      <c r="B148" s="51"/>
      <c r="C148" s="2"/>
      <c r="D148" s="2"/>
      <c r="E148" s="2"/>
      <c r="F148" s="2"/>
      <c r="G148" s="2"/>
      <c r="H148" s="2"/>
      <c r="I148" s="2"/>
      <c r="J148" s="2"/>
      <c r="K148" s="60"/>
      <c r="L148" s="61"/>
      <c r="M148" s="59"/>
    </row>
    <row r="149" spans="1:13" ht="11.25" customHeight="1">
      <c r="A149" s="2"/>
      <c r="B149" s="51"/>
      <c r="C149" s="2"/>
      <c r="D149" s="2"/>
      <c r="E149" s="2"/>
      <c r="F149" s="2"/>
      <c r="G149" s="2"/>
      <c r="H149" s="2"/>
      <c r="I149" s="2"/>
      <c r="J149" s="2"/>
      <c r="K149" s="60"/>
      <c r="L149" s="61"/>
      <c r="M149" s="59"/>
    </row>
    <row r="150" spans="1:13" ht="11.25" customHeight="1">
      <c r="A150" s="2"/>
      <c r="B150" s="51"/>
      <c r="C150" s="2"/>
      <c r="D150" s="2"/>
      <c r="E150" s="2"/>
      <c r="F150" s="2"/>
      <c r="G150" s="2"/>
      <c r="H150" s="2"/>
      <c r="I150" s="2"/>
      <c r="J150" s="2"/>
      <c r="K150" s="60"/>
      <c r="L150" s="61"/>
      <c r="M150" s="59"/>
    </row>
    <row r="151" spans="1:13" ht="11.25" customHeight="1">
      <c r="A151" s="2"/>
      <c r="B151" s="51"/>
      <c r="C151" s="2"/>
      <c r="D151" s="2"/>
      <c r="E151" s="2"/>
      <c r="F151" s="2"/>
      <c r="G151" s="2"/>
      <c r="H151" s="2"/>
      <c r="I151" s="2"/>
      <c r="J151" s="2"/>
      <c r="K151" s="60"/>
      <c r="L151" s="61"/>
      <c r="M151" s="59"/>
    </row>
    <row r="152" spans="1:13" ht="11.25" customHeight="1">
      <c r="A152" s="2"/>
      <c r="B152" s="51"/>
      <c r="C152" s="2"/>
      <c r="D152" s="2"/>
      <c r="E152" s="2"/>
      <c r="F152" s="2"/>
      <c r="G152" s="2"/>
      <c r="H152" s="2"/>
      <c r="I152" s="2"/>
      <c r="J152" s="2"/>
      <c r="K152" s="60"/>
      <c r="L152" s="61"/>
    </row>
    <row r="153" spans="1:13" ht="11.25" customHeight="1">
      <c r="A153" s="2"/>
      <c r="B153" s="51"/>
      <c r="C153" s="2"/>
      <c r="D153" s="2"/>
      <c r="E153" s="2"/>
      <c r="F153" s="2"/>
      <c r="G153" s="2"/>
      <c r="H153" s="2"/>
      <c r="I153" s="2"/>
      <c r="J153" s="2"/>
      <c r="K153" s="60"/>
      <c r="L153" s="61"/>
      <c r="M153" s="62"/>
    </row>
    <row r="154" spans="1:13" ht="11.25" customHeight="1">
      <c r="M154" s="62"/>
    </row>
    <row r="155" spans="1:13" ht="11.25" customHeight="1">
      <c r="M155" s="62"/>
    </row>
    <row r="156" spans="1:13" ht="11.25" customHeight="1">
      <c r="M156" s="62"/>
    </row>
    <row r="157" spans="1:13" ht="11.25" customHeight="1">
      <c r="M157" s="62"/>
    </row>
    <row r="158" spans="1:13" ht="11.25" customHeight="1">
      <c r="M158" s="62"/>
    </row>
    <row r="159" spans="1:13" ht="11.25" customHeight="1">
      <c r="M159" s="62"/>
    </row>
    <row r="160" spans="1:13" ht="11.25" customHeight="1">
      <c r="M160" s="62"/>
    </row>
    <row r="161" spans="13:13" ht="11.25" customHeight="1">
      <c r="M161" s="62"/>
    </row>
    <row r="162" spans="13:13" ht="11.25" customHeight="1">
      <c r="M162" s="62"/>
    </row>
    <row r="163" spans="13:13" ht="11.25" customHeight="1">
      <c r="M163" s="62"/>
    </row>
    <row r="164" spans="13:13" ht="11.25" customHeight="1">
      <c r="M164" s="62"/>
    </row>
    <row r="165" spans="13:13" ht="11.25" customHeight="1">
      <c r="M165" s="62"/>
    </row>
    <row r="166" spans="13:13" ht="11.25" customHeight="1">
      <c r="M166" s="62"/>
    </row>
    <row r="167" spans="13:13" ht="11.25" customHeight="1">
      <c r="M167" s="62"/>
    </row>
    <row r="168" spans="13:13" ht="11.25" customHeight="1">
      <c r="M168" s="62"/>
    </row>
    <row r="169" spans="13:13" ht="11.25" customHeight="1">
      <c r="M169" s="62"/>
    </row>
    <row r="170" spans="13:13" ht="11.25" customHeight="1">
      <c r="M170" s="62"/>
    </row>
    <row r="171" spans="13:13" ht="11.25" customHeight="1">
      <c r="M171" s="62"/>
    </row>
    <row r="172" spans="13:13" ht="11.25" customHeight="1">
      <c r="M172" s="62"/>
    </row>
  </sheetData>
  <pageMargins left="0.74803149606299213" right="0.74803149606299213" top="0.98425196850393704" bottom="0.98425196850393704" header="0.51181102362204722" footer="0.5118110236220472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Blad12"/>
  <dimension ref="A1:O40"/>
  <sheetViews>
    <sheetView zoomScaleNormal="100" workbookViewId="0">
      <pane ySplit="13" topLeftCell="A14" activePane="bottomLeft" state="frozen"/>
      <selection pane="bottomLeft" activeCell="H49" sqref="H49"/>
    </sheetView>
  </sheetViews>
  <sheetFormatPr defaultColWidth="9.140625" defaultRowHeight="11.25"/>
  <cols>
    <col min="1" max="1" width="21" style="150" customWidth="1"/>
    <col min="2" max="2" width="9.7109375" style="150" customWidth="1"/>
    <col min="3" max="3" width="12.5703125" style="150" customWidth="1"/>
    <col min="4" max="14" width="11.140625" style="150" customWidth="1"/>
    <col min="15" max="16384" width="9.140625" style="150"/>
  </cols>
  <sheetData>
    <row r="1" spans="1:15" s="151" customFormat="1" ht="11.25" customHeight="1">
      <c r="A1" s="151" t="s">
        <v>681</v>
      </c>
    </row>
    <row r="2" spans="1:15" s="151" customFormat="1" ht="11.25" hidden="1" customHeight="1">
      <c r="A2" s="151" t="s">
        <v>317</v>
      </c>
    </row>
    <row r="3" spans="1:15" s="151" customFormat="1" ht="11.25" customHeight="1">
      <c r="A3" s="152" t="s">
        <v>682</v>
      </c>
    </row>
    <row r="4" spans="1:15" s="151" customFormat="1" ht="11.25" hidden="1" customHeight="1">
      <c r="A4" s="152" t="s">
        <v>317</v>
      </c>
    </row>
    <row r="5" spans="1:15" ht="11.25" customHeight="1">
      <c r="A5" s="153"/>
      <c r="B5" s="153"/>
      <c r="C5" s="153"/>
      <c r="D5" s="153"/>
      <c r="E5" s="153"/>
      <c r="F5" s="153"/>
      <c r="G5" s="153"/>
      <c r="H5" s="153"/>
      <c r="I5" s="153"/>
      <c r="J5" s="153"/>
      <c r="K5" s="153"/>
      <c r="L5" s="153"/>
      <c r="M5" s="153"/>
      <c r="N5" s="153"/>
    </row>
    <row r="6" spans="1:15" s="151" customFormat="1">
      <c r="A6" s="81"/>
      <c r="B6" s="4" t="s">
        <v>301</v>
      </c>
      <c r="C6" s="81"/>
      <c r="D6" s="81"/>
      <c r="E6" s="81"/>
      <c r="F6" s="81"/>
      <c r="G6" s="81"/>
      <c r="H6" s="81"/>
      <c r="I6" s="81"/>
      <c r="J6" s="81"/>
      <c r="K6" s="81"/>
      <c r="L6" s="81"/>
      <c r="M6" s="81"/>
      <c r="N6" s="81"/>
    </row>
    <row r="7" spans="1:15" s="151" customFormat="1">
      <c r="A7" s="83"/>
      <c r="B7" s="20" t="s">
        <v>302</v>
      </c>
      <c r="C7" s="86"/>
      <c r="D7" s="86"/>
      <c r="E7" s="86"/>
      <c r="F7" s="86"/>
      <c r="G7" s="86"/>
      <c r="H7" s="86"/>
      <c r="I7" s="86"/>
      <c r="J7" s="86"/>
      <c r="K7" s="86"/>
      <c r="L7" s="86"/>
      <c r="M7" s="86"/>
      <c r="N7" s="86"/>
    </row>
    <row r="8" spans="1:15" s="151" customFormat="1">
      <c r="A8" s="81" t="s">
        <v>448</v>
      </c>
      <c r="B8" s="81" t="s">
        <v>153</v>
      </c>
      <c r="C8" s="81" t="s">
        <v>270</v>
      </c>
      <c r="D8" s="81" t="s">
        <v>271</v>
      </c>
      <c r="E8" s="81"/>
      <c r="F8" s="81"/>
      <c r="G8" s="81"/>
      <c r="H8" s="81"/>
      <c r="I8" s="81"/>
      <c r="J8" s="81" t="s">
        <v>272</v>
      </c>
      <c r="K8" s="81"/>
      <c r="L8" s="81"/>
      <c r="M8" s="81"/>
      <c r="N8" s="81" t="s">
        <v>273</v>
      </c>
    </row>
    <row r="9" spans="1:15" s="151" customFormat="1">
      <c r="A9" s="83" t="s">
        <v>687</v>
      </c>
      <c r="B9" s="83" t="s">
        <v>101</v>
      </c>
      <c r="C9" s="81" t="s">
        <v>274</v>
      </c>
      <c r="D9" s="85" t="s">
        <v>275</v>
      </c>
      <c r="E9" s="86"/>
      <c r="F9" s="86"/>
      <c r="G9" s="86"/>
      <c r="H9" s="86"/>
      <c r="I9" s="86"/>
      <c r="J9" s="85" t="s">
        <v>276</v>
      </c>
      <c r="K9" s="86"/>
      <c r="L9" s="86"/>
      <c r="M9" s="86"/>
      <c r="N9" s="83" t="s">
        <v>216</v>
      </c>
    </row>
    <row r="10" spans="1:15" s="151" customFormat="1">
      <c r="A10" s="81"/>
      <c r="B10" s="81"/>
      <c r="C10" s="83" t="s">
        <v>277</v>
      </c>
      <c r="D10" s="81" t="s">
        <v>278</v>
      </c>
      <c r="E10" s="81" t="s">
        <v>279</v>
      </c>
      <c r="F10" s="81" t="s">
        <v>280</v>
      </c>
      <c r="G10" s="81" t="s">
        <v>281</v>
      </c>
      <c r="H10" s="81" t="s">
        <v>282</v>
      </c>
      <c r="I10" s="81" t="s">
        <v>273</v>
      </c>
      <c r="J10" s="81" t="s">
        <v>283</v>
      </c>
      <c r="K10" s="81" t="s">
        <v>284</v>
      </c>
      <c r="L10" s="81" t="s">
        <v>285</v>
      </c>
      <c r="M10" s="81" t="s">
        <v>286</v>
      </c>
      <c r="N10" s="81"/>
    </row>
    <row r="11" spans="1:15" s="151" customFormat="1">
      <c r="A11" s="81"/>
      <c r="B11" s="81"/>
      <c r="C11" s="83" t="s">
        <v>287</v>
      </c>
      <c r="D11" s="81" t="s">
        <v>288</v>
      </c>
      <c r="E11" s="83" t="s">
        <v>289</v>
      </c>
      <c r="F11" s="83" t="s">
        <v>290</v>
      </c>
      <c r="G11" s="83" t="s">
        <v>291</v>
      </c>
      <c r="H11" s="83" t="s">
        <v>292</v>
      </c>
      <c r="I11" s="83" t="s">
        <v>216</v>
      </c>
      <c r="J11" s="83" t="s">
        <v>283</v>
      </c>
      <c r="K11" s="83" t="s">
        <v>293</v>
      </c>
      <c r="L11" s="83" t="s">
        <v>294</v>
      </c>
      <c r="M11" s="83" t="s">
        <v>295</v>
      </c>
      <c r="N11" s="81"/>
    </row>
    <row r="12" spans="1:15" s="151" customFormat="1">
      <c r="A12" s="81"/>
      <c r="B12" s="81"/>
      <c r="C12" s="81"/>
      <c r="D12" s="83" t="s">
        <v>296</v>
      </c>
      <c r="E12" s="83" t="s">
        <v>297</v>
      </c>
      <c r="F12" s="83" t="s">
        <v>298</v>
      </c>
      <c r="G12" s="83" t="s">
        <v>299</v>
      </c>
      <c r="H12" s="81"/>
      <c r="I12" s="81"/>
      <c r="J12" s="81"/>
      <c r="K12" s="81"/>
      <c r="L12" s="81"/>
      <c r="M12" s="81"/>
      <c r="N12" s="81"/>
    </row>
    <row r="13" spans="1:15" s="151" customFormat="1">
      <c r="A13" s="86"/>
      <c r="B13" s="86"/>
      <c r="C13" s="86"/>
      <c r="D13" s="85" t="s">
        <v>300</v>
      </c>
      <c r="E13" s="86"/>
      <c r="F13" s="86"/>
      <c r="G13" s="86"/>
      <c r="H13" s="86"/>
      <c r="I13" s="86"/>
      <c r="J13" s="86"/>
      <c r="K13" s="86"/>
      <c r="L13" s="86"/>
      <c r="M13" s="86"/>
      <c r="N13" s="86"/>
    </row>
    <row r="14" spans="1:15" s="151" customFormat="1">
      <c r="B14" s="154"/>
      <c r="C14" s="154"/>
      <c r="D14" s="154"/>
      <c r="E14" s="154"/>
      <c r="F14" s="154"/>
      <c r="G14" s="154"/>
      <c r="H14" s="154"/>
      <c r="I14" s="154"/>
      <c r="J14" s="154"/>
      <c r="K14" s="154"/>
      <c r="L14" s="154"/>
      <c r="M14" s="154"/>
      <c r="N14" s="154"/>
    </row>
    <row r="15" spans="1:15" s="151" customFormat="1" ht="11.25" customHeight="1">
      <c r="A15" s="89" t="s">
        <v>232</v>
      </c>
      <c r="B15" s="30">
        <v>319</v>
      </c>
      <c r="C15" s="30">
        <v>96</v>
      </c>
      <c r="D15" s="30">
        <v>2</v>
      </c>
      <c r="E15" s="30">
        <v>10</v>
      </c>
      <c r="F15" s="30">
        <v>77</v>
      </c>
      <c r="G15" s="30">
        <v>15</v>
      </c>
      <c r="H15" s="30">
        <v>14</v>
      </c>
      <c r="I15" s="30" t="s">
        <v>142</v>
      </c>
      <c r="J15" s="30">
        <v>6</v>
      </c>
      <c r="K15" s="30">
        <v>14</v>
      </c>
      <c r="L15" s="30">
        <v>52</v>
      </c>
      <c r="M15" s="30">
        <v>5</v>
      </c>
      <c r="N15" s="30">
        <v>28</v>
      </c>
      <c r="O15" s="169"/>
    </row>
    <row r="16" spans="1:15">
      <c r="B16" s="162"/>
      <c r="C16" s="162"/>
      <c r="D16" s="162"/>
      <c r="E16" s="162"/>
      <c r="F16" s="162"/>
      <c r="G16" s="162"/>
      <c r="H16" s="162"/>
      <c r="I16" s="162"/>
      <c r="J16" s="162"/>
      <c r="K16" s="162"/>
      <c r="L16" s="162"/>
      <c r="M16" s="162"/>
      <c r="N16" s="162"/>
      <c r="O16" s="154"/>
    </row>
    <row r="17" spans="1:15">
      <c r="A17" s="82" t="s">
        <v>156</v>
      </c>
      <c r="B17" s="172">
        <v>103</v>
      </c>
      <c r="C17" s="168">
        <v>33</v>
      </c>
      <c r="D17" s="168">
        <v>1</v>
      </c>
      <c r="E17" s="168">
        <v>6</v>
      </c>
      <c r="F17" s="168">
        <v>44</v>
      </c>
      <c r="G17" s="168">
        <v>4</v>
      </c>
      <c r="H17" s="168">
        <v>8</v>
      </c>
      <c r="I17" s="168" t="s">
        <v>142</v>
      </c>
      <c r="J17" s="168" t="s">
        <v>142</v>
      </c>
      <c r="K17" s="168" t="s">
        <v>142</v>
      </c>
      <c r="L17" s="168" t="s">
        <v>142</v>
      </c>
      <c r="M17" s="168">
        <v>1</v>
      </c>
      <c r="N17" s="168">
        <v>6</v>
      </c>
      <c r="O17" s="169"/>
    </row>
    <row r="18" spans="1:15">
      <c r="A18" s="82" t="s">
        <v>157</v>
      </c>
      <c r="B18" s="172">
        <v>56</v>
      </c>
      <c r="C18" s="168">
        <v>26</v>
      </c>
      <c r="D18" s="168" t="s">
        <v>142</v>
      </c>
      <c r="E18" s="168">
        <v>2</v>
      </c>
      <c r="F18" s="168">
        <v>20</v>
      </c>
      <c r="G18" s="168">
        <v>2</v>
      </c>
      <c r="H18" s="168">
        <v>2</v>
      </c>
      <c r="I18" s="168" t="s">
        <v>142</v>
      </c>
      <c r="J18" s="168" t="s">
        <v>142</v>
      </c>
      <c r="K18" s="168" t="s">
        <v>142</v>
      </c>
      <c r="L18" s="168" t="s">
        <v>142</v>
      </c>
      <c r="M18" s="168">
        <v>1</v>
      </c>
      <c r="N18" s="168">
        <v>3</v>
      </c>
      <c r="O18" s="169"/>
    </row>
    <row r="19" spans="1:15">
      <c r="A19" s="82" t="s">
        <v>158</v>
      </c>
      <c r="B19" s="172">
        <v>13</v>
      </c>
      <c r="C19" s="168">
        <v>6</v>
      </c>
      <c r="D19" s="168" t="s">
        <v>142</v>
      </c>
      <c r="E19" s="168">
        <v>2</v>
      </c>
      <c r="F19" s="168">
        <v>5</v>
      </c>
      <c r="G19" s="168" t="s">
        <v>142</v>
      </c>
      <c r="H19" s="168" t="s">
        <v>142</v>
      </c>
      <c r="I19" s="168" t="s">
        <v>142</v>
      </c>
      <c r="J19" s="168" t="s">
        <v>142</v>
      </c>
      <c r="K19" s="168" t="s">
        <v>142</v>
      </c>
      <c r="L19" s="168" t="s">
        <v>142</v>
      </c>
      <c r="M19" s="168" t="s">
        <v>142</v>
      </c>
      <c r="N19" s="168" t="s">
        <v>142</v>
      </c>
      <c r="O19" s="169"/>
    </row>
    <row r="20" spans="1:15">
      <c r="A20" s="82" t="s">
        <v>159</v>
      </c>
      <c r="B20" s="172">
        <v>3</v>
      </c>
      <c r="C20" s="168">
        <v>1</v>
      </c>
      <c r="D20" s="168" t="s">
        <v>142</v>
      </c>
      <c r="E20" s="168" t="s">
        <v>142</v>
      </c>
      <c r="F20" s="168">
        <v>2</v>
      </c>
      <c r="G20" s="168" t="s">
        <v>142</v>
      </c>
      <c r="H20" s="168" t="s">
        <v>142</v>
      </c>
      <c r="I20" s="168" t="s">
        <v>142</v>
      </c>
      <c r="J20" s="168" t="s">
        <v>142</v>
      </c>
      <c r="K20" s="168" t="s">
        <v>142</v>
      </c>
      <c r="L20" s="168" t="s">
        <v>142</v>
      </c>
      <c r="M20" s="168" t="s">
        <v>142</v>
      </c>
      <c r="N20" s="168" t="s">
        <v>142</v>
      </c>
      <c r="O20" s="169"/>
    </row>
    <row r="21" spans="1:15">
      <c r="A21" s="82" t="s">
        <v>160</v>
      </c>
      <c r="B21" s="172">
        <v>46</v>
      </c>
      <c r="C21" s="168">
        <v>21</v>
      </c>
      <c r="D21" s="168">
        <v>1</v>
      </c>
      <c r="E21" s="168" t="s">
        <v>142</v>
      </c>
      <c r="F21" s="168">
        <v>6</v>
      </c>
      <c r="G21" s="168">
        <v>9</v>
      </c>
      <c r="H21" s="168">
        <v>3</v>
      </c>
      <c r="I21" s="168" t="s">
        <v>142</v>
      </c>
      <c r="J21" s="168" t="s">
        <v>142</v>
      </c>
      <c r="K21" s="168" t="s">
        <v>142</v>
      </c>
      <c r="L21" s="168" t="s">
        <v>142</v>
      </c>
      <c r="M21" s="168">
        <v>3</v>
      </c>
      <c r="N21" s="168">
        <v>3</v>
      </c>
      <c r="O21" s="169"/>
    </row>
    <row r="22" spans="1:15">
      <c r="A22" s="82" t="s">
        <v>161</v>
      </c>
      <c r="B22" s="172" t="s">
        <v>142</v>
      </c>
      <c r="C22" s="168" t="s">
        <v>142</v>
      </c>
      <c r="D22" s="168" t="s">
        <v>142</v>
      </c>
      <c r="E22" s="168" t="s">
        <v>142</v>
      </c>
      <c r="F22" s="168" t="s">
        <v>142</v>
      </c>
      <c r="G22" s="168" t="s">
        <v>142</v>
      </c>
      <c r="H22" s="168" t="s">
        <v>142</v>
      </c>
      <c r="I22" s="168" t="s">
        <v>142</v>
      </c>
      <c r="J22" s="168" t="s">
        <v>142</v>
      </c>
      <c r="K22" s="168" t="s">
        <v>142</v>
      </c>
      <c r="L22" s="168" t="s">
        <v>142</v>
      </c>
      <c r="M22" s="168" t="s">
        <v>142</v>
      </c>
      <c r="N22" s="168" t="s">
        <v>142</v>
      </c>
      <c r="O22" s="169"/>
    </row>
    <row r="23" spans="1:15">
      <c r="A23" s="82" t="s">
        <v>21</v>
      </c>
      <c r="B23" s="172">
        <v>11</v>
      </c>
      <c r="C23" s="168" t="s">
        <v>142</v>
      </c>
      <c r="D23" s="168" t="s">
        <v>142</v>
      </c>
      <c r="E23" s="168" t="s">
        <v>142</v>
      </c>
      <c r="F23" s="168" t="s">
        <v>142</v>
      </c>
      <c r="G23" s="168" t="s">
        <v>142</v>
      </c>
      <c r="H23" s="168" t="s">
        <v>142</v>
      </c>
      <c r="I23" s="168" t="s">
        <v>142</v>
      </c>
      <c r="J23" s="168">
        <v>6</v>
      </c>
      <c r="K23" s="168" t="s">
        <v>142</v>
      </c>
      <c r="L23" s="168" t="s">
        <v>142</v>
      </c>
      <c r="M23" s="168" t="s">
        <v>142</v>
      </c>
      <c r="N23" s="168">
        <v>5</v>
      </c>
      <c r="O23" s="169"/>
    </row>
    <row r="24" spans="1:15">
      <c r="A24" s="82" t="s">
        <v>94</v>
      </c>
      <c r="B24" s="172">
        <v>21</v>
      </c>
      <c r="C24" s="168" t="s">
        <v>142</v>
      </c>
      <c r="D24" s="168" t="s">
        <v>142</v>
      </c>
      <c r="E24" s="168" t="s">
        <v>142</v>
      </c>
      <c r="F24" s="168" t="s">
        <v>142</v>
      </c>
      <c r="G24" s="168" t="s">
        <v>142</v>
      </c>
      <c r="H24" s="168" t="s">
        <v>142</v>
      </c>
      <c r="I24" s="168" t="s">
        <v>142</v>
      </c>
      <c r="J24" s="168" t="s">
        <v>142</v>
      </c>
      <c r="K24" s="168">
        <v>14</v>
      </c>
      <c r="L24" s="168" t="s">
        <v>142</v>
      </c>
      <c r="M24" s="168" t="s">
        <v>142</v>
      </c>
      <c r="N24" s="168">
        <v>7</v>
      </c>
      <c r="O24" s="169"/>
    </row>
    <row r="25" spans="1:15">
      <c r="A25" s="82" t="s">
        <v>164</v>
      </c>
      <c r="B25" s="172">
        <v>53</v>
      </c>
      <c r="C25" s="168" t="s">
        <v>142</v>
      </c>
      <c r="D25" s="168" t="s">
        <v>142</v>
      </c>
      <c r="E25" s="168" t="s">
        <v>142</v>
      </c>
      <c r="F25" s="168" t="s">
        <v>142</v>
      </c>
      <c r="G25" s="168" t="s">
        <v>142</v>
      </c>
      <c r="H25" s="168" t="s">
        <v>142</v>
      </c>
      <c r="I25" s="168" t="s">
        <v>142</v>
      </c>
      <c r="J25" s="168" t="s">
        <v>142</v>
      </c>
      <c r="K25" s="168" t="s">
        <v>142</v>
      </c>
      <c r="L25" s="168">
        <v>52</v>
      </c>
      <c r="M25" s="168" t="s">
        <v>142</v>
      </c>
      <c r="N25" s="168">
        <v>1</v>
      </c>
      <c r="O25" s="169"/>
    </row>
    <row r="26" spans="1:15">
      <c r="A26" s="84" t="s">
        <v>165</v>
      </c>
      <c r="B26" s="173">
        <v>13</v>
      </c>
      <c r="C26" s="216">
        <v>9</v>
      </c>
      <c r="D26" s="216" t="s">
        <v>142</v>
      </c>
      <c r="E26" s="216" t="s">
        <v>142</v>
      </c>
      <c r="F26" s="216" t="s">
        <v>142</v>
      </c>
      <c r="G26" s="216" t="s">
        <v>142</v>
      </c>
      <c r="H26" s="216">
        <v>1</v>
      </c>
      <c r="I26" s="216" t="s">
        <v>142</v>
      </c>
      <c r="J26" s="216" t="s">
        <v>142</v>
      </c>
      <c r="K26" s="216" t="s">
        <v>142</v>
      </c>
      <c r="L26" s="216" t="s">
        <v>142</v>
      </c>
      <c r="M26" s="216" t="s">
        <v>142</v>
      </c>
      <c r="N26" s="216">
        <v>3</v>
      </c>
      <c r="O26" s="169"/>
    </row>
    <row r="27" spans="1:15" ht="12" customHeight="1">
      <c r="O27" s="154"/>
    </row>
    <row r="28" spans="1:15">
      <c r="B28" s="215"/>
      <c r="C28" s="215"/>
      <c r="D28" s="215"/>
      <c r="E28" s="215"/>
      <c r="F28" s="215"/>
      <c r="G28" s="215"/>
      <c r="H28" s="215"/>
      <c r="I28" s="215"/>
      <c r="J28" s="215"/>
      <c r="K28" s="215"/>
      <c r="L28" s="215"/>
      <c r="M28" s="215"/>
      <c r="N28" s="215"/>
      <c r="O28" s="215"/>
    </row>
    <row r="29" spans="1:15" ht="15">
      <c r="A29" s="214"/>
      <c r="B29" s="214"/>
      <c r="C29" s="214"/>
      <c r="D29" s="214"/>
      <c r="E29" s="214"/>
      <c r="F29" s="214"/>
      <c r="G29" s="214"/>
      <c r="H29" s="214"/>
      <c r="I29" s="214"/>
      <c r="J29" s="214"/>
      <c r="K29" s="214"/>
      <c r="L29" s="214"/>
      <c r="M29" s="214"/>
      <c r="N29" s="214"/>
    </row>
    <row r="30" spans="1:15" ht="15">
      <c r="A30" s="214"/>
      <c r="B30" s="217"/>
      <c r="C30" s="217"/>
      <c r="D30" s="217"/>
      <c r="E30" s="217"/>
      <c r="F30" s="217"/>
      <c r="G30" s="217"/>
      <c r="H30" s="217"/>
      <c r="I30" s="217"/>
      <c r="J30" s="217"/>
      <c r="K30" s="217"/>
      <c r="L30" s="217"/>
      <c r="M30" s="217"/>
      <c r="N30" s="217"/>
    </row>
    <row r="31" spans="1:15" ht="15">
      <c r="A31" s="214"/>
      <c r="B31" s="217"/>
      <c r="C31" s="217"/>
      <c r="D31" s="217"/>
      <c r="E31" s="217"/>
      <c r="F31" s="217"/>
      <c r="G31" s="217"/>
      <c r="H31" s="217"/>
      <c r="I31" s="217"/>
      <c r="J31" s="217"/>
      <c r="K31" s="217"/>
      <c r="L31" s="217"/>
      <c r="M31" s="217"/>
      <c r="N31" s="217"/>
    </row>
    <row r="32" spans="1:15" ht="15">
      <c r="A32" s="214"/>
      <c r="B32" s="217"/>
      <c r="C32" s="217"/>
      <c r="D32" s="217"/>
      <c r="E32" s="217"/>
      <c r="F32" s="217"/>
      <c r="G32" s="217"/>
      <c r="H32" s="217"/>
      <c r="I32" s="217"/>
      <c r="J32" s="217"/>
      <c r="K32" s="217"/>
      <c r="L32" s="217"/>
      <c r="M32" s="217"/>
      <c r="N32" s="217"/>
    </row>
    <row r="33" spans="1:14" ht="15">
      <c r="A33" s="214"/>
      <c r="B33" s="217"/>
      <c r="C33" s="217"/>
      <c r="D33" s="217"/>
      <c r="E33" s="217"/>
      <c r="F33" s="217"/>
      <c r="G33" s="217"/>
      <c r="H33" s="217"/>
      <c r="I33" s="217"/>
      <c r="J33" s="217"/>
      <c r="K33" s="217"/>
      <c r="L33" s="217"/>
      <c r="M33" s="217"/>
      <c r="N33" s="217"/>
    </row>
    <row r="34" spans="1:14" ht="15">
      <c r="A34" s="214"/>
      <c r="B34" s="217"/>
      <c r="C34" s="217"/>
      <c r="D34" s="217"/>
      <c r="E34" s="217"/>
      <c r="F34" s="217"/>
      <c r="G34" s="217"/>
      <c r="H34" s="217"/>
      <c r="I34" s="217"/>
      <c r="J34" s="217"/>
      <c r="K34" s="217"/>
      <c r="L34" s="217"/>
      <c r="M34" s="217"/>
      <c r="N34" s="217"/>
    </row>
    <row r="35" spans="1:14" ht="15">
      <c r="A35" s="214"/>
      <c r="B35" s="217"/>
      <c r="C35" s="217"/>
      <c r="D35" s="217"/>
      <c r="E35" s="217"/>
      <c r="F35" s="217"/>
      <c r="G35" s="217"/>
      <c r="H35" s="217"/>
      <c r="I35" s="217"/>
      <c r="J35" s="217"/>
      <c r="K35" s="217"/>
      <c r="L35" s="217"/>
      <c r="M35" s="217"/>
      <c r="N35" s="217"/>
    </row>
    <row r="36" spans="1:14" ht="15">
      <c r="A36" s="214"/>
      <c r="B36" s="217"/>
      <c r="C36" s="217"/>
      <c r="D36" s="217"/>
      <c r="E36" s="217"/>
      <c r="F36" s="217"/>
      <c r="G36" s="217"/>
      <c r="H36" s="217"/>
      <c r="I36" s="217"/>
      <c r="J36" s="217"/>
      <c r="K36" s="217"/>
      <c r="L36" s="217"/>
      <c r="M36" s="217"/>
      <c r="N36" s="217"/>
    </row>
    <row r="37" spans="1:14" ht="15">
      <c r="A37" s="214"/>
      <c r="B37" s="217"/>
      <c r="C37" s="217"/>
      <c r="D37" s="217"/>
      <c r="E37" s="217"/>
      <c r="F37" s="217"/>
      <c r="G37" s="217"/>
      <c r="H37" s="217"/>
      <c r="I37" s="217"/>
      <c r="J37" s="217"/>
      <c r="K37" s="217"/>
      <c r="L37" s="217"/>
      <c r="M37" s="217"/>
      <c r="N37" s="217"/>
    </row>
    <row r="38" spans="1:14" ht="15">
      <c r="A38" s="214"/>
      <c r="B38" s="217"/>
      <c r="C38" s="217"/>
      <c r="D38" s="217"/>
      <c r="E38" s="217"/>
      <c r="F38" s="217"/>
      <c r="G38" s="217"/>
      <c r="H38" s="217"/>
      <c r="I38" s="217"/>
      <c r="J38" s="217"/>
      <c r="K38" s="217"/>
      <c r="L38" s="217"/>
      <c r="M38" s="217"/>
      <c r="N38" s="217"/>
    </row>
    <row r="39" spans="1:14" ht="15">
      <c r="B39" s="217"/>
      <c r="C39" s="217"/>
      <c r="D39" s="217"/>
      <c r="E39" s="217"/>
      <c r="F39" s="217"/>
      <c r="G39" s="217"/>
      <c r="H39" s="217"/>
      <c r="I39" s="217"/>
      <c r="J39" s="217"/>
      <c r="K39" s="217"/>
      <c r="L39" s="217"/>
      <c r="M39" s="217"/>
      <c r="N39" s="217"/>
    </row>
    <row r="40" spans="1:14" ht="15">
      <c r="B40" s="217"/>
      <c r="C40" s="217"/>
      <c r="D40" s="217"/>
      <c r="E40" s="217"/>
      <c r="F40" s="217"/>
      <c r="G40" s="217"/>
      <c r="H40" s="217"/>
      <c r="I40" s="217"/>
      <c r="J40" s="217"/>
      <c r="K40" s="217"/>
      <c r="L40" s="217"/>
      <c r="M40" s="217"/>
      <c r="N40" s="217"/>
    </row>
  </sheetData>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Blad13"/>
  <dimension ref="A1:M59"/>
  <sheetViews>
    <sheetView topLeftCell="C1" zoomScaleNormal="100" zoomScaleSheetLayoutView="100" workbookViewId="0">
      <pane ySplit="11" topLeftCell="A12" activePane="bottomLeft" state="frozen"/>
      <selection pane="bottomLeft" activeCell="F18" sqref="F18"/>
    </sheetView>
  </sheetViews>
  <sheetFormatPr defaultColWidth="9.140625" defaultRowHeight="11.25" customHeight="1"/>
  <cols>
    <col min="1" max="1" width="22.140625" style="82" customWidth="1"/>
    <col min="2" max="2" width="16.42578125" style="168" customWidth="1"/>
    <col min="3" max="4" width="12.85546875" style="168" customWidth="1"/>
    <col min="5" max="6" width="13.85546875" style="168" customWidth="1"/>
    <col min="7" max="7" width="16" style="168" customWidth="1"/>
    <col min="8" max="9" width="12.85546875" style="168" customWidth="1"/>
    <col min="10" max="10" width="9.5703125" style="168" customWidth="1"/>
    <col min="11" max="11" width="12.85546875" style="168" customWidth="1"/>
    <col min="12" max="12" width="16.85546875" style="168" customWidth="1"/>
    <col min="13" max="16384" width="9.140625" style="82"/>
  </cols>
  <sheetData>
    <row r="1" spans="1:13" ht="11.25" customHeight="1">
      <c r="A1" s="81" t="s">
        <v>652</v>
      </c>
      <c r="B1" s="171"/>
      <c r="C1" s="171"/>
      <c r="D1" s="171"/>
      <c r="E1" s="171"/>
      <c r="F1" s="171"/>
      <c r="G1" s="171"/>
      <c r="H1" s="171"/>
      <c r="I1" s="171"/>
      <c r="J1" s="171"/>
      <c r="K1" s="171"/>
      <c r="L1" s="171"/>
    </row>
    <row r="2" spans="1:13" ht="11.25" hidden="1" customHeight="1">
      <c r="A2" s="81" t="s">
        <v>317</v>
      </c>
      <c r="B2" s="171"/>
      <c r="C2" s="171"/>
      <c r="D2" s="171"/>
      <c r="E2" s="171"/>
      <c r="F2" s="171"/>
      <c r="G2" s="171"/>
      <c r="H2" s="171"/>
      <c r="I2" s="171"/>
      <c r="J2" s="171"/>
      <c r="K2" s="171"/>
      <c r="L2" s="171"/>
    </row>
    <row r="3" spans="1:13" ht="10.5" customHeight="1">
      <c r="A3" s="83" t="s">
        <v>653</v>
      </c>
      <c r="B3" s="171"/>
      <c r="C3" s="171"/>
      <c r="D3" s="171"/>
      <c r="E3" s="171"/>
      <c r="F3" s="171"/>
      <c r="G3" s="171"/>
      <c r="H3" s="171"/>
      <c r="I3" s="171"/>
      <c r="J3" s="171"/>
      <c r="K3" s="171"/>
      <c r="L3" s="171"/>
    </row>
    <row r="4" spans="1:13" ht="11.25" hidden="1" customHeight="1">
      <c r="A4" s="83" t="s">
        <v>317</v>
      </c>
      <c r="B4" s="171"/>
      <c r="C4" s="171"/>
      <c r="D4" s="171"/>
      <c r="E4" s="171"/>
      <c r="F4" s="171"/>
      <c r="G4" s="171"/>
      <c r="H4" s="171"/>
      <c r="I4" s="171"/>
      <c r="J4" s="171"/>
      <c r="K4" s="171"/>
      <c r="L4" s="171"/>
    </row>
    <row r="5" spans="1:13" ht="11.25" customHeight="1">
      <c r="A5" s="84" t="s">
        <v>317</v>
      </c>
      <c r="B5" s="216"/>
      <c r="C5" s="216"/>
      <c r="D5" s="216"/>
      <c r="E5" s="216"/>
      <c r="F5" s="216"/>
      <c r="G5" s="216"/>
      <c r="H5" s="216"/>
      <c r="I5" s="216"/>
      <c r="J5" s="216"/>
      <c r="K5" s="216"/>
      <c r="L5" s="216"/>
    </row>
    <row r="6" spans="1:13" ht="11.25" customHeight="1">
      <c r="A6" s="81" t="s">
        <v>20</v>
      </c>
      <c r="B6" s="332" t="s">
        <v>301</v>
      </c>
      <c r="C6" s="171"/>
      <c r="D6" s="171"/>
      <c r="E6" s="171"/>
      <c r="F6" s="171"/>
      <c r="G6" s="171"/>
      <c r="H6" s="171"/>
      <c r="I6" s="171"/>
      <c r="J6" s="171"/>
      <c r="K6" s="171"/>
      <c r="L6" s="171"/>
    </row>
    <row r="7" spans="1:13" ht="11.25" customHeight="1">
      <c r="A7" s="83" t="s">
        <v>95</v>
      </c>
      <c r="B7" s="405" t="s">
        <v>303</v>
      </c>
      <c r="C7" s="190"/>
      <c r="D7" s="190"/>
      <c r="E7" s="190"/>
      <c r="F7" s="190"/>
      <c r="G7" s="190"/>
      <c r="H7" s="190"/>
      <c r="I7" s="190"/>
      <c r="J7" s="190"/>
      <c r="K7" s="190"/>
      <c r="L7" s="190"/>
    </row>
    <row r="8" spans="1:13" ht="11.25" customHeight="1">
      <c r="A8" s="81"/>
      <c r="B8" s="171" t="s">
        <v>152</v>
      </c>
      <c r="C8" s="171" t="s">
        <v>156</v>
      </c>
      <c r="D8" s="171" t="s">
        <v>135</v>
      </c>
      <c r="E8" s="171" t="s">
        <v>158</v>
      </c>
      <c r="F8" s="171" t="s">
        <v>136</v>
      </c>
      <c r="G8" s="171" t="s">
        <v>160</v>
      </c>
      <c r="H8" s="171" t="s">
        <v>137</v>
      </c>
      <c r="I8" s="171" t="s">
        <v>21</v>
      </c>
      <c r="J8" s="171" t="s">
        <v>94</v>
      </c>
      <c r="K8" s="171" t="s">
        <v>164</v>
      </c>
      <c r="L8" s="171" t="s">
        <v>165</v>
      </c>
    </row>
    <row r="9" spans="1:13" ht="11.25" customHeight="1">
      <c r="A9" s="83"/>
      <c r="B9" s="192" t="s">
        <v>96</v>
      </c>
      <c r="C9" s="192" t="s">
        <v>219</v>
      </c>
      <c r="D9" s="171" t="s">
        <v>138</v>
      </c>
      <c r="E9" s="177" t="s">
        <v>97</v>
      </c>
      <c r="F9" s="171" t="s">
        <v>138</v>
      </c>
      <c r="G9" s="177" t="s">
        <v>98</v>
      </c>
      <c r="H9" s="171" t="s">
        <v>138</v>
      </c>
      <c r="I9" s="177" t="s">
        <v>223</v>
      </c>
      <c r="J9" s="177" t="s">
        <v>99</v>
      </c>
      <c r="K9" s="177" t="s">
        <v>100</v>
      </c>
      <c r="L9" s="177" t="s">
        <v>32</v>
      </c>
    </row>
    <row r="10" spans="1:13" s="83" customFormat="1" ht="11.25" customHeight="1">
      <c r="B10" s="177"/>
      <c r="C10" s="177" t="s">
        <v>220</v>
      </c>
      <c r="D10" s="192" t="s">
        <v>139</v>
      </c>
      <c r="E10" s="177"/>
      <c r="F10" s="177" t="s">
        <v>222</v>
      </c>
      <c r="G10" s="177"/>
      <c r="H10" s="177" t="s">
        <v>140</v>
      </c>
      <c r="I10" s="177"/>
      <c r="J10" s="177"/>
      <c r="K10" s="177"/>
      <c r="L10" s="177"/>
    </row>
    <row r="11" spans="1:13" ht="11.25" customHeight="1">
      <c r="A11" s="86"/>
      <c r="B11" s="190"/>
      <c r="C11" s="190"/>
      <c r="D11" s="188" t="s">
        <v>141</v>
      </c>
      <c r="E11" s="190"/>
      <c r="F11" s="188" t="s">
        <v>141</v>
      </c>
      <c r="G11" s="190"/>
      <c r="H11" s="188" t="s">
        <v>141</v>
      </c>
      <c r="I11" s="190"/>
      <c r="J11" s="190"/>
      <c r="K11" s="190"/>
      <c r="L11" s="190"/>
    </row>
    <row r="13" spans="1:13" s="81" customFormat="1" ht="11.25" customHeight="1">
      <c r="A13" s="9" t="s">
        <v>167</v>
      </c>
      <c r="B13" s="169">
        <v>319</v>
      </c>
      <c r="C13" s="169">
        <v>103</v>
      </c>
      <c r="D13" s="169">
        <v>56</v>
      </c>
      <c r="E13" s="169">
        <v>13</v>
      </c>
      <c r="F13" s="169">
        <v>3</v>
      </c>
      <c r="G13" s="169">
        <v>46</v>
      </c>
      <c r="H13" s="169" t="s">
        <v>142</v>
      </c>
      <c r="I13" s="169">
        <v>11</v>
      </c>
      <c r="J13" s="169">
        <v>21</v>
      </c>
      <c r="K13" s="169">
        <v>53</v>
      </c>
      <c r="L13" s="169">
        <v>13</v>
      </c>
    </row>
    <row r="14" spans="1:13" s="81" customFormat="1" ht="11.25" customHeight="1">
      <c r="A14" s="9"/>
      <c r="B14" s="169"/>
      <c r="C14" s="169"/>
      <c r="D14" s="169"/>
      <c r="E14" s="169"/>
      <c r="F14" s="169"/>
      <c r="G14" s="169"/>
      <c r="H14" s="169"/>
      <c r="I14" s="169"/>
      <c r="J14" s="169"/>
      <c r="K14" s="169"/>
      <c r="L14" s="169"/>
    </row>
    <row r="15" spans="1:13" ht="11.25" customHeight="1">
      <c r="A15" s="2" t="s">
        <v>168</v>
      </c>
      <c r="B15" s="168">
        <v>35</v>
      </c>
      <c r="C15" s="168">
        <v>9</v>
      </c>
      <c r="D15" s="168">
        <v>3</v>
      </c>
      <c r="E15" s="168" t="s">
        <v>142</v>
      </c>
      <c r="F15" s="168" t="s">
        <v>142</v>
      </c>
      <c r="G15" s="168">
        <v>8</v>
      </c>
      <c r="H15" s="168" t="s">
        <v>142</v>
      </c>
      <c r="I15" s="168">
        <v>1</v>
      </c>
      <c r="J15" s="168">
        <v>2</v>
      </c>
      <c r="K15" s="168">
        <v>12</v>
      </c>
      <c r="L15" s="168" t="s">
        <v>142</v>
      </c>
      <c r="M15" s="81"/>
    </row>
    <row r="16" spans="1:13" s="93" customFormat="1" ht="11.25" customHeight="1">
      <c r="A16" s="27" t="s">
        <v>235</v>
      </c>
      <c r="B16" s="167">
        <v>11</v>
      </c>
      <c r="C16" s="167" t="s">
        <v>142</v>
      </c>
      <c r="D16" s="167" t="s">
        <v>142</v>
      </c>
      <c r="E16" s="167" t="s">
        <v>142</v>
      </c>
      <c r="F16" s="167" t="s">
        <v>142</v>
      </c>
      <c r="G16" s="167">
        <v>1</v>
      </c>
      <c r="H16" s="167" t="s">
        <v>142</v>
      </c>
      <c r="I16" s="167" t="s">
        <v>142</v>
      </c>
      <c r="J16" s="167">
        <v>2</v>
      </c>
      <c r="K16" s="167">
        <v>8</v>
      </c>
      <c r="L16" s="167" t="s">
        <v>142</v>
      </c>
      <c r="M16" s="83"/>
    </row>
    <row r="17" spans="1:13" ht="11.25" customHeight="1">
      <c r="A17" s="2" t="s">
        <v>169</v>
      </c>
      <c r="B17" s="167">
        <v>8</v>
      </c>
      <c r="C17" s="167">
        <v>3</v>
      </c>
      <c r="D17" s="167" t="s">
        <v>142</v>
      </c>
      <c r="E17" s="167" t="s">
        <v>142</v>
      </c>
      <c r="F17" s="167" t="s">
        <v>142</v>
      </c>
      <c r="G17" s="167">
        <v>2</v>
      </c>
      <c r="H17" s="167" t="s">
        <v>142</v>
      </c>
      <c r="I17" s="167" t="s">
        <v>142</v>
      </c>
      <c r="J17" s="167" t="s">
        <v>142</v>
      </c>
      <c r="K17" s="167">
        <v>2</v>
      </c>
      <c r="L17" s="167">
        <v>1</v>
      </c>
      <c r="M17" s="81"/>
    </row>
    <row r="18" spans="1:13" ht="11.25" customHeight="1">
      <c r="A18" s="2" t="s">
        <v>170</v>
      </c>
      <c r="B18" s="168">
        <v>10</v>
      </c>
      <c r="C18" s="168">
        <v>3</v>
      </c>
      <c r="D18" s="168">
        <v>3</v>
      </c>
      <c r="E18" s="168">
        <v>1</v>
      </c>
      <c r="F18" s="168" t="s">
        <v>142</v>
      </c>
      <c r="G18" s="168">
        <v>1</v>
      </c>
      <c r="H18" s="172" t="s">
        <v>142</v>
      </c>
      <c r="I18" s="168" t="s">
        <v>142</v>
      </c>
      <c r="J18" s="168">
        <v>1</v>
      </c>
      <c r="K18" s="168">
        <v>1</v>
      </c>
      <c r="L18" s="172" t="s">
        <v>142</v>
      </c>
      <c r="M18" s="81"/>
    </row>
    <row r="19" spans="1:13" ht="11.25" customHeight="1">
      <c r="A19" s="2" t="s">
        <v>171</v>
      </c>
      <c r="B19" s="168">
        <v>16</v>
      </c>
      <c r="C19" s="168">
        <v>6</v>
      </c>
      <c r="D19" s="168">
        <v>2</v>
      </c>
      <c r="E19" s="168">
        <v>1</v>
      </c>
      <c r="F19" s="172" t="s">
        <v>142</v>
      </c>
      <c r="G19" s="168">
        <v>3</v>
      </c>
      <c r="H19" s="172" t="s">
        <v>142</v>
      </c>
      <c r="I19" s="172" t="s">
        <v>142</v>
      </c>
      <c r="J19" s="172">
        <v>2</v>
      </c>
      <c r="K19" s="172">
        <v>2</v>
      </c>
      <c r="L19" s="172" t="s">
        <v>142</v>
      </c>
      <c r="M19" s="81"/>
    </row>
    <row r="20" spans="1:13" ht="11.25" customHeight="1">
      <c r="A20" s="2"/>
      <c r="F20" s="172"/>
      <c r="H20" s="172"/>
      <c r="I20" s="172"/>
      <c r="J20" s="172"/>
      <c r="K20" s="172"/>
      <c r="L20" s="172"/>
      <c r="M20" s="81"/>
    </row>
    <row r="21" spans="1:13" ht="11.25" customHeight="1">
      <c r="A21" s="2" t="s">
        <v>172</v>
      </c>
      <c r="B21" s="172">
        <v>13</v>
      </c>
      <c r="C21" s="172">
        <v>3</v>
      </c>
      <c r="D21" s="172" t="s">
        <v>142</v>
      </c>
      <c r="E21" s="172">
        <v>2</v>
      </c>
      <c r="F21" s="172">
        <v>1</v>
      </c>
      <c r="G21" s="172">
        <v>1</v>
      </c>
      <c r="H21" s="172" t="s">
        <v>142</v>
      </c>
      <c r="I21" s="172">
        <v>1</v>
      </c>
      <c r="J21" s="172">
        <v>1</v>
      </c>
      <c r="K21" s="172">
        <v>3</v>
      </c>
      <c r="L21" s="172">
        <v>1</v>
      </c>
      <c r="M21" s="81"/>
    </row>
    <row r="22" spans="1:13" ht="11.25" customHeight="1">
      <c r="A22" s="2" t="s">
        <v>173</v>
      </c>
      <c r="B22" s="168">
        <v>3</v>
      </c>
      <c r="C22" s="168">
        <v>1</v>
      </c>
      <c r="D22" s="168" t="s">
        <v>142</v>
      </c>
      <c r="E22" s="168">
        <v>1</v>
      </c>
      <c r="F22" s="168" t="s">
        <v>142</v>
      </c>
      <c r="G22" s="168">
        <v>1</v>
      </c>
      <c r="H22" s="168" t="s">
        <v>142</v>
      </c>
      <c r="I22" s="168" t="s">
        <v>142</v>
      </c>
      <c r="J22" s="168" t="s">
        <v>142</v>
      </c>
      <c r="K22" s="168" t="s">
        <v>142</v>
      </c>
      <c r="L22" s="168" t="s">
        <v>142</v>
      </c>
      <c r="M22" s="81"/>
    </row>
    <row r="23" spans="1:13" ht="11.25" customHeight="1">
      <c r="A23" s="2" t="s">
        <v>174</v>
      </c>
      <c r="B23" s="172">
        <v>13</v>
      </c>
      <c r="C23" s="172">
        <v>3</v>
      </c>
      <c r="D23" s="172">
        <v>3</v>
      </c>
      <c r="E23" s="172" t="s">
        <v>142</v>
      </c>
      <c r="F23" s="172" t="s">
        <v>142</v>
      </c>
      <c r="G23" s="172">
        <v>1</v>
      </c>
      <c r="H23" s="172" t="s">
        <v>142</v>
      </c>
      <c r="I23" s="172" t="s">
        <v>142</v>
      </c>
      <c r="J23" s="172">
        <v>2</v>
      </c>
      <c r="K23" s="172">
        <v>3</v>
      </c>
      <c r="L23" s="172">
        <v>1</v>
      </c>
      <c r="M23" s="81"/>
    </row>
    <row r="24" spans="1:13" ht="11.25" customHeight="1">
      <c r="A24" s="32" t="s">
        <v>175</v>
      </c>
      <c r="B24" s="172">
        <v>1</v>
      </c>
      <c r="C24" s="172" t="s">
        <v>142</v>
      </c>
      <c r="D24" s="172" t="s">
        <v>142</v>
      </c>
      <c r="E24" s="172" t="s">
        <v>142</v>
      </c>
      <c r="F24" s="172" t="s">
        <v>142</v>
      </c>
      <c r="G24" s="172" t="s">
        <v>142</v>
      </c>
      <c r="H24" s="172" t="s">
        <v>142</v>
      </c>
      <c r="I24" s="172" t="s">
        <v>142</v>
      </c>
      <c r="J24" s="172" t="s">
        <v>142</v>
      </c>
      <c r="K24" s="172">
        <v>1</v>
      </c>
      <c r="L24" s="172" t="s">
        <v>142</v>
      </c>
      <c r="M24" s="81"/>
    </row>
    <row r="25" spans="1:13" ht="11.25" customHeight="1">
      <c r="A25" s="2" t="s">
        <v>176</v>
      </c>
      <c r="B25" s="168">
        <v>4</v>
      </c>
      <c r="C25" s="168">
        <v>3</v>
      </c>
      <c r="D25" s="168" t="s">
        <v>142</v>
      </c>
      <c r="E25" s="168" t="s">
        <v>142</v>
      </c>
      <c r="F25" s="172" t="s">
        <v>142</v>
      </c>
      <c r="G25" s="168" t="s">
        <v>142</v>
      </c>
      <c r="H25" s="172" t="s">
        <v>142</v>
      </c>
      <c r="I25" s="172" t="s">
        <v>142</v>
      </c>
      <c r="J25" s="172">
        <v>1</v>
      </c>
      <c r="K25" s="168" t="s">
        <v>142</v>
      </c>
      <c r="L25" s="172" t="s">
        <v>142</v>
      </c>
      <c r="M25" s="81"/>
    </row>
    <row r="26" spans="1:13" ht="11.25" customHeight="1">
      <c r="A26" s="2"/>
      <c r="F26" s="172"/>
      <c r="H26" s="172"/>
      <c r="I26" s="172"/>
      <c r="J26" s="172"/>
      <c r="L26" s="172"/>
      <c r="M26" s="81"/>
    </row>
    <row r="27" spans="1:13" ht="11.25" customHeight="1">
      <c r="A27" s="2" t="s">
        <v>177</v>
      </c>
      <c r="B27" s="172">
        <v>38</v>
      </c>
      <c r="C27" s="172">
        <v>10</v>
      </c>
      <c r="D27" s="172">
        <v>4</v>
      </c>
      <c r="E27" s="172">
        <v>1</v>
      </c>
      <c r="F27" s="172" t="s">
        <v>142</v>
      </c>
      <c r="G27" s="172">
        <v>8</v>
      </c>
      <c r="H27" s="172" t="s">
        <v>142</v>
      </c>
      <c r="I27" s="172">
        <v>2</v>
      </c>
      <c r="J27" s="172">
        <v>2</v>
      </c>
      <c r="K27" s="172">
        <v>8</v>
      </c>
      <c r="L27" s="172">
        <v>3</v>
      </c>
      <c r="M27" s="81"/>
    </row>
    <row r="28" spans="1:13" s="93" customFormat="1" ht="11.25" customHeight="1">
      <c r="A28" s="27" t="s">
        <v>236</v>
      </c>
      <c r="B28" s="393">
        <v>4</v>
      </c>
      <c r="C28" s="393" t="s">
        <v>142</v>
      </c>
      <c r="D28" s="393" t="s">
        <v>142</v>
      </c>
      <c r="E28" s="393" t="s">
        <v>142</v>
      </c>
      <c r="F28" s="393" t="s">
        <v>142</v>
      </c>
      <c r="G28" s="393" t="s">
        <v>142</v>
      </c>
      <c r="H28" s="393" t="s">
        <v>142</v>
      </c>
      <c r="I28" s="393">
        <v>1</v>
      </c>
      <c r="J28" s="393">
        <v>1</v>
      </c>
      <c r="K28" s="393">
        <v>2</v>
      </c>
      <c r="L28" s="393" t="s">
        <v>142</v>
      </c>
      <c r="M28" s="83"/>
    </row>
    <row r="29" spans="1:13" ht="11.25" customHeight="1">
      <c r="A29" s="2" t="s">
        <v>178</v>
      </c>
      <c r="B29" s="168">
        <v>7</v>
      </c>
      <c r="C29" s="168">
        <v>5</v>
      </c>
      <c r="D29" s="168">
        <v>2</v>
      </c>
      <c r="E29" s="168" t="s">
        <v>142</v>
      </c>
      <c r="F29" s="168" t="s">
        <v>142</v>
      </c>
      <c r="G29" s="168" t="s">
        <v>142</v>
      </c>
      <c r="H29" s="168" t="s">
        <v>142</v>
      </c>
      <c r="I29" s="168" t="s">
        <v>142</v>
      </c>
      <c r="J29" s="168" t="s">
        <v>142</v>
      </c>
      <c r="K29" s="168" t="s">
        <v>142</v>
      </c>
      <c r="L29" s="168" t="s">
        <v>142</v>
      </c>
      <c r="M29" s="81"/>
    </row>
    <row r="30" spans="1:13" ht="11.25" customHeight="1">
      <c r="A30" s="2" t="s">
        <v>179</v>
      </c>
      <c r="B30" s="168">
        <v>70</v>
      </c>
      <c r="C30" s="168">
        <v>23</v>
      </c>
      <c r="D30" s="172">
        <v>15</v>
      </c>
      <c r="E30" s="172">
        <v>4</v>
      </c>
      <c r="F30" s="172">
        <v>1</v>
      </c>
      <c r="G30" s="168">
        <v>10</v>
      </c>
      <c r="H30" s="172" t="s">
        <v>142</v>
      </c>
      <c r="I30" s="168">
        <v>4</v>
      </c>
      <c r="J30" s="172">
        <v>5</v>
      </c>
      <c r="K30" s="172">
        <v>7</v>
      </c>
      <c r="L30" s="172">
        <v>1</v>
      </c>
      <c r="M30" s="81"/>
    </row>
    <row r="31" spans="1:13" s="93" customFormat="1" ht="11.25" customHeight="1">
      <c r="A31" s="27" t="s">
        <v>237</v>
      </c>
      <c r="B31" s="167">
        <v>10</v>
      </c>
      <c r="C31" s="167">
        <v>2</v>
      </c>
      <c r="D31" s="167">
        <v>4</v>
      </c>
      <c r="E31" s="167" t="s">
        <v>142</v>
      </c>
      <c r="F31" s="167" t="s">
        <v>142</v>
      </c>
      <c r="G31" s="167">
        <v>1</v>
      </c>
      <c r="H31" s="167" t="s">
        <v>142</v>
      </c>
      <c r="I31" s="167" t="s">
        <v>142</v>
      </c>
      <c r="J31" s="167">
        <v>1</v>
      </c>
      <c r="K31" s="167">
        <v>2</v>
      </c>
      <c r="L31" s="167" t="s">
        <v>142</v>
      </c>
      <c r="M31" s="83"/>
    </row>
    <row r="32" spans="1:13" ht="11.25" customHeight="1">
      <c r="A32" s="2"/>
      <c r="B32" s="167"/>
      <c r="C32" s="167"/>
      <c r="D32" s="167"/>
      <c r="E32" s="167"/>
      <c r="F32" s="167"/>
      <c r="G32" s="167"/>
      <c r="H32" s="167"/>
      <c r="I32" s="167"/>
      <c r="J32" s="167"/>
      <c r="K32" s="167"/>
      <c r="L32" s="167"/>
      <c r="M32" s="81"/>
    </row>
    <row r="33" spans="1:13" ht="11.25" customHeight="1">
      <c r="A33" s="2" t="s">
        <v>180</v>
      </c>
      <c r="B33" s="172">
        <v>9</v>
      </c>
      <c r="C33" s="172">
        <v>1</v>
      </c>
      <c r="D33" s="172" t="s">
        <v>142</v>
      </c>
      <c r="E33" s="172" t="s">
        <v>142</v>
      </c>
      <c r="F33" s="172">
        <v>1</v>
      </c>
      <c r="G33" s="172">
        <v>3</v>
      </c>
      <c r="H33" s="172" t="s">
        <v>142</v>
      </c>
      <c r="I33" s="172">
        <v>1</v>
      </c>
      <c r="J33" s="172" t="s">
        <v>142</v>
      </c>
      <c r="K33" s="172">
        <v>3</v>
      </c>
      <c r="L33" s="172" t="s">
        <v>142</v>
      </c>
      <c r="M33" s="81"/>
    </row>
    <row r="34" spans="1:13" ht="11.25" customHeight="1">
      <c r="A34" s="2" t="s">
        <v>181</v>
      </c>
      <c r="B34" s="172">
        <v>13</v>
      </c>
      <c r="C34" s="172">
        <v>5</v>
      </c>
      <c r="D34" s="172">
        <v>6</v>
      </c>
      <c r="E34" s="172" t="s">
        <v>142</v>
      </c>
      <c r="F34" s="172" t="s">
        <v>142</v>
      </c>
      <c r="G34" s="172">
        <v>2</v>
      </c>
      <c r="H34" s="172" t="s">
        <v>142</v>
      </c>
      <c r="I34" s="172" t="s">
        <v>142</v>
      </c>
      <c r="J34" s="172" t="s">
        <v>142</v>
      </c>
      <c r="K34" s="172" t="s">
        <v>142</v>
      </c>
      <c r="L34" s="172" t="s">
        <v>142</v>
      </c>
      <c r="M34" s="81"/>
    </row>
    <row r="35" spans="1:13" ht="11.25" customHeight="1">
      <c r="A35" s="2" t="s">
        <v>182</v>
      </c>
      <c r="B35" s="167">
        <v>9</v>
      </c>
      <c r="C35" s="167">
        <v>2</v>
      </c>
      <c r="D35" s="167">
        <v>2</v>
      </c>
      <c r="E35" s="167" t="s">
        <v>142</v>
      </c>
      <c r="F35" s="167" t="s">
        <v>142</v>
      </c>
      <c r="G35" s="167" t="s">
        <v>142</v>
      </c>
      <c r="H35" s="167" t="s">
        <v>142</v>
      </c>
      <c r="I35" s="167" t="s">
        <v>142</v>
      </c>
      <c r="J35" s="167">
        <v>3</v>
      </c>
      <c r="K35" s="167" t="s">
        <v>142</v>
      </c>
      <c r="L35" s="167">
        <v>2</v>
      </c>
      <c r="M35" s="81"/>
    </row>
    <row r="36" spans="1:13" ht="11.25" customHeight="1">
      <c r="A36" s="2" t="s">
        <v>183</v>
      </c>
      <c r="B36" s="168">
        <v>10</v>
      </c>
      <c r="C36" s="168">
        <v>3</v>
      </c>
      <c r="D36" s="168">
        <v>1</v>
      </c>
      <c r="E36" s="168" t="s">
        <v>142</v>
      </c>
      <c r="F36" s="168" t="s">
        <v>142</v>
      </c>
      <c r="G36" s="168">
        <v>1</v>
      </c>
      <c r="H36" s="168" t="s">
        <v>142</v>
      </c>
      <c r="I36" s="168">
        <v>1</v>
      </c>
      <c r="J36" s="168">
        <v>1</v>
      </c>
      <c r="K36" s="168">
        <v>2</v>
      </c>
      <c r="L36" s="168">
        <v>1</v>
      </c>
      <c r="M36" s="81"/>
    </row>
    <row r="37" spans="1:13" ht="11.25" customHeight="1">
      <c r="A37" s="2" t="s">
        <v>184</v>
      </c>
      <c r="B37" s="168">
        <v>10</v>
      </c>
      <c r="C37" s="168">
        <v>4</v>
      </c>
      <c r="D37" s="168">
        <v>4</v>
      </c>
      <c r="E37" s="168">
        <v>1</v>
      </c>
      <c r="F37" s="172" t="s">
        <v>142</v>
      </c>
      <c r="G37" s="168" t="s">
        <v>142</v>
      </c>
      <c r="H37" s="172" t="s">
        <v>142</v>
      </c>
      <c r="I37" s="172" t="s">
        <v>142</v>
      </c>
      <c r="J37" s="172" t="s">
        <v>142</v>
      </c>
      <c r="K37" s="172">
        <v>1</v>
      </c>
      <c r="L37" s="172" t="s">
        <v>142</v>
      </c>
      <c r="M37" s="81"/>
    </row>
    <row r="38" spans="1:13" ht="11.25" customHeight="1">
      <c r="A38" s="2"/>
      <c r="F38" s="172"/>
      <c r="H38" s="172"/>
      <c r="I38" s="172"/>
      <c r="J38" s="172"/>
      <c r="K38" s="172"/>
      <c r="L38" s="172"/>
      <c r="M38" s="81"/>
    </row>
    <row r="39" spans="1:13" ht="11.25" customHeight="1">
      <c r="A39" s="2" t="s">
        <v>185</v>
      </c>
      <c r="B39" s="172">
        <v>8</v>
      </c>
      <c r="C39" s="172">
        <v>4</v>
      </c>
      <c r="D39" s="172">
        <v>1</v>
      </c>
      <c r="E39" s="172">
        <v>1</v>
      </c>
      <c r="F39" s="172" t="s">
        <v>142</v>
      </c>
      <c r="G39" s="172" t="s">
        <v>142</v>
      </c>
      <c r="H39" s="172" t="s">
        <v>142</v>
      </c>
      <c r="I39" s="172" t="s">
        <v>142</v>
      </c>
      <c r="J39" s="172" t="s">
        <v>142</v>
      </c>
      <c r="K39" s="172">
        <v>1</v>
      </c>
      <c r="L39" s="172">
        <v>1</v>
      </c>
      <c r="M39" s="81"/>
    </row>
    <row r="40" spans="1:13" ht="11.25" customHeight="1">
      <c r="A40" s="2" t="s">
        <v>186</v>
      </c>
      <c r="B40" s="168">
        <v>6</v>
      </c>
      <c r="C40" s="168">
        <v>2</v>
      </c>
      <c r="D40" s="168" t="s">
        <v>142</v>
      </c>
      <c r="E40" s="168">
        <v>1</v>
      </c>
      <c r="F40" s="172" t="s">
        <v>142</v>
      </c>
      <c r="G40" s="172">
        <v>1</v>
      </c>
      <c r="H40" s="172" t="s">
        <v>142</v>
      </c>
      <c r="I40" s="172" t="s">
        <v>142</v>
      </c>
      <c r="J40" s="172" t="s">
        <v>142</v>
      </c>
      <c r="K40" s="172">
        <v>1</v>
      </c>
      <c r="L40" s="172">
        <v>1</v>
      </c>
      <c r="M40" s="81"/>
    </row>
    <row r="41" spans="1:13" ht="11.25" customHeight="1">
      <c r="A41" s="2" t="s">
        <v>187</v>
      </c>
      <c r="B41" s="172">
        <v>16</v>
      </c>
      <c r="C41" s="172">
        <v>5</v>
      </c>
      <c r="D41" s="172">
        <v>3</v>
      </c>
      <c r="E41" s="172" t="s">
        <v>142</v>
      </c>
      <c r="F41" s="172" t="s">
        <v>142</v>
      </c>
      <c r="G41" s="172">
        <v>2</v>
      </c>
      <c r="H41" s="172" t="s">
        <v>142</v>
      </c>
      <c r="I41" s="172">
        <v>1</v>
      </c>
      <c r="J41" s="172">
        <v>1</v>
      </c>
      <c r="K41" s="172">
        <v>3</v>
      </c>
      <c r="L41" s="172">
        <v>1</v>
      </c>
      <c r="M41" s="81"/>
    </row>
    <row r="42" spans="1:13" ht="11.25" customHeight="1">
      <c r="A42" s="107" t="s">
        <v>188</v>
      </c>
      <c r="B42" s="173">
        <v>20</v>
      </c>
      <c r="C42" s="173">
        <v>8</v>
      </c>
      <c r="D42" s="173">
        <v>7</v>
      </c>
      <c r="E42" s="173" t="s">
        <v>142</v>
      </c>
      <c r="F42" s="173" t="s">
        <v>142</v>
      </c>
      <c r="G42" s="173">
        <v>2</v>
      </c>
      <c r="H42" s="173" t="s">
        <v>142</v>
      </c>
      <c r="I42" s="173" t="s">
        <v>142</v>
      </c>
      <c r="J42" s="173" t="s">
        <v>142</v>
      </c>
      <c r="K42" s="173">
        <v>3</v>
      </c>
      <c r="L42" s="173" t="s">
        <v>142</v>
      </c>
      <c r="M42" s="81"/>
    </row>
    <row r="49" spans="1:13" ht="11.25" customHeight="1">
      <c r="A49" s="170"/>
      <c r="B49" s="404"/>
      <c r="C49" s="404"/>
      <c r="D49" s="404"/>
      <c r="E49" s="404"/>
      <c r="F49" s="404"/>
      <c r="G49" s="404"/>
      <c r="H49" s="404"/>
      <c r="I49" s="404"/>
      <c r="J49" s="404"/>
      <c r="K49" s="404"/>
      <c r="L49" s="404"/>
    </row>
    <row r="50" spans="1:13" ht="11.25" customHeight="1">
      <c r="A50" s="170"/>
      <c r="M50" s="170"/>
    </row>
    <row r="51" spans="1:13" ht="11.25" customHeight="1">
      <c r="A51" s="170"/>
      <c r="M51" s="170"/>
    </row>
    <row r="52" spans="1:13" ht="11.25" customHeight="1">
      <c r="A52" s="170"/>
      <c r="M52" s="170"/>
    </row>
    <row r="53" spans="1:13" ht="11.25" customHeight="1">
      <c r="A53" s="170"/>
      <c r="M53" s="170"/>
    </row>
    <row r="54" spans="1:13" ht="11.25" customHeight="1">
      <c r="A54" s="170"/>
      <c r="B54" s="172"/>
      <c r="C54" s="172"/>
      <c r="D54" s="172"/>
      <c r="E54" s="172"/>
      <c r="F54" s="172"/>
      <c r="G54" s="172"/>
      <c r="H54" s="172"/>
      <c r="I54" s="172"/>
      <c r="J54" s="172"/>
      <c r="K54" s="172"/>
      <c r="M54" s="170"/>
    </row>
    <row r="55" spans="1:13" ht="11.25" customHeight="1">
      <c r="B55" s="172"/>
      <c r="C55" s="172"/>
      <c r="D55" s="172"/>
      <c r="E55" s="172"/>
      <c r="F55" s="172"/>
      <c r="I55" s="172"/>
      <c r="J55" s="172"/>
      <c r="K55" s="172"/>
      <c r="L55" s="172"/>
    </row>
    <row r="56" spans="1:13" ht="11.25" customHeight="1">
      <c r="B56" s="172"/>
      <c r="C56" s="172"/>
      <c r="D56" s="172"/>
      <c r="E56" s="172"/>
      <c r="F56" s="172"/>
      <c r="I56" s="172"/>
      <c r="J56" s="172"/>
      <c r="K56" s="172"/>
      <c r="L56" s="172"/>
    </row>
    <row r="57" spans="1:13" ht="11.25" customHeight="1">
      <c r="B57" s="172"/>
      <c r="C57" s="172"/>
      <c r="D57" s="172"/>
      <c r="E57" s="172"/>
      <c r="F57" s="172"/>
      <c r="I57" s="172"/>
      <c r="J57" s="172"/>
      <c r="K57" s="172"/>
      <c r="L57" s="172"/>
    </row>
    <row r="58" spans="1:13" ht="11.25" customHeight="1">
      <c r="B58" s="172"/>
      <c r="C58" s="172"/>
      <c r="D58" s="172"/>
      <c r="E58" s="172"/>
      <c r="F58" s="172"/>
      <c r="I58" s="172"/>
      <c r="J58" s="172"/>
      <c r="K58" s="172"/>
      <c r="L58" s="172"/>
    </row>
    <row r="59" spans="1:13" ht="11.25" customHeight="1">
      <c r="B59" s="172"/>
      <c r="C59" s="172"/>
      <c r="D59" s="172"/>
      <c r="E59" s="172"/>
      <c r="F59" s="172"/>
      <c r="I59" s="172"/>
      <c r="J59" s="172"/>
      <c r="K59" s="172"/>
      <c r="L59" s="172"/>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Blad14"/>
  <dimension ref="A1:M58"/>
  <sheetViews>
    <sheetView zoomScaleNormal="100" zoomScaleSheetLayoutView="100" workbookViewId="0">
      <pane ySplit="11" topLeftCell="A12" activePane="bottomLeft" state="frozen"/>
      <selection pane="bottomLeft" activeCell="B6" sqref="B6:B7"/>
    </sheetView>
  </sheetViews>
  <sheetFormatPr defaultColWidth="9.140625" defaultRowHeight="11.25" customHeight="1"/>
  <cols>
    <col min="1" max="1" width="11.85546875" style="82" customWidth="1"/>
    <col min="2" max="2" width="16.7109375" style="168" customWidth="1"/>
    <col min="3" max="3" width="15.140625" style="168" customWidth="1"/>
    <col min="4" max="4" width="12.85546875" style="168" customWidth="1"/>
    <col min="5" max="5" width="15.140625" style="168" customWidth="1"/>
    <col min="6" max="6" width="12.28515625" style="168" customWidth="1"/>
    <col min="7" max="7" width="16.42578125" style="168" customWidth="1"/>
    <col min="8" max="8" width="11.5703125" style="168" customWidth="1"/>
    <col min="9" max="9" width="11.28515625" style="168" customWidth="1"/>
    <col min="10" max="10" width="8.7109375" style="168" customWidth="1"/>
    <col min="11" max="11" width="11.42578125" style="168" customWidth="1"/>
    <col min="12" max="12" width="17.140625" style="168" customWidth="1"/>
    <col min="13" max="16384" width="9.140625" style="82"/>
  </cols>
  <sheetData>
    <row r="1" spans="1:13" ht="11.25" customHeight="1">
      <c r="A1" s="81" t="s">
        <v>654</v>
      </c>
      <c r="B1" s="171"/>
      <c r="C1" s="171"/>
      <c r="D1" s="171"/>
      <c r="E1" s="171"/>
      <c r="F1" s="171"/>
      <c r="G1" s="171"/>
      <c r="H1" s="171"/>
      <c r="I1" s="171"/>
      <c r="J1" s="171"/>
      <c r="K1" s="171"/>
      <c r="L1" s="171"/>
    </row>
    <row r="2" spans="1:13" ht="11.25" hidden="1" customHeight="1">
      <c r="A2" s="81" t="s">
        <v>317</v>
      </c>
      <c r="B2" s="171"/>
      <c r="C2" s="171"/>
      <c r="D2" s="171"/>
      <c r="E2" s="171"/>
      <c r="F2" s="171"/>
      <c r="G2" s="171"/>
      <c r="H2" s="171"/>
      <c r="I2" s="171"/>
      <c r="J2" s="171"/>
      <c r="K2" s="171"/>
      <c r="L2" s="171"/>
    </row>
    <row r="3" spans="1:13" ht="10.5" customHeight="1">
      <c r="A3" s="83" t="s">
        <v>655</v>
      </c>
      <c r="B3" s="171"/>
      <c r="C3" s="171"/>
      <c r="D3" s="171"/>
      <c r="E3" s="171"/>
      <c r="F3" s="171"/>
      <c r="G3" s="171"/>
      <c r="H3" s="171"/>
      <c r="I3" s="171"/>
      <c r="J3" s="171"/>
      <c r="K3" s="171"/>
      <c r="L3" s="171"/>
    </row>
    <row r="4" spans="1:13" ht="11.25" hidden="1" customHeight="1">
      <c r="A4" s="83" t="s">
        <v>317</v>
      </c>
      <c r="B4" s="171"/>
      <c r="C4" s="171"/>
      <c r="D4" s="171"/>
      <c r="E4" s="171"/>
      <c r="F4" s="171"/>
      <c r="G4" s="171"/>
      <c r="H4" s="171"/>
      <c r="I4" s="171"/>
      <c r="J4" s="171"/>
      <c r="K4" s="171"/>
      <c r="L4" s="171"/>
    </row>
    <row r="5" spans="1:13" ht="11.25" customHeight="1">
      <c r="A5" s="84" t="s">
        <v>317</v>
      </c>
      <c r="B5" s="216"/>
      <c r="C5" s="216"/>
      <c r="D5" s="216"/>
      <c r="E5" s="216"/>
      <c r="F5" s="216"/>
      <c r="G5" s="216"/>
      <c r="H5" s="216"/>
      <c r="I5" s="216"/>
      <c r="J5" s="216"/>
      <c r="K5" s="216"/>
      <c r="L5" s="216"/>
    </row>
    <row r="6" spans="1:13" ht="11.25" customHeight="1">
      <c r="A6" s="4" t="s">
        <v>214</v>
      </c>
      <c r="B6" s="332" t="s">
        <v>301</v>
      </c>
      <c r="C6" s="171"/>
      <c r="D6" s="171"/>
      <c r="E6" s="171"/>
      <c r="F6" s="171"/>
      <c r="G6" s="171"/>
      <c r="H6" s="171"/>
      <c r="I6" s="171"/>
      <c r="J6" s="171"/>
      <c r="K6" s="171"/>
      <c r="L6" s="171"/>
    </row>
    <row r="7" spans="1:13" ht="11.25" customHeight="1">
      <c r="A7" s="18" t="s">
        <v>215</v>
      </c>
      <c r="B7" s="405" t="s">
        <v>303</v>
      </c>
      <c r="C7" s="190"/>
      <c r="D7" s="190"/>
      <c r="E7" s="190"/>
      <c r="F7" s="190"/>
      <c r="G7" s="190"/>
      <c r="H7" s="190"/>
      <c r="I7" s="190"/>
      <c r="J7" s="190"/>
      <c r="K7" s="190"/>
      <c r="L7" s="190"/>
    </row>
    <row r="8" spans="1:13" ht="11.25" customHeight="1">
      <c r="A8" s="12" t="s">
        <v>542</v>
      </c>
      <c r="B8" s="171" t="s">
        <v>152</v>
      </c>
      <c r="C8" s="171" t="s">
        <v>156</v>
      </c>
      <c r="D8" s="171" t="s">
        <v>135</v>
      </c>
      <c r="E8" s="171" t="s">
        <v>158</v>
      </c>
      <c r="F8" s="171" t="s">
        <v>136</v>
      </c>
      <c r="G8" s="171" t="s">
        <v>160</v>
      </c>
      <c r="H8" s="171" t="s">
        <v>137</v>
      </c>
      <c r="I8" s="171" t="s">
        <v>21</v>
      </c>
      <c r="J8" s="171" t="s">
        <v>94</v>
      </c>
      <c r="K8" s="171" t="s">
        <v>164</v>
      </c>
      <c r="L8" s="171" t="s">
        <v>165</v>
      </c>
    </row>
    <row r="9" spans="1:13" ht="11.25" customHeight="1">
      <c r="A9" s="24" t="s">
        <v>543</v>
      </c>
      <c r="B9" s="192" t="s">
        <v>96</v>
      </c>
      <c r="C9" s="192" t="s">
        <v>219</v>
      </c>
      <c r="D9" s="171" t="s">
        <v>138</v>
      </c>
      <c r="E9" s="177" t="s">
        <v>97</v>
      </c>
      <c r="F9" s="171" t="s">
        <v>138</v>
      </c>
      <c r="G9" s="177" t="s">
        <v>98</v>
      </c>
      <c r="H9" s="171" t="s">
        <v>138</v>
      </c>
      <c r="I9" s="177" t="s">
        <v>223</v>
      </c>
      <c r="J9" s="177" t="s">
        <v>99</v>
      </c>
      <c r="K9" s="177" t="s">
        <v>100</v>
      </c>
      <c r="L9" s="177" t="s">
        <v>32</v>
      </c>
    </row>
    <row r="10" spans="1:13" s="83" customFormat="1" ht="11.25" customHeight="1">
      <c r="A10" s="4" t="s">
        <v>544</v>
      </c>
      <c r="B10" s="177"/>
      <c r="C10" s="177" t="s">
        <v>220</v>
      </c>
      <c r="D10" s="192" t="s">
        <v>139</v>
      </c>
      <c r="E10" s="177"/>
      <c r="F10" s="177" t="s">
        <v>222</v>
      </c>
      <c r="G10" s="177"/>
      <c r="H10" s="177" t="s">
        <v>140</v>
      </c>
      <c r="I10" s="177"/>
      <c r="J10" s="177"/>
      <c r="K10" s="177"/>
      <c r="L10" s="177"/>
    </row>
    <row r="11" spans="1:13" ht="11.25" customHeight="1">
      <c r="A11" s="20" t="s">
        <v>545</v>
      </c>
      <c r="B11" s="190"/>
      <c r="C11" s="190"/>
      <c r="D11" s="188" t="s">
        <v>141</v>
      </c>
      <c r="E11" s="190"/>
      <c r="F11" s="188" t="s">
        <v>141</v>
      </c>
      <c r="G11" s="190"/>
      <c r="H11" s="188" t="s">
        <v>141</v>
      </c>
      <c r="I11" s="190"/>
      <c r="J11" s="190"/>
      <c r="K11" s="190"/>
      <c r="L11" s="190"/>
    </row>
    <row r="13" spans="1:13" s="81" customFormat="1" ht="11.25" customHeight="1">
      <c r="A13" s="9" t="s">
        <v>232</v>
      </c>
      <c r="B13" s="169">
        <v>319</v>
      </c>
      <c r="C13" s="169">
        <v>103</v>
      </c>
      <c r="D13" s="169">
        <v>56</v>
      </c>
      <c r="E13" s="169">
        <v>13</v>
      </c>
      <c r="F13" s="169">
        <v>3</v>
      </c>
      <c r="G13" s="169">
        <v>46</v>
      </c>
      <c r="H13" s="169" t="s">
        <v>142</v>
      </c>
      <c r="I13" s="169">
        <v>11</v>
      </c>
      <c r="J13" s="169">
        <v>21</v>
      </c>
      <c r="K13" s="169">
        <v>53</v>
      </c>
      <c r="L13" s="169">
        <v>13</v>
      </c>
    </row>
    <row r="14" spans="1:13" s="81" customFormat="1" ht="11.25" customHeight="1">
      <c r="A14" s="9"/>
      <c r="B14" s="172"/>
      <c r="C14" s="172"/>
      <c r="D14" s="172"/>
      <c r="E14" s="172"/>
      <c r="F14" s="172"/>
      <c r="G14" s="172"/>
      <c r="H14" s="172"/>
      <c r="I14" s="172"/>
      <c r="J14" s="172"/>
      <c r="K14" s="172"/>
      <c r="L14" s="172"/>
    </row>
    <row r="15" spans="1:13" ht="11.25" customHeight="1">
      <c r="A15" s="2" t="s">
        <v>198</v>
      </c>
      <c r="B15" s="172">
        <v>20</v>
      </c>
      <c r="C15" s="172">
        <v>10</v>
      </c>
      <c r="D15" s="172">
        <v>6</v>
      </c>
      <c r="E15" s="172" t="s">
        <v>142</v>
      </c>
      <c r="F15" s="172" t="s">
        <v>142</v>
      </c>
      <c r="G15" s="172" t="s">
        <v>142</v>
      </c>
      <c r="H15" s="172" t="s">
        <v>142</v>
      </c>
      <c r="I15" s="172" t="s">
        <v>142</v>
      </c>
      <c r="J15" s="172" t="s">
        <v>142</v>
      </c>
      <c r="K15" s="172">
        <v>3</v>
      </c>
      <c r="L15" s="172">
        <v>1</v>
      </c>
      <c r="M15" s="98"/>
    </row>
    <row r="16" spans="1:13" ht="11.25" customHeight="1">
      <c r="A16" s="2" t="s">
        <v>199</v>
      </c>
      <c r="B16" s="172">
        <v>25</v>
      </c>
      <c r="C16" s="172">
        <v>14</v>
      </c>
      <c r="D16" s="172">
        <v>5</v>
      </c>
      <c r="E16" s="172">
        <v>2</v>
      </c>
      <c r="F16" s="172" t="s">
        <v>142</v>
      </c>
      <c r="G16" s="172" t="s">
        <v>142</v>
      </c>
      <c r="H16" s="172" t="s">
        <v>142</v>
      </c>
      <c r="I16" s="172">
        <v>1</v>
      </c>
      <c r="J16" s="172" t="s">
        <v>142</v>
      </c>
      <c r="K16" s="172">
        <v>2</v>
      </c>
      <c r="L16" s="172">
        <v>1</v>
      </c>
      <c r="M16" s="98"/>
    </row>
    <row r="17" spans="1:13" ht="11.25" customHeight="1">
      <c r="A17" s="2" t="s">
        <v>200</v>
      </c>
      <c r="B17" s="172">
        <v>18</v>
      </c>
      <c r="C17" s="172">
        <v>3</v>
      </c>
      <c r="D17" s="172">
        <v>3</v>
      </c>
      <c r="E17" s="172" t="s">
        <v>142</v>
      </c>
      <c r="F17" s="172" t="s">
        <v>142</v>
      </c>
      <c r="G17" s="172" t="s">
        <v>142</v>
      </c>
      <c r="H17" s="172" t="s">
        <v>142</v>
      </c>
      <c r="I17" s="172">
        <v>2</v>
      </c>
      <c r="J17" s="172">
        <v>2</v>
      </c>
      <c r="K17" s="172">
        <v>8</v>
      </c>
      <c r="L17" s="172">
        <v>0</v>
      </c>
      <c r="M17" s="98"/>
    </row>
    <row r="18" spans="1:13" ht="11.25" customHeight="1">
      <c r="A18" s="2"/>
      <c r="B18" s="172"/>
      <c r="C18" s="172"/>
      <c r="D18" s="172"/>
      <c r="E18" s="172"/>
      <c r="F18" s="172"/>
      <c r="G18" s="172"/>
      <c r="H18" s="172"/>
      <c r="I18" s="172"/>
      <c r="J18" s="172"/>
      <c r="K18" s="172"/>
      <c r="L18" s="172"/>
      <c r="M18" s="98"/>
    </row>
    <row r="19" spans="1:13" ht="11.25" customHeight="1">
      <c r="A19" s="2" t="s">
        <v>201</v>
      </c>
      <c r="B19" s="168">
        <v>17</v>
      </c>
      <c r="C19" s="168">
        <v>4</v>
      </c>
      <c r="D19" s="168">
        <v>2</v>
      </c>
      <c r="E19" s="168" t="s">
        <v>142</v>
      </c>
      <c r="F19" s="168" t="s">
        <v>142</v>
      </c>
      <c r="G19" s="168">
        <v>5</v>
      </c>
      <c r="H19" s="168" t="s">
        <v>142</v>
      </c>
      <c r="I19" s="168">
        <v>1</v>
      </c>
      <c r="J19" s="168" t="s">
        <v>142</v>
      </c>
      <c r="K19" s="168">
        <v>2</v>
      </c>
      <c r="L19" s="168">
        <v>3</v>
      </c>
      <c r="M19" s="98"/>
    </row>
    <row r="20" spans="1:13" ht="11.25" customHeight="1">
      <c r="A20" s="2" t="s">
        <v>202</v>
      </c>
      <c r="B20" s="172">
        <v>29</v>
      </c>
      <c r="C20" s="172">
        <v>11</v>
      </c>
      <c r="D20" s="172">
        <v>5</v>
      </c>
      <c r="E20" s="172" t="s">
        <v>142</v>
      </c>
      <c r="F20" s="172" t="s">
        <v>142</v>
      </c>
      <c r="G20" s="172">
        <v>6</v>
      </c>
      <c r="H20" s="172" t="s">
        <v>142</v>
      </c>
      <c r="I20" s="172">
        <v>1</v>
      </c>
      <c r="J20" s="172">
        <v>2</v>
      </c>
      <c r="K20" s="172">
        <v>4</v>
      </c>
      <c r="L20" s="172">
        <v>0</v>
      </c>
      <c r="M20" s="98"/>
    </row>
    <row r="21" spans="1:13" ht="11.25" customHeight="1">
      <c r="A21" s="2" t="s">
        <v>191</v>
      </c>
      <c r="B21" s="172">
        <v>42</v>
      </c>
      <c r="C21" s="172">
        <v>6</v>
      </c>
      <c r="D21" s="172">
        <v>13</v>
      </c>
      <c r="E21" s="172" t="s">
        <v>142</v>
      </c>
      <c r="F21" s="172" t="s">
        <v>142</v>
      </c>
      <c r="G21" s="172">
        <v>11</v>
      </c>
      <c r="H21" s="172" t="s">
        <v>142</v>
      </c>
      <c r="I21" s="172" t="s">
        <v>142</v>
      </c>
      <c r="J21" s="172">
        <v>4</v>
      </c>
      <c r="K21" s="172">
        <v>6</v>
      </c>
      <c r="L21" s="172">
        <v>2</v>
      </c>
      <c r="M21" s="98"/>
    </row>
    <row r="22" spans="1:13" ht="11.25" customHeight="1">
      <c r="A22" s="2"/>
      <c r="B22" s="172"/>
      <c r="C22" s="172"/>
      <c r="D22" s="172"/>
      <c r="E22" s="172"/>
      <c r="F22" s="172"/>
      <c r="G22" s="172"/>
      <c r="H22" s="172"/>
      <c r="I22" s="172"/>
      <c r="J22" s="172"/>
      <c r="K22" s="172"/>
      <c r="L22" s="172"/>
      <c r="M22" s="98"/>
    </row>
    <row r="23" spans="1:13" ht="11.25" customHeight="1">
      <c r="A23" s="2" t="s">
        <v>192</v>
      </c>
      <c r="B23" s="172">
        <v>41</v>
      </c>
      <c r="C23" s="172">
        <v>12</v>
      </c>
      <c r="D23" s="172">
        <v>7</v>
      </c>
      <c r="E23" s="172">
        <v>1</v>
      </c>
      <c r="F23" s="172">
        <v>1</v>
      </c>
      <c r="G23" s="172">
        <v>10</v>
      </c>
      <c r="H23" s="172" t="s">
        <v>142</v>
      </c>
      <c r="I23" s="172">
        <v>3</v>
      </c>
      <c r="J23" s="172">
        <v>2</v>
      </c>
      <c r="K23" s="172">
        <v>4</v>
      </c>
      <c r="L23" s="172">
        <v>1</v>
      </c>
      <c r="M23" s="98"/>
    </row>
    <row r="24" spans="1:13" ht="11.25" customHeight="1">
      <c r="A24" s="2" t="s">
        <v>193</v>
      </c>
      <c r="B24" s="168">
        <v>27</v>
      </c>
      <c r="C24" s="168">
        <v>7</v>
      </c>
      <c r="D24" s="168">
        <v>3</v>
      </c>
      <c r="E24" s="168">
        <v>2</v>
      </c>
      <c r="F24" s="168" t="s">
        <v>142</v>
      </c>
      <c r="G24" s="168">
        <v>4</v>
      </c>
      <c r="H24" s="168" t="s">
        <v>142</v>
      </c>
      <c r="I24" s="168">
        <v>1</v>
      </c>
      <c r="J24" s="168">
        <v>2</v>
      </c>
      <c r="K24" s="168">
        <v>6</v>
      </c>
      <c r="L24" s="168">
        <v>2</v>
      </c>
      <c r="M24" s="98"/>
    </row>
    <row r="25" spans="1:13" ht="11.25" customHeight="1">
      <c r="A25" s="2" t="s">
        <v>194</v>
      </c>
      <c r="B25" s="172">
        <v>30</v>
      </c>
      <c r="C25" s="172">
        <v>9</v>
      </c>
      <c r="D25" s="172">
        <v>2</v>
      </c>
      <c r="E25" s="172">
        <v>1</v>
      </c>
      <c r="F25" s="172" t="s">
        <v>142</v>
      </c>
      <c r="G25" s="172">
        <v>7</v>
      </c>
      <c r="H25" s="172" t="s">
        <v>142</v>
      </c>
      <c r="I25" s="172">
        <v>2</v>
      </c>
      <c r="J25" s="172">
        <v>5</v>
      </c>
      <c r="K25" s="172">
        <v>2</v>
      </c>
      <c r="L25" s="172">
        <v>2</v>
      </c>
      <c r="M25" s="98"/>
    </row>
    <row r="26" spans="1:13" s="93" customFormat="1" ht="11.25" customHeight="1">
      <c r="A26" s="2"/>
      <c r="B26" s="172"/>
      <c r="C26" s="172"/>
      <c r="D26" s="172"/>
      <c r="E26" s="172"/>
      <c r="F26" s="172"/>
      <c r="G26" s="172"/>
      <c r="H26" s="172"/>
      <c r="I26" s="172"/>
      <c r="J26" s="172"/>
      <c r="K26" s="172"/>
      <c r="L26" s="172"/>
      <c r="M26" s="98"/>
    </row>
    <row r="27" spans="1:13" ht="11.25" customHeight="1">
      <c r="A27" s="2" t="s">
        <v>195</v>
      </c>
      <c r="B27" s="172">
        <v>25</v>
      </c>
      <c r="C27" s="172">
        <v>8</v>
      </c>
      <c r="D27" s="172">
        <v>5</v>
      </c>
      <c r="E27" s="172">
        <v>2</v>
      </c>
      <c r="F27" s="172" t="s">
        <v>142</v>
      </c>
      <c r="G27" s="172">
        <v>1</v>
      </c>
      <c r="H27" s="172" t="s">
        <v>142</v>
      </c>
      <c r="I27" s="172" t="s">
        <v>142</v>
      </c>
      <c r="J27" s="172">
        <v>3</v>
      </c>
      <c r="K27" s="172">
        <v>5</v>
      </c>
      <c r="L27" s="172">
        <v>1</v>
      </c>
      <c r="M27" s="98"/>
    </row>
    <row r="28" spans="1:13" ht="11.25" customHeight="1">
      <c r="A28" s="2" t="s">
        <v>196</v>
      </c>
      <c r="B28" s="172">
        <v>17</v>
      </c>
      <c r="C28" s="172">
        <v>5</v>
      </c>
      <c r="D28" s="172">
        <v>2</v>
      </c>
      <c r="E28" s="172">
        <v>2</v>
      </c>
      <c r="F28" s="172" t="s">
        <v>142</v>
      </c>
      <c r="G28" s="172" t="s">
        <v>142</v>
      </c>
      <c r="H28" s="172" t="s">
        <v>142</v>
      </c>
      <c r="I28" s="172" t="s">
        <v>142</v>
      </c>
      <c r="J28" s="172">
        <v>1</v>
      </c>
      <c r="K28" s="172">
        <v>7</v>
      </c>
      <c r="L28" s="172">
        <v>0</v>
      </c>
      <c r="M28" s="98"/>
    </row>
    <row r="29" spans="1:13" s="93" customFormat="1" ht="11.25" customHeight="1">
      <c r="A29" s="1" t="s">
        <v>197</v>
      </c>
      <c r="B29" s="216">
        <v>28</v>
      </c>
      <c r="C29" s="216">
        <v>14</v>
      </c>
      <c r="D29" s="216">
        <v>3</v>
      </c>
      <c r="E29" s="216">
        <v>3</v>
      </c>
      <c r="F29" s="216">
        <v>2</v>
      </c>
      <c r="G29" s="216">
        <v>2</v>
      </c>
      <c r="H29" s="216" t="s">
        <v>142</v>
      </c>
      <c r="I29" s="216" t="s">
        <v>142</v>
      </c>
      <c r="J29" s="216" t="s">
        <v>142</v>
      </c>
      <c r="K29" s="216">
        <v>4</v>
      </c>
      <c r="L29" s="216">
        <v>0</v>
      </c>
      <c r="M29" s="98"/>
    </row>
    <row r="30" spans="1:13" s="93" customFormat="1" ht="11.25" customHeight="1">
      <c r="A30" s="13"/>
      <c r="B30" s="63"/>
      <c r="C30" s="63"/>
      <c r="D30" s="63"/>
      <c r="E30" s="63"/>
      <c r="F30" s="63"/>
      <c r="G30" s="63"/>
      <c r="H30" s="63"/>
      <c r="I30" s="63"/>
      <c r="J30" s="63"/>
      <c r="K30" s="63"/>
      <c r="L30" s="63"/>
      <c r="M30" s="98"/>
    </row>
    <row r="31" spans="1:13" s="93" customFormat="1" ht="11.25" customHeight="1">
      <c r="A31" s="2" t="s">
        <v>433</v>
      </c>
      <c r="B31" s="174">
        <v>34</v>
      </c>
      <c r="C31" s="174">
        <v>10</v>
      </c>
      <c r="D31" s="174">
        <v>5</v>
      </c>
      <c r="E31" s="174">
        <v>3</v>
      </c>
      <c r="F31" s="174" t="s">
        <v>142</v>
      </c>
      <c r="G31" s="174">
        <v>5</v>
      </c>
      <c r="H31" s="174" t="s">
        <v>142</v>
      </c>
      <c r="I31" s="174">
        <v>1</v>
      </c>
      <c r="J31" s="174">
        <v>4</v>
      </c>
      <c r="K31" s="174">
        <v>5</v>
      </c>
      <c r="L31" s="174">
        <v>1</v>
      </c>
      <c r="M31" s="98"/>
    </row>
    <row r="32" spans="1:13" s="93" customFormat="1" ht="11.25" customHeight="1">
      <c r="A32" s="2" t="s">
        <v>434</v>
      </c>
      <c r="B32" s="174">
        <v>43</v>
      </c>
      <c r="C32" s="174">
        <v>18</v>
      </c>
      <c r="D32" s="174">
        <v>7</v>
      </c>
      <c r="E32" s="174">
        <v>2</v>
      </c>
      <c r="F32" s="174" t="s">
        <v>142</v>
      </c>
      <c r="G32" s="174">
        <v>3</v>
      </c>
      <c r="H32" s="174" t="s">
        <v>142</v>
      </c>
      <c r="I32" s="174">
        <v>3</v>
      </c>
      <c r="J32" s="174">
        <v>3</v>
      </c>
      <c r="K32" s="174">
        <v>7</v>
      </c>
      <c r="L32" s="174">
        <v>0</v>
      </c>
      <c r="M32" s="98"/>
    </row>
    <row r="33" spans="1:13" s="93" customFormat="1" ht="11.25" customHeight="1">
      <c r="A33" s="2" t="s">
        <v>435</v>
      </c>
      <c r="B33" s="174">
        <v>40</v>
      </c>
      <c r="C33" s="174">
        <v>17</v>
      </c>
      <c r="D33" s="174">
        <v>7</v>
      </c>
      <c r="E33" s="174">
        <v>2</v>
      </c>
      <c r="F33" s="174">
        <v>1</v>
      </c>
      <c r="G33" s="174">
        <v>4</v>
      </c>
      <c r="H33" s="174" t="s">
        <v>142</v>
      </c>
      <c r="I33" s="174">
        <v>2</v>
      </c>
      <c r="J33" s="174">
        <v>1</v>
      </c>
      <c r="K33" s="174">
        <v>5</v>
      </c>
      <c r="L33" s="174">
        <v>1</v>
      </c>
      <c r="M33" s="98"/>
    </row>
    <row r="34" spans="1:13" s="93" customFormat="1" ht="11.25" customHeight="1">
      <c r="A34" s="2" t="s">
        <v>436</v>
      </c>
      <c r="B34" s="174">
        <v>45</v>
      </c>
      <c r="C34" s="174">
        <v>15</v>
      </c>
      <c r="D34" s="174">
        <v>5</v>
      </c>
      <c r="E34" s="174">
        <v>2</v>
      </c>
      <c r="F34" s="174" t="s">
        <v>142</v>
      </c>
      <c r="G34" s="174">
        <v>8</v>
      </c>
      <c r="H34" s="174" t="s">
        <v>142</v>
      </c>
      <c r="I34" s="174">
        <v>3</v>
      </c>
      <c r="J34" s="174">
        <v>5</v>
      </c>
      <c r="K34" s="174">
        <v>7</v>
      </c>
      <c r="L34" s="174">
        <v>0</v>
      </c>
      <c r="M34" s="98"/>
    </row>
    <row r="35" spans="1:13" s="93" customFormat="1" ht="11.25" customHeight="1">
      <c r="A35" s="2" t="s">
        <v>437</v>
      </c>
      <c r="B35" s="174">
        <v>57</v>
      </c>
      <c r="C35" s="174">
        <v>17</v>
      </c>
      <c r="D35" s="174">
        <v>13</v>
      </c>
      <c r="E35" s="174">
        <v>1</v>
      </c>
      <c r="F35" s="174">
        <v>1</v>
      </c>
      <c r="G35" s="174">
        <v>6</v>
      </c>
      <c r="H35" s="174" t="s">
        <v>142</v>
      </c>
      <c r="I35" s="174" t="s">
        <v>142</v>
      </c>
      <c r="J35" s="174">
        <v>2</v>
      </c>
      <c r="K35" s="174">
        <v>15</v>
      </c>
      <c r="L35" s="174">
        <v>2</v>
      </c>
      <c r="M35" s="98"/>
    </row>
    <row r="36" spans="1:13" s="93" customFormat="1" ht="11.25" customHeight="1">
      <c r="A36" s="2" t="s">
        <v>438</v>
      </c>
      <c r="B36" s="174">
        <v>54</v>
      </c>
      <c r="C36" s="174">
        <v>12</v>
      </c>
      <c r="D36" s="174">
        <v>10</v>
      </c>
      <c r="E36" s="174" t="s">
        <v>142</v>
      </c>
      <c r="F36" s="174">
        <v>1</v>
      </c>
      <c r="G36" s="174">
        <v>12</v>
      </c>
      <c r="H36" s="174" t="s">
        <v>142</v>
      </c>
      <c r="I36" s="174">
        <v>1</v>
      </c>
      <c r="J36" s="174">
        <v>4</v>
      </c>
      <c r="K36" s="174">
        <v>8</v>
      </c>
      <c r="L36" s="174">
        <v>6</v>
      </c>
      <c r="M36" s="98"/>
    </row>
    <row r="37" spans="1:13" s="301" customFormat="1" ht="11.25" customHeight="1">
      <c r="A37" s="1" t="s">
        <v>439</v>
      </c>
      <c r="B37" s="175">
        <v>46</v>
      </c>
      <c r="C37" s="175">
        <v>14</v>
      </c>
      <c r="D37" s="175">
        <v>9</v>
      </c>
      <c r="E37" s="175">
        <v>3</v>
      </c>
      <c r="F37" s="175" t="s">
        <v>142</v>
      </c>
      <c r="G37" s="175">
        <v>8</v>
      </c>
      <c r="H37" s="175" t="s">
        <v>142</v>
      </c>
      <c r="I37" s="175">
        <v>1</v>
      </c>
      <c r="J37" s="175">
        <v>2</v>
      </c>
      <c r="K37" s="175">
        <v>6</v>
      </c>
      <c r="L37" s="175">
        <v>3</v>
      </c>
      <c r="M37" s="98"/>
    </row>
    <row r="38" spans="1:13" s="92" customFormat="1" ht="11.25" customHeight="1">
      <c r="A38" s="3"/>
      <c r="B38" s="191"/>
      <c r="C38" s="191"/>
      <c r="D38" s="191"/>
      <c r="E38" s="191"/>
      <c r="F38" s="191"/>
      <c r="G38" s="191"/>
      <c r="H38" s="191"/>
      <c r="I38" s="191"/>
      <c r="J38" s="191"/>
      <c r="K38" s="191"/>
      <c r="L38" s="191"/>
      <c r="M38" s="81"/>
    </row>
    <row r="39" spans="1:13" ht="11.25" customHeight="1">
      <c r="A39" s="2" t="s">
        <v>252</v>
      </c>
      <c r="B39" s="174">
        <v>21</v>
      </c>
      <c r="C39" s="174">
        <v>7</v>
      </c>
      <c r="D39" s="174">
        <v>7</v>
      </c>
      <c r="E39" s="174">
        <v>1</v>
      </c>
      <c r="F39" s="174" t="s">
        <v>142</v>
      </c>
      <c r="G39" s="174">
        <v>1</v>
      </c>
      <c r="H39" s="174" t="s">
        <v>142</v>
      </c>
      <c r="I39" s="174" t="s">
        <v>142</v>
      </c>
      <c r="J39" s="174">
        <v>1</v>
      </c>
      <c r="K39" s="174">
        <v>3</v>
      </c>
      <c r="L39" s="174">
        <v>1</v>
      </c>
      <c r="M39" s="98"/>
    </row>
    <row r="40" spans="1:13" ht="11.25" customHeight="1">
      <c r="A40" s="122" t="s">
        <v>253</v>
      </c>
      <c r="B40" s="174">
        <v>17</v>
      </c>
      <c r="C40" s="174">
        <v>3</v>
      </c>
      <c r="D40" s="174">
        <v>9</v>
      </c>
      <c r="E40" s="174" t="s">
        <v>142</v>
      </c>
      <c r="F40" s="174" t="s">
        <v>142</v>
      </c>
      <c r="G40" s="174">
        <v>3</v>
      </c>
      <c r="H40" s="174" t="s">
        <v>142</v>
      </c>
      <c r="I40" s="174" t="s">
        <v>142</v>
      </c>
      <c r="J40" s="174" t="s">
        <v>142</v>
      </c>
      <c r="K40" s="174">
        <v>2</v>
      </c>
      <c r="L40" s="174">
        <v>0</v>
      </c>
      <c r="M40" s="98"/>
    </row>
    <row r="41" spans="1:13" ht="11.25" customHeight="1">
      <c r="A41" s="122" t="s">
        <v>254</v>
      </c>
      <c r="B41" s="174">
        <v>10</v>
      </c>
      <c r="C41" s="174">
        <v>4</v>
      </c>
      <c r="D41" s="174">
        <v>3</v>
      </c>
      <c r="E41" s="174" t="s">
        <v>142</v>
      </c>
      <c r="F41" s="174" t="s">
        <v>142</v>
      </c>
      <c r="G41" s="174" t="s">
        <v>142</v>
      </c>
      <c r="H41" s="174" t="s">
        <v>142</v>
      </c>
      <c r="I41" s="174" t="s">
        <v>142</v>
      </c>
      <c r="J41" s="174" t="s">
        <v>142</v>
      </c>
      <c r="K41" s="174">
        <v>2</v>
      </c>
      <c r="L41" s="174">
        <v>1</v>
      </c>
      <c r="M41" s="98"/>
    </row>
    <row r="42" spans="1:13" ht="11.25" customHeight="1">
      <c r="A42" s="122" t="s">
        <v>255</v>
      </c>
      <c r="B42" s="174">
        <v>16</v>
      </c>
      <c r="C42" s="174">
        <v>5</v>
      </c>
      <c r="D42" s="174">
        <v>2</v>
      </c>
      <c r="E42" s="174">
        <v>3</v>
      </c>
      <c r="F42" s="174">
        <v>1</v>
      </c>
      <c r="G42" s="174">
        <v>1</v>
      </c>
      <c r="H42" s="174" t="s">
        <v>142</v>
      </c>
      <c r="I42" s="174">
        <v>2</v>
      </c>
      <c r="J42" s="174" t="s">
        <v>142</v>
      </c>
      <c r="K42" s="174">
        <v>2</v>
      </c>
      <c r="L42" s="174">
        <v>0</v>
      </c>
      <c r="M42" s="98"/>
    </row>
    <row r="43" spans="1:13" ht="11.25" customHeight="1">
      <c r="A43" s="122" t="s">
        <v>256</v>
      </c>
      <c r="B43" s="174">
        <v>21</v>
      </c>
      <c r="C43" s="174">
        <v>8</v>
      </c>
      <c r="D43" s="174">
        <v>3</v>
      </c>
      <c r="E43" s="174">
        <v>1</v>
      </c>
      <c r="F43" s="174" t="s">
        <v>142</v>
      </c>
      <c r="G43" s="174">
        <v>2</v>
      </c>
      <c r="H43" s="174" t="s">
        <v>142</v>
      </c>
      <c r="I43" s="174" t="s">
        <v>142</v>
      </c>
      <c r="J43" s="174">
        <v>1</v>
      </c>
      <c r="K43" s="174">
        <v>6</v>
      </c>
      <c r="L43" s="174">
        <v>0</v>
      </c>
      <c r="M43" s="98"/>
    </row>
    <row r="44" spans="1:13" ht="11.25" customHeight="1">
      <c r="A44" s="122" t="s">
        <v>257</v>
      </c>
      <c r="B44" s="174">
        <v>31</v>
      </c>
      <c r="C44" s="174">
        <v>16</v>
      </c>
      <c r="D44" s="174">
        <v>1</v>
      </c>
      <c r="E44" s="174">
        <v>1</v>
      </c>
      <c r="F44" s="174" t="s">
        <v>142</v>
      </c>
      <c r="G44" s="174">
        <v>4</v>
      </c>
      <c r="H44" s="174" t="s">
        <v>142</v>
      </c>
      <c r="I44" s="174">
        <v>1</v>
      </c>
      <c r="J44" s="174">
        <v>2</v>
      </c>
      <c r="K44" s="174">
        <v>6</v>
      </c>
      <c r="L44" s="174">
        <v>0</v>
      </c>
      <c r="M44" s="98"/>
    </row>
    <row r="45" spans="1:13" ht="11.25" customHeight="1">
      <c r="A45" s="122"/>
      <c r="B45" s="174"/>
      <c r="C45" s="174"/>
      <c r="D45" s="174"/>
      <c r="E45" s="174"/>
      <c r="F45" s="174"/>
      <c r="G45" s="174"/>
      <c r="H45" s="174"/>
      <c r="I45" s="174"/>
      <c r="J45" s="174"/>
      <c r="K45" s="174"/>
      <c r="L45" s="174"/>
      <c r="M45" s="98"/>
    </row>
    <row r="46" spans="1:13" ht="11.25" customHeight="1">
      <c r="A46" s="122" t="s">
        <v>258</v>
      </c>
      <c r="B46" s="168">
        <v>35</v>
      </c>
      <c r="C46" s="168">
        <v>12</v>
      </c>
      <c r="D46" s="168">
        <v>3</v>
      </c>
      <c r="E46" s="168" t="s">
        <v>142</v>
      </c>
      <c r="F46" s="168" t="s">
        <v>142</v>
      </c>
      <c r="G46" s="168">
        <v>4</v>
      </c>
      <c r="H46" s="168" t="s">
        <v>142</v>
      </c>
      <c r="I46" s="168">
        <v>1</v>
      </c>
      <c r="J46" s="168">
        <v>5</v>
      </c>
      <c r="K46" s="168">
        <v>7</v>
      </c>
      <c r="L46" s="168">
        <v>3</v>
      </c>
      <c r="M46" s="98"/>
    </row>
    <row r="47" spans="1:13" ht="11.25" customHeight="1">
      <c r="A47" s="2" t="s">
        <v>259</v>
      </c>
      <c r="B47" s="168">
        <v>35</v>
      </c>
      <c r="C47" s="168">
        <v>11</v>
      </c>
      <c r="D47" s="168">
        <v>9</v>
      </c>
      <c r="E47" s="168">
        <v>2</v>
      </c>
      <c r="F47" s="168" t="s">
        <v>142</v>
      </c>
      <c r="G47" s="168">
        <v>2</v>
      </c>
      <c r="H47" s="168" t="s">
        <v>142</v>
      </c>
      <c r="I47" s="168">
        <v>1</v>
      </c>
      <c r="J47" s="168">
        <v>3</v>
      </c>
      <c r="K47" s="168">
        <v>4</v>
      </c>
      <c r="L47" s="168">
        <v>3</v>
      </c>
      <c r="M47" s="98"/>
    </row>
    <row r="48" spans="1:13" ht="11.25" customHeight="1">
      <c r="A48" s="2" t="s">
        <v>260</v>
      </c>
      <c r="B48" s="174">
        <v>47</v>
      </c>
      <c r="C48" s="174">
        <v>12</v>
      </c>
      <c r="D48" s="174">
        <v>5</v>
      </c>
      <c r="E48" s="174">
        <v>2</v>
      </c>
      <c r="F48" s="174" t="s">
        <v>142</v>
      </c>
      <c r="G48" s="174">
        <v>15</v>
      </c>
      <c r="H48" s="174" t="s">
        <v>142</v>
      </c>
      <c r="I48" s="174">
        <v>2</v>
      </c>
      <c r="J48" s="174">
        <v>3</v>
      </c>
      <c r="K48" s="174">
        <v>6</v>
      </c>
      <c r="L48" s="174">
        <v>2</v>
      </c>
      <c r="M48" s="98"/>
    </row>
    <row r="49" spans="1:13" ht="11.25" customHeight="1">
      <c r="A49" s="2" t="s">
        <v>261</v>
      </c>
      <c r="B49" s="174">
        <v>32</v>
      </c>
      <c r="C49" s="174">
        <v>10</v>
      </c>
      <c r="D49" s="174">
        <v>4</v>
      </c>
      <c r="E49" s="174" t="s">
        <v>142</v>
      </c>
      <c r="F49" s="174">
        <v>1</v>
      </c>
      <c r="G49" s="174">
        <v>4</v>
      </c>
      <c r="H49" s="174" t="s">
        <v>142</v>
      </c>
      <c r="I49" s="174">
        <v>3</v>
      </c>
      <c r="J49" s="174">
        <v>1</v>
      </c>
      <c r="K49" s="174">
        <v>9</v>
      </c>
      <c r="L49" s="174">
        <v>0</v>
      </c>
      <c r="M49" s="98"/>
    </row>
    <row r="50" spans="1:13" ht="11.25" customHeight="1">
      <c r="A50" s="2" t="s">
        <v>262</v>
      </c>
      <c r="B50" s="174">
        <v>19</v>
      </c>
      <c r="C50" s="174">
        <v>7</v>
      </c>
      <c r="D50" s="174">
        <v>2</v>
      </c>
      <c r="E50" s="174">
        <v>2</v>
      </c>
      <c r="F50" s="174" t="s">
        <v>142</v>
      </c>
      <c r="G50" s="174">
        <v>5</v>
      </c>
      <c r="H50" s="174" t="s">
        <v>142</v>
      </c>
      <c r="I50" s="174" t="s">
        <v>142</v>
      </c>
      <c r="J50" s="174">
        <v>2</v>
      </c>
      <c r="K50" s="174">
        <v>1</v>
      </c>
      <c r="L50" s="174">
        <v>0</v>
      </c>
      <c r="M50" s="98"/>
    </row>
    <row r="51" spans="1:13" ht="11.25" customHeight="1">
      <c r="A51" s="2" t="s">
        <v>263</v>
      </c>
      <c r="B51" s="174">
        <v>29</v>
      </c>
      <c r="C51" s="174">
        <v>6</v>
      </c>
      <c r="D51" s="174">
        <v>8</v>
      </c>
      <c r="E51" s="174">
        <v>1</v>
      </c>
      <c r="F51" s="174">
        <v>1</v>
      </c>
      <c r="G51" s="174">
        <v>3</v>
      </c>
      <c r="H51" s="174" t="s">
        <v>142</v>
      </c>
      <c r="I51" s="174">
        <v>1</v>
      </c>
      <c r="J51" s="174">
        <v>2</v>
      </c>
      <c r="K51" s="174">
        <v>5</v>
      </c>
      <c r="L51" s="174">
        <v>2</v>
      </c>
      <c r="M51" s="98"/>
    </row>
    <row r="52" spans="1:13" ht="11.25" customHeight="1">
      <c r="A52" s="1" t="s">
        <v>264</v>
      </c>
      <c r="B52" s="174">
        <v>6</v>
      </c>
      <c r="C52" s="174">
        <v>2</v>
      </c>
      <c r="D52" s="174" t="s">
        <v>142</v>
      </c>
      <c r="E52" s="174" t="s">
        <v>142</v>
      </c>
      <c r="F52" s="174" t="s">
        <v>142</v>
      </c>
      <c r="G52" s="174">
        <v>2</v>
      </c>
      <c r="H52" s="174" t="s">
        <v>142</v>
      </c>
      <c r="I52" s="174" t="s">
        <v>142</v>
      </c>
      <c r="J52" s="174">
        <v>1</v>
      </c>
      <c r="K52" s="174" t="s">
        <v>142</v>
      </c>
      <c r="L52" s="174">
        <v>1</v>
      </c>
      <c r="M52" s="98"/>
    </row>
    <row r="53" spans="1:13" ht="11.25" customHeight="1">
      <c r="A53" s="170"/>
      <c r="B53" s="394"/>
      <c r="C53" s="394"/>
      <c r="D53" s="394"/>
      <c r="E53" s="394"/>
      <c r="F53" s="394"/>
      <c r="G53" s="394"/>
      <c r="H53" s="394"/>
      <c r="I53" s="394"/>
      <c r="J53" s="394"/>
      <c r="K53" s="394"/>
      <c r="L53" s="394"/>
      <c r="M53" s="98"/>
    </row>
    <row r="54" spans="1:13" ht="11.25" customHeight="1">
      <c r="A54" s="170"/>
      <c r="B54" s="172"/>
      <c r="C54" s="172"/>
      <c r="D54" s="172"/>
      <c r="E54" s="172"/>
      <c r="F54" s="172"/>
      <c r="G54" s="172"/>
      <c r="H54" s="172"/>
      <c r="I54" s="172"/>
      <c r="J54" s="172"/>
      <c r="K54" s="172"/>
      <c r="M54" s="98"/>
    </row>
    <row r="55" spans="1:13" ht="11.25" customHeight="1">
      <c r="A55" s="170"/>
      <c r="B55" s="172"/>
      <c r="C55" s="172"/>
      <c r="D55" s="172"/>
      <c r="E55" s="172"/>
      <c r="F55" s="172"/>
      <c r="G55" s="172"/>
      <c r="H55" s="172"/>
      <c r="I55" s="172"/>
      <c r="J55" s="172"/>
      <c r="K55" s="172"/>
      <c r="L55" s="172"/>
      <c r="M55" s="98"/>
    </row>
    <row r="56" spans="1:13" ht="11.25" customHeight="1">
      <c r="A56" s="170"/>
      <c r="B56" s="172"/>
      <c r="C56" s="172"/>
      <c r="D56" s="172"/>
      <c r="E56" s="172"/>
      <c r="F56" s="172"/>
      <c r="G56" s="172"/>
      <c r="H56" s="172"/>
      <c r="I56" s="172"/>
      <c r="J56" s="172"/>
      <c r="K56" s="172"/>
      <c r="L56" s="172"/>
      <c r="M56" s="98"/>
    </row>
    <row r="57" spans="1:13" ht="11.25" customHeight="1">
      <c r="A57" s="170"/>
      <c r="M57" s="98"/>
    </row>
    <row r="58" spans="1:13" ht="11.25" customHeight="1">
      <c r="A58" s="170"/>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Blad15"/>
  <dimension ref="A1:O149"/>
  <sheetViews>
    <sheetView zoomScaleNormal="100" workbookViewId="0">
      <pane ySplit="14" topLeftCell="A51" activePane="bottomLeft" state="frozen"/>
      <selection pane="bottomLeft" activeCell="M1" sqref="M1:M1048576"/>
    </sheetView>
  </sheetViews>
  <sheetFormatPr defaultColWidth="9.140625" defaultRowHeight="11.25" customHeight="1"/>
  <cols>
    <col min="1" max="1" width="22.7109375" style="13" customWidth="1"/>
    <col min="2" max="2" width="16.28515625" style="63" customWidth="1"/>
    <col min="3" max="3" width="11.42578125" style="63" customWidth="1"/>
    <col min="4" max="4" width="14" style="63" customWidth="1"/>
    <col min="5" max="5" width="15" style="63" customWidth="1"/>
    <col min="6" max="6" width="11" style="63" customWidth="1"/>
    <col min="7" max="7" width="16.42578125" style="63" customWidth="1"/>
    <col min="8" max="9" width="12.140625" style="63" customWidth="1"/>
    <col min="10" max="10" width="10" style="63" customWidth="1"/>
    <col min="11" max="11" width="11" style="63" customWidth="1"/>
    <col min="12" max="12" width="17.5703125" style="63" customWidth="1"/>
    <col min="13" max="13" width="5.28515625" style="3" customWidth="1"/>
    <col min="14" max="14" width="5.28515625" style="13" customWidth="1"/>
    <col min="15" max="16384" width="9.140625" style="13"/>
  </cols>
  <sheetData>
    <row r="1" spans="1:14" s="203" customFormat="1" ht="11.25" customHeight="1">
      <c r="A1" s="243" t="s">
        <v>660</v>
      </c>
      <c r="B1" s="406"/>
      <c r="C1" s="406"/>
      <c r="D1" s="406"/>
      <c r="E1" s="406"/>
      <c r="F1" s="406"/>
      <c r="G1" s="406"/>
      <c r="H1" s="406"/>
      <c r="I1" s="406"/>
      <c r="J1" s="406"/>
      <c r="K1" s="406"/>
      <c r="L1" s="406"/>
      <c r="M1" s="208"/>
    </row>
    <row r="2" spans="1:14" s="203" customFormat="1" ht="11.25" hidden="1" customHeight="1">
      <c r="A2" s="243" t="s">
        <v>317</v>
      </c>
      <c r="B2" s="406"/>
      <c r="C2" s="406"/>
      <c r="D2" s="406"/>
      <c r="E2" s="406"/>
      <c r="F2" s="406"/>
      <c r="G2" s="406"/>
      <c r="H2" s="406"/>
      <c r="I2" s="406"/>
      <c r="J2" s="406"/>
      <c r="K2" s="406"/>
      <c r="L2" s="406"/>
      <c r="M2" s="208"/>
    </row>
    <row r="3" spans="1:14" s="203" customFormat="1" ht="11.25" customHeight="1">
      <c r="A3" s="244" t="s">
        <v>661</v>
      </c>
      <c r="B3" s="406"/>
      <c r="C3" s="406"/>
      <c r="D3" s="406"/>
      <c r="E3" s="406"/>
      <c r="F3" s="406"/>
      <c r="G3" s="406"/>
      <c r="H3" s="406"/>
      <c r="I3" s="406"/>
      <c r="J3" s="406"/>
      <c r="K3" s="406"/>
      <c r="L3" s="406"/>
      <c r="M3" s="208"/>
    </row>
    <row r="4" spans="1:14" s="203" customFormat="1" ht="11.25" hidden="1" customHeight="1">
      <c r="A4" s="244" t="s">
        <v>317</v>
      </c>
      <c r="B4" s="406"/>
      <c r="C4" s="406"/>
      <c r="D4" s="406"/>
      <c r="E4" s="406"/>
      <c r="F4" s="406"/>
      <c r="G4" s="406"/>
      <c r="H4" s="406"/>
      <c r="I4" s="406"/>
      <c r="J4" s="406"/>
      <c r="K4" s="406"/>
      <c r="L4" s="406"/>
      <c r="M4" s="208"/>
    </row>
    <row r="5" spans="1:14" s="82" customFormat="1" ht="11.25" customHeight="1">
      <c r="A5" s="84" t="s">
        <v>317</v>
      </c>
      <c r="B5" s="216"/>
      <c r="C5" s="216"/>
      <c r="D5" s="216"/>
      <c r="E5" s="216"/>
      <c r="F5" s="216"/>
      <c r="G5" s="216"/>
      <c r="H5" s="216"/>
      <c r="I5" s="216"/>
      <c r="J5" s="216"/>
      <c r="K5" s="216"/>
      <c r="L5" s="216"/>
      <c r="M5" s="92"/>
    </row>
    <row r="6" spans="1:14" s="82" customFormat="1" ht="11.25" customHeight="1">
      <c r="A6" s="81" t="s">
        <v>556</v>
      </c>
      <c r="B6" s="332" t="s">
        <v>301</v>
      </c>
      <c r="C6" s="171"/>
      <c r="D6" s="171"/>
      <c r="E6" s="171"/>
      <c r="F6" s="171"/>
      <c r="G6" s="171"/>
      <c r="H6" s="171"/>
      <c r="I6" s="171"/>
      <c r="J6" s="171"/>
      <c r="K6" s="171"/>
      <c r="L6" s="171"/>
      <c r="M6" s="92"/>
    </row>
    <row r="7" spans="1:14" s="82" customFormat="1" ht="11.25" customHeight="1">
      <c r="A7" s="83" t="s">
        <v>557</v>
      </c>
      <c r="B7" s="405" t="s">
        <v>303</v>
      </c>
      <c r="C7" s="190"/>
      <c r="D7" s="190"/>
      <c r="E7" s="190"/>
      <c r="F7" s="190"/>
      <c r="G7" s="190"/>
      <c r="H7" s="190"/>
      <c r="I7" s="190"/>
      <c r="J7" s="190"/>
      <c r="K7" s="190"/>
      <c r="L7" s="190"/>
      <c r="M7" s="92"/>
    </row>
    <row r="8" spans="1:14" s="82" customFormat="1" ht="11.25" customHeight="1">
      <c r="A8" s="81"/>
      <c r="B8" s="171" t="s">
        <v>152</v>
      </c>
      <c r="C8" s="171" t="s">
        <v>156</v>
      </c>
      <c r="D8" s="171" t="s">
        <v>135</v>
      </c>
      <c r="E8" s="171" t="s">
        <v>158</v>
      </c>
      <c r="F8" s="171" t="s">
        <v>136</v>
      </c>
      <c r="G8" s="171" t="s">
        <v>160</v>
      </c>
      <c r="H8" s="171" t="s">
        <v>137</v>
      </c>
      <c r="I8" s="171" t="s">
        <v>21</v>
      </c>
      <c r="J8" s="171" t="s">
        <v>94</v>
      </c>
      <c r="K8" s="171" t="s">
        <v>164</v>
      </c>
      <c r="L8" s="171" t="s">
        <v>165</v>
      </c>
      <c r="M8" s="92"/>
    </row>
    <row r="9" spans="1:14" s="82" customFormat="1" ht="11.25" customHeight="1">
      <c r="A9" s="83"/>
      <c r="B9" s="192" t="s">
        <v>96</v>
      </c>
      <c r="C9" s="192" t="s">
        <v>219</v>
      </c>
      <c r="D9" s="171" t="s">
        <v>138</v>
      </c>
      <c r="E9" s="177" t="s">
        <v>97</v>
      </c>
      <c r="F9" s="171" t="s">
        <v>138</v>
      </c>
      <c r="G9" s="177" t="s">
        <v>98</v>
      </c>
      <c r="H9" s="171" t="s">
        <v>138</v>
      </c>
      <c r="I9" s="177" t="s">
        <v>223</v>
      </c>
      <c r="J9" s="177" t="s">
        <v>99</v>
      </c>
      <c r="K9" s="177" t="s">
        <v>100</v>
      </c>
      <c r="L9" s="177" t="s">
        <v>32</v>
      </c>
      <c r="M9" s="92"/>
    </row>
    <row r="10" spans="1:14" s="83" customFormat="1" ht="11.25" customHeight="1">
      <c r="B10" s="177"/>
      <c r="C10" s="177" t="s">
        <v>220</v>
      </c>
      <c r="D10" s="192" t="s">
        <v>139</v>
      </c>
      <c r="E10" s="177"/>
      <c r="F10" s="177" t="s">
        <v>222</v>
      </c>
      <c r="G10" s="177"/>
      <c r="H10" s="177" t="s">
        <v>140</v>
      </c>
      <c r="I10" s="177"/>
      <c r="J10" s="177"/>
      <c r="K10" s="177"/>
      <c r="L10" s="177"/>
      <c r="M10" s="87"/>
    </row>
    <row r="11" spans="1:14" s="82" customFormat="1" ht="11.25" customHeight="1">
      <c r="A11" s="86"/>
      <c r="B11" s="190"/>
      <c r="C11" s="190"/>
      <c r="D11" s="188" t="s">
        <v>141</v>
      </c>
      <c r="E11" s="190"/>
      <c r="F11" s="188" t="s">
        <v>141</v>
      </c>
      <c r="G11" s="190"/>
      <c r="H11" s="188" t="s">
        <v>141</v>
      </c>
      <c r="I11" s="190"/>
      <c r="J11" s="190"/>
      <c r="K11" s="190"/>
      <c r="L11" s="190"/>
      <c r="M11" s="92"/>
    </row>
    <row r="12" spans="1:14" s="82" customFormat="1" ht="11.25" customHeight="1">
      <c r="B12" s="168"/>
      <c r="C12" s="168"/>
      <c r="D12" s="168"/>
      <c r="E12" s="168"/>
      <c r="F12" s="168"/>
      <c r="G12" s="168"/>
      <c r="H12" s="168"/>
      <c r="I12" s="168"/>
      <c r="J12" s="168"/>
      <c r="K12" s="168"/>
      <c r="L12" s="168"/>
      <c r="M12" s="92"/>
    </row>
    <row r="13" spans="1:14" s="81" customFormat="1" ht="11.25" customHeight="1">
      <c r="A13" s="4" t="s">
        <v>232</v>
      </c>
      <c r="B13" s="169">
        <v>319</v>
      </c>
      <c r="C13" s="169">
        <v>103</v>
      </c>
      <c r="D13" s="169">
        <v>56</v>
      </c>
      <c r="E13" s="169">
        <v>13</v>
      </c>
      <c r="F13" s="169">
        <v>3</v>
      </c>
      <c r="G13" s="169">
        <v>46</v>
      </c>
      <c r="H13" s="169" t="s">
        <v>142</v>
      </c>
      <c r="I13" s="169">
        <v>11</v>
      </c>
      <c r="J13" s="169">
        <v>21</v>
      </c>
      <c r="K13" s="169">
        <v>53</v>
      </c>
      <c r="L13" s="169">
        <v>13</v>
      </c>
      <c r="M13" s="343"/>
      <c r="N13" s="154"/>
    </row>
    <row r="14" spans="1:14" s="88" customFormat="1" ht="11.25" customHeight="1">
      <c r="A14" s="193"/>
      <c r="B14" s="31"/>
      <c r="C14" s="206"/>
      <c r="D14" s="205"/>
      <c r="E14" s="205"/>
      <c r="F14" s="205"/>
      <c r="G14" s="205"/>
      <c r="H14" s="205"/>
      <c r="I14" s="205"/>
      <c r="J14" s="205"/>
      <c r="K14" s="205"/>
      <c r="L14" s="205"/>
      <c r="M14" s="343"/>
    </row>
    <row r="15" spans="1:14" s="88" customFormat="1" ht="11.25" customHeight="1">
      <c r="A15" s="193"/>
      <c r="B15" s="31"/>
      <c r="C15" s="206"/>
      <c r="D15" s="205"/>
      <c r="E15" s="205"/>
      <c r="F15" s="205"/>
      <c r="G15" s="205"/>
      <c r="H15" s="205"/>
      <c r="I15" s="205"/>
      <c r="J15" s="205"/>
      <c r="K15" s="205"/>
      <c r="L15" s="205"/>
      <c r="M15" s="343"/>
    </row>
    <row r="16" spans="1:14" s="3" customFormat="1" ht="11.25" customHeight="1">
      <c r="A16" s="21" t="s">
        <v>321</v>
      </c>
      <c r="B16" s="353"/>
      <c r="C16" s="353"/>
      <c r="D16" s="353"/>
      <c r="E16" s="353"/>
      <c r="F16" s="353"/>
      <c r="G16" s="353"/>
      <c r="H16" s="353"/>
      <c r="I16" s="353"/>
      <c r="J16" s="353"/>
      <c r="K16" s="353"/>
      <c r="L16" s="353"/>
      <c r="M16" s="343"/>
      <c r="N16" s="207"/>
    </row>
    <row r="17" spans="1:15" ht="11.25" customHeight="1">
      <c r="A17" s="2" t="s">
        <v>372</v>
      </c>
      <c r="B17" s="31">
        <v>80</v>
      </c>
      <c r="C17" s="31">
        <v>11</v>
      </c>
      <c r="D17" s="31">
        <v>10</v>
      </c>
      <c r="E17" s="31" t="s">
        <v>142</v>
      </c>
      <c r="F17" s="31">
        <v>1</v>
      </c>
      <c r="G17" s="31">
        <v>11</v>
      </c>
      <c r="H17" s="31" t="s">
        <v>142</v>
      </c>
      <c r="I17" s="31">
        <v>3</v>
      </c>
      <c r="J17" s="31">
        <v>10</v>
      </c>
      <c r="K17" s="31">
        <v>32</v>
      </c>
      <c r="L17" s="31">
        <v>2</v>
      </c>
      <c r="M17" s="204"/>
      <c r="N17" s="343"/>
      <c r="O17" s="154"/>
    </row>
    <row r="18" spans="1:15" ht="11.25" customHeight="1">
      <c r="A18" s="23" t="s">
        <v>373</v>
      </c>
      <c r="B18" s="202">
        <v>230</v>
      </c>
      <c r="C18" s="202">
        <v>92</v>
      </c>
      <c r="D18" s="202">
        <v>46</v>
      </c>
      <c r="E18" s="202">
        <v>12</v>
      </c>
      <c r="F18" s="202">
        <v>2</v>
      </c>
      <c r="G18" s="202">
        <v>33</v>
      </c>
      <c r="H18" s="202" t="s">
        <v>142</v>
      </c>
      <c r="I18" s="202">
        <v>7</v>
      </c>
      <c r="J18" s="202">
        <v>9</v>
      </c>
      <c r="K18" s="202">
        <v>19</v>
      </c>
      <c r="L18" s="202">
        <v>10</v>
      </c>
      <c r="M18" s="204"/>
      <c r="N18" s="343"/>
      <c r="O18" s="154"/>
    </row>
    <row r="19" spans="1:15" ht="11.25" customHeight="1">
      <c r="A19" s="1" t="s">
        <v>73</v>
      </c>
      <c r="B19" s="201">
        <v>9</v>
      </c>
      <c r="C19" s="201" t="s">
        <v>142</v>
      </c>
      <c r="D19" s="201" t="s">
        <v>142</v>
      </c>
      <c r="E19" s="201">
        <v>1</v>
      </c>
      <c r="F19" s="201" t="s">
        <v>142</v>
      </c>
      <c r="G19" s="201">
        <v>2</v>
      </c>
      <c r="H19" s="201" t="s">
        <v>142</v>
      </c>
      <c r="I19" s="201">
        <v>1</v>
      </c>
      <c r="J19" s="201">
        <v>2</v>
      </c>
      <c r="K19" s="201">
        <v>2</v>
      </c>
      <c r="L19" s="201">
        <v>1</v>
      </c>
      <c r="M19" s="204"/>
      <c r="N19" s="343"/>
      <c r="O19" s="154"/>
    </row>
    <row r="20" spans="1:15" ht="11.25" customHeight="1">
      <c r="A20" s="4"/>
      <c r="B20" s="30"/>
      <c r="C20" s="30"/>
      <c r="D20" s="30"/>
      <c r="E20" s="30"/>
      <c r="F20" s="30"/>
      <c r="G20" s="30"/>
      <c r="H20" s="30"/>
      <c r="I20" s="30"/>
      <c r="J20" s="30"/>
      <c r="K20" s="30"/>
      <c r="L20" s="30"/>
      <c r="M20" s="204"/>
      <c r="N20" s="343"/>
      <c r="O20" s="154"/>
    </row>
    <row r="21" spans="1:15" ht="11.25" customHeight="1">
      <c r="A21" s="4" t="s">
        <v>23</v>
      </c>
      <c r="B21" s="31"/>
      <c r="C21" s="31"/>
      <c r="D21" s="31"/>
      <c r="E21" s="31"/>
      <c r="F21" s="31"/>
      <c r="G21" s="31"/>
      <c r="H21" s="31"/>
      <c r="I21" s="31"/>
      <c r="J21" s="31"/>
      <c r="K21" s="31"/>
      <c r="L21" s="31"/>
      <c r="M21" s="343"/>
      <c r="N21" s="154"/>
    </row>
    <row r="22" spans="1:15" ht="11.25" customHeight="1">
      <c r="A22" s="2" t="s">
        <v>84</v>
      </c>
      <c r="B22" s="31">
        <v>20</v>
      </c>
      <c r="C22" s="174">
        <v>10</v>
      </c>
      <c r="D22" s="174">
        <v>4</v>
      </c>
      <c r="E22" s="174">
        <v>2</v>
      </c>
      <c r="F22" s="174" t="s">
        <v>142</v>
      </c>
      <c r="G22" s="174">
        <v>4</v>
      </c>
      <c r="H22" s="174" t="s">
        <v>142</v>
      </c>
      <c r="I22" s="174" t="s">
        <v>142</v>
      </c>
      <c r="J22" s="174" t="s">
        <v>142</v>
      </c>
      <c r="K22" s="174" t="s">
        <v>142</v>
      </c>
      <c r="L22" s="174" t="s">
        <v>142</v>
      </c>
      <c r="M22" s="343"/>
      <c r="N22" s="154"/>
    </row>
    <row r="23" spans="1:15" ht="11.25" customHeight="1">
      <c r="A23" s="2" t="s">
        <v>85</v>
      </c>
      <c r="B23" s="31">
        <v>11</v>
      </c>
      <c r="C23" s="174">
        <v>4</v>
      </c>
      <c r="D23" s="174">
        <v>1</v>
      </c>
      <c r="E23" s="174" t="s">
        <v>142</v>
      </c>
      <c r="F23" s="174" t="s">
        <v>142</v>
      </c>
      <c r="G23" s="174">
        <v>2</v>
      </c>
      <c r="H23" s="174" t="s">
        <v>142</v>
      </c>
      <c r="I23" s="174" t="s">
        <v>142</v>
      </c>
      <c r="J23" s="174" t="s">
        <v>142</v>
      </c>
      <c r="K23" s="174">
        <v>4</v>
      </c>
      <c r="L23" s="174" t="s">
        <v>142</v>
      </c>
      <c r="M23" s="343"/>
      <c r="N23" s="154"/>
    </row>
    <row r="24" spans="1:15" ht="11.25" customHeight="1">
      <c r="A24" s="2" t="s">
        <v>86</v>
      </c>
      <c r="B24" s="31">
        <v>216</v>
      </c>
      <c r="C24" s="174">
        <v>83</v>
      </c>
      <c r="D24" s="174">
        <v>44</v>
      </c>
      <c r="E24" s="174">
        <v>10</v>
      </c>
      <c r="F24" s="174">
        <v>3</v>
      </c>
      <c r="G24" s="174">
        <v>32</v>
      </c>
      <c r="H24" s="174" t="s">
        <v>142</v>
      </c>
      <c r="I24" s="174">
        <v>8</v>
      </c>
      <c r="J24" s="174">
        <v>10</v>
      </c>
      <c r="K24" s="174">
        <v>18</v>
      </c>
      <c r="L24" s="174">
        <v>8</v>
      </c>
      <c r="M24" s="343"/>
      <c r="N24" s="154"/>
    </row>
    <row r="25" spans="1:15" ht="11.25" customHeight="1">
      <c r="A25" s="2" t="s">
        <v>87</v>
      </c>
      <c r="B25" s="31">
        <v>48</v>
      </c>
      <c r="C25" s="174">
        <v>4</v>
      </c>
      <c r="D25" s="174">
        <v>3</v>
      </c>
      <c r="E25" s="174" t="s">
        <v>142</v>
      </c>
      <c r="F25" s="174" t="s">
        <v>142</v>
      </c>
      <c r="G25" s="174">
        <v>5</v>
      </c>
      <c r="H25" s="174" t="s">
        <v>142</v>
      </c>
      <c r="I25" s="174">
        <v>3</v>
      </c>
      <c r="J25" s="174">
        <v>10</v>
      </c>
      <c r="K25" s="174">
        <v>21</v>
      </c>
      <c r="L25" s="174">
        <v>2</v>
      </c>
      <c r="M25" s="343"/>
      <c r="N25" s="154"/>
    </row>
    <row r="26" spans="1:15" s="110" customFormat="1" ht="11.25" customHeight="1">
      <c r="A26" s="32" t="s">
        <v>88</v>
      </c>
      <c r="B26" s="31">
        <v>7</v>
      </c>
      <c r="C26" s="174">
        <v>2</v>
      </c>
      <c r="D26" s="174">
        <v>2</v>
      </c>
      <c r="E26" s="174" t="s">
        <v>142</v>
      </c>
      <c r="F26" s="174" t="s">
        <v>142</v>
      </c>
      <c r="G26" s="174">
        <v>1</v>
      </c>
      <c r="H26" s="174" t="s">
        <v>142</v>
      </c>
      <c r="I26" s="174" t="s">
        <v>142</v>
      </c>
      <c r="J26" s="174">
        <v>1</v>
      </c>
      <c r="K26" s="174" t="s">
        <v>142</v>
      </c>
      <c r="L26" s="174">
        <v>1</v>
      </c>
      <c r="M26" s="343"/>
      <c r="N26" s="154"/>
    </row>
    <row r="27" spans="1:15" s="110" customFormat="1" ht="11.25" customHeight="1">
      <c r="A27" s="32" t="s">
        <v>89</v>
      </c>
      <c r="B27" s="31">
        <v>9</v>
      </c>
      <c r="C27" s="174" t="s">
        <v>142</v>
      </c>
      <c r="D27" s="174" t="s">
        <v>142</v>
      </c>
      <c r="E27" s="174" t="s">
        <v>142</v>
      </c>
      <c r="F27" s="174" t="s">
        <v>142</v>
      </c>
      <c r="G27" s="174">
        <v>1</v>
      </c>
      <c r="H27" s="174" t="s">
        <v>142</v>
      </c>
      <c r="I27" s="174" t="s">
        <v>142</v>
      </c>
      <c r="J27" s="174" t="s">
        <v>142</v>
      </c>
      <c r="K27" s="174">
        <v>7</v>
      </c>
      <c r="L27" s="174">
        <v>1</v>
      </c>
      <c r="M27" s="343"/>
      <c r="N27" s="154"/>
    </row>
    <row r="28" spans="1:15" s="110" customFormat="1" ht="11.25" customHeight="1">
      <c r="A28" s="1" t="s">
        <v>73</v>
      </c>
      <c r="B28" s="33">
        <v>8</v>
      </c>
      <c r="C28" s="175" t="s">
        <v>142</v>
      </c>
      <c r="D28" s="175">
        <v>2</v>
      </c>
      <c r="E28" s="175">
        <v>1</v>
      </c>
      <c r="F28" s="175" t="s">
        <v>142</v>
      </c>
      <c r="G28" s="175">
        <v>1</v>
      </c>
      <c r="H28" s="175" t="s">
        <v>142</v>
      </c>
      <c r="I28" s="175" t="s">
        <v>142</v>
      </c>
      <c r="J28" s="175" t="s">
        <v>142</v>
      </c>
      <c r="K28" s="175">
        <v>3</v>
      </c>
      <c r="L28" s="175">
        <v>1</v>
      </c>
      <c r="M28" s="343"/>
      <c r="N28" s="154"/>
    </row>
    <row r="29" spans="1:15" s="110" customFormat="1" ht="11.25" customHeight="1">
      <c r="A29" s="32"/>
      <c r="B29" s="31"/>
      <c r="C29" s="31"/>
      <c r="D29" s="31"/>
      <c r="E29" s="31"/>
      <c r="F29" s="31"/>
      <c r="G29" s="31"/>
      <c r="H29" s="31"/>
      <c r="I29" s="31"/>
      <c r="J29" s="31"/>
      <c r="K29" s="31"/>
      <c r="L29" s="31"/>
      <c r="M29" s="343"/>
      <c r="N29" s="154"/>
    </row>
    <row r="30" spans="1:15" s="12" customFormat="1" ht="11.25" customHeight="1">
      <c r="A30" s="4" t="s">
        <v>22</v>
      </c>
      <c r="B30" s="31"/>
      <c r="C30" s="31"/>
      <c r="D30" s="31"/>
      <c r="E30" s="31"/>
      <c r="F30" s="31"/>
      <c r="G30" s="31"/>
      <c r="H30" s="31"/>
      <c r="I30" s="31"/>
      <c r="J30" s="31"/>
      <c r="K30" s="31"/>
      <c r="L30" s="31"/>
      <c r="M30" s="343"/>
      <c r="N30" s="154"/>
    </row>
    <row r="31" spans="1:15" s="110" customFormat="1" ht="11.25" customHeight="1">
      <c r="A31" s="32" t="s">
        <v>78</v>
      </c>
      <c r="B31" s="174">
        <v>3</v>
      </c>
      <c r="C31" s="174">
        <v>1</v>
      </c>
      <c r="D31" s="174">
        <v>1</v>
      </c>
      <c r="E31" s="174">
        <v>1</v>
      </c>
      <c r="F31" s="174" t="s">
        <v>142</v>
      </c>
      <c r="G31" s="174" t="s">
        <v>142</v>
      </c>
      <c r="H31" s="174" t="s">
        <v>142</v>
      </c>
      <c r="I31" s="174" t="s">
        <v>142</v>
      </c>
      <c r="J31" s="174" t="s">
        <v>142</v>
      </c>
      <c r="K31" s="174" t="s">
        <v>142</v>
      </c>
      <c r="L31" s="174" t="s">
        <v>142</v>
      </c>
      <c r="M31" s="343"/>
      <c r="N31" s="154"/>
    </row>
    <row r="32" spans="1:15" ht="11.25" customHeight="1">
      <c r="A32" s="2" t="s">
        <v>79</v>
      </c>
      <c r="B32" s="174">
        <v>12</v>
      </c>
      <c r="C32" s="174">
        <v>5</v>
      </c>
      <c r="D32" s="174">
        <v>3</v>
      </c>
      <c r="E32" s="174">
        <v>1</v>
      </c>
      <c r="F32" s="174" t="s">
        <v>142</v>
      </c>
      <c r="G32" s="174">
        <v>2</v>
      </c>
      <c r="H32" s="174" t="s">
        <v>142</v>
      </c>
      <c r="I32" s="174" t="s">
        <v>142</v>
      </c>
      <c r="J32" s="174" t="s">
        <v>142</v>
      </c>
      <c r="K32" s="174">
        <v>1</v>
      </c>
      <c r="L32" s="174" t="s">
        <v>142</v>
      </c>
      <c r="M32" s="343"/>
      <c r="N32" s="154"/>
    </row>
    <row r="33" spans="1:14" ht="11.25" customHeight="1">
      <c r="A33" s="2" t="s">
        <v>224</v>
      </c>
      <c r="B33" s="174">
        <v>9</v>
      </c>
      <c r="C33" s="174">
        <v>5</v>
      </c>
      <c r="D33" s="174">
        <v>1</v>
      </c>
      <c r="E33" s="174" t="s">
        <v>142</v>
      </c>
      <c r="F33" s="174" t="s">
        <v>142</v>
      </c>
      <c r="G33" s="174">
        <v>2</v>
      </c>
      <c r="H33" s="174" t="s">
        <v>142</v>
      </c>
      <c r="I33" s="174" t="s">
        <v>142</v>
      </c>
      <c r="J33" s="174" t="s">
        <v>142</v>
      </c>
      <c r="K33" s="174">
        <v>1</v>
      </c>
      <c r="L33" s="174" t="s">
        <v>142</v>
      </c>
      <c r="M33" s="343"/>
      <c r="N33" s="154"/>
    </row>
    <row r="34" spans="1:14" ht="11.25" customHeight="1">
      <c r="A34" s="2" t="s">
        <v>80</v>
      </c>
      <c r="B34" s="174">
        <v>67</v>
      </c>
      <c r="C34" s="174">
        <v>31</v>
      </c>
      <c r="D34" s="174">
        <v>17</v>
      </c>
      <c r="E34" s="174">
        <v>2</v>
      </c>
      <c r="F34" s="174" t="s">
        <v>142</v>
      </c>
      <c r="G34" s="174">
        <v>7</v>
      </c>
      <c r="H34" s="174" t="s">
        <v>142</v>
      </c>
      <c r="I34" s="174">
        <v>2</v>
      </c>
      <c r="J34" s="174">
        <v>3</v>
      </c>
      <c r="K34" s="174">
        <v>4</v>
      </c>
      <c r="L34" s="174">
        <v>1</v>
      </c>
      <c r="M34" s="343"/>
      <c r="N34" s="154"/>
    </row>
    <row r="35" spans="1:14" ht="11.25" customHeight="1">
      <c r="A35" s="2" t="s">
        <v>225</v>
      </c>
      <c r="B35" s="174">
        <v>29</v>
      </c>
      <c r="C35" s="174">
        <v>13</v>
      </c>
      <c r="D35" s="174">
        <v>3</v>
      </c>
      <c r="E35" s="174">
        <v>2</v>
      </c>
      <c r="F35" s="174">
        <v>1</v>
      </c>
      <c r="G35" s="174">
        <v>4</v>
      </c>
      <c r="H35" s="174" t="s">
        <v>142</v>
      </c>
      <c r="I35" s="174">
        <v>2</v>
      </c>
      <c r="J35" s="174">
        <v>1</v>
      </c>
      <c r="K35" s="174">
        <v>2</v>
      </c>
      <c r="L35" s="174">
        <v>1</v>
      </c>
      <c r="M35" s="343"/>
      <c r="N35" s="154"/>
    </row>
    <row r="36" spans="1:14" ht="11.25" customHeight="1">
      <c r="A36" s="2" t="s">
        <v>81</v>
      </c>
      <c r="B36" s="174">
        <v>81</v>
      </c>
      <c r="C36" s="174">
        <v>27</v>
      </c>
      <c r="D36" s="174">
        <v>16</v>
      </c>
      <c r="E36" s="174">
        <v>4</v>
      </c>
      <c r="F36" s="174">
        <v>1</v>
      </c>
      <c r="G36" s="174">
        <v>16</v>
      </c>
      <c r="H36" s="174" t="s">
        <v>142</v>
      </c>
      <c r="I36" s="174">
        <v>1</v>
      </c>
      <c r="J36" s="174">
        <v>4</v>
      </c>
      <c r="K36" s="174">
        <v>8</v>
      </c>
      <c r="L36" s="174">
        <v>4</v>
      </c>
      <c r="M36" s="343"/>
      <c r="N36" s="154"/>
    </row>
    <row r="37" spans="1:14" ht="11.25" customHeight="1">
      <c r="A37" s="2" t="s">
        <v>226</v>
      </c>
      <c r="B37" s="174">
        <v>4</v>
      </c>
      <c r="C37" s="174">
        <v>1</v>
      </c>
      <c r="D37" s="174">
        <v>2</v>
      </c>
      <c r="E37" s="174" t="s">
        <v>142</v>
      </c>
      <c r="F37" s="174" t="s">
        <v>142</v>
      </c>
      <c r="G37" s="174" t="s">
        <v>142</v>
      </c>
      <c r="H37" s="174" t="s">
        <v>142</v>
      </c>
      <c r="I37" s="174" t="s">
        <v>142</v>
      </c>
      <c r="J37" s="174" t="s">
        <v>142</v>
      </c>
      <c r="K37" s="174">
        <v>1</v>
      </c>
      <c r="L37" s="174" t="s">
        <v>142</v>
      </c>
      <c r="M37" s="343"/>
      <c r="N37" s="154"/>
    </row>
    <row r="38" spans="1:14" ht="11.25" customHeight="1">
      <c r="A38" s="2" t="s">
        <v>82</v>
      </c>
      <c r="B38" s="174">
        <v>52</v>
      </c>
      <c r="C38" s="174">
        <v>5</v>
      </c>
      <c r="D38" s="174">
        <v>3</v>
      </c>
      <c r="E38" s="174">
        <v>1</v>
      </c>
      <c r="F38" s="174">
        <v>1</v>
      </c>
      <c r="G38" s="174">
        <v>8</v>
      </c>
      <c r="H38" s="174" t="s">
        <v>142</v>
      </c>
      <c r="I38" s="174">
        <v>4</v>
      </c>
      <c r="J38" s="174">
        <v>7</v>
      </c>
      <c r="K38" s="174">
        <v>21</v>
      </c>
      <c r="L38" s="174">
        <v>2</v>
      </c>
      <c r="M38" s="343"/>
      <c r="N38" s="154"/>
    </row>
    <row r="39" spans="1:14" s="110" customFormat="1" ht="11.25" customHeight="1">
      <c r="A39" s="32" t="s">
        <v>227</v>
      </c>
      <c r="B39" s="168">
        <v>1</v>
      </c>
      <c r="C39" s="168">
        <v>1</v>
      </c>
      <c r="D39" s="168" t="s">
        <v>142</v>
      </c>
      <c r="E39" s="168" t="s">
        <v>142</v>
      </c>
      <c r="F39" s="168" t="s">
        <v>142</v>
      </c>
      <c r="G39" s="168" t="s">
        <v>142</v>
      </c>
      <c r="H39" s="168" t="s">
        <v>142</v>
      </c>
      <c r="I39" s="168" t="s">
        <v>142</v>
      </c>
      <c r="J39" s="168" t="s">
        <v>142</v>
      </c>
      <c r="K39" s="168" t="s">
        <v>142</v>
      </c>
      <c r="L39" s="168" t="s">
        <v>142</v>
      </c>
      <c r="M39" s="343"/>
      <c r="N39" s="154"/>
    </row>
    <row r="40" spans="1:14" s="110" customFormat="1" ht="11.25" customHeight="1">
      <c r="A40" s="32" t="s">
        <v>83</v>
      </c>
      <c r="B40" s="174">
        <v>10</v>
      </c>
      <c r="C40" s="174" t="s">
        <v>142</v>
      </c>
      <c r="D40" s="174">
        <v>2</v>
      </c>
      <c r="E40" s="174" t="s">
        <v>142</v>
      </c>
      <c r="F40" s="174" t="s">
        <v>142</v>
      </c>
      <c r="G40" s="174">
        <v>1</v>
      </c>
      <c r="H40" s="174" t="s">
        <v>142</v>
      </c>
      <c r="I40" s="174">
        <v>1</v>
      </c>
      <c r="J40" s="174">
        <v>2</v>
      </c>
      <c r="K40" s="174">
        <v>4</v>
      </c>
      <c r="L40" s="174" t="s">
        <v>142</v>
      </c>
      <c r="M40" s="343"/>
      <c r="N40" s="154"/>
    </row>
    <row r="41" spans="1:14" ht="11.25" customHeight="1">
      <c r="A41" s="1" t="s">
        <v>73</v>
      </c>
      <c r="B41" s="175">
        <v>51</v>
      </c>
      <c r="C41" s="175">
        <v>14</v>
      </c>
      <c r="D41" s="175">
        <v>8</v>
      </c>
      <c r="E41" s="175">
        <v>2</v>
      </c>
      <c r="F41" s="175" t="s">
        <v>142</v>
      </c>
      <c r="G41" s="175">
        <v>6</v>
      </c>
      <c r="H41" s="175" t="s">
        <v>142</v>
      </c>
      <c r="I41" s="175">
        <v>1</v>
      </c>
      <c r="J41" s="175">
        <v>4</v>
      </c>
      <c r="K41" s="175">
        <v>11</v>
      </c>
      <c r="L41" s="175">
        <v>5</v>
      </c>
      <c r="M41" s="343"/>
      <c r="N41" s="154"/>
    </row>
    <row r="42" spans="1:14" ht="9.6" customHeight="1">
      <c r="A42" s="2"/>
      <c r="B42" s="31"/>
      <c r="C42" s="31"/>
      <c r="D42" s="31"/>
      <c r="E42" s="31"/>
      <c r="F42" s="31"/>
      <c r="G42" s="31"/>
      <c r="H42" s="31"/>
      <c r="I42" s="31"/>
      <c r="J42" s="31"/>
      <c r="K42" s="31"/>
      <c r="L42" s="31"/>
      <c r="M42" s="343"/>
      <c r="N42" s="154"/>
    </row>
    <row r="43" spans="1:14" s="110" customFormat="1" ht="11.25" customHeight="1">
      <c r="A43" s="9" t="s">
        <v>143</v>
      </c>
      <c r="B43" s="31"/>
      <c r="C43" s="31"/>
      <c r="D43" s="31"/>
      <c r="E43" s="31"/>
      <c r="F43" s="31"/>
      <c r="G43" s="31"/>
      <c r="H43" s="31"/>
      <c r="I43" s="31"/>
      <c r="J43" s="31"/>
      <c r="K43" s="31"/>
      <c r="L43" s="31"/>
      <c r="M43" s="343"/>
      <c r="N43" s="154"/>
    </row>
    <row r="44" spans="1:14" ht="11.25" customHeight="1">
      <c r="A44" s="2" t="s">
        <v>90</v>
      </c>
      <c r="B44" s="31">
        <v>244</v>
      </c>
      <c r="C44" s="174">
        <v>84</v>
      </c>
      <c r="D44" s="174">
        <v>49</v>
      </c>
      <c r="E44" s="174">
        <v>12</v>
      </c>
      <c r="F44" s="174">
        <v>3</v>
      </c>
      <c r="G44" s="174">
        <v>31</v>
      </c>
      <c r="H44" s="174" t="s">
        <v>142</v>
      </c>
      <c r="I44" s="174">
        <v>6</v>
      </c>
      <c r="J44" s="174">
        <v>14</v>
      </c>
      <c r="K44" s="174">
        <v>36</v>
      </c>
      <c r="L44" s="174">
        <v>9</v>
      </c>
      <c r="M44" s="343"/>
      <c r="N44" s="154"/>
    </row>
    <row r="45" spans="1:14" ht="11.25" customHeight="1">
      <c r="A45" s="2" t="s">
        <v>91</v>
      </c>
      <c r="B45" s="31">
        <v>57</v>
      </c>
      <c r="C45" s="174">
        <v>14</v>
      </c>
      <c r="D45" s="174">
        <v>3</v>
      </c>
      <c r="E45" s="174">
        <v>1</v>
      </c>
      <c r="F45" s="174" t="s">
        <v>142</v>
      </c>
      <c r="G45" s="174">
        <v>14</v>
      </c>
      <c r="H45" s="174" t="s">
        <v>142</v>
      </c>
      <c r="I45" s="174">
        <v>5</v>
      </c>
      <c r="J45" s="174">
        <v>6</v>
      </c>
      <c r="K45" s="174">
        <v>12</v>
      </c>
      <c r="L45" s="174">
        <v>2</v>
      </c>
      <c r="M45" s="343"/>
      <c r="N45" s="154"/>
    </row>
    <row r="46" spans="1:14" s="110" customFormat="1" ht="11.25" customHeight="1">
      <c r="A46" s="32" t="s">
        <v>92</v>
      </c>
      <c r="B46" s="31" t="s">
        <v>142</v>
      </c>
      <c r="C46" s="31" t="s">
        <v>142</v>
      </c>
      <c r="D46" s="31" t="s">
        <v>142</v>
      </c>
      <c r="E46" s="31" t="s">
        <v>142</v>
      </c>
      <c r="F46" s="31" t="s">
        <v>142</v>
      </c>
      <c r="G46" s="31" t="s">
        <v>142</v>
      </c>
      <c r="H46" s="31" t="s">
        <v>142</v>
      </c>
      <c r="I46" s="31" t="s">
        <v>142</v>
      </c>
      <c r="J46" s="31" t="s">
        <v>142</v>
      </c>
      <c r="K46" s="31" t="s">
        <v>142</v>
      </c>
      <c r="L46" s="31" t="s">
        <v>142</v>
      </c>
      <c r="M46" s="343"/>
      <c r="N46" s="154"/>
    </row>
    <row r="47" spans="1:14" ht="11.25" customHeight="1">
      <c r="A47" s="2" t="s">
        <v>93</v>
      </c>
      <c r="B47" s="31">
        <v>4</v>
      </c>
      <c r="C47" s="174">
        <v>1</v>
      </c>
      <c r="D47" s="174">
        <v>1</v>
      </c>
      <c r="E47" s="174" t="s">
        <v>142</v>
      </c>
      <c r="F47" s="174" t="s">
        <v>142</v>
      </c>
      <c r="G47" s="174">
        <v>1</v>
      </c>
      <c r="H47" s="174" t="s">
        <v>142</v>
      </c>
      <c r="I47" s="174" t="s">
        <v>142</v>
      </c>
      <c r="J47" s="174" t="s">
        <v>142</v>
      </c>
      <c r="K47" s="174">
        <v>1</v>
      </c>
      <c r="L47" s="174" t="s">
        <v>142</v>
      </c>
      <c r="M47" s="343"/>
      <c r="N47" s="154"/>
    </row>
    <row r="48" spans="1:14" s="110" customFormat="1" ht="11.25" customHeight="1">
      <c r="A48" s="1" t="s">
        <v>73</v>
      </c>
      <c r="B48" s="33">
        <v>14</v>
      </c>
      <c r="C48" s="175">
        <v>4</v>
      </c>
      <c r="D48" s="175">
        <v>3</v>
      </c>
      <c r="E48" s="175" t="s">
        <v>142</v>
      </c>
      <c r="F48" s="175" t="s">
        <v>142</v>
      </c>
      <c r="G48" s="175" t="s">
        <v>142</v>
      </c>
      <c r="H48" s="175" t="s">
        <v>142</v>
      </c>
      <c r="I48" s="175" t="s">
        <v>142</v>
      </c>
      <c r="J48" s="175">
        <v>1</v>
      </c>
      <c r="K48" s="175">
        <v>4</v>
      </c>
      <c r="L48" s="175">
        <v>2</v>
      </c>
      <c r="M48" s="343"/>
      <c r="N48" s="154"/>
    </row>
    <row r="49" spans="1:14" s="110" customFormat="1" ht="11.25" customHeight="1">
      <c r="A49" s="193"/>
      <c r="B49" s="31"/>
      <c r="C49" s="31"/>
      <c r="D49" s="31"/>
      <c r="E49" s="31"/>
      <c r="F49" s="31"/>
      <c r="G49" s="31"/>
      <c r="H49" s="31"/>
      <c r="I49" s="31"/>
      <c r="J49" s="31"/>
      <c r="K49" s="31"/>
      <c r="L49" s="31"/>
      <c r="M49" s="343"/>
      <c r="N49" s="154"/>
    </row>
    <row r="50" spans="1:14" ht="11.25" customHeight="1">
      <c r="A50" s="4" t="s">
        <v>371</v>
      </c>
      <c r="B50" s="30"/>
      <c r="C50" s="30"/>
      <c r="D50" s="30"/>
      <c r="E50" s="30"/>
      <c r="F50" s="30"/>
      <c r="G50" s="30"/>
      <c r="H50" s="30"/>
      <c r="I50" s="30"/>
      <c r="J50" s="30"/>
      <c r="K50" s="30"/>
      <c r="L50" s="30"/>
      <c r="M50" s="343"/>
      <c r="N50" s="154"/>
    </row>
    <row r="51" spans="1:14" ht="11.25" customHeight="1">
      <c r="A51" s="2" t="s">
        <v>374</v>
      </c>
      <c r="B51" s="202">
        <v>276</v>
      </c>
      <c r="C51" s="202">
        <v>88</v>
      </c>
      <c r="D51" s="202">
        <v>55</v>
      </c>
      <c r="E51" s="202">
        <v>9</v>
      </c>
      <c r="F51" s="202">
        <v>2</v>
      </c>
      <c r="G51" s="202">
        <v>43</v>
      </c>
      <c r="H51" s="202" t="s">
        <v>142</v>
      </c>
      <c r="I51" s="202">
        <v>8</v>
      </c>
      <c r="J51" s="202">
        <v>17</v>
      </c>
      <c r="K51" s="202">
        <v>42</v>
      </c>
      <c r="L51" s="202">
        <v>12</v>
      </c>
      <c r="M51" s="343"/>
      <c r="N51" s="154"/>
    </row>
    <row r="52" spans="1:14" ht="11.25" customHeight="1">
      <c r="A52" s="2" t="s">
        <v>375</v>
      </c>
      <c r="B52" s="202">
        <v>8</v>
      </c>
      <c r="C52" s="202">
        <v>3</v>
      </c>
      <c r="D52" s="202" t="s">
        <v>142</v>
      </c>
      <c r="E52" s="202">
        <v>1</v>
      </c>
      <c r="F52" s="202" t="s">
        <v>142</v>
      </c>
      <c r="G52" s="202" t="s">
        <v>142</v>
      </c>
      <c r="H52" s="202" t="s">
        <v>142</v>
      </c>
      <c r="I52" s="202">
        <v>1</v>
      </c>
      <c r="J52" s="202" t="s">
        <v>142</v>
      </c>
      <c r="K52" s="202">
        <v>3</v>
      </c>
      <c r="L52" s="202" t="s">
        <v>142</v>
      </c>
      <c r="M52" s="343"/>
      <c r="N52" s="154"/>
    </row>
    <row r="53" spans="1:14" ht="11.25" customHeight="1">
      <c r="A53" s="2" t="s">
        <v>376</v>
      </c>
      <c r="B53" s="202">
        <v>16</v>
      </c>
      <c r="C53" s="202">
        <v>7</v>
      </c>
      <c r="D53" s="202">
        <v>1</v>
      </c>
      <c r="E53" s="202">
        <v>1</v>
      </c>
      <c r="F53" s="202">
        <v>1</v>
      </c>
      <c r="G53" s="202" t="s">
        <v>142</v>
      </c>
      <c r="H53" s="202" t="s">
        <v>142</v>
      </c>
      <c r="I53" s="202" t="s">
        <v>142</v>
      </c>
      <c r="J53" s="202" t="s">
        <v>142</v>
      </c>
      <c r="K53" s="202">
        <v>6</v>
      </c>
      <c r="L53" s="202" t="s">
        <v>142</v>
      </c>
      <c r="M53" s="343"/>
      <c r="N53" s="154"/>
    </row>
    <row r="54" spans="1:14" ht="11.25" customHeight="1">
      <c r="A54" s="2" t="s">
        <v>377</v>
      </c>
      <c r="B54" s="202">
        <v>6</v>
      </c>
      <c r="C54" s="202">
        <v>4</v>
      </c>
      <c r="D54" s="202" t="s">
        <v>142</v>
      </c>
      <c r="E54" s="202" t="s">
        <v>142</v>
      </c>
      <c r="F54" s="202" t="s">
        <v>142</v>
      </c>
      <c r="G54" s="202" t="s">
        <v>142</v>
      </c>
      <c r="H54" s="202" t="s">
        <v>142</v>
      </c>
      <c r="I54" s="202">
        <v>1</v>
      </c>
      <c r="J54" s="202" t="s">
        <v>142</v>
      </c>
      <c r="K54" s="202">
        <v>1</v>
      </c>
      <c r="L54" s="202" t="s">
        <v>142</v>
      </c>
      <c r="M54" s="343"/>
      <c r="N54" s="154"/>
    </row>
    <row r="55" spans="1:14" ht="11.25" customHeight="1">
      <c r="A55" s="1" t="s">
        <v>73</v>
      </c>
      <c r="B55" s="201">
        <v>13</v>
      </c>
      <c r="C55" s="201">
        <v>1</v>
      </c>
      <c r="D55" s="201" t="s">
        <v>142</v>
      </c>
      <c r="E55" s="201">
        <v>2</v>
      </c>
      <c r="F55" s="201" t="s">
        <v>142</v>
      </c>
      <c r="G55" s="201">
        <v>3</v>
      </c>
      <c r="H55" s="201" t="s">
        <v>142</v>
      </c>
      <c r="I55" s="201">
        <v>1</v>
      </c>
      <c r="J55" s="201">
        <v>4</v>
      </c>
      <c r="K55" s="201">
        <v>1</v>
      </c>
      <c r="L55" s="201">
        <v>1</v>
      </c>
      <c r="M55" s="343"/>
      <c r="N55" s="154"/>
    </row>
    <row r="56" spans="1:14" ht="11.25" customHeight="1">
      <c r="A56" s="2"/>
      <c r="B56" s="31"/>
      <c r="C56" s="31"/>
      <c r="D56" s="31"/>
      <c r="E56" s="31"/>
      <c r="F56" s="31"/>
      <c r="G56" s="31"/>
      <c r="H56" s="31"/>
      <c r="I56" s="31"/>
      <c r="J56" s="31"/>
      <c r="K56" s="31"/>
      <c r="L56" s="31"/>
      <c r="M56" s="343"/>
      <c r="N56" s="154"/>
    </row>
    <row r="57" spans="1:14" s="114" customFormat="1" ht="11.25" customHeight="1">
      <c r="A57" s="9" t="s">
        <v>269</v>
      </c>
      <c r="B57" s="30"/>
      <c r="C57" s="30"/>
      <c r="D57" s="30"/>
      <c r="E57" s="30"/>
      <c r="F57" s="30"/>
      <c r="G57" s="30"/>
      <c r="H57" s="30"/>
      <c r="I57" s="30"/>
      <c r="J57" s="30"/>
      <c r="K57" s="30"/>
      <c r="L57" s="30"/>
      <c r="M57" s="343"/>
      <c r="N57" s="154"/>
    </row>
    <row r="58" spans="1:14" ht="11.25" customHeight="1">
      <c r="A58" s="2" t="s">
        <v>70</v>
      </c>
      <c r="B58" s="31">
        <v>195</v>
      </c>
      <c r="C58" s="174">
        <v>53</v>
      </c>
      <c r="D58" s="174">
        <v>33</v>
      </c>
      <c r="E58" s="174">
        <v>5</v>
      </c>
      <c r="F58" s="174">
        <v>1</v>
      </c>
      <c r="G58" s="174">
        <v>42</v>
      </c>
      <c r="H58" s="174" t="s">
        <v>142</v>
      </c>
      <c r="I58" s="174">
        <v>7</v>
      </c>
      <c r="J58" s="174">
        <v>15</v>
      </c>
      <c r="K58" s="174">
        <v>29</v>
      </c>
      <c r="L58" s="174">
        <v>10</v>
      </c>
      <c r="M58" s="343"/>
      <c r="N58" s="154"/>
    </row>
    <row r="59" spans="1:14" ht="11.25" customHeight="1">
      <c r="A59" s="2" t="s">
        <v>71</v>
      </c>
      <c r="B59" s="31">
        <v>56</v>
      </c>
      <c r="C59" s="174">
        <v>25</v>
      </c>
      <c r="D59" s="174">
        <v>9</v>
      </c>
      <c r="E59" s="174">
        <v>4</v>
      </c>
      <c r="F59" s="174">
        <v>1</v>
      </c>
      <c r="G59" s="174" t="s">
        <v>142</v>
      </c>
      <c r="H59" s="174" t="s">
        <v>142</v>
      </c>
      <c r="I59" s="174">
        <v>1</v>
      </c>
      <c r="J59" s="174">
        <v>2</v>
      </c>
      <c r="K59" s="174">
        <v>14</v>
      </c>
      <c r="L59" s="174" t="s">
        <v>142</v>
      </c>
      <c r="M59" s="343"/>
      <c r="N59" s="154"/>
    </row>
    <row r="60" spans="1:14" ht="11.25" customHeight="1">
      <c r="A60" s="2" t="s">
        <v>72</v>
      </c>
      <c r="B60" s="31">
        <v>56</v>
      </c>
      <c r="C60" s="168">
        <v>24</v>
      </c>
      <c r="D60" s="168">
        <v>14</v>
      </c>
      <c r="E60" s="168">
        <v>3</v>
      </c>
      <c r="F60" s="168">
        <v>1</v>
      </c>
      <c r="G60" s="168">
        <v>1</v>
      </c>
      <c r="H60" s="168" t="s">
        <v>142</v>
      </c>
      <c r="I60" s="168">
        <v>2</v>
      </c>
      <c r="J60" s="168" t="s">
        <v>142</v>
      </c>
      <c r="K60" s="168">
        <v>9</v>
      </c>
      <c r="L60" s="168">
        <v>2</v>
      </c>
      <c r="M60" s="343"/>
      <c r="N60" s="154"/>
    </row>
    <row r="61" spans="1:14" s="101" customFormat="1" ht="11.25" customHeight="1">
      <c r="A61" s="27" t="s">
        <v>228</v>
      </c>
      <c r="B61" s="100">
        <v>10</v>
      </c>
      <c r="C61" s="176">
        <v>6</v>
      </c>
      <c r="D61" s="176" t="s">
        <v>142</v>
      </c>
      <c r="E61" s="176" t="s">
        <v>142</v>
      </c>
      <c r="F61" s="176" t="s">
        <v>142</v>
      </c>
      <c r="G61" s="176" t="s">
        <v>142</v>
      </c>
      <c r="H61" s="176" t="s">
        <v>142</v>
      </c>
      <c r="I61" s="176" t="s">
        <v>142</v>
      </c>
      <c r="J61" s="176" t="s">
        <v>142</v>
      </c>
      <c r="K61" s="176">
        <v>3</v>
      </c>
      <c r="L61" s="176">
        <v>1</v>
      </c>
      <c r="M61" s="395"/>
      <c r="N61" s="396"/>
    </row>
    <row r="62" spans="1:14" s="101" customFormat="1" ht="11.25" customHeight="1">
      <c r="A62" s="27" t="s">
        <v>229</v>
      </c>
      <c r="B62" s="100">
        <v>39</v>
      </c>
      <c r="C62" s="176">
        <v>16</v>
      </c>
      <c r="D62" s="176">
        <v>13</v>
      </c>
      <c r="E62" s="176">
        <v>3</v>
      </c>
      <c r="F62" s="176">
        <v>1</v>
      </c>
      <c r="G62" s="176" t="s">
        <v>142</v>
      </c>
      <c r="H62" s="176" t="s">
        <v>142</v>
      </c>
      <c r="I62" s="176">
        <v>1</v>
      </c>
      <c r="J62" s="176" t="s">
        <v>142</v>
      </c>
      <c r="K62" s="176">
        <v>4</v>
      </c>
      <c r="L62" s="176">
        <v>1</v>
      </c>
      <c r="M62" s="395"/>
      <c r="N62" s="396"/>
    </row>
    <row r="63" spans="1:14" s="101" customFormat="1" ht="11.25" customHeight="1">
      <c r="A63" s="27" t="s">
        <v>230</v>
      </c>
      <c r="B63" s="100">
        <v>7</v>
      </c>
      <c r="C63" s="176">
        <v>2</v>
      </c>
      <c r="D63" s="176">
        <v>1</v>
      </c>
      <c r="E63" s="176" t="s">
        <v>142</v>
      </c>
      <c r="F63" s="176" t="s">
        <v>142</v>
      </c>
      <c r="G63" s="176">
        <v>1</v>
      </c>
      <c r="H63" s="176" t="s">
        <v>142</v>
      </c>
      <c r="I63" s="176">
        <v>1</v>
      </c>
      <c r="J63" s="176" t="s">
        <v>142</v>
      </c>
      <c r="K63" s="176">
        <v>2</v>
      </c>
      <c r="L63" s="176" t="s">
        <v>142</v>
      </c>
      <c r="M63" s="395"/>
      <c r="N63" s="396"/>
    </row>
    <row r="64" spans="1:14" ht="11.25" customHeight="1">
      <c r="A64" s="1" t="s">
        <v>73</v>
      </c>
      <c r="B64" s="33">
        <v>12</v>
      </c>
      <c r="C64" s="175">
        <v>1</v>
      </c>
      <c r="D64" s="175" t="s">
        <v>142</v>
      </c>
      <c r="E64" s="175">
        <v>1</v>
      </c>
      <c r="F64" s="175" t="s">
        <v>142</v>
      </c>
      <c r="G64" s="175">
        <v>3</v>
      </c>
      <c r="H64" s="175" t="s">
        <v>142</v>
      </c>
      <c r="I64" s="175">
        <v>1</v>
      </c>
      <c r="J64" s="175">
        <v>4</v>
      </c>
      <c r="K64" s="175">
        <v>1</v>
      </c>
      <c r="L64" s="175">
        <v>1</v>
      </c>
      <c r="M64" s="343"/>
      <c r="N64" s="154"/>
    </row>
    <row r="65" spans="1:14" s="110" customFormat="1" ht="11.25" customHeight="1">
      <c r="A65" s="32"/>
      <c r="B65" s="31"/>
      <c r="C65" s="31"/>
      <c r="D65" s="31"/>
      <c r="E65" s="31"/>
      <c r="F65" s="31"/>
      <c r="G65" s="31"/>
      <c r="H65" s="31"/>
      <c r="I65" s="31"/>
      <c r="J65" s="31"/>
      <c r="K65" s="31"/>
      <c r="L65" s="31"/>
      <c r="M65" s="343"/>
      <c r="N65" s="154"/>
    </row>
    <row r="66" spans="1:14" s="114" customFormat="1" ht="11.25" customHeight="1">
      <c r="A66" s="9" t="s">
        <v>74</v>
      </c>
      <c r="B66" s="31"/>
      <c r="C66" s="31"/>
      <c r="D66" s="31"/>
      <c r="E66" s="30"/>
      <c r="F66" s="30"/>
      <c r="G66" s="30"/>
      <c r="H66" s="30"/>
      <c r="I66" s="30"/>
      <c r="J66" s="30"/>
      <c r="K66" s="30"/>
      <c r="L66" s="30"/>
      <c r="M66" s="343"/>
      <c r="N66" s="154"/>
    </row>
    <row r="67" spans="1:14" ht="11.25" customHeight="1">
      <c r="A67" s="2" t="s">
        <v>75</v>
      </c>
      <c r="B67" s="174">
        <v>186</v>
      </c>
      <c r="C67" s="174">
        <v>65</v>
      </c>
      <c r="D67" s="174">
        <v>25</v>
      </c>
      <c r="E67" s="174">
        <v>7</v>
      </c>
      <c r="F67" s="174">
        <v>1</v>
      </c>
      <c r="G67" s="174">
        <v>32</v>
      </c>
      <c r="H67" s="174" t="s">
        <v>142</v>
      </c>
      <c r="I67" s="174">
        <v>7</v>
      </c>
      <c r="J67" s="174">
        <v>12</v>
      </c>
      <c r="K67" s="174">
        <v>29</v>
      </c>
      <c r="L67" s="174">
        <v>8</v>
      </c>
      <c r="M67" s="343"/>
      <c r="N67" s="154"/>
    </row>
    <row r="68" spans="1:14" ht="11.25" customHeight="1">
      <c r="A68" s="2" t="s">
        <v>76</v>
      </c>
      <c r="B68" s="174">
        <v>102</v>
      </c>
      <c r="C68" s="174">
        <v>35</v>
      </c>
      <c r="D68" s="174">
        <v>22</v>
      </c>
      <c r="E68" s="174">
        <v>4</v>
      </c>
      <c r="F68" s="174">
        <v>2</v>
      </c>
      <c r="G68" s="174">
        <v>8</v>
      </c>
      <c r="H68" s="174" t="s">
        <v>142</v>
      </c>
      <c r="I68" s="174">
        <v>3</v>
      </c>
      <c r="J68" s="174">
        <v>5</v>
      </c>
      <c r="K68" s="174">
        <v>21</v>
      </c>
      <c r="L68" s="174">
        <v>2</v>
      </c>
      <c r="M68" s="343"/>
      <c r="N68" s="154"/>
    </row>
    <row r="69" spans="1:14" s="101" customFormat="1" ht="11.25" customHeight="1">
      <c r="A69" s="27" t="s">
        <v>231</v>
      </c>
      <c r="B69" s="176">
        <v>35</v>
      </c>
      <c r="C69" s="176">
        <v>11</v>
      </c>
      <c r="D69" s="176">
        <v>5</v>
      </c>
      <c r="E69" s="176" t="s">
        <v>142</v>
      </c>
      <c r="F69" s="176" t="s">
        <v>142</v>
      </c>
      <c r="G69" s="176">
        <v>5</v>
      </c>
      <c r="H69" s="176" t="s">
        <v>142</v>
      </c>
      <c r="I69" s="176">
        <v>2</v>
      </c>
      <c r="J69" s="176">
        <v>2</v>
      </c>
      <c r="K69" s="176">
        <v>10</v>
      </c>
      <c r="L69" s="176" t="s">
        <v>142</v>
      </c>
      <c r="M69" s="395"/>
      <c r="N69" s="396"/>
    </row>
    <row r="70" spans="1:14" ht="11.25" customHeight="1">
      <c r="A70" s="2" t="s">
        <v>77</v>
      </c>
      <c r="B70" s="174">
        <v>21</v>
      </c>
      <c r="C70" s="174">
        <v>3</v>
      </c>
      <c r="D70" s="174">
        <v>9</v>
      </c>
      <c r="E70" s="174">
        <v>1</v>
      </c>
      <c r="F70" s="174" t="s">
        <v>142</v>
      </c>
      <c r="G70" s="174">
        <v>4</v>
      </c>
      <c r="H70" s="174" t="s">
        <v>142</v>
      </c>
      <c r="I70" s="174" t="s">
        <v>142</v>
      </c>
      <c r="J70" s="174">
        <v>1</v>
      </c>
      <c r="K70" s="174">
        <v>1</v>
      </c>
      <c r="L70" s="174">
        <v>2</v>
      </c>
      <c r="M70" s="343"/>
      <c r="N70" s="154"/>
    </row>
    <row r="71" spans="1:14" s="115" customFormat="1" ht="11.25" customHeight="1">
      <c r="A71" s="106" t="s">
        <v>231</v>
      </c>
      <c r="B71" s="176">
        <v>4</v>
      </c>
      <c r="C71" s="176" t="s">
        <v>142</v>
      </c>
      <c r="D71" s="176" t="s">
        <v>142</v>
      </c>
      <c r="E71" s="176" t="s">
        <v>142</v>
      </c>
      <c r="F71" s="176" t="s">
        <v>142</v>
      </c>
      <c r="G71" s="176">
        <v>1</v>
      </c>
      <c r="H71" s="176" t="s">
        <v>142</v>
      </c>
      <c r="I71" s="176" t="s">
        <v>142</v>
      </c>
      <c r="J71" s="176">
        <v>1</v>
      </c>
      <c r="K71" s="176">
        <v>1</v>
      </c>
      <c r="L71" s="176">
        <v>1</v>
      </c>
      <c r="M71" s="395"/>
      <c r="N71" s="396"/>
    </row>
    <row r="72" spans="1:14" ht="11.25" customHeight="1">
      <c r="A72" s="1" t="s">
        <v>73</v>
      </c>
      <c r="B72" s="175">
        <v>10</v>
      </c>
      <c r="C72" s="175" t="s">
        <v>142</v>
      </c>
      <c r="D72" s="175" t="s">
        <v>142</v>
      </c>
      <c r="E72" s="175">
        <v>1</v>
      </c>
      <c r="F72" s="175" t="s">
        <v>142</v>
      </c>
      <c r="G72" s="175">
        <v>2</v>
      </c>
      <c r="H72" s="175" t="s">
        <v>142</v>
      </c>
      <c r="I72" s="175">
        <v>1</v>
      </c>
      <c r="J72" s="175">
        <v>3</v>
      </c>
      <c r="K72" s="175">
        <v>2</v>
      </c>
      <c r="L72" s="175">
        <v>1</v>
      </c>
      <c r="M72" s="343"/>
      <c r="N72" s="154"/>
    </row>
    <row r="73" spans="1:14" ht="11.25" customHeight="1">
      <c r="A73" s="2"/>
      <c r="B73" s="31"/>
      <c r="C73" s="31"/>
      <c r="D73" s="31"/>
      <c r="E73" s="31"/>
      <c r="F73" s="31"/>
      <c r="G73" s="31"/>
      <c r="H73" s="31"/>
      <c r="I73" s="31"/>
      <c r="J73" s="31"/>
      <c r="K73" s="31"/>
      <c r="L73" s="31"/>
      <c r="N73" s="154"/>
    </row>
    <row r="74" spans="1:14" ht="11.25" customHeight="1">
      <c r="A74" s="2"/>
      <c r="B74" s="51"/>
      <c r="K74" s="407"/>
      <c r="L74" s="337"/>
      <c r="N74" s="154"/>
    </row>
    <row r="75" spans="1:14" ht="11.25" customHeight="1">
      <c r="A75" s="27"/>
      <c r="B75" s="51"/>
      <c r="K75" s="407"/>
      <c r="L75" s="337"/>
      <c r="N75" s="154"/>
    </row>
    <row r="76" spans="1:14" ht="11.25" customHeight="1">
      <c r="A76" s="2"/>
      <c r="B76" s="51"/>
      <c r="K76" s="407"/>
      <c r="L76" s="337"/>
      <c r="N76" s="154"/>
    </row>
    <row r="77" spans="1:14" ht="11.25" customHeight="1">
      <c r="A77" s="2"/>
      <c r="B77" s="51"/>
      <c r="K77" s="407"/>
      <c r="L77" s="337"/>
      <c r="N77" s="154"/>
    </row>
    <row r="78" spans="1:14" ht="11.25" customHeight="1">
      <c r="A78" s="2"/>
      <c r="B78" s="51"/>
      <c r="K78" s="407"/>
      <c r="L78" s="337"/>
      <c r="N78" s="154"/>
    </row>
    <row r="79" spans="1:14" ht="11.25" customHeight="1">
      <c r="A79" s="2"/>
      <c r="B79" s="51"/>
      <c r="K79" s="407"/>
      <c r="L79" s="337"/>
      <c r="N79" s="154"/>
    </row>
    <row r="80" spans="1:14" ht="11.25" customHeight="1">
      <c r="A80" s="2"/>
      <c r="B80" s="51"/>
      <c r="K80" s="407"/>
      <c r="L80" s="337"/>
      <c r="N80" s="154"/>
    </row>
    <row r="81" spans="1:14" ht="11.25" customHeight="1">
      <c r="A81" s="2"/>
      <c r="B81" s="51"/>
      <c r="K81" s="407"/>
      <c r="L81" s="337"/>
      <c r="N81" s="154"/>
    </row>
    <row r="82" spans="1:14" ht="11.25" customHeight="1">
      <c r="A82" s="2"/>
      <c r="B82" s="51"/>
      <c r="K82" s="407"/>
      <c r="L82" s="337"/>
      <c r="N82" s="154"/>
    </row>
    <row r="83" spans="1:14" ht="11.25" customHeight="1">
      <c r="A83" s="2"/>
      <c r="B83" s="51"/>
      <c r="K83" s="407"/>
      <c r="L83" s="337"/>
      <c r="N83" s="154"/>
    </row>
    <row r="84" spans="1:14" ht="11.25" customHeight="1">
      <c r="A84" s="2"/>
      <c r="B84" s="51"/>
      <c r="K84" s="407"/>
      <c r="L84" s="337"/>
      <c r="N84" s="154"/>
    </row>
    <row r="85" spans="1:14" ht="11.25" customHeight="1">
      <c r="A85" s="2"/>
      <c r="B85" s="51"/>
      <c r="K85" s="407"/>
      <c r="L85" s="337"/>
      <c r="N85" s="154"/>
    </row>
    <row r="86" spans="1:14" ht="11.25" customHeight="1">
      <c r="A86" s="2"/>
      <c r="B86" s="51"/>
      <c r="K86" s="407"/>
      <c r="L86" s="337"/>
      <c r="N86" s="154"/>
    </row>
    <row r="87" spans="1:14" ht="11.25" customHeight="1">
      <c r="A87" s="2"/>
      <c r="B87" s="51"/>
      <c r="K87" s="407"/>
      <c r="L87" s="337"/>
      <c r="N87" s="154"/>
    </row>
    <row r="88" spans="1:14" ht="11.25" customHeight="1">
      <c r="A88" s="2"/>
      <c r="B88" s="51"/>
      <c r="K88" s="407"/>
      <c r="L88" s="337"/>
      <c r="N88" s="154"/>
    </row>
    <row r="89" spans="1:14" ht="11.25" customHeight="1">
      <c r="A89" s="2"/>
      <c r="B89" s="51"/>
      <c r="K89" s="407"/>
      <c r="L89" s="337"/>
      <c r="N89" s="154"/>
    </row>
    <row r="90" spans="1:14" ht="11.25" customHeight="1">
      <c r="A90" s="2"/>
      <c r="B90" s="51"/>
      <c r="K90" s="407"/>
      <c r="L90" s="337"/>
      <c r="N90" s="154"/>
    </row>
    <row r="91" spans="1:14" ht="11.25" customHeight="1">
      <c r="A91" s="2"/>
      <c r="B91" s="51"/>
      <c r="K91" s="407"/>
      <c r="L91" s="337"/>
      <c r="N91" s="154"/>
    </row>
    <row r="92" spans="1:14" ht="11.25" customHeight="1">
      <c r="A92" s="2"/>
      <c r="B92" s="51"/>
      <c r="K92" s="407"/>
      <c r="L92" s="337"/>
      <c r="N92" s="154"/>
    </row>
    <row r="93" spans="1:14" ht="11.25" customHeight="1">
      <c r="A93" s="2"/>
      <c r="B93" s="51"/>
      <c r="K93" s="407"/>
      <c r="L93" s="337"/>
      <c r="N93" s="154"/>
    </row>
    <row r="94" spans="1:14" ht="11.25" customHeight="1">
      <c r="A94" s="2"/>
      <c r="B94" s="51"/>
      <c r="K94" s="407"/>
      <c r="L94" s="337"/>
      <c r="N94" s="154"/>
    </row>
    <row r="95" spans="1:14" ht="11.25" customHeight="1">
      <c r="A95" s="2"/>
      <c r="B95" s="51"/>
      <c r="K95" s="407"/>
      <c r="L95" s="337"/>
    </row>
    <row r="96" spans="1:14" ht="11.25" customHeight="1">
      <c r="A96" s="2"/>
      <c r="B96" s="51"/>
      <c r="K96" s="407"/>
      <c r="L96" s="337"/>
    </row>
    <row r="97" spans="1:12" ht="11.25" customHeight="1">
      <c r="A97" s="2"/>
      <c r="B97" s="51"/>
      <c r="K97" s="407"/>
      <c r="L97" s="337"/>
    </row>
    <row r="98" spans="1:12" ht="11.25" customHeight="1">
      <c r="A98" s="2"/>
      <c r="B98" s="51"/>
      <c r="K98" s="407"/>
      <c r="L98" s="337"/>
    </row>
    <row r="99" spans="1:12" ht="11.25" customHeight="1">
      <c r="A99" s="2"/>
      <c r="B99" s="51"/>
      <c r="K99" s="407"/>
      <c r="L99" s="337"/>
    </row>
    <row r="100" spans="1:12" ht="11.25" customHeight="1">
      <c r="A100" s="2"/>
      <c r="B100" s="51"/>
      <c r="K100" s="407"/>
      <c r="L100" s="337"/>
    </row>
    <row r="101" spans="1:12" ht="11.25" customHeight="1">
      <c r="A101" s="2"/>
      <c r="B101" s="51"/>
      <c r="K101" s="407"/>
      <c r="L101" s="337"/>
    </row>
    <row r="102" spans="1:12" ht="11.25" customHeight="1">
      <c r="A102" s="2"/>
      <c r="B102" s="51"/>
      <c r="K102" s="407"/>
      <c r="L102" s="337"/>
    </row>
    <row r="103" spans="1:12" ht="11.25" customHeight="1">
      <c r="A103" s="2"/>
      <c r="B103" s="51"/>
      <c r="K103" s="407"/>
      <c r="L103" s="337"/>
    </row>
    <row r="104" spans="1:12" ht="11.25" customHeight="1">
      <c r="A104" s="2"/>
      <c r="B104" s="51"/>
      <c r="K104" s="407"/>
      <c r="L104" s="337"/>
    </row>
    <row r="105" spans="1:12" ht="11.25" customHeight="1">
      <c r="A105" s="2"/>
      <c r="B105" s="51"/>
      <c r="K105" s="407"/>
      <c r="L105" s="337"/>
    </row>
    <row r="106" spans="1:12" ht="11.25" customHeight="1">
      <c r="A106" s="2"/>
      <c r="B106" s="51"/>
      <c r="K106" s="407"/>
      <c r="L106" s="337"/>
    </row>
    <row r="107" spans="1:12" ht="11.25" customHeight="1">
      <c r="A107" s="2"/>
      <c r="B107" s="51"/>
      <c r="K107" s="407"/>
      <c r="L107" s="337"/>
    </row>
    <row r="108" spans="1:12" ht="11.25" customHeight="1">
      <c r="A108" s="2"/>
      <c r="B108" s="51"/>
      <c r="K108" s="407"/>
      <c r="L108" s="337"/>
    </row>
    <row r="109" spans="1:12" ht="11.25" customHeight="1">
      <c r="A109" s="2"/>
      <c r="B109" s="51"/>
      <c r="K109" s="407"/>
      <c r="L109" s="337"/>
    </row>
    <row r="110" spans="1:12" ht="11.25" customHeight="1">
      <c r="A110" s="2"/>
      <c r="B110" s="51"/>
      <c r="K110" s="407"/>
      <c r="L110" s="337"/>
    </row>
    <row r="111" spans="1:12" ht="11.25" customHeight="1">
      <c r="A111" s="2"/>
      <c r="B111" s="51"/>
      <c r="K111" s="407"/>
      <c r="L111" s="337"/>
    </row>
    <row r="112" spans="1:12" ht="11.25" customHeight="1">
      <c r="A112" s="2"/>
      <c r="B112" s="51"/>
      <c r="K112" s="407"/>
      <c r="L112" s="337"/>
    </row>
    <row r="113" spans="1:12" ht="11.25" customHeight="1">
      <c r="A113" s="2"/>
      <c r="B113" s="51"/>
      <c r="K113" s="407"/>
      <c r="L113" s="337"/>
    </row>
    <row r="114" spans="1:12" ht="11.25" customHeight="1">
      <c r="A114" s="2"/>
      <c r="B114" s="51"/>
      <c r="K114" s="407"/>
      <c r="L114" s="337"/>
    </row>
    <row r="115" spans="1:12" ht="11.25" customHeight="1">
      <c r="A115" s="2"/>
      <c r="B115" s="51"/>
      <c r="K115" s="407"/>
      <c r="L115" s="337"/>
    </row>
    <row r="116" spans="1:12" ht="11.25" customHeight="1">
      <c r="A116" s="2"/>
      <c r="B116" s="51"/>
      <c r="K116" s="407"/>
      <c r="L116" s="337"/>
    </row>
    <row r="117" spans="1:12" ht="11.25" customHeight="1">
      <c r="A117" s="2"/>
      <c r="B117" s="51"/>
      <c r="K117" s="407"/>
      <c r="L117" s="337"/>
    </row>
    <row r="118" spans="1:12" ht="11.25" customHeight="1">
      <c r="A118" s="2"/>
      <c r="B118" s="51"/>
      <c r="K118" s="407"/>
      <c r="L118" s="337"/>
    </row>
    <row r="119" spans="1:12" ht="11.25" customHeight="1">
      <c r="A119" s="2"/>
      <c r="B119" s="51"/>
      <c r="K119" s="407"/>
      <c r="L119" s="337"/>
    </row>
    <row r="120" spans="1:12" ht="11.25" customHeight="1">
      <c r="A120" s="2"/>
      <c r="B120" s="51"/>
      <c r="K120" s="407"/>
      <c r="L120" s="337"/>
    </row>
    <row r="121" spans="1:12" ht="11.25" customHeight="1">
      <c r="A121" s="2"/>
      <c r="B121" s="51"/>
      <c r="K121" s="407"/>
      <c r="L121" s="337"/>
    </row>
    <row r="122" spans="1:12" ht="11.25" customHeight="1">
      <c r="A122" s="2"/>
      <c r="B122" s="51"/>
      <c r="K122" s="407"/>
      <c r="L122" s="337"/>
    </row>
    <row r="123" spans="1:12" ht="11.25" customHeight="1">
      <c r="A123" s="2"/>
      <c r="B123" s="51"/>
      <c r="K123" s="407"/>
      <c r="L123" s="337"/>
    </row>
    <row r="124" spans="1:12" ht="11.25" customHeight="1">
      <c r="A124" s="2"/>
      <c r="B124" s="51"/>
      <c r="K124" s="407"/>
      <c r="L124" s="337"/>
    </row>
    <row r="125" spans="1:12" ht="11.25" customHeight="1">
      <c r="A125" s="2"/>
      <c r="B125" s="51"/>
      <c r="K125" s="407"/>
      <c r="L125" s="337"/>
    </row>
    <row r="126" spans="1:12" ht="11.25" customHeight="1">
      <c r="A126" s="2"/>
      <c r="B126" s="51"/>
      <c r="K126" s="407"/>
      <c r="L126" s="337"/>
    </row>
    <row r="127" spans="1:12" ht="11.25" customHeight="1">
      <c r="A127" s="2"/>
      <c r="B127" s="51"/>
      <c r="K127" s="407"/>
      <c r="L127" s="337"/>
    </row>
    <row r="128" spans="1:12" ht="11.25" customHeight="1">
      <c r="A128" s="2"/>
      <c r="B128" s="51"/>
      <c r="K128" s="407"/>
      <c r="L128" s="337"/>
    </row>
    <row r="129" spans="1:12" ht="11.25" customHeight="1">
      <c r="A129" s="2"/>
      <c r="B129" s="51"/>
      <c r="K129" s="407"/>
      <c r="L129" s="337"/>
    </row>
    <row r="130" spans="1:12" ht="11.25" customHeight="1">
      <c r="A130" s="2"/>
      <c r="B130" s="51"/>
      <c r="K130" s="407"/>
      <c r="L130" s="337"/>
    </row>
    <row r="131" spans="1:12" ht="11.25" customHeight="1">
      <c r="A131" s="2"/>
      <c r="B131" s="51"/>
      <c r="K131" s="407"/>
      <c r="L131" s="337"/>
    </row>
    <row r="132" spans="1:12" ht="11.25" customHeight="1">
      <c r="A132" s="2"/>
      <c r="B132" s="51"/>
      <c r="K132" s="407"/>
      <c r="L132" s="337"/>
    </row>
    <row r="133" spans="1:12" ht="11.25" customHeight="1">
      <c r="A133" s="2"/>
      <c r="B133" s="51"/>
      <c r="K133" s="407"/>
      <c r="L133" s="337"/>
    </row>
    <row r="134" spans="1:12" ht="11.25" customHeight="1">
      <c r="A134" s="2"/>
      <c r="B134" s="51"/>
      <c r="K134" s="407"/>
      <c r="L134" s="337"/>
    </row>
    <row r="135" spans="1:12" ht="11.25" customHeight="1">
      <c r="A135" s="2"/>
      <c r="B135" s="51"/>
      <c r="K135" s="407"/>
      <c r="L135" s="337"/>
    </row>
    <row r="136" spans="1:12" ht="11.25" customHeight="1">
      <c r="A136" s="2"/>
      <c r="B136" s="51"/>
      <c r="K136" s="407"/>
      <c r="L136" s="337"/>
    </row>
    <row r="137" spans="1:12" ht="11.25" customHeight="1">
      <c r="A137" s="2"/>
      <c r="B137" s="51"/>
      <c r="K137" s="407"/>
      <c r="L137" s="337"/>
    </row>
    <row r="138" spans="1:12" ht="11.25" customHeight="1">
      <c r="A138" s="2"/>
      <c r="B138" s="51"/>
      <c r="K138" s="407"/>
      <c r="L138" s="337"/>
    </row>
    <row r="139" spans="1:12" ht="11.25" customHeight="1">
      <c r="A139" s="2"/>
      <c r="B139" s="51"/>
      <c r="K139" s="407"/>
      <c r="L139" s="337"/>
    </row>
    <row r="140" spans="1:12" ht="11.25" customHeight="1">
      <c r="A140" s="2"/>
      <c r="B140" s="51"/>
      <c r="K140" s="407"/>
      <c r="L140" s="337"/>
    </row>
    <row r="141" spans="1:12" ht="11.25" customHeight="1">
      <c r="A141" s="2"/>
      <c r="B141" s="51"/>
      <c r="K141" s="407"/>
      <c r="L141" s="337"/>
    </row>
    <row r="142" spans="1:12" ht="11.25" customHeight="1">
      <c r="A142" s="2"/>
      <c r="B142" s="51"/>
      <c r="K142" s="407"/>
      <c r="L142" s="337"/>
    </row>
    <row r="143" spans="1:12" ht="11.25" customHeight="1">
      <c r="A143" s="2"/>
      <c r="B143" s="51"/>
      <c r="K143" s="407"/>
      <c r="L143" s="337"/>
    </row>
    <row r="144" spans="1:12" ht="11.25" customHeight="1">
      <c r="A144" s="2"/>
      <c r="B144" s="51"/>
      <c r="K144" s="407"/>
      <c r="L144" s="337"/>
    </row>
    <row r="145" spans="1:12" ht="11.25" customHeight="1">
      <c r="A145" s="2"/>
      <c r="B145" s="51"/>
      <c r="K145" s="407"/>
      <c r="L145" s="337"/>
    </row>
    <row r="146" spans="1:12" ht="11.25" customHeight="1">
      <c r="A146" s="2"/>
      <c r="B146" s="51"/>
      <c r="K146" s="407"/>
      <c r="L146" s="337"/>
    </row>
    <row r="147" spans="1:12" ht="11.25" customHeight="1">
      <c r="A147" s="2"/>
      <c r="B147" s="51"/>
      <c r="K147" s="407"/>
      <c r="L147" s="337"/>
    </row>
    <row r="148" spans="1:12" ht="11.25" customHeight="1">
      <c r="A148" s="2"/>
      <c r="B148" s="51"/>
      <c r="K148" s="407"/>
      <c r="L148" s="337"/>
    </row>
    <row r="149" spans="1:12" ht="11.25" customHeight="1">
      <c r="A149" s="2"/>
      <c r="B149" s="51"/>
      <c r="K149" s="407"/>
      <c r="L149" s="337"/>
    </row>
  </sheetData>
  <pageMargins left="0.74803149606299213" right="0.74803149606299213" top="0.98425196850393704" bottom="0.98425196850393704" header="0.51181102362204722" footer="0.51181102362204722"/>
  <pageSetup paperSize="9" scale="5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codeName="Blad16"/>
  <dimension ref="A1:T173"/>
  <sheetViews>
    <sheetView zoomScaleNormal="100" workbookViewId="0">
      <selection activeCell="B6" sqref="B6:R11"/>
    </sheetView>
  </sheetViews>
  <sheetFormatPr defaultColWidth="9.140625" defaultRowHeight="12.75"/>
  <cols>
    <col min="1" max="1" width="19.7109375" style="147" customWidth="1"/>
    <col min="2" max="2" width="7.140625" style="147" customWidth="1"/>
    <col min="3" max="18" width="6.140625" style="147" customWidth="1"/>
    <col min="19" max="19" width="8.7109375" style="147" customWidth="1"/>
    <col min="20" max="16384" width="9.140625" style="147"/>
  </cols>
  <sheetData>
    <row r="1" spans="1:20" s="123" customFormat="1" ht="11.25" customHeight="1">
      <c r="A1" s="5" t="s">
        <v>639</v>
      </c>
      <c r="S1" s="124"/>
    </row>
    <row r="2" spans="1:20" s="125" customFormat="1" ht="11.25" hidden="1" customHeight="1">
      <c r="A2" s="5" t="s">
        <v>317</v>
      </c>
    </row>
    <row r="3" spans="1:20" s="126" customFormat="1" ht="11.25" customHeight="1">
      <c r="A3" s="18" t="s">
        <v>640</v>
      </c>
    </row>
    <row r="4" spans="1:20" s="126" customFormat="1" ht="11.25" hidden="1" customHeight="1">
      <c r="A4" s="18" t="s">
        <v>317</v>
      </c>
    </row>
    <row r="5" spans="1:20" s="123" customFormat="1" ht="11.25" customHeight="1">
      <c r="A5" s="127" t="s">
        <v>317</v>
      </c>
      <c r="B5" s="127"/>
      <c r="C5" s="127"/>
      <c r="D5" s="127"/>
      <c r="E5" s="127"/>
      <c r="F5" s="127"/>
      <c r="G5" s="127"/>
      <c r="H5" s="127"/>
      <c r="I5" s="127"/>
      <c r="J5" s="127"/>
      <c r="K5" s="127"/>
      <c r="L5" s="127"/>
      <c r="M5" s="127"/>
      <c r="N5" s="127"/>
      <c r="O5" s="127"/>
      <c r="P5" s="127"/>
      <c r="Q5" s="127"/>
      <c r="R5" s="127"/>
      <c r="S5" s="127"/>
    </row>
    <row r="6" spans="1:20" s="123" customFormat="1" ht="11.25" customHeight="1">
      <c r="A6" s="128"/>
      <c r="B6" s="129" t="s">
        <v>103</v>
      </c>
      <c r="C6" s="129"/>
      <c r="D6" s="129"/>
      <c r="E6" s="129"/>
      <c r="F6" s="129"/>
      <c r="G6" s="129"/>
      <c r="H6" s="129"/>
      <c r="I6" s="129"/>
      <c r="J6" s="129"/>
      <c r="K6" s="129"/>
      <c r="L6" s="129"/>
      <c r="M6" s="129"/>
      <c r="N6" s="129"/>
      <c r="O6" s="129"/>
      <c r="P6" s="129"/>
      <c r="Q6" s="129"/>
      <c r="R6" s="129"/>
      <c r="S6" s="129"/>
    </row>
    <row r="7" spans="1:20" s="123" customFormat="1" ht="11.25">
      <c r="A7" s="130"/>
      <c r="B7" s="131" t="s">
        <v>105</v>
      </c>
      <c r="C7" s="131"/>
      <c r="D7" s="131"/>
      <c r="E7" s="131"/>
      <c r="F7" s="131"/>
      <c r="G7" s="131"/>
      <c r="H7" s="131"/>
      <c r="I7" s="131"/>
      <c r="J7" s="131"/>
      <c r="K7" s="131"/>
      <c r="L7" s="131"/>
      <c r="M7" s="131"/>
      <c r="N7" s="131"/>
      <c r="O7" s="131"/>
      <c r="P7" s="131"/>
      <c r="Q7" s="131"/>
      <c r="R7" s="131"/>
      <c r="S7" s="132"/>
    </row>
    <row r="8" spans="1:20" s="123" customFormat="1" ht="11.25">
      <c r="A8" s="133" t="s">
        <v>20</v>
      </c>
      <c r="B8" s="133" t="s">
        <v>153</v>
      </c>
      <c r="C8" s="134">
        <v>0</v>
      </c>
      <c r="D8" s="134" t="s">
        <v>106</v>
      </c>
      <c r="E8" s="134" t="s">
        <v>107</v>
      </c>
      <c r="F8" s="134" t="s">
        <v>108</v>
      </c>
      <c r="G8" s="134" t="s">
        <v>109</v>
      </c>
      <c r="H8" s="134" t="s">
        <v>110</v>
      </c>
      <c r="I8" s="134">
        <v>15</v>
      </c>
      <c r="J8" s="134" t="s">
        <v>111</v>
      </c>
      <c r="K8" s="134" t="s">
        <v>112</v>
      </c>
      <c r="L8" s="134" t="s">
        <v>113</v>
      </c>
      <c r="M8" s="134" t="s">
        <v>114</v>
      </c>
      <c r="N8" s="134" t="s">
        <v>115</v>
      </c>
      <c r="O8" s="134" t="s">
        <v>116</v>
      </c>
      <c r="P8" s="134" t="s">
        <v>117</v>
      </c>
      <c r="Q8" s="134" t="s">
        <v>118</v>
      </c>
      <c r="R8" s="134" t="s">
        <v>641</v>
      </c>
      <c r="S8" s="134" t="s">
        <v>119</v>
      </c>
    </row>
    <row r="9" spans="1:20" s="123" customFormat="1" ht="11.25">
      <c r="A9" s="135" t="s">
        <v>95</v>
      </c>
      <c r="B9" s="135" t="s">
        <v>101</v>
      </c>
      <c r="C9" s="135"/>
      <c r="D9" s="135"/>
      <c r="E9" s="135"/>
      <c r="F9" s="135"/>
      <c r="G9" s="135"/>
      <c r="H9" s="135"/>
      <c r="I9" s="135"/>
      <c r="J9" s="135"/>
      <c r="K9" s="135"/>
      <c r="L9" s="135"/>
      <c r="M9" s="135"/>
      <c r="N9" s="135"/>
      <c r="O9" s="135"/>
      <c r="P9" s="135"/>
      <c r="Q9" s="135"/>
      <c r="R9" s="135"/>
      <c r="S9" s="136" t="s">
        <v>120</v>
      </c>
    </row>
    <row r="10" spans="1:20" s="137" customFormat="1" ht="11.25">
      <c r="A10" s="125"/>
      <c r="B10" s="385"/>
      <c r="C10" s="385"/>
      <c r="D10" s="385"/>
      <c r="E10" s="385"/>
      <c r="F10" s="385"/>
      <c r="G10" s="385"/>
      <c r="H10" s="385"/>
      <c r="I10" s="385"/>
      <c r="J10" s="385"/>
      <c r="K10" s="385"/>
      <c r="L10" s="385"/>
      <c r="M10" s="385"/>
      <c r="N10" s="385"/>
      <c r="O10" s="385"/>
      <c r="P10" s="385"/>
      <c r="Q10" s="385"/>
      <c r="R10" s="385"/>
      <c r="S10" s="385"/>
    </row>
    <row r="11" spans="1:20" s="123" customFormat="1" ht="11.25">
      <c r="A11" s="144" t="s">
        <v>9</v>
      </c>
      <c r="B11" s="138">
        <v>319</v>
      </c>
      <c r="C11" s="138">
        <v>1</v>
      </c>
      <c r="D11" s="138">
        <v>1</v>
      </c>
      <c r="E11" s="138">
        <v>3</v>
      </c>
      <c r="F11" s="138">
        <v>1</v>
      </c>
      <c r="G11" s="138">
        <v>2</v>
      </c>
      <c r="H11" s="138">
        <v>2</v>
      </c>
      <c r="I11" s="138">
        <v>2</v>
      </c>
      <c r="J11" s="138">
        <v>7</v>
      </c>
      <c r="K11" s="138">
        <v>20</v>
      </c>
      <c r="L11" s="138">
        <v>37</v>
      </c>
      <c r="M11" s="138">
        <v>30</v>
      </c>
      <c r="N11" s="138">
        <v>43</v>
      </c>
      <c r="O11" s="138">
        <v>37</v>
      </c>
      <c r="P11" s="138">
        <v>42</v>
      </c>
      <c r="Q11" s="138">
        <v>34</v>
      </c>
      <c r="R11" s="138">
        <v>57</v>
      </c>
      <c r="S11" s="138" t="s">
        <v>142</v>
      </c>
      <c r="T11" s="384"/>
    </row>
    <row r="12" spans="1:20" s="137" customFormat="1" ht="11.25">
      <c r="A12" s="137" t="s">
        <v>168</v>
      </c>
      <c r="B12" s="140">
        <v>35</v>
      </c>
      <c r="C12" s="140" t="s">
        <v>142</v>
      </c>
      <c r="D12" s="140" t="s">
        <v>142</v>
      </c>
      <c r="E12" s="140">
        <v>1</v>
      </c>
      <c r="F12" s="140" t="s">
        <v>142</v>
      </c>
      <c r="G12" s="140" t="s">
        <v>142</v>
      </c>
      <c r="H12" s="140">
        <v>1</v>
      </c>
      <c r="I12" s="140" t="s">
        <v>142</v>
      </c>
      <c r="J12" s="140" t="s">
        <v>142</v>
      </c>
      <c r="K12" s="140">
        <v>1</v>
      </c>
      <c r="L12" s="140">
        <v>4</v>
      </c>
      <c r="M12" s="140">
        <v>5</v>
      </c>
      <c r="N12" s="140">
        <v>5</v>
      </c>
      <c r="O12" s="140">
        <v>3</v>
      </c>
      <c r="P12" s="140">
        <v>4</v>
      </c>
      <c r="Q12" s="140">
        <v>4</v>
      </c>
      <c r="R12" s="140">
        <v>7</v>
      </c>
      <c r="S12" s="140" t="s">
        <v>142</v>
      </c>
      <c r="T12" s="384"/>
    </row>
    <row r="13" spans="1:20" s="164" customFormat="1" ht="11.25">
      <c r="A13" s="164" t="s">
        <v>265</v>
      </c>
      <c r="B13" s="381">
        <v>11</v>
      </c>
      <c r="C13" s="166" t="s">
        <v>142</v>
      </c>
      <c r="D13" s="166" t="s">
        <v>142</v>
      </c>
      <c r="E13" s="166">
        <v>1</v>
      </c>
      <c r="F13" s="166" t="s">
        <v>142</v>
      </c>
      <c r="G13" s="166" t="s">
        <v>142</v>
      </c>
      <c r="H13" s="166">
        <v>1</v>
      </c>
      <c r="I13" s="166" t="s">
        <v>142</v>
      </c>
      <c r="J13" s="166" t="s">
        <v>142</v>
      </c>
      <c r="K13" s="381" t="s">
        <v>142</v>
      </c>
      <c r="L13" s="381">
        <v>1</v>
      </c>
      <c r="M13" s="381">
        <v>2</v>
      </c>
      <c r="N13" s="381" t="s">
        <v>142</v>
      </c>
      <c r="O13" s="381" t="s">
        <v>142</v>
      </c>
      <c r="P13" s="381">
        <v>3</v>
      </c>
      <c r="Q13" s="381" t="s">
        <v>142</v>
      </c>
      <c r="R13" s="381">
        <v>3</v>
      </c>
      <c r="S13" s="165" t="s">
        <v>142</v>
      </c>
      <c r="T13" s="384"/>
    </row>
    <row r="14" spans="1:20" s="137" customFormat="1" ht="11.25">
      <c r="A14" s="137" t="s">
        <v>169</v>
      </c>
      <c r="B14" s="141">
        <v>8</v>
      </c>
      <c r="C14" s="140" t="s">
        <v>142</v>
      </c>
      <c r="D14" s="140" t="s">
        <v>142</v>
      </c>
      <c r="E14" s="141" t="s">
        <v>142</v>
      </c>
      <c r="F14" s="140" t="s">
        <v>142</v>
      </c>
      <c r="G14" s="141" t="s">
        <v>142</v>
      </c>
      <c r="H14" s="140" t="s">
        <v>142</v>
      </c>
      <c r="I14" s="140">
        <v>1</v>
      </c>
      <c r="J14" s="140" t="s">
        <v>142</v>
      </c>
      <c r="K14" s="141" t="s">
        <v>142</v>
      </c>
      <c r="L14" s="141" t="s">
        <v>142</v>
      </c>
      <c r="M14" s="141">
        <v>1</v>
      </c>
      <c r="N14" s="141">
        <v>2</v>
      </c>
      <c r="O14" s="140">
        <v>2</v>
      </c>
      <c r="P14" s="141" t="s">
        <v>142</v>
      </c>
      <c r="Q14" s="141" t="s">
        <v>142</v>
      </c>
      <c r="R14" s="141">
        <v>2</v>
      </c>
      <c r="S14" s="140" t="s">
        <v>142</v>
      </c>
      <c r="T14" s="384"/>
    </row>
    <row r="15" spans="1:20" s="137" customFormat="1" ht="11.25">
      <c r="A15" s="137" t="s">
        <v>170</v>
      </c>
      <c r="B15" s="140">
        <v>10</v>
      </c>
      <c r="C15" s="140" t="s">
        <v>142</v>
      </c>
      <c r="D15" s="140" t="s">
        <v>142</v>
      </c>
      <c r="E15" s="140" t="s">
        <v>142</v>
      </c>
      <c r="F15" s="140" t="s">
        <v>142</v>
      </c>
      <c r="G15" s="140" t="s">
        <v>142</v>
      </c>
      <c r="H15" s="140" t="s">
        <v>142</v>
      </c>
      <c r="I15" s="140" t="s">
        <v>142</v>
      </c>
      <c r="J15" s="140" t="s">
        <v>142</v>
      </c>
      <c r="K15" s="140">
        <v>1</v>
      </c>
      <c r="L15" s="140" t="s">
        <v>142</v>
      </c>
      <c r="M15" s="140">
        <v>3</v>
      </c>
      <c r="N15" s="140" t="s">
        <v>142</v>
      </c>
      <c r="O15" s="140">
        <v>1</v>
      </c>
      <c r="P15" s="140">
        <v>3</v>
      </c>
      <c r="Q15" s="140">
        <v>1</v>
      </c>
      <c r="R15" s="140">
        <v>1</v>
      </c>
      <c r="S15" s="140" t="s">
        <v>142</v>
      </c>
      <c r="T15" s="384"/>
    </row>
    <row r="16" spans="1:20" s="137" customFormat="1" ht="11.25">
      <c r="A16" s="137" t="s">
        <v>171</v>
      </c>
      <c r="B16" s="140">
        <v>16</v>
      </c>
      <c r="C16" s="140" t="s">
        <v>142</v>
      </c>
      <c r="D16" s="140" t="s">
        <v>142</v>
      </c>
      <c r="E16" s="140" t="s">
        <v>142</v>
      </c>
      <c r="F16" s="140" t="s">
        <v>142</v>
      </c>
      <c r="G16" s="140" t="s">
        <v>142</v>
      </c>
      <c r="H16" s="140" t="s">
        <v>142</v>
      </c>
      <c r="I16" s="140" t="s">
        <v>142</v>
      </c>
      <c r="J16" s="140">
        <v>1</v>
      </c>
      <c r="K16" s="140" t="s">
        <v>142</v>
      </c>
      <c r="L16" s="140">
        <v>2</v>
      </c>
      <c r="M16" s="140">
        <v>3</v>
      </c>
      <c r="N16" s="140">
        <v>2</v>
      </c>
      <c r="O16" s="140" t="s">
        <v>142</v>
      </c>
      <c r="P16" s="140">
        <v>1</v>
      </c>
      <c r="Q16" s="140">
        <v>4</v>
      </c>
      <c r="R16" s="140">
        <v>3</v>
      </c>
      <c r="S16" s="140" t="s">
        <v>142</v>
      </c>
      <c r="T16" s="384"/>
    </row>
    <row r="17" spans="1:20" s="137" customFormat="1" ht="11.25">
      <c r="B17" s="140"/>
      <c r="C17" s="140"/>
      <c r="D17" s="140"/>
      <c r="E17" s="140"/>
      <c r="F17" s="140"/>
      <c r="G17" s="140"/>
      <c r="H17" s="140"/>
      <c r="I17" s="140"/>
      <c r="J17" s="140"/>
      <c r="K17" s="140"/>
      <c r="L17" s="140"/>
      <c r="M17" s="140"/>
      <c r="N17" s="140"/>
      <c r="O17" s="140"/>
      <c r="P17" s="140"/>
      <c r="Q17" s="140"/>
      <c r="R17" s="140"/>
      <c r="S17" s="140"/>
      <c r="T17" s="384"/>
    </row>
    <row r="18" spans="1:20" s="137" customFormat="1" ht="11.25">
      <c r="A18" s="137" t="s">
        <v>172</v>
      </c>
      <c r="B18" s="382">
        <v>13</v>
      </c>
      <c r="C18" s="382" t="s">
        <v>142</v>
      </c>
      <c r="D18" s="382">
        <v>1</v>
      </c>
      <c r="E18" s="382" t="s">
        <v>142</v>
      </c>
      <c r="F18" s="382" t="s">
        <v>142</v>
      </c>
      <c r="G18" s="382" t="s">
        <v>142</v>
      </c>
      <c r="H18" s="382" t="s">
        <v>142</v>
      </c>
      <c r="I18" s="382" t="s">
        <v>142</v>
      </c>
      <c r="J18" s="382" t="s">
        <v>142</v>
      </c>
      <c r="K18" s="382" t="s">
        <v>142</v>
      </c>
      <c r="L18" s="382">
        <v>1</v>
      </c>
      <c r="M18" s="382">
        <v>1</v>
      </c>
      <c r="N18" s="382">
        <v>2</v>
      </c>
      <c r="O18" s="382">
        <v>4</v>
      </c>
      <c r="P18" s="382">
        <v>1</v>
      </c>
      <c r="Q18" s="382">
        <v>1</v>
      </c>
      <c r="R18" s="382">
        <v>2</v>
      </c>
      <c r="S18" s="140" t="s">
        <v>142</v>
      </c>
      <c r="T18" s="384"/>
    </row>
    <row r="19" spans="1:20" s="137" customFormat="1" ht="11.25">
      <c r="A19" s="137" t="s">
        <v>173</v>
      </c>
      <c r="B19" s="140">
        <v>3</v>
      </c>
      <c r="C19" s="140" t="s">
        <v>142</v>
      </c>
      <c r="D19" s="140" t="s">
        <v>142</v>
      </c>
      <c r="E19" s="140" t="s">
        <v>142</v>
      </c>
      <c r="F19" s="140" t="s">
        <v>142</v>
      </c>
      <c r="G19" s="140" t="s">
        <v>142</v>
      </c>
      <c r="H19" s="140" t="s">
        <v>142</v>
      </c>
      <c r="I19" s="140" t="s">
        <v>142</v>
      </c>
      <c r="J19" s="140" t="s">
        <v>142</v>
      </c>
      <c r="K19" s="140" t="s">
        <v>142</v>
      </c>
      <c r="L19" s="140" t="s">
        <v>142</v>
      </c>
      <c r="M19" s="140" t="s">
        <v>142</v>
      </c>
      <c r="N19" s="140" t="s">
        <v>142</v>
      </c>
      <c r="O19" s="140" t="s">
        <v>142</v>
      </c>
      <c r="P19" s="140">
        <v>1</v>
      </c>
      <c r="Q19" s="140">
        <v>1</v>
      </c>
      <c r="R19" s="140">
        <v>1</v>
      </c>
      <c r="S19" s="140" t="s">
        <v>142</v>
      </c>
      <c r="T19" s="384"/>
    </row>
    <row r="20" spans="1:20" s="137" customFormat="1" ht="11.25">
      <c r="A20" s="137" t="s">
        <v>174</v>
      </c>
      <c r="B20" s="141">
        <v>13</v>
      </c>
      <c r="C20" s="140" t="s">
        <v>142</v>
      </c>
      <c r="D20" s="140" t="s">
        <v>142</v>
      </c>
      <c r="E20" s="140" t="s">
        <v>142</v>
      </c>
      <c r="F20" s="140" t="s">
        <v>142</v>
      </c>
      <c r="G20" s="140" t="s">
        <v>142</v>
      </c>
      <c r="H20" s="140" t="s">
        <v>142</v>
      </c>
      <c r="I20" s="140" t="s">
        <v>142</v>
      </c>
      <c r="J20" s="140">
        <v>1</v>
      </c>
      <c r="K20" s="140">
        <v>3</v>
      </c>
      <c r="L20" s="141" t="s">
        <v>142</v>
      </c>
      <c r="M20" s="141">
        <v>1</v>
      </c>
      <c r="N20" s="141">
        <v>1</v>
      </c>
      <c r="O20" s="141" t="s">
        <v>142</v>
      </c>
      <c r="P20" s="141">
        <v>2</v>
      </c>
      <c r="Q20" s="140">
        <v>1</v>
      </c>
      <c r="R20" s="141">
        <v>4</v>
      </c>
      <c r="S20" s="140" t="s">
        <v>142</v>
      </c>
      <c r="T20" s="384"/>
    </row>
    <row r="21" spans="1:20" s="137" customFormat="1" ht="11.25">
      <c r="A21" s="137" t="s">
        <v>175</v>
      </c>
      <c r="B21" s="140">
        <v>1</v>
      </c>
      <c r="C21" s="140" t="s">
        <v>142</v>
      </c>
      <c r="D21" s="140" t="s">
        <v>142</v>
      </c>
      <c r="E21" s="140">
        <v>1</v>
      </c>
      <c r="F21" s="140" t="s">
        <v>142</v>
      </c>
      <c r="G21" s="140" t="s">
        <v>142</v>
      </c>
      <c r="H21" s="140" t="s">
        <v>142</v>
      </c>
      <c r="I21" s="140" t="s">
        <v>142</v>
      </c>
      <c r="J21" s="140" t="s">
        <v>142</v>
      </c>
      <c r="K21" s="140" t="s">
        <v>142</v>
      </c>
      <c r="L21" s="140" t="s">
        <v>142</v>
      </c>
      <c r="M21" s="140" t="s">
        <v>142</v>
      </c>
      <c r="N21" s="140" t="s">
        <v>142</v>
      </c>
      <c r="O21" s="140" t="s">
        <v>142</v>
      </c>
      <c r="P21" s="140" t="s">
        <v>142</v>
      </c>
      <c r="Q21" s="140" t="s">
        <v>142</v>
      </c>
      <c r="R21" s="140" t="s">
        <v>142</v>
      </c>
      <c r="S21" s="140" t="s">
        <v>142</v>
      </c>
      <c r="T21" s="384"/>
    </row>
    <row r="22" spans="1:20" s="137" customFormat="1" ht="11.25">
      <c r="A22" s="137" t="s">
        <v>176</v>
      </c>
      <c r="B22" s="140">
        <v>4</v>
      </c>
      <c r="C22" s="140" t="s">
        <v>142</v>
      </c>
      <c r="D22" s="140" t="s">
        <v>142</v>
      </c>
      <c r="E22" s="140" t="s">
        <v>142</v>
      </c>
      <c r="F22" s="140" t="s">
        <v>142</v>
      </c>
      <c r="G22" s="140" t="s">
        <v>142</v>
      </c>
      <c r="H22" s="140" t="s">
        <v>142</v>
      </c>
      <c r="I22" s="140" t="s">
        <v>142</v>
      </c>
      <c r="J22" s="140" t="s">
        <v>142</v>
      </c>
      <c r="K22" s="140" t="s">
        <v>142</v>
      </c>
      <c r="L22" s="140" t="s">
        <v>142</v>
      </c>
      <c r="M22" s="140" t="s">
        <v>142</v>
      </c>
      <c r="N22" s="140" t="s">
        <v>142</v>
      </c>
      <c r="O22" s="140">
        <v>1</v>
      </c>
      <c r="P22" s="140">
        <v>1</v>
      </c>
      <c r="Q22" s="140">
        <v>2</v>
      </c>
      <c r="R22" s="140" t="s">
        <v>142</v>
      </c>
      <c r="S22" s="140" t="s">
        <v>142</v>
      </c>
      <c r="T22" s="384"/>
    </row>
    <row r="23" spans="1:20" s="137" customFormat="1" ht="11.25">
      <c r="B23" s="140"/>
      <c r="C23" s="140"/>
      <c r="D23" s="140"/>
      <c r="E23" s="140"/>
      <c r="F23" s="140"/>
      <c r="G23" s="140"/>
      <c r="H23" s="140"/>
      <c r="I23" s="140"/>
      <c r="J23" s="140"/>
      <c r="K23" s="140"/>
      <c r="L23" s="140"/>
      <c r="M23" s="140"/>
      <c r="N23" s="140"/>
      <c r="O23" s="140"/>
      <c r="P23" s="140"/>
      <c r="Q23" s="140"/>
      <c r="R23" s="140"/>
      <c r="S23" s="140"/>
      <c r="T23" s="384"/>
    </row>
    <row r="24" spans="1:20" s="137" customFormat="1" ht="11.25">
      <c r="A24" s="137" t="s">
        <v>177</v>
      </c>
      <c r="B24" s="140">
        <v>38</v>
      </c>
      <c r="C24" s="140" t="s">
        <v>142</v>
      </c>
      <c r="D24" s="140" t="s">
        <v>142</v>
      </c>
      <c r="E24" s="140" t="s">
        <v>142</v>
      </c>
      <c r="F24" s="140" t="s">
        <v>142</v>
      </c>
      <c r="G24" s="140" t="s">
        <v>142</v>
      </c>
      <c r="H24" s="140" t="s">
        <v>142</v>
      </c>
      <c r="I24" s="140" t="s">
        <v>142</v>
      </c>
      <c r="J24" s="140">
        <v>3</v>
      </c>
      <c r="K24" s="140">
        <v>2</v>
      </c>
      <c r="L24" s="140">
        <v>7</v>
      </c>
      <c r="M24" s="140">
        <v>3</v>
      </c>
      <c r="N24" s="140">
        <v>2</v>
      </c>
      <c r="O24" s="140">
        <v>6</v>
      </c>
      <c r="P24" s="140">
        <v>7</v>
      </c>
      <c r="Q24" s="140">
        <v>4</v>
      </c>
      <c r="R24" s="140">
        <v>4</v>
      </c>
      <c r="S24" s="140" t="s">
        <v>142</v>
      </c>
      <c r="T24" s="384"/>
    </row>
    <row r="25" spans="1:20" s="164" customFormat="1" ht="11.25">
      <c r="A25" s="164" t="s">
        <v>236</v>
      </c>
      <c r="B25" s="381">
        <v>4</v>
      </c>
      <c r="C25" s="381" t="s">
        <v>142</v>
      </c>
      <c r="D25" s="381" t="s">
        <v>142</v>
      </c>
      <c r="E25" s="381" t="s">
        <v>142</v>
      </c>
      <c r="F25" s="381" t="s">
        <v>142</v>
      </c>
      <c r="G25" s="381" t="s">
        <v>142</v>
      </c>
      <c r="H25" s="381" t="s">
        <v>142</v>
      </c>
      <c r="I25" s="381" t="s">
        <v>142</v>
      </c>
      <c r="J25" s="381" t="s">
        <v>142</v>
      </c>
      <c r="K25" s="381" t="s">
        <v>142</v>
      </c>
      <c r="L25" s="381" t="s">
        <v>142</v>
      </c>
      <c r="M25" s="381" t="s">
        <v>142</v>
      </c>
      <c r="N25" s="381" t="s">
        <v>142</v>
      </c>
      <c r="O25" s="381">
        <v>1</v>
      </c>
      <c r="P25" s="381">
        <v>1</v>
      </c>
      <c r="Q25" s="381" t="s">
        <v>142</v>
      </c>
      <c r="R25" s="381">
        <v>2</v>
      </c>
      <c r="S25" s="166" t="s">
        <v>142</v>
      </c>
      <c r="T25" s="384"/>
    </row>
    <row r="26" spans="1:20" s="137" customFormat="1" ht="11.25">
      <c r="A26" s="137" t="s">
        <v>178</v>
      </c>
      <c r="B26" s="140">
        <v>7</v>
      </c>
      <c r="C26" s="140" t="s">
        <v>142</v>
      </c>
      <c r="D26" s="140" t="s">
        <v>142</v>
      </c>
      <c r="E26" s="140" t="s">
        <v>142</v>
      </c>
      <c r="F26" s="140" t="s">
        <v>142</v>
      </c>
      <c r="G26" s="140" t="s">
        <v>142</v>
      </c>
      <c r="H26" s="140" t="s">
        <v>142</v>
      </c>
      <c r="I26" s="140" t="s">
        <v>142</v>
      </c>
      <c r="J26" s="140" t="s">
        <v>142</v>
      </c>
      <c r="K26" s="140" t="s">
        <v>142</v>
      </c>
      <c r="L26" s="140" t="s">
        <v>142</v>
      </c>
      <c r="M26" s="140">
        <v>4</v>
      </c>
      <c r="N26" s="140" t="s">
        <v>142</v>
      </c>
      <c r="O26" s="140">
        <v>1</v>
      </c>
      <c r="P26" s="140" t="s">
        <v>142</v>
      </c>
      <c r="Q26" s="140" t="s">
        <v>142</v>
      </c>
      <c r="R26" s="140">
        <v>2</v>
      </c>
      <c r="S26" s="140" t="s">
        <v>142</v>
      </c>
      <c r="T26" s="384"/>
    </row>
    <row r="27" spans="1:20" s="137" customFormat="1" ht="11.25">
      <c r="A27" s="137" t="s">
        <v>179</v>
      </c>
      <c r="B27" s="382">
        <v>70</v>
      </c>
      <c r="C27" s="140" t="s">
        <v>142</v>
      </c>
      <c r="D27" s="140" t="s">
        <v>142</v>
      </c>
      <c r="E27" s="140">
        <v>1</v>
      </c>
      <c r="F27" s="140" t="s">
        <v>142</v>
      </c>
      <c r="G27" s="140" t="s">
        <v>142</v>
      </c>
      <c r="H27" s="140" t="s">
        <v>142</v>
      </c>
      <c r="I27" s="140">
        <v>1</v>
      </c>
      <c r="J27" s="140">
        <v>1</v>
      </c>
      <c r="K27" s="140">
        <v>6</v>
      </c>
      <c r="L27" s="140">
        <v>11</v>
      </c>
      <c r="M27" s="140">
        <v>3</v>
      </c>
      <c r="N27" s="140">
        <v>11</v>
      </c>
      <c r="O27" s="140">
        <v>6</v>
      </c>
      <c r="P27" s="140">
        <v>8</v>
      </c>
      <c r="Q27" s="140">
        <v>7</v>
      </c>
      <c r="R27" s="382">
        <v>15</v>
      </c>
      <c r="S27" s="140" t="s">
        <v>142</v>
      </c>
      <c r="T27" s="384"/>
    </row>
    <row r="28" spans="1:20" s="164" customFormat="1" ht="11.25">
      <c r="A28" s="164" t="s">
        <v>237</v>
      </c>
      <c r="B28" s="166">
        <v>10</v>
      </c>
      <c r="C28" s="166" t="s">
        <v>142</v>
      </c>
      <c r="D28" s="166" t="s">
        <v>142</v>
      </c>
      <c r="E28" s="166" t="s">
        <v>142</v>
      </c>
      <c r="F28" s="166" t="s">
        <v>142</v>
      </c>
      <c r="G28" s="166" t="s">
        <v>142</v>
      </c>
      <c r="H28" s="166" t="s">
        <v>142</v>
      </c>
      <c r="I28" s="166" t="s">
        <v>142</v>
      </c>
      <c r="J28" s="166" t="s">
        <v>142</v>
      </c>
      <c r="K28" s="166">
        <v>1</v>
      </c>
      <c r="L28" s="166">
        <v>2</v>
      </c>
      <c r="M28" s="166" t="s">
        <v>142</v>
      </c>
      <c r="N28" s="166">
        <v>2</v>
      </c>
      <c r="O28" s="166">
        <v>2</v>
      </c>
      <c r="P28" s="166" t="s">
        <v>142</v>
      </c>
      <c r="Q28" s="166">
        <v>1</v>
      </c>
      <c r="R28" s="166">
        <v>2</v>
      </c>
      <c r="S28" s="166" t="s">
        <v>142</v>
      </c>
      <c r="T28" s="384"/>
    </row>
    <row r="29" spans="1:20" s="137" customFormat="1" ht="11.25">
      <c r="B29" s="140"/>
      <c r="C29" s="140"/>
      <c r="D29" s="140"/>
      <c r="E29" s="140"/>
      <c r="F29" s="140"/>
      <c r="G29" s="140"/>
      <c r="H29" s="140"/>
      <c r="I29" s="140"/>
      <c r="J29" s="140"/>
      <c r="K29" s="140"/>
      <c r="L29" s="140"/>
      <c r="M29" s="140"/>
      <c r="N29" s="140"/>
      <c r="O29" s="140"/>
      <c r="P29" s="140"/>
      <c r="Q29" s="140"/>
      <c r="R29" s="140"/>
      <c r="S29" s="140"/>
      <c r="T29" s="384"/>
    </row>
    <row r="30" spans="1:20" s="137" customFormat="1" ht="11.25">
      <c r="A30" s="137" t="s">
        <v>180</v>
      </c>
      <c r="B30" s="141">
        <v>9</v>
      </c>
      <c r="C30" s="141" t="s">
        <v>142</v>
      </c>
      <c r="D30" s="140" t="s">
        <v>142</v>
      </c>
      <c r="E30" s="140" t="s">
        <v>142</v>
      </c>
      <c r="F30" s="141" t="s">
        <v>142</v>
      </c>
      <c r="G30" s="140">
        <v>1</v>
      </c>
      <c r="H30" s="140" t="s">
        <v>142</v>
      </c>
      <c r="I30" s="140" t="s">
        <v>142</v>
      </c>
      <c r="J30" s="141" t="s">
        <v>142</v>
      </c>
      <c r="K30" s="141">
        <v>1</v>
      </c>
      <c r="L30" s="141" t="s">
        <v>142</v>
      </c>
      <c r="M30" s="141">
        <v>1</v>
      </c>
      <c r="N30" s="141">
        <v>1</v>
      </c>
      <c r="O30" s="141">
        <v>2</v>
      </c>
      <c r="P30" s="141">
        <v>2</v>
      </c>
      <c r="Q30" s="141" t="s">
        <v>142</v>
      </c>
      <c r="R30" s="141">
        <v>1</v>
      </c>
      <c r="S30" s="138" t="s">
        <v>142</v>
      </c>
      <c r="T30" s="384"/>
    </row>
    <row r="31" spans="1:20" s="137" customFormat="1" ht="11.25">
      <c r="A31" s="137" t="s">
        <v>181</v>
      </c>
      <c r="B31" s="382">
        <v>13</v>
      </c>
      <c r="C31" s="140" t="s">
        <v>142</v>
      </c>
      <c r="D31" s="140" t="s">
        <v>142</v>
      </c>
      <c r="E31" s="140" t="s">
        <v>142</v>
      </c>
      <c r="F31" s="140" t="s">
        <v>142</v>
      </c>
      <c r="G31" s="140" t="s">
        <v>142</v>
      </c>
      <c r="H31" s="140" t="s">
        <v>142</v>
      </c>
      <c r="I31" s="140" t="s">
        <v>142</v>
      </c>
      <c r="J31" s="140">
        <v>1</v>
      </c>
      <c r="K31" s="140">
        <v>1</v>
      </c>
      <c r="L31" s="382">
        <v>3</v>
      </c>
      <c r="M31" s="382" t="s">
        <v>142</v>
      </c>
      <c r="N31" s="140">
        <v>2</v>
      </c>
      <c r="O31" s="140">
        <v>4</v>
      </c>
      <c r="P31" s="382" t="s">
        <v>142</v>
      </c>
      <c r="Q31" s="140" t="s">
        <v>142</v>
      </c>
      <c r="R31" s="382">
        <v>2</v>
      </c>
      <c r="S31" s="140" t="s">
        <v>142</v>
      </c>
      <c r="T31" s="384"/>
    </row>
    <row r="32" spans="1:20" s="137" customFormat="1" ht="11.25">
      <c r="A32" s="137" t="s">
        <v>182</v>
      </c>
      <c r="B32" s="382">
        <v>9</v>
      </c>
      <c r="C32" s="382" t="s">
        <v>142</v>
      </c>
      <c r="D32" s="382" t="s">
        <v>142</v>
      </c>
      <c r="E32" s="382" t="s">
        <v>142</v>
      </c>
      <c r="F32" s="382">
        <v>1</v>
      </c>
      <c r="G32" s="382" t="s">
        <v>142</v>
      </c>
      <c r="H32" s="382" t="s">
        <v>142</v>
      </c>
      <c r="I32" s="382" t="s">
        <v>142</v>
      </c>
      <c r="J32" s="382" t="s">
        <v>142</v>
      </c>
      <c r="K32" s="382" t="s">
        <v>142</v>
      </c>
      <c r="L32" s="382">
        <v>1</v>
      </c>
      <c r="M32" s="382">
        <v>1</v>
      </c>
      <c r="N32" s="382">
        <v>2</v>
      </c>
      <c r="O32" s="382" t="s">
        <v>142</v>
      </c>
      <c r="P32" s="382">
        <v>4</v>
      </c>
      <c r="Q32" s="382" t="s">
        <v>142</v>
      </c>
      <c r="R32" s="382" t="s">
        <v>142</v>
      </c>
      <c r="S32" s="140" t="s">
        <v>142</v>
      </c>
      <c r="T32" s="384"/>
    </row>
    <row r="33" spans="1:20" s="137" customFormat="1" ht="11.25">
      <c r="A33" s="137" t="s">
        <v>183</v>
      </c>
      <c r="B33" s="140">
        <v>10</v>
      </c>
      <c r="C33" s="140" t="s">
        <v>142</v>
      </c>
      <c r="D33" s="140" t="s">
        <v>142</v>
      </c>
      <c r="E33" s="140" t="s">
        <v>142</v>
      </c>
      <c r="F33" s="140" t="s">
        <v>142</v>
      </c>
      <c r="G33" s="140" t="s">
        <v>142</v>
      </c>
      <c r="H33" s="140">
        <v>1</v>
      </c>
      <c r="I33" s="140" t="s">
        <v>142</v>
      </c>
      <c r="J33" s="140" t="s">
        <v>142</v>
      </c>
      <c r="K33" s="140">
        <v>2</v>
      </c>
      <c r="L33" s="140">
        <v>1</v>
      </c>
      <c r="M33" s="140" t="s">
        <v>142</v>
      </c>
      <c r="N33" s="140">
        <v>2</v>
      </c>
      <c r="O33" s="140">
        <v>2</v>
      </c>
      <c r="P33" s="140" t="s">
        <v>142</v>
      </c>
      <c r="Q33" s="140">
        <v>1</v>
      </c>
      <c r="R33" s="140">
        <v>1</v>
      </c>
      <c r="S33" s="140" t="s">
        <v>142</v>
      </c>
      <c r="T33" s="384"/>
    </row>
    <row r="34" spans="1:20" s="137" customFormat="1" ht="11.25">
      <c r="A34" s="137" t="s">
        <v>184</v>
      </c>
      <c r="B34" s="141">
        <v>10</v>
      </c>
      <c r="C34" s="140">
        <v>1</v>
      </c>
      <c r="D34" s="140" t="s">
        <v>142</v>
      </c>
      <c r="E34" s="140" t="s">
        <v>142</v>
      </c>
      <c r="F34" s="140" t="s">
        <v>142</v>
      </c>
      <c r="G34" s="140" t="s">
        <v>142</v>
      </c>
      <c r="H34" s="140" t="s">
        <v>142</v>
      </c>
      <c r="I34" s="140" t="s">
        <v>142</v>
      </c>
      <c r="J34" s="140" t="s">
        <v>142</v>
      </c>
      <c r="K34" s="140">
        <v>1</v>
      </c>
      <c r="L34" s="141">
        <v>1</v>
      </c>
      <c r="M34" s="140" t="s">
        <v>142</v>
      </c>
      <c r="N34" s="140">
        <v>1</v>
      </c>
      <c r="O34" s="140">
        <v>2</v>
      </c>
      <c r="P34" s="141" t="s">
        <v>142</v>
      </c>
      <c r="Q34" s="141">
        <v>1</v>
      </c>
      <c r="R34" s="140">
        <v>3</v>
      </c>
      <c r="S34" s="140" t="s">
        <v>142</v>
      </c>
      <c r="T34" s="384"/>
    </row>
    <row r="35" spans="1:20" s="137" customFormat="1" ht="11.25">
      <c r="B35" s="141"/>
      <c r="C35" s="140"/>
      <c r="D35" s="140"/>
      <c r="E35" s="140"/>
      <c r="F35" s="140"/>
      <c r="G35" s="140"/>
      <c r="H35" s="140"/>
      <c r="I35" s="140"/>
      <c r="J35" s="140"/>
      <c r="K35" s="140"/>
      <c r="L35" s="141"/>
      <c r="M35" s="140"/>
      <c r="N35" s="140"/>
      <c r="O35" s="140"/>
      <c r="P35" s="141"/>
      <c r="Q35" s="141"/>
      <c r="R35" s="140"/>
      <c r="S35" s="141"/>
      <c r="T35" s="384"/>
    </row>
    <row r="36" spans="1:20" s="137" customFormat="1" ht="11.25">
      <c r="A36" s="137" t="s">
        <v>185</v>
      </c>
      <c r="B36" s="140">
        <v>8</v>
      </c>
      <c r="C36" s="140" t="s">
        <v>142</v>
      </c>
      <c r="D36" s="140" t="s">
        <v>142</v>
      </c>
      <c r="E36" s="140" t="s">
        <v>142</v>
      </c>
      <c r="F36" s="140" t="s">
        <v>142</v>
      </c>
      <c r="G36" s="140" t="s">
        <v>142</v>
      </c>
      <c r="H36" s="140" t="s">
        <v>142</v>
      </c>
      <c r="I36" s="140" t="s">
        <v>142</v>
      </c>
      <c r="J36" s="140" t="s">
        <v>142</v>
      </c>
      <c r="K36" s="140" t="s">
        <v>142</v>
      </c>
      <c r="L36" s="140">
        <v>1</v>
      </c>
      <c r="M36" s="140">
        <v>1</v>
      </c>
      <c r="N36" s="140">
        <v>3</v>
      </c>
      <c r="O36" s="140" t="s">
        <v>142</v>
      </c>
      <c r="P36" s="140">
        <v>1</v>
      </c>
      <c r="Q36" s="140" t="s">
        <v>142</v>
      </c>
      <c r="R36" s="140">
        <v>2</v>
      </c>
      <c r="S36" s="140" t="s">
        <v>142</v>
      </c>
      <c r="T36" s="384"/>
    </row>
    <row r="37" spans="1:20" s="137" customFormat="1" ht="11.25">
      <c r="A37" s="137" t="s">
        <v>186</v>
      </c>
      <c r="B37" s="140">
        <v>6</v>
      </c>
      <c r="C37" s="140" t="s">
        <v>142</v>
      </c>
      <c r="D37" s="140" t="s">
        <v>142</v>
      </c>
      <c r="E37" s="140" t="s">
        <v>142</v>
      </c>
      <c r="F37" s="140" t="s">
        <v>142</v>
      </c>
      <c r="G37" s="140" t="s">
        <v>142</v>
      </c>
      <c r="H37" s="140" t="s">
        <v>142</v>
      </c>
      <c r="I37" s="140" t="s">
        <v>142</v>
      </c>
      <c r="J37" s="140" t="s">
        <v>142</v>
      </c>
      <c r="K37" s="140" t="s">
        <v>142</v>
      </c>
      <c r="L37" s="140">
        <v>1</v>
      </c>
      <c r="M37" s="140">
        <v>1</v>
      </c>
      <c r="N37" s="140">
        <v>1</v>
      </c>
      <c r="O37" s="140" t="s">
        <v>142</v>
      </c>
      <c r="P37" s="140">
        <v>2</v>
      </c>
      <c r="Q37" s="140" t="s">
        <v>142</v>
      </c>
      <c r="R37" s="140">
        <v>1</v>
      </c>
      <c r="S37" s="140" t="s">
        <v>142</v>
      </c>
      <c r="T37" s="384"/>
    </row>
    <row r="38" spans="1:20" s="137" customFormat="1" ht="11.25">
      <c r="A38" s="137" t="s">
        <v>187</v>
      </c>
      <c r="B38" s="141">
        <v>16</v>
      </c>
      <c r="C38" s="140" t="s">
        <v>142</v>
      </c>
      <c r="D38" s="140" t="s">
        <v>142</v>
      </c>
      <c r="E38" s="140" t="s">
        <v>142</v>
      </c>
      <c r="F38" s="140" t="s">
        <v>142</v>
      </c>
      <c r="G38" s="140">
        <v>1</v>
      </c>
      <c r="H38" s="140" t="s">
        <v>142</v>
      </c>
      <c r="I38" s="140" t="s">
        <v>142</v>
      </c>
      <c r="J38" s="140" t="s">
        <v>142</v>
      </c>
      <c r="K38" s="141">
        <v>1</v>
      </c>
      <c r="L38" s="141">
        <v>1</v>
      </c>
      <c r="M38" s="141">
        <v>1</v>
      </c>
      <c r="N38" s="141">
        <v>3</v>
      </c>
      <c r="O38" s="140">
        <v>1</v>
      </c>
      <c r="P38" s="141">
        <v>1</v>
      </c>
      <c r="Q38" s="141">
        <v>4</v>
      </c>
      <c r="R38" s="141">
        <v>3</v>
      </c>
      <c r="S38" s="140" t="s">
        <v>142</v>
      </c>
      <c r="T38" s="384"/>
    </row>
    <row r="39" spans="1:20" s="137" customFormat="1" ht="11.25">
      <c r="A39" s="248" t="s">
        <v>188</v>
      </c>
      <c r="B39" s="383">
        <v>20</v>
      </c>
      <c r="C39" s="249" t="s">
        <v>142</v>
      </c>
      <c r="D39" s="249" t="s">
        <v>142</v>
      </c>
      <c r="E39" s="249" t="s">
        <v>142</v>
      </c>
      <c r="F39" s="249" t="s">
        <v>142</v>
      </c>
      <c r="G39" s="249" t="s">
        <v>142</v>
      </c>
      <c r="H39" s="249" t="s">
        <v>142</v>
      </c>
      <c r="I39" s="249" t="s">
        <v>142</v>
      </c>
      <c r="J39" s="249" t="s">
        <v>142</v>
      </c>
      <c r="K39" s="249">
        <v>1</v>
      </c>
      <c r="L39" s="249">
        <v>3</v>
      </c>
      <c r="M39" s="249">
        <v>1</v>
      </c>
      <c r="N39" s="383">
        <v>3</v>
      </c>
      <c r="O39" s="383">
        <v>2</v>
      </c>
      <c r="P39" s="383">
        <v>4</v>
      </c>
      <c r="Q39" s="383">
        <v>3</v>
      </c>
      <c r="R39" s="383">
        <v>3</v>
      </c>
      <c r="S39" s="249" t="s">
        <v>142</v>
      </c>
      <c r="T39" s="384"/>
    </row>
    <row r="40" spans="1:20" s="137" customFormat="1" ht="11.25">
      <c r="A40" s="142"/>
      <c r="B40" s="385"/>
      <c r="C40" s="385"/>
      <c r="D40" s="385"/>
      <c r="E40" s="385"/>
      <c r="F40" s="385"/>
      <c r="G40" s="385"/>
      <c r="H40" s="385"/>
      <c r="I40" s="385"/>
      <c r="J40" s="385"/>
      <c r="K40" s="385"/>
      <c r="L40" s="385"/>
      <c r="M40" s="385"/>
      <c r="N40" s="385"/>
      <c r="O40" s="385"/>
      <c r="P40" s="385"/>
      <c r="Q40" s="385"/>
      <c r="R40" s="385"/>
      <c r="S40" s="385"/>
      <c r="T40" s="139"/>
    </row>
    <row r="41" spans="1:20" s="123" customFormat="1" ht="11.25">
      <c r="A41" s="144" t="s">
        <v>166</v>
      </c>
      <c r="B41" s="138">
        <v>3127</v>
      </c>
      <c r="C41" s="138">
        <v>5</v>
      </c>
      <c r="D41" s="138">
        <v>10</v>
      </c>
      <c r="E41" s="138">
        <v>17</v>
      </c>
      <c r="F41" s="138">
        <v>15</v>
      </c>
      <c r="G41" s="138">
        <v>39</v>
      </c>
      <c r="H41" s="138">
        <v>41</v>
      </c>
      <c r="I41" s="138">
        <v>54</v>
      </c>
      <c r="J41" s="138">
        <v>144</v>
      </c>
      <c r="K41" s="138">
        <v>203</v>
      </c>
      <c r="L41" s="138">
        <v>478</v>
      </c>
      <c r="M41" s="138">
        <v>485</v>
      </c>
      <c r="N41" s="138">
        <v>425</v>
      </c>
      <c r="O41" s="138">
        <v>428</v>
      </c>
      <c r="P41" s="138">
        <v>360</v>
      </c>
      <c r="Q41" s="138">
        <v>235</v>
      </c>
      <c r="R41" s="138">
        <v>176</v>
      </c>
      <c r="S41" s="138">
        <v>12</v>
      </c>
      <c r="T41" s="384"/>
    </row>
    <row r="42" spans="1:20" s="137" customFormat="1" ht="11.25">
      <c r="A42" s="137" t="s">
        <v>168</v>
      </c>
      <c r="B42" s="140">
        <v>604</v>
      </c>
      <c r="C42" s="140" t="s">
        <v>142</v>
      </c>
      <c r="D42" s="140" t="s">
        <v>142</v>
      </c>
      <c r="E42" s="140">
        <v>4</v>
      </c>
      <c r="F42" s="140">
        <v>2</v>
      </c>
      <c r="G42" s="140">
        <v>4</v>
      </c>
      <c r="H42" s="140">
        <v>10</v>
      </c>
      <c r="I42" s="140">
        <v>6</v>
      </c>
      <c r="J42" s="140">
        <v>24</v>
      </c>
      <c r="K42" s="140">
        <v>24</v>
      </c>
      <c r="L42" s="140">
        <v>77</v>
      </c>
      <c r="M42" s="140">
        <v>99</v>
      </c>
      <c r="N42" s="140">
        <v>100</v>
      </c>
      <c r="O42" s="140">
        <v>98</v>
      </c>
      <c r="P42" s="140">
        <v>62</v>
      </c>
      <c r="Q42" s="140">
        <v>46</v>
      </c>
      <c r="R42" s="140">
        <v>45</v>
      </c>
      <c r="S42" s="140">
        <v>3</v>
      </c>
      <c r="T42" s="384"/>
    </row>
    <row r="43" spans="1:20" s="164" customFormat="1" ht="11.25">
      <c r="A43" s="164" t="s">
        <v>265</v>
      </c>
      <c r="B43" s="164">
        <v>273</v>
      </c>
      <c r="C43" s="166" t="s">
        <v>142</v>
      </c>
      <c r="D43" s="381" t="s">
        <v>142</v>
      </c>
      <c r="E43" s="381">
        <v>1</v>
      </c>
      <c r="F43" s="381" t="s">
        <v>142</v>
      </c>
      <c r="G43" s="381" t="s">
        <v>142</v>
      </c>
      <c r="H43" s="381">
        <v>4</v>
      </c>
      <c r="I43" s="381">
        <v>4</v>
      </c>
      <c r="J43" s="381">
        <v>7</v>
      </c>
      <c r="K43" s="381">
        <v>8</v>
      </c>
      <c r="L43" s="381">
        <v>32</v>
      </c>
      <c r="M43" s="381">
        <v>45</v>
      </c>
      <c r="N43" s="381">
        <v>46</v>
      </c>
      <c r="O43" s="381">
        <v>55</v>
      </c>
      <c r="P43" s="381">
        <v>32</v>
      </c>
      <c r="Q43" s="381">
        <v>23</v>
      </c>
      <c r="R43" s="381">
        <v>16</v>
      </c>
      <c r="S43" s="381" t="s">
        <v>142</v>
      </c>
      <c r="T43" s="384"/>
    </row>
    <row r="44" spans="1:20" s="137" customFormat="1" ht="11.25">
      <c r="A44" s="137" t="s">
        <v>169</v>
      </c>
      <c r="B44" s="141">
        <v>154</v>
      </c>
      <c r="C44" s="140">
        <v>1</v>
      </c>
      <c r="D44" s="141" t="s">
        <v>142</v>
      </c>
      <c r="E44" s="141">
        <v>1</v>
      </c>
      <c r="F44" s="140">
        <v>1</v>
      </c>
      <c r="G44" s="141">
        <v>2</v>
      </c>
      <c r="H44" s="141" t="s">
        <v>142</v>
      </c>
      <c r="I44" s="141">
        <v>3</v>
      </c>
      <c r="J44" s="141">
        <v>6</v>
      </c>
      <c r="K44" s="141">
        <v>11</v>
      </c>
      <c r="L44" s="141">
        <v>24</v>
      </c>
      <c r="M44" s="141">
        <v>17</v>
      </c>
      <c r="N44" s="141">
        <v>28</v>
      </c>
      <c r="O44" s="141">
        <v>22</v>
      </c>
      <c r="P44" s="141">
        <v>21</v>
      </c>
      <c r="Q44" s="141">
        <v>12</v>
      </c>
      <c r="R44" s="141">
        <v>4</v>
      </c>
      <c r="S44" s="140">
        <v>1</v>
      </c>
      <c r="T44" s="384"/>
    </row>
    <row r="45" spans="1:20" s="137" customFormat="1" ht="11.25">
      <c r="A45" s="137" t="s">
        <v>170</v>
      </c>
      <c r="B45" s="140">
        <v>83</v>
      </c>
      <c r="C45" s="140" t="s">
        <v>142</v>
      </c>
      <c r="D45" s="140" t="s">
        <v>142</v>
      </c>
      <c r="E45" s="140">
        <v>1</v>
      </c>
      <c r="F45" s="140">
        <v>1</v>
      </c>
      <c r="G45" s="140">
        <v>1</v>
      </c>
      <c r="H45" s="140">
        <v>1</v>
      </c>
      <c r="I45" s="140">
        <v>3</v>
      </c>
      <c r="J45" s="140">
        <v>6</v>
      </c>
      <c r="K45" s="140">
        <v>5</v>
      </c>
      <c r="L45" s="140">
        <v>8</v>
      </c>
      <c r="M45" s="140">
        <v>11</v>
      </c>
      <c r="N45" s="140">
        <v>15</v>
      </c>
      <c r="O45" s="140">
        <v>8</v>
      </c>
      <c r="P45" s="140">
        <v>10</v>
      </c>
      <c r="Q45" s="140">
        <v>8</v>
      </c>
      <c r="R45" s="140">
        <v>5</v>
      </c>
      <c r="S45" s="140" t="s">
        <v>142</v>
      </c>
      <c r="T45" s="384"/>
    </row>
    <row r="46" spans="1:20" s="137" customFormat="1" ht="11.25">
      <c r="A46" s="137" t="s">
        <v>171</v>
      </c>
      <c r="B46" s="140">
        <v>125</v>
      </c>
      <c r="C46" s="140" t="s">
        <v>142</v>
      </c>
      <c r="D46" s="140" t="s">
        <v>142</v>
      </c>
      <c r="E46" s="140">
        <v>1</v>
      </c>
      <c r="F46" s="140">
        <v>1</v>
      </c>
      <c r="G46" s="140">
        <v>3</v>
      </c>
      <c r="H46" s="140">
        <v>3</v>
      </c>
      <c r="I46" s="140">
        <v>3</v>
      </c>
      <c r="J46" s="140">
        <v>6</v>
      </c>
      <c r="K46" s="140">
        <v>8</v>
      </c>
      <c r="L46" s="140">
        <v>13</v>
      </c>
      <c r="M46" s="140">
        <v>26</v>
      </c>
      <c r="N46" s="140">
        <v>11</v>
      </c>
      <c r="O46" s="140">
        <v>17</v>
      </c>
      <c r="P46" s="140">
        <v>12</v>
      </c>
      <c r="Q46" s="140">
        <v>10</v>
      </c>
      <c r="R46" s="140">
        <v>10</v>
      </c>
      <c r="S46" s="140">
        <v>1</v>
      </c>
      <c r="T46" s="384"/>
    </row>
    <row r="47" spans="1:20" s="137" customFormat="1" ht="11.25">
      <c r="B47" s="140"/>
      <c r="C47" s="140"/>
      <c r="D47" s="140"/>
      <c r="E47" s="140"/>
      <c r="F47" s="140"/>
      <c r="G47" s="140"/>
      <c r="H47" s="140"/>
      <c r="I47" s="140"/>
      <c r="J47" s="140"/>
      <c r="K47" s="140"/>
      <c r="L47" s="140"/>
      <c r="M47" s="140"/>
      <c r="N47" s="140"/>
      <c r="O47" s="140"/>
      <c r="P47" s="140"/>
      <c r="Q47" s="140"/>
      <c r="R47" s="140"/>
      <c r="S47" s="140"/>
      <c r="T47" s="384"/>
    </row>
    <row r="48" spans="1:20" s="137" customFormat="1" ht="11.25">
      <c r="A48" s="137" t="s">
        <v>172</v>
      </c>
      <c r="B48" s="137">
        <v>85</v>
      </c>
      <c r="C48" s="140" t="s">
        <v>142</v>
      </c>
      <c r="D48" s="140" t="s">
        <v>142</v>
      </c>
      <c r="E48" s="382" t="s">
        <v>142</v>
      </c>
      <c r="F48" s="382" t="s">
        <v>142</v>
      </c>
      <c r="G48" s="382">
        <v>1</v>
      </c>
      <c r="H48" s="382" t="s">
        <v>142</v>
      </c>
      <c r="I48" s="382">
        <v>3</v>
      </c>
      <c r="J48" s="382">
        <v>2</v>
      </c>
      <c r="K48" s="382">
        <v>8</v>
      </c>
      <c r="L48" s="382">
        <v>10</v>
      </c>
      <c r="M48" s="382">
        <v>14</v>
      </c>
      <c r="N48" s="382">
        <v>12</v>
      </c>
      <c r="O48" s="382">
        <v>15</v>
      </c>
      <c r="P48" s="382">
        <v>10</v>
      </c>
      <c r="Q48" s="382">
        <v>5</v>
      </c>
      <c r="R48" s="382">
        <v>5</v>
      </c>
      <c r="S48" s="382" t="s">
        <v>142</v>
      </c>
      <c r="T48" s="384"/>
    </row>
    <row r="49" spans="1:20" s="137" customFormat="1" ht="11.25">
      <c r="A49" s="137" t="s">
        <v>173</v>
      </c>
      <c r="B49" s="140">
        <v>85</v>
      </c>
      <c r="C49" s="140" t="s">
        <v>142</v>
      </c>
      <c r="D49" s="140" t="s">
        <v>142</v>
      </c>
      <c r="E49" s="140" t="s">
        <v>142</v>
      </c>
      <c r="F49" s="140">
        <v>1</v>
      </c>
      <c r="G49" s="140" t="s">
        <v>142</v>
      </c>
      <c r="H49" s="140" t="s">
        <v>142</v>
      </c>
      <c r="I49" s="140">
        <v>2</v>
      </c>
      <c r="J49" s="140">
        <v>5</v>
      </c>
      <c r="K49" s="140">
        <v>5</v>
      </c>
      <c r="L49" s="140">
        <v>16</v>
      </c>
      <c r="M49" s="140">
        <v>11</v>
      </c>
      <c r="N49" s="140">
        <v>7</v>
      </c>
      <c r="O49" s="140">
        <v>10</v>
      </c>
      <c r="P49" s="140">
        <v>17</v>
      </c>
      <c r="Q49" s="140">
        <v>9</v>
      </c>
      <c r="R49" s="140">
        <v>2</v>
      </c>
      <c r="S49" s="140" t="s">
        <v>142</v>
      </c>
      <c r="T49" s="384"/>
    </row>
    <row r="50" spans="1:20" s="137" customFormat="1" ht="11.25">
      <c r="A50" s="137" t="s">
        <v>174</v>
      </c>
      <c r="B50" s="141">
        <v>82</v>
      </c>
      <c r="C50" s="140" t="s">
        <v>142</v>
      </c>
      <c r="D50" s="141" t="s">
        <v>142</v>
      </c>
      <c r="E50" s="140" t="s">
        <v>142</v>
      </c>
      <c r="F50" s="140" t="s">
        <v>142</v>
      </c>
      <c r="G50" s="141">
        <v>1</v>
      </c>
      <c r="H50" s="140">
        <v>2</v>
      </c>
      <c r="I50" s="141" t="s">
        <v>142</v>
      </c>
      <c r="J50" s="141">
        <v>3</v>
      </c>
      <c r="K50" s="141">
        <v>8</v>
      </c>
      <c r="L50" s="141">
        <v>12</v>
      </c>
      <c r="M50" s="141">
        <v>20</v>
      </c>
      <c r="N50" s="141">
        <v>5</v>
      </c>
      <c r="O50" s="141">
        <v>14</v>
      </c>
      <c r="P50" s="141">
        <v>8</v>
      </c>
      <c r="Q50" s="141">
        <v>7</v>
      </c>
      <c r="R50" s="141">
        <v>2</v>
      </c>
      <c r="S50" s="140" t="s">
        <v>142</v>
      </c>
      <c r="T50" s="384"/>
    </row>
    <row r="51" spans="1:20" s="137" customFormat="1" ht="11.25">
      <c r="A51" s="137" t="s">
        <v>175</v>
      </c>
      <c r="B51" s="140">
        <v>16</v>
      </c>
      <c r="C51" s="140" t="s">
        <v>142</v>
      </c>
      <c r="D51" s="140" t="s">
        <v>142</v>
      </c>
      <c r="E51" s="140" t="s">
        <v>142</v>
      </c>
      <c r="F51" s="140" t="s">
        <v>142</v>
      </c>
      <c r="G51" s="140" t="s">
        <v>142</v>
      </c>
      <c r="H51" s="140" t="s">
        <v>142</v>
      </c>
      <c r="I51" s="140" t="s">
        <v>142</v>
      </c>
      <c r="J51" s="140">
        <v>1</v>
      </c>
      <c r="K51" s="140">
        <v>1</v>
      </c>
      <c r="L51" s="140">
        <v>3</v>
      </c>
      <c r="M51" s="140">
        <v>3</v>
      </c>
      <c r="N51" s="140">
        <v>3</v>
      </c>
      <c r="O51" s="140">
        <v>2</v>
      </c>
      <c r="P51" s="140">
        <v>1</v>
      </c>
      <c r="Q51" s="140">
        <v>2</v>
      </c>
      <c r="R51" s="140" t="s">
        <v>142</v>
      </c>
      <c r="S51" s="140" t="s">
        <v>142</v>
      </c>
      <c r="T51" s="384"/>
    </row>
    <row r="52" spans="1:20" s="137" customFormat="1" ht="11.25">
      <c r="A52" s="137" t="s">
        <v>176</v>
      </c>
      <c r="B52" s="140">
        <v>42</v>
      </c>
      <c r="C52" s="140" t="s">
        <v>142</v>
      </c>
      <c r="D52" s="140" t="s">
        <v>142</v>
      </c>
      <c r="E52" s="140" t="s">
        <v>142</v>
      </c>
      <c r="F52" s="140">
        <v>1</v>
      </c>
      <c r="G52" s="140" t="s">
        <v>142</v>
      </c>
      <c r="H52" s="140">
        <v>2</v>
      </c>
      <c r="I52" s="140">
        <v>1</v>
      </c>
      <c r="J52" s="140">
        <v>5</v>
      </c>
      <c r="K52" s="140">
        <v>3</v>
      </c>
      <c r="L52" s="140">
        <v>9</v>
      </c>
      <c r="M52" s="140">
        <v>3</v>
      </c>
      <c r="N52" s="140">
        <v>7</v>
      </c>
      <c r="O52" s="140">
        <v>5</v>
      </c>
      <c r="P52" s="140">
        <v>1</v>
      </c>
      <c r="Q52" s="140">
        <v>2</v>
      </c>
      <c r="R52" s="140">
        <v>3</v>
      </c>
      <c r="S52" s="140" t="s">
        <v>142</v>
      </c>
      <c r="T52" s="384"/>
    </row>
    <row r="53" spans="1:20" s="137" customFormat="1" ht="11.25">
      <c r="B53" s="140"/>
      <c r="C53" s="140"/>
      <c r="D53" s="140"/>
      <c r="E53" s="140"/>
      <c r="F53" s="140"/>
      <c r="G53" s="140"/>
      <c r="H53" s="140"/>
      <c r="I53" s="140"/>
      <c r="J53" s="140"/>
      <c r="K53" s="140"/>
      <c r="L53" s="140"/>
      <c r="M53" s="140"/>
      <c r="N53" s="140"/>
      <c r="O53" s="140"/>
      <c r="P53" s="140"/>
      <c r="Q53" s="140"/>
      <c r="R53" s="140"/>
      <c r="S53" s="140"/>
      <c r="T53" s="384"/>
    </row>
    <row r="54" spans="1:20" s="137" customFormat="1" ht="11.25">
      <c r="A54" s="137" t="s">
        <v>177</v>
      </c>
      <c r="B54" s="140">
        <v>379</v>
      </c>
      <c r="C54" s="140" t="s">
        <v>142</v>
      </c>
      <c r="D54" s="140">
        <v>3</v>
      </c>
      <c r="E54" s="140">
        <v>1</v>
      </c>
      <c r="F54" s="140">
        <v>3</v>
      </c>
      <c r="G54" s="140">
        <v>6</v>
      </c>
      <c r="H54" s="140">
        <v>3</v>
      </c>
      <c r="I54" s="140">
        <v>5</v>
      </c>
      <c r="J54" s="140">
        <v>23</v>
      </c>
      <c r="K54" s="140">
        <v>24</v>
      </c>
      <c r="L54" s="140">
        <v>56</v>
      </c>
      <c r="M54" s="140">
        <v>69</v>
      </c>
      <c r="N54" s="140">
        <v>56</v>
      </c>
      <c r="O54" s="140">
        <v>44</v>
      </c>
      <c r="P54" s="140">
        <v>37</v>
      </c>
      <c r="Q54" s="140">
        <v>34</v>
      </c>
      <c r="R54" s="140">
        <v>15</v>
      </c>
      <c r="S54" s="140" t="s">
        <v>142</v>
      </c>
      <c r="T54" s="384"/>
    </row>
    <row r="55" spans="1:20" s="164" customFormat="1" ht="11.25">
      <c r="A55" s="164" t="s">
        <v>236</v>
      </c>
      <c r="B55" s="164">
        <v>73</v>
      </c>
      <c r="C55" s="166" t="s">
        <v>142</v>
      </c>
      <c r="D55" s="381" t="s">
        <v>142</v>
      </c>
      <c r="E55" s="381" t="s">
        <v>142</v>
      </c>
      <c r="F55" s="381" t="s">
        <v>142</v>
      </c>
      <c r="G55" s="381" t="s">
        <v>142</v>
      </c>
      <c r="H55" s="381">
        <v>1</v>
      </c>
      <c r="I55" s="381" t="s">
        <v>142</v>
      </c>
      <c r="J55" s="381">
        <v>2</v>
      </c>
      <c r="K55" s="381">
        <v>4</v>
      </c>
      <c r="L55" s="381">
        <v>15</v>
      </c>
      <c r="M55" s="381">
        <v>13</v>
      </c>
      <c r="N55" s="381">
        <v>6</v>
      </c>
      <c r="O55" s="381">
        <v>7</v>
      </c>
      <c r="P55" s="381">
        <v>9</v>
      </c>
      <c r="Q55" s="381">
        <v>10</v>
      </c>
      <c r="R55" s="381">
        <v>6</v>
      </c>
      <c r="S55" s="381" t="s">
        <v>142</v>
      </c>
      <c r="T55" s="384"/>
    </row>
    <row r="56" spans="1:20" s="137" customFormat="1" ht="11.25">
      <c r="A56" s="137" t="s">
        <v>178</v>
      </c>
      <c r="B56" s="140">
        <v>167</v>
      </c>
      <c r="C56" s="140" t="s">
        <v>142</v>
      </c>
      <c r="D56" s="140" t="s">
        <v>142</v>
      </c>
      <c r="E56" s="140">
        <v>4</v>
      </c>
      <c r="F56" s="140" t="s">
        <v>142</v>
      </c>
      <c r="G56" s="140">
        <v>3</v>
      </c>
      <c r="H56" s="140">
        <v>3</v>
      </c>
      <c r="I56" s="140">
        <v>10</v>
      </c>
      <c r="J56" s="140">
        <v>6</v>
      </c>
      <c r="K56" s="140">
        <v>12</v>
      </c>
      <c r="L56" s="140">
        <v>34</v>
      </c>
      <c r="M56" s="140">
        <v>19</v>
      </c>
      <c r="N56" s="140">
        <v>15</v>
      </c>
      <c r="O56" s="140">
        <v>26</v>
      </c>
      <c r="P56" s="140">
        <v>18</v>
      </c>
      <c r="Q56" s="140">
        <v>8</v>
      </c>
      <c r="R56" s="140">
        <v>8</v>
      </c>
      <c r="S56" s="140">
        <v>1</v>
      </c>
      <c r="T56" s="384"/>
    </row>
    <row r="57" spans="1:20" s="137" customFormat="1" ht="11.25">
      <c r="A57" s="137" t="s">
        <v>179</v>
      </c>
      <c r="B57" s="137">
        <v>403</v>
      </c>
      <c r="C57" s="140">
        <v>2</v>
      </c>
      <c r="D57" s="140" t="s">
        <v>142</v>
      </c>
      <c r="E57" s="140">
        <v>1</v>
      </c>
      <c r="F57" s="140">
        <v>1</v>
      </c>
      <c r="G57" s="140">
        <v>4</v>
      </c>
      <c r="H57" s="382">
        <v>6</v>
      </c>
      <c r="I57" s="140">
        <v>7</v>
      </c>
      <c r="J57" s="382">
        <v>22</v>
      </c>
      <c r="K57" s="382">
        <v>26</v>
      </c>
      <c r="L57" s="382">
        <v>56</v>
      </c>
      <c r="M57" s="382">
        <v>69</v>
      </c>
      <c r="N57" s="382">
        <v>52</v>
      </c>
      <c r="O57" s="382">
        <v>62</v>
      </c>
      <c r="P57" s="382">
        <v>46</v>
      </c>
      <c r="Q57" s="382">
        <v>28</v>
      </c>
      <c r="R57" s="382">
        <v>21</v>
      </c>
      <c r="S57" s="140" t="s">
        <v>142</v>
      </c>
      <c r="T57" s="384"/>
    </row>
    <row r="58" spans="1:20" s="164" customFormat="1" ht="11.25">
      <c r="A58" s="164" t="s">
        <v>237</v>
      </c>
      <c r="B58" s="166">
        <v>112</v>
      </c>
      <c r="C58" s="166">
        <v>1</v>
      </c>
      <c r="D58" s="166" t="s">
        <v>142</v>
      </c>
      <c r="E58" s="166" t="s">
        <v>142</v>
      </c>
      <c r="F58" s="166">
        <v>1</v>
      </c>
      <c r="G58" s="166">
        <v>1</v>
      </c>
      <c r="H58" s="166" t="s">
        <v>142</v>
      </c>
      <c r="I58" s="166">
        <v>1</v>
      </c>
      <c r="J58" s="166">
        <v>5</v>
      </c>
      <c r="K58" s="166">
        <v>3</v>
      </c>
      <c r="L58" s="166">
        <v>16</v>
      </c>
      <c r="M58" s="166">
        <v>25</v>
      </c>
      <c r="N58" s="166">
        <v>18</v>
      </c>
      <c r="O58" s="166">
        <v>20</v>
      </c>
      <c r="P58" s="166">
        <v>12</v>
      </c>
      <c r="Q58" s="166">
        <v>5</v>
      </c>
      <c r="R58" s="166">
        <v>4</v>
      </c>
      <c r="S58" s="166" t="s">
        <v>142</v>
      </c>
      <c r="T58" s="384"/>
    </row>
    <row r="59" spans="1:20" s="137" customFormat="1" ht="11.25">
      <c r="B59" s="140"/>
      <c r="C59" s="140"/>
      <c r="D59" s="140"/>
      <c r="E59" s="140"/>
      <c r="F59" s="140"/>
      <c r="G59" s="140"/>
      <c r="H59" s="140"/>
      <c r="I59" s="140"/>
      <c r="J59" s="140"/>
      <c r="K59" s="140"/>
      <c r="L59" s="140"/>
      <c r="M59" s="140"/>
      <c r="N59" s="140"/>
      <c r="O59" s="140"/>
      <c r="P59" s="140"/>
      <c r="Q59" s="140"/>
      <c r="R59" s="140"/>
      <c r="S59" s="140"/>
      <c r="T59" s="384"/>
    </row>
    <row r="60" spans="1:20" s="137" customFormat="1" ht="11.25">
      <c r="A60" s="137" t="s">
        <v>180</v>
      </c>
      <c r="B60" s="141">
        <v>54</v>
      </c>
      <c r="C60" s="141" t="s">
        <v>142</v>
      </c>
      <c r="D60" s="141" t="s">
        <v>142</v>
      </c>
      <c r="E60" s="141">
        <v>1</v>
      </c>
      <c r="F60" s="141" t="s">
        <v>142</v>
      </c>
      <c r="G60" s="140" t="s">
        <v>142</v>
      </c>
      <c r="H60" s="141">
        <v>1</v>
      </c>
      <c r="I60" s="141" t="s">
        <v>142</v>
      </c>
      <c r="J60" s="141">
        <v>5</v>
      </c>
      <c r="K60" s="141">
        <v>4</v>
      </c>
      <c r="L60" s="141">
        <v>4</v>
      </c>
      <c r="M60" s="141">
        <v>4</v>
      </c>
      <c r="N60" s="141">
        <v>9</v>
      </c>
      <c r="O60" s="141">
        <v>6</v>
      </c>
      <c r="P60" s="141">
        <v>10</v>
      </c>
      <c r="Q60" s="141">
        <v>5</v>
      </c>
      <c r="R60" s="141">
        <v>5</v>
      </c>
      <c r="S60" s="141" t="s">
        <v>142</v>
      </c>
      <c r="T60" s="384"/>
    </row>
    <row r="61" spans="1:20" s="137" customFormat="1" ht="11.25">
      <c r="A61" s="137" t="s">
        <v>181</v>
      </c>
      <c r="B61" s="137">
        <v>49</v>
      </c>
      <c r="C61" s="382" t="s">
        <v>142</v>
      </c>
      <c r="D61" s="140" t="s">
        <v>142</v>
      </c>
      <c r="E61" s="140" t="s">
        <v>142</v>
      </c>
      <c r="F61" s="140">
        <v>1</v>
      </c>
      <c r="G61" s="140" t="s">
        <v>142</v>
      </c>
      <c r="H61" s="140" t="s">
        <v>142</v>
      </c>
      <c r="I61" s="382">
        <v>1</v>
      </c>
      <c r="J61" s="382">
        <v>2</v>
      </c>
      <c r="K61" s="382" t="s">
        <v>142</v>
      </c>
      <c r="L61" s="382">
        <v>11</v>
      </c>
      <c r="M61" s="382">
        <v>7</v>
      </c>
      <c r="N61" s="382">
        <v>5</v>
      </c>
      <c r="O61" s="382">
        <v>3</v>
      </c>
      <c r="P61" s="382">
        <v>11</v>
      </c>
      <c r="Q61" s="382">
        <v>1</v>
      </c>
      <c r="R61" s="382">
        <v>6</v>
      </c>
      <c r="S61" s="382">
        <v>1</v>
      </c>
      <c r="T61" s="384"/>
    </row>
    <row r="62" spans="1:20" s="137" customFormat="1" ht="11.25">
      <c r="A62" s="137" t="s">
        <v>182</v>
      </c>
      <c r="B62" s="137">
        <v>85</v>
      </c>
      <c r="C62" s="382" t="s">
        <v>142</v>
      </c>
      <c r="D62" s="382" t="s">
        <v>142</v>
      </c>
      <c r="E62" s="382">
        <v>1</v>
      </c>
      <c r="F62" s="382">
        <v>1</v>
      </c>
      <c r="G62" s="382">
        <v>1</v>
      </c>
      <c r="H62" s="382">
        <v>1</v>
      </c>
      <c r="I62" s="382">
        <v>3</v>
      </c>
      <c r="J62" s="382">
        <v>1</v>
      </c>
      <c r="K62" s="382">
        <v>6</v>
      </c>
      <c r="L62" s="382">
        <v>16</v>
      </c>
      <c r="M62" s="382">
        <v>13</v>
      </c>
      <c r="N62" s="382">
        <v>15</v>
      </c>
      <c r="O62" s="382">
        <v>8</v>
      </c>
      <c r="P62" s="382">
        <v>8</v>
      </c>
      <c r="Q62" s="382">
        <v>7</v>
      </c>
      <c r="R62" s="382">
        <v>4</v>
      </c>
      <c r="S62" s="382" t="s">
        <v>142</v>
      </c>
      <c r="T62" s="384"/>
    </row>
    <row r="63" spans="1:20" s="137" customFormat="1" ht="11.25">
      <c r="A63" s="137" t="s">
        <v>183</v>
      </c>
      <c r="B63" s="140">
        <v>130</v>
      </c>
      <c r="C63" s="140">
        <v>1</v>
      </c>
      <c r="D63" s="140" t="s">
        <v>142</v>
      </c>
      <c r="E63" s="140" t="s">
        <v>142</v>
      </c>
      <c r="F63" s="140">
        <v>2</v>
      </c>
      <c r="G63" s="140">
        <v>1</v>
      </c>
      <c r="H63" s="140">
        <v>2</v>
      </c>
      <c r="I63" s="140">
        <v>2</v>
      </c>
      <c r="J63" s="140">
        <v>3</v>
      </c>
      <c r="K63" s="140">
        <v>12</v>
      </c>
      <c r="L63" s="140">
        <v>23</v>
      </c>
      <c r="M63" s="140">
        <v>24</v>
      </c>
      <c r="N63" s="140">
        <v>10</v>
      </c>
      <c r="O63" s="140">
        <v>20</v>
      </c>
      <c r="P63" s="140">
        <v>13</v>
      </c>
      <c r="Q63" s="140">
        <v>8</v>
      </c>
      <c r="R63" s="140">
        <v>8</v>
      </c>
      <c r="S63" s="140">
        <v>1</v>
      </c>
      <c r="T63" s="384"/>
    </row>
    <row r="64" spans="1:20" s="137" customFormat="1" ht="11.25">
      <c r="A64" s="137" t="s">
        <v>184</v>
      </c>
      <c r="B64" s="141">
        <v>104</v>
      </c>
      <c r="C64" s="140" t="s">
        <v>142</v>
      </c>
      <c r="D64" s="140">
        <v>1</v>
      </c>
      <c r="E64" s="140">
        <v>1</v>
      </c>
      <c r="F64" s="140" t="s">
        <v>142</v>
      </c>
      <c r="G64" s="140">
        <v>3</v>
      </c>
      <c r="H64" s="140">
        <v>1</v>
      </c>
      <c r="I64" s="141" t="s">
        <v>142</v>
      </c>
      <c r="J64" s="141">
        <v>4</v>
      </c>
      <c r="K64" s="141">
        <v>12</v>
      </c>
      <c r="L64" s="141">
        <v>20</v>
      </c>
      <c r="M64" s="141">
        <v>12</v>
      </c>
      <c r="N64" s="141">
        <v>13</v>
      </c>
      <c r="O64" s="141">
        <v>10</v>
      </c>
      <c r="P64" s="141">
        <v>16</v>
      </c>
      <c r="Q64" s="141">
        <v>4</v>
      </c>
      <c r="R64" s="140">
        <v>5</v>
      </c>
      <c r="S64" s="140">
        <v>2</v>
      </c>
      <c r="T64" s="384"/>
    </row>
    <row r="65" spans="1:20" s="137" customFormat="1" ht="11.25">
      <c r="B65" s="141"/>
      <c r="C65" s="140"/>
      <c r="D65" s="140"/>
      <c r="E65" s="140"/>
      <c r="F65" s="140"/>
      <c r="G65" s="140"/>
      <c r="H65" s="140"/>
      <c r="I65" s="141"/>
      <c r="J65" s="141"/>
      <c r="K65" s="141"/>
      <c r="L65" s="141"/>
      <c r="M65" s="141"/>
      <c r="N65" s="141"/>
      <c r="O65" s="141"/>
      <c r="P65" s="141"/>
      <c r="Q65" s="141"/>
      <c r="R65" s="140"/>
      <c r="S65" s="140"/>
      <c r="T65" s="384"/>
    </row>
    <row r="66" spans="1:20" s="137" customFormat="1" ht="11.25">
      <c r="A66" s="137" t="s">
        <v>185</v>
      </c>
      <c r="B66" s="140">
        <v>178</v>
      </c>
      <c r="C66" s="140" t="s">
        <v>142</v>
      </c>
      <c r="D66" s="140">
        <v>2</v>
      </c>
      <c r="E66" s="140" t="s">
        <v>142</v>
      </c>
      <c r="F66" s="140" t="s">
        <v>142</v>
      </c>
      <c r="G66" s="140">
        <v>2</v>
      </c>
      <c r="H66" s="140">
        <v>2</v>
      </c>
      <c r="I66" s="140">
        <v>2</v>
      </c>
      <c r="J66" s="140">
        <v>11</v>
      </c>
      <c r="K66" s="140">
        <v>14</v>
      </c>
      <c r="L66" s="140">
        <v>28</v>
      </c>
      <c r="M66" s="140">
        <v>23</v>
      </c>
      <c r="N66" s="140">
        <v>17</v>
      </c>
      <c r="O66" s="140">
        <v>22</v>
      </c>
      <c r="P66" s="140">
        <v>26</v>
      </c>
      <c r="Q66" s="140">
        <v>17</v>
      </c>
      <c r="R66" s="140">
        <v>12</v>
      </c>
      <c r="S66" s="140" t="s">
        <v>142</v>
      </c>
      <c r="T66" s="384"/>
    </row>
    <row r="67" spans="1:20" s="137" customFormat="1" ht="11.25">
      <c r="A67" s="137" t="s">
        <v>186</v>
      </c>
      <c r="B67" s="140">
        <v>91</v>
      </c>
      <c r="C67" s="140">
        <v>1</v>
      </c>
      <c r="D67" s="140">
        <v>2</v>
      </c>
      <c r="E67" s="140">
        <v>1</v>
      </c>
      <c r="F67" s="140" t="s">
        <v>142</v>
      </c>
      <c r="G67" s="140">
        <v>1</v>
      </c>
      <c r="H67" s="140" t="s">
        <v>142</v>
      </c>
      <c r="I67" s="140" t="s">
        <v>142</v>
      </c>
      <c r="J67" s="140" t="s">
        <v>142</v>
      </c>
      <c r="K67" s="140">
        <v>6</v>
      </c>
      <c r="L67" s="140">
        <v>14</v>
      </c>
      <c r="M67" s="140">
        <v>15</v>
      </c>
      <c r="N67" s="140">
        <v>17</v>
      </c>
      <c r="O67" s="140">
        <v>9</v>
      </c>
      <c r="P67" s="140">
        <v>15</v>
      </c>
      <c r="Q67" s="140">
        <v>3</v>
      </c>
      <c r="R67" s="140">
        <v>5</v>
      </c>
      <c r="S67" s="140">
        <v>2</v>
      </c>
      <c r="T67" s="384"/>
    </row>
    <row r="68" spans="1:20" s="137" customFormat="1" ht="11.25">
      <c r="A68" s="137" t="s">
        <v>187</v>
      </c>
      <c r="B68" s="141">
        <v>108</v>
      </c>
      <c r="C68" s="140" t="s">
        <v>142</v>
      </c>
      <c r="D68" s="141" t="s">
        <v>142</v>
      </c>
      <c r="E68" s="140" t="s">
        <v>142</v>
      </c>
      <c r="F68" s="140" t="s">
        <v>142</v>
      </c>
      <c r="G68" s="140" t="s">
        <v>142</v>
      </c>
      <c r="H68" s="140">
        <v>2</v>
      </c>
      <c r="I68" s="141">
        <v>3</v>
      </c>
      <c r="J68" s="141">
        <v>5</v>
      </c>
      <c r="K68" s="141">
        <v>7</v>
      </c>
      <c r="L68" s="141">
        <v>22</v>
      </c>
      <c r="M68" s="141">
        <v>17</v>
      </c>
      <c r="N68" s="141">
        <v>10</v>
      </c>
      <c r="O68" s="141">
        <v>15</v>
      </c>
      <c r="P68" s="141">
        <v>9</v>
      </c>
      <c r="Q68" s="141">
        <v>13</v>
      </c>
      <c r="R68" s="141">
        <v>5</v>
      </c>
      <c r="S68" s="141" t="s">
        <v>142</v>
      </c>
      <c r="T68" s="384"/>
    </row>
    <row r="69" spans="1:20" s="137" customFormat="1" ht="11.25">
      <c r="A69" s="248" t="s">
        <v>188</v>
      </c>
      <c r="B69" s="248">
        <v>103</v>
      </c>
      <c r="C69" s="383" t="s">
        <v>142</v>
      </c>
      <c r="D69" s="383">
        <v>2</v>
      </c>
      <c r="E69" s="383" t="s">
        <v>142</v>
      </c>
      <c r="F69" s="383" t="s">
        <v>142</v>
      </c>
      <c r="G69" s="383">
        <v>6</v>
      </c>
      <c r="H69" s="383">
        <v>2</v>
      </c>
      <c r="I69" s="383" t="s">
        <v>142</v>
      </c>
      <c r="J69" s="383">
        <v>4</v>
      </c>
      <c r="K69" s="383">
        <v>7</v>
      </c>
      <c r="L69" s="383">
        <v>22</v>
      </c>
      <c r="M69" s="383">
        <v>9</v>
      </c>
      <c r="N69" s="383">
        <v>18</v>
      </c>
      <c r="O69" s="383">
        <v>12</v>
      </c>
      <c r="P69" s="383">
        <v>9</v>
      </c>
      <c r="Q69" s="383">
        <v>6</v>
      </c>
      <c r="R69" s="383">
        <v>6</v>
      </c>
      <c r="S69" s="383" t="s">
        <v>142</v>
      </c>
      <c r="T69" s="384"/>
    </row>
    <row r="70" spans="1:20" s="137" customFormat="1" ht="11.25">
      <c r="A70" s="142"/>
      <c r="B70" s="385"/>
      <c r="C70" s="385"/>
      <c r="D70" s="385"/>
      <c r="E70" s="385"/>
      <c r="F70" s="385"/>
      <c r="G70" s="385"/>
      <c r="H70" s="385"/>
      <c r="I70" s="385"/>
      <c r="J70" s="385"/>
      <c r="K70" s="385"/>
      <c r="L70" s="385"/>
      <c r="M70" s="385"/>
      <c r="N70" s="385"/>
      <c r="O70" s="385"/>
      <c r="P70" s="385"/>
      <c r="Q70" s="385"/>
      <c r="R70" s="385"/>
      <c r="S70" s="385"/>
      <c r="T70" s="139"/>
    </row>
    <row r="71" spans="1:20" s="123" customFormat="1" ht="11.25">
      <c r="A71" s="144" t="s">
        <v>10</v>
      </c>
      <c r="B71" s="145">
        <v>19233</v>
      </c>
      <c r="C71" s="145">
        <v>37</v>
      </c>
      <c r="D71" s="145">
        <v>132</v>
      </c>
      <c r="E71" s="145">
        <v>171</v>
      </c>
      <c r="F71" s="145">
        <v>218</v>
      </c>
      <c r="G71" s="145">
        <v>280</v>
      </c>
      <c r="H71" s="145">
        <v>277</v>
      </c>
      <c r="I71" s="145">
        <v>435</v>
      </c>
      <c r="J71" s="145">
        <v>795</v>
      </c>
      <c r="K71" s="145">
        <v>1371</v>
      </c>
      <c r="L71" s="145">
        <v>2617</v>
      </c>
      <c r="M71" s="145">
        <v>3324</v>
      </c>
      <c r="N71" s="145">
        <v>3053</v>
      </c>
      <c r="O71" s="145">
        <v>2597</v>
      </c>
      <c r="P71" s="145">
        <v>1868</v>
      </c>
      <c r="Q71" s="145">
        <v>1139</v>
      </c>
      <c r="R71" s="145">
        <v>798</v>
      </c>
      <c r="S71" s="145">
        <v>121</v>
      </c>
      <c r="T71" s="384"/>
    </row>
    <row r="72" spans="1:20" s="146" customFormat="1" ht="11.25">
      <c r="A72" s="137" t="s">
        <v>168</v>
      </c>
      <c r="B72" s="143">
        <v>3610</v>
      </c>
      <c r="C72" s="143">
        <v>3</v>
      </c>
      <c r="D72" s="143">
        <v>22</v>
      </c>
      <c r="E72" s="143">
        <v>23</v>
      </c>
      <c r="F72" s="143">
        <v>45</v>
      </c>
      <c r="G72" s="143">
        <v>44</v>
      </c>
      <c r="H72" s="143">
        <v>37</v>
      </c>
      <c r="I72" s="143">
        <v>78</v>
      </c>
      <c r="J72" s="143">
        <v>96</v>
      </c>
      <c r="K72" s="143">
        <v>147</v>
      </c>
      <c r="L72" s="143">
        <v>434</v>
      </c>
      <c r="M72" s="143">
        <v>714</v>
      </c>
      <c r="N72" s="143">
        <v>694</v>
      </c>
      <c r="O72" s="143">
        <v>619</v>
      </c>
      <c r="P72" s="143">
        <v>351</v>
      </c>
      <c r="Q72" s="143">
        <v>172</v>
      </c>
      <c r="R72" s="143">
        <v>91</v>
      </c>
      <c r="S72" s="143">
        <v>40</v>
      </c>
      <c r="T72" s="384"/>
    </row>
    <row r="73" spans="1:20" s="164" customFormat="1" ht="11.25">
      <c r="A73" s="164" t="s">
        <v>265</v>
      </c>
      <c r="B73" s="381">
        <v>1605</v>
      </c>
      <c r="C73" s="381">
        <v>1</v>
      </c>
      <c r="D73" s="381">
        <v>7</v>
      </c>
      <c r="E73" s="381">
        <v>9</v>
      </c>
      <c r="F73" s="381">
        <v>16</v>
      </c>
      <c r="G73" s="381">
        <v>13</v>
      </c>
      <c r="H73" s="381">
        <v>13</v>
      </c>
      <c r="I73" s="381">
        <v>16</v>
      </c>
      <c r="J73" s="381">
        <v>30</v>
      </c>
      <c r="K73" s="381">
        <v>52</v>
      </c>
      <c r="L73" s="381">
        <v>181</v>
      </c>
      <c r="M73" s="381">
        <v>345</v>
      </c>
      <c r="N73" s="381">
        <v>333</v>
      </c>
      <c r="O73" s="381">
        <v>310</v>
      </c>
      <c r="P73" s="381">
        <v>158</v>
      </c>
      <c r="Q73" s="381">
        <v>75</v>
      </c>
      <c r="R73" s="381">
        <v>28</v>
      </c>
      <c r="S73" s="381">
        <v>18</v>
      </c>
      <c r="T73" s="387"/>
    </row>
    <row r="74" spans="1:20" s="137" customFormat="1" ht="11.25">
      <c r="A74" s="137" t="s">
        <v>169</v>
      </c>
      <c r="B74" s="141">
        <v>596</v>
      </c>
      <c r="C74" s="141">
        <v>3</v>
      </c>
      <c r="D74" s="141">
        <v>6</v>
      </c>
      <c r="E74" s="141">
        <v>11</v>
      </c>
      <c r="F74" s="141">
        <v>6</v>
      </c>
      <c r="G74" s="141">
        <v>8</v>
      </c>
      <c r="H74" s="141">
        <v>9</v>
      </c>
      <c r="I74" s="141">
        <v>18</v>
      </c>
      <c r="J74" s="141">
        <v>29</v>
      </c>
      <c r="K74" s="141">
        <v>36</v>
      </c>
      <c r="L74" s="141">
        <v>74</v>
      </c>
      <c r="M74" s="141">
        <v>96</v>
      </c>
      <c r="N74" s="141">
        <v>108</v>
      </c>
      <c r="O74" s="141">
        <v>84</v>
      </c>
      <c r="P74" s="141">
        <v>60</v>
      </c>
      <c r="Q74" s="141">
        <v>33</v>
      </c>
      <c r="R74" s="141">
        <v>15</v>
      </c>
      <c r="S74" s="140" t="s">
        <v>142</v>
      </c>
      <c r="T74" s="384"/>
    </row>
    <row r="75" spans="1:20" s="137" customFormat="1" ht="11.25">
      <c r="A75" s="137" t="s">
        <v>170</v>
      </c>
      <c r="B75" s="143">
        <v>549</v>
      </c>
      <c r="C75" s="143">
        <v>2</v>
      </c>
      <c r="D75" s="143">
        <v>3</v>
      </c>
      <c r="E75" s="143">
        <v>1</v>
      </c>
      <c r="F75" s="143">
        <v>5</v>
      </c>
      <c r="G75" s="143">
        <v>13</v>
      </c>
      <c r="H75" s="143">
        <v>15</v>
      </c>
      <c r="I75" s="143">
        <v>10</v>
      </c>
      <c r="J75" s="143">
        <v>32</v>
      </c>
      <c r="K75" s="143">
        <v>42</v>
      </c>
      <c r="L75" s="143">
        <v>72</v>
      </c>
      <c r="M75" s="143">
        <v>106</v>
      </c>
      <c r="N75" s="143">
        <v>78</v>
      </c>
      <c r="O75" s="143">
        <v>54</v>
      </c>
      <c r="P75" s="143">
        <v>60</v>
      </c>
      <c r="Q75" s="143">
        <v>24</v>
      </c>
      <c r="R75" s="143">
        <v>22</v>
      </c>
      <c r="S75" s="143">
        <v>10</v>
      </c>
      <c r="T75" s="384"/>
    </row>
    <row r="76" spans="1:20" s="137" customFormat="1" ht="11.25">
      <c r="A76" s="137" t="s">
        <v>171</v>
      </c>
      <c r="B76" s="143">
        <v>969</v>
      </c>
      <c r="C76" s="143">
        <v>1</v>
      </c>
      <c r="D76" s="143">
        <v>6</v>
      </c>
      <c r="E76" s="143">
        <v>10</v>
      </c>
      <c r="F76" s="143">
        <v>12</v>
      </c>
      <c r="G76" s="143">
        <v>11</v>
      </c>
      <c r="H76" s="143">
        <v>9</v>
      </c>
      <c r="I76" s="143">
        <v>16</v>
      </c>
      <c r="J76" s="143">
        <v>49</v>
      </c>
      <c r="K76" s="143">
        <v>74</v>
      </c>
      <c r="L76" s="143">
        <v>147</v>
      </c>
      <c r="M76" s="143">
        <v>152</v>
      </c>
      <c r="N76" s="143">
        <v>163</v>
      </c>
      <c r="O76" s="143">
        <v>120</v>
      </c>
      <c r="P76" s="143">
        <v>94</v>
      </c>
      <c r="Q76" s="143">
        <v>54</v>
      </c>
      <c r="R76" s="143">
        <v>42</v>
      </c>
      <c r="S76" s="143">
        <v>9</v>
      </c>
      <c r="T76" s="384"/>
    </row>
    <row r="77" spans="1:20" s="137" customFormat="1" ht="11.25">
      <c r="B77" s="143"/>
      <c r="C77" s="143"/>
      <c r="D77" s="143"/>
      <c r="E77" s="143"/>
      <c r="F77" s="143"/>
      <c r="G77" s="143"/>
      <c r="H77" s="143"/>
      <c r="I77" s="143"/>
      <c r="J77" s="143"/>
      <c r="K77" s="143"/>
      <c r="L77" s="143"/>
      <c r="M77" s="143"/>
      <c r="N77" s="143"/>
      <c r="O77" s="143"/>
      <c r="P77" s="143"/>
      <c r="Q77" s="143"/>
      <c r="R77" s="143"/>
      <c r="S77" s="143"/>
      <c r="T77" s="384"/>
    </row>
    <row r="78" spans="1:20" s="137" customFormat="1" ht="11.25">
      <c r="A78" s="137" t="s">
        <v>172</v>
      </c>
      <c r="B78" s="143">
        <v>753</v>
      </c>
      <c r="C78" s="143">
        <v>1</v>
      </c>
      <c r="D78" s="143">
        <v>4</v>
      </c>
      <c r="E78" s="143">
        <v>9</v>
      </c>
      <c r="F78" s="143">
        <v>8</v>
      </c>
      <c r="G78" s="143">
        <v>10</v>
      </c>
      <c r="H78" s="143">
        <v>16</v>
      </c>
      <c r="I78" s="143">
        <v>14</v>
      </c>
      <c r="J78" s="143">
        <v>29</v>
      </c>
      <c r="K78" s="143">
        <v>72</v>
      </c>
      <c r="L78" s="143">
        <v>134</v>
      </c>
      <c r="M78" s="143">
        <v>122</v>
      </c>
      <c r="N78" s="143">
        <v>113</v>
      </c>
      <c r="O78" s="143">
        <v>87</v>
      </c>
      <c r="P78" s="143">
        <v>64</v>
      </c>
      <c r="Q78" s="143">
        <v>43</v>
      </c>
      <c r="R78" s="143">
        <v>27</v>
      </c>
      <c r="S78" s="143" t="s">
        <v>142</v>
      </c>
      <c r="T78" s="384"/>
    </row>
    <row r="79" spans="1:20" s="137" customFormat="1" ht="11.25">
      <c r="A79" s="137" t="s">
        <v>173</v>
      </c>
      <c r="B79" s="382">
        <v>390</v>
      </c>
      <c r="C79" s="382">
        <v>3</v>
      </c>
      <c r="D79" s="382">
        <v>4</v>
      </c>
      <c r="E79" s="382">
        <v>4</v>
      </c>
      <c r="F79" s="382">
        <v>5</v>
      </c>
      <c r="G79" s="382">
        <v>7</v>
      </c>
      <c r="H79" s="382">
        <v>4</v>
      </c>
      <c r="I79" s="382">
        <v>8</v>
      </c>
      <c r="J79" s="382">
        <v>14</v>
      </c>
      <c r="K79" s="382">
        <v>29</v>
      </c>
      <c r="L79" s="382">
        <v>59</v>
      </c>
      <c r="M79" s="382">
        <v>69</v>
      </c>
      <c r="N79" s="382">
        <v>65</v>
      </c>
      <c r="O79" s="382">
        <v>43</v>
      </c>
      <c r="P79" s="382">
        <v>25</v>
      </c>
      <c r="Q79" s="382">
        <v>28</v>
      </c>
      <c r="R79" s="382">
        <v>23</v>
      </c>
      <c r="S79" s="382" t="s">
        <v>142</v>
      </c>
      <c r="T79" s="384"/>
    </row>
    <row r="80" spans="1:20" s="137" customFormat="1" ht="11.25">
      <c r="A80" s="137" t="s">
        <v>174</v>
      </c>
      <c r="B80" s="143">
        <v>459</v>
      </c>
      <c r="C80" s="140" t="s">
        <v>142</v>
      </c>
      <c r="D80" s="143">
        <v>1</v>
      </c>
      <c r="E80" s="143">
        <v>3</v>
      </c>
      <c r="F80" s="143">
        <v>4</v>
      </c>
      <c r="G80" s="143">
        <v>9</v>
      </c>
      <c r="H80" s="143">
        <v>12</v>
      </c>
      <c r="I80" s="143">
        <v>9</v>
      </c>
      <c r="J80" s="143">
        <v>11</v>
      </c>
      <c r="K80" s="143">
        <v>50</v>
      </c>
      <c r="L80" s="143">
        <v>62</v>
      </c>
      <c r="M80" s="143">
        <v>65</v>
      </c>
      <c r="N80" s="143">
        <v>59</v>
      </c>
      <c r="O80" s="143">
        <v>56</v>
      </c>
      <c r="P80" s="143">
        <v>57</v>
      </c>
      <c r="Q80" s="143">
        <v>26</v>
      </c>
      <c r="R80" s="143">
        <v>34</v>
      </c>
      <c r="S80" s="143">
        <v>1</v>
      </c>
      <c r="T80" s="384"/>
    </row>
    <row r="81" spans="1:20" s="137" customFormat="1" ht="11.25">
      <c r="A81" s="137" t="s">
        <v>175</v>
      </c>
      <c r="B81" s="141">
        <v>131</v>
      </c>
      <c r="C81" s="141" t="s">
        <v>142</v>
      </c>
      <c r="D81" s="141" t="s">
        <v>142</v>
      </c>
      <c r="E81" s="141">
        <v>2</v>
      </c>
      <c r="F81" s="141">
        <v>1</v>
      </c>
      <c r="G81" s="141">
        <v>3</v>
      </c>
      <c r="H81" s="141" t="s">
        <v>142</v>
      </c>
      <c r="I81" s="141">
        <v>5</v>
      </c>
      <c r="J81" s="141">
        <v>11</v>
      </c>
      <c r="K81" s="141">
        <v>7</v>
      </c>
      <c r="L81" s="141">
        <v>15</v>
      </c>
      <c r="M81" s="141">
        <v>18</v>
      </c>
      <c r="N81" s="141">
        <v>19</v>
      </c>
      <c r="O81" s="141">
        <v>16</v>
      </c>
      <c r="P81" s="141">
        <v>13</v>
      </c>
      <c r="Q81" s="141">
        <v>13</v>
      </c>
      <c r="R81" s="141">
        <v>8</v>
      </c>
      <c r="S81" s="140" t="s">
        <v>142</v>
      </c>
      <c r="T81" s="384"/>
    </row>
    <row r="82" spans="1:20" s="137" customFormat="1" ht="11.25">
      <c r="A82" s="137" t="s">
        <v>176</v>
      </c>
      <c r="B82" s="143">
        <v>303</v>
      </c>
      <c r="C82" s="143" t="s">
        <v>142</v>
      </c>
      <c r="D82" s="143">
        <v>1</v>
      </c>
      <c r="E82" s="143">
        <v>3</v>
      </c>
      <c r="F82" s="143">
        <v>3</v>
      </c>
      <c r="G82" s="143">
        <v>5</v>
      </c>
      <c r="H82" s="143">
        <v>11</v>
      </c>
      <c r="I82" s="143">
        <v>17</v>
      </c>
      <c r="J82" s="143">
        <v>18</v>
      </c>
      <c r="K82" s="143">
        <v>33</v>
      </c>
      <c r="L82" s="143">
        <v>26</v>
      </c>
      <c r="M82" s="143">
        <v>46</v>
      </c>
      <c r="N82" s="143">
        <v>41</v>
      </c>
      <c r="O82" s="143">
        <v>40</v>
      </c>
      <c r="P82" s="143">
        <v>21</v>
      </c>
      <c r="Q82" s="143">
        <v>17</v>
      </c>
      <c r="R82" s="143">
        <v>20</v>
      </c>
      <c r="S82" s="143">
        <v>1</v>
      </c>
      <c r="T82" s="384"/>
    </row>
    <row r="83" spans="1:20" s="137" customFormat="1" ht="11.25">
      <c r="B83" s="143"/>
      <c r="C83" s="143"/>
      <c r="D83" s="143"/>
      <c r="E83" s="143"/>
      <c r="F83" s="143"/>
      <c r="G83" s="143"/>
      <c r="H83" s="143"/>
      <c r="I83" s="143"/>
      <c r="J83" s="143"/>
      <c r="K83" s="143"/>
      <c r="L83" s="143"/>
      <c r="M83" s="143"/>
      <c r="N83" s="143"/>
      <c r="O83" s="143"/>
      <c r="P83" s="143"/>
      <c r="Q83" s="143"/>
      <c r="R83" s="143"/>
      <c r="S83" s="143"/>
      <c r="T83" s="384"/>
    </row>
    <row r="84" spans="1:20" s="137" customFormat="1" ht="11.25">
      <c r="A84" s="137" t="s">
        <v>177</v>
      </c>
      <c r="B84" s="143">
        <v>3010</v>
      </c>
      <c r="C84" s="143">
        <v>4</v>
      </c>
      <c r="D84" s="143">
        <v>25</v>
      </c>
      <c r="E84" s="143">
        <v>27</v>
      </c>
      <c r="F84" s="140">
        <v>25</v>
      </c>
      <c r="G84" s="143">
        <v>49</v>
      </c>
      <c r="H84" s="143">
        <v>46</v>
      </c>
      <c r="I84" s="143">
        <v>70</v>
      </c>
      <c r="J84" s="143">
        <v>138</v>
      </c>
      <c r="K84" s="143">
        <v>207</v>
      </c>
      <c r="L84" s="143">
        <v>406</v>
      </c>
      <c r="M84" s="143">
        <v>529</v>
      </c>
      <c r="N84" s="143">
        <v>473</v>
      </c>
      <c r="O84" s="143">
        <v>399</v>
      </c>
      <c r="P84" s="143">
        <v>296</v>
      </c>
      <c r="Q84" s="143">
        <v>182</v>
      </c>
      <c r="R84" s="143">
        <v>117</v>
      </c>
      <c r="S84" s="143">
        <v>17</v>
      </c>
      <c r="T84" s="384"/>
    </row>
    <row r="85" spans="1:20" s="164" customFormat="1" ht="11.25">
      <c r="A85" s="164" t="s">
        <v>236</v>
      </c>
      <c r="B85" s="386">
        <v>814</v>
      </c>
      <c r="C85" s="386">
        <v>1</v>
      </c>
      <c r="D85" s="386">
        <v>7</v>
      </c>
      <c r="E85" s="386">
        <v>7</v>
      </c>
      <c r="F85" s="166">
        <v>8</v>
      </c>
      <c r="G85" s="386">
        <v>18</v>
      </c>
      <c r="H85" s="386">
        <v>13</v>
      </c>
      <c r="I85" s="386">
        <v>12</v>
      </c>
      <c r="J85" s="386">
        <v>23</v>
      </c>
      <c r="K85" s="386">
        <v>54</v>
      </c>
      <c r="L85" s="386">
        <v>97</v>
      </c>
      <c r="M85" s="386">
        <v>180</v>
      </c>
      <c r="N85" s="386">
        <v>124</v>
      </c>
      <c r="O85" s="386">
        <v>112</v>
      </c>
      <c r="P85" s="386">
        <v>87</v>
      </c>
      <c r="Q85" s="386">
        <v>40</v>
      </c>
      <c r="R85" s="386">
        <v>30</v>
      </c>
      <c r="S85" s="386">
        <v>1</v>
      </c>
      <c r="T85" s="387"/>
    </row>
    <row r="86" spans="1:20" s="137" customFormat="1" ht="11.25">
      <c r="A86" s="137" t="s">
        <v>178</v>
      </c>
      <c r="B86" s="143">
        <v>556</v>
      </c>
      <c r="C86" s="140">
        <v>1</v>
      </c>
      <c r="D86" s="143">
        <v>3</v>
      </c>
      <c r="E86" s="143">
        <v>5</v>
      </c>
      <c r="F86" s="143">
        <v>9</v>
      </c>
      <c r="G86" s="143">
        <v>9</v>
      </c>
      <c r="H86" s="143">
        <v>11</v>
      </c>
      <c r="I86" s="143">
        <v>16</v>
      </c>
      <c r="J86" s="143">
        <v>19</v>
      </c>
      <c r="K86" s="143">
        <v>36</v>
      </c>
      <c r="L86" s="143">
        <v>72</v>
      </c>
      <c r="M86" s="143">
        <v>86</v>
      </c>
      <c r="N86" s="143">
        <v>82</v>
      </c>
      <c r="O86" s="143">
        <v>70</v>
      </c>
      <c r="P86" s="143">
        <v>67</v>
      </c>
      <c r="Q86" s="143">
        <v>41</v>
      </c>
      <c r="R86" s="143">
        <v>29</v>
      </c>
      <c r="S86" s="143" t="s">
        <v>142</v>
      </c>
      <c r="T86" s="384"/>
    </row>
    <row r="87" spans="1:20" s="137" customFormat="1" ht="11.25">
      <c r="A87" s="137" t="s">
        <v>179</v>
      </c>
      <c r="B87" s="382">
        <v>3300</v>
      </c>
      <c r="C87" s="382">
        <v>9</v>
      </c>
      <c r="D87" s="382">
        <v>25</v>
      </c>
      <c r="E87" s="382">
        <v>33</v>
      </c>
      <c r="F87" s="382">
        <v>34</v>
      </c>
      <c r="G87" s="382">
        <v>41</v>
      </c>
      <c r="H87" s="382">
        <v>39</v>
      </c>
      <c r="I87" s="382">
        <v>70</v>
      </c>
      <c r="J87" s="382">
        <v>126</v>
      </c>
      <c r="K87" s="382">
        <v>243</v>
      </c>
      <c r="L87" s="382">
        <v>488</v>
      </c>
      <c r="M87" s="382">
        <v>567</v>
      </c>
      <c r="N87" s="382">
        <v>535</v>
      </c>
      <c r="O87" s="382">
        <v>461</v>
      </c>
      <c r="P87" s="382">
        <v>310</v>
      </c>
      <c r="Q87" s="382">
        <v>169</v>
      </c>
      <c r="R87" s="382">
        <v>131</v>
      </c>
      <c r="S87" s="382">
        <v>19</v>
      </c>
      <c r="T87" s="384"/>
    </row>
    <row r="88" spans="1:20" s="164" customFormat="1" ht="11.25">
      <c r="A88" s="164" t="s">
        <v>237</v>
      </c>
      <c r="B88" s="386">
        <v>1140</v>
      </c>
      <c r="C88" s="386">
        <v>3</v>
      </c>
      <c r="D88" s="386">
        <v>10</v>
      </c>
      <c r="E88" s="386">
        <v>12</v>
      </c>
      <c r="F88" s="386">
        <v>7</v>
      </c>
      <c r="G88" s="386">
        <v>10</v>
      </c>
      <c r="H88" s="386">
        <v>10</v>
      </c>
      <c r="I88" s="386">
        <v>11</v>
      </c>
      <c r="J88" s="386">
        <v>30</v>
      </c>
      <c r="K88" s="386">
        <v>61</v>
      </c>
      <c r="L88" s="386">
        <v>156</v>
      </c>
      <c r="M88" s="386">
        <v>244</v>
      </c>
      <c r="N88" s="386">
        <v>209</v>
      </c>
      <c r="O88" s="386">
        <v>198</v>
      </c>
      <c r="P88" s="386">
        <v>107</v>
      </c>
      <c r="Q88" s="386">
        <v>49</v>
      </c>
      <c r="R88" s="386">
        <v>16</v>
      </c>
      <c r="S88" s="386">
        <v>7</v>
      </c>
      <c r="T88" s="387"/>
    </row>
    <row r="89" spans="1:20" s="137" customFormat="1" ht="11.25">
      <c r="B89" s="143"/>
      <c r="C89" s="143"/>
      <c r="D89" s="143"/>
      <c r="E89" s="143"/>
      <c r="F89" s="143"/>
      <c r="G89" s="143"/>
      <c r="H89" s="143"/>
      <c r="I89" s="143"/>
      <c r="J89" s="143"/>
      <c r="K89" s="143"/>
      <c r="L89" s="143"/>
      <c r="M89" s="143"/>
      <c r="N89" s="143"/>
      <c r="O89" s="143"/>
      <c r="P89" s="143"/>
      <c r="Q89" s="143"/>
      <c r="R89" s="143"/>
      <c r="S89" s="143"/>
      <c r="T89" s="384"/>
    </row>
    <row r="90" spans="1:20" s="137" customFormat="1" ht="11.25">
      <c r="A90" s="137" t="s">
        <v>180</v>
      </c>
      <c r="B90" s="382">
        <v>628</v>
      </c>
      <c r="C90" s="140">
        <v>1</v>
      </c>
      <c r="D90" s="382">
        <v>4</v>
      </c>
      <c r="E90" s="382">
        <v>6</v>
      </c>
      <c r="F90" s="382">
        <v>7</v>
      </c>
      <c r="G90" s="382">
        <v>6</v>
      </c>
      <c r="H90" s="382">
        <v>5</v>
      </c>
      <c r="I90" s="382">
        <v>5</v>
      </c>
      <c r="J90" s="382">
        <v>31</v>
      </c>
      <c r="K90" s="382">
        <v>61</v>
      </c>
      <c r="L90" s="382">
        <v>88</v>
      </c>
      <c r="M90" s="382">
        <v>107</v>
      </c>
      <c r="N90" s="382">
        <v>98</v>
      </c>
      <c r="O90" s="382">
        <v>68</v>
      </c>
      <c r="P90" s="382">
        <v>64</v>
      </c>
      <c r="Q90" s="382">
        <v>43</v>
      </c>
      <c r="R90" s="382">
        <v>27</v>
      </c>
      <c r="S90" s="382">
        <v>7</v>
      </c>
      <c r="T90" s="384"/>
    </row>
    <row r="91" spans="1:20" s="137" customFormat="1" ht="11.25">
      <c r="A91" s="137" t="s">
        <v>181</v>
      </c>
      <c r="B91" s="143">
        <v>536</v>
      </c>
      <c r="C91" s="143">
        <v>1</v>
      </c>
      <c r="D91" s="143">
        <v>6</v>
      </c>
      <c r="E91" s="143">
        <v>2</v>
      </c>
      <c r="F91" s="143">
        <v>6</v>
      </c>
      <c r="G91" s="143">
        <v>4</v>
      </c>
      <c r="H91" s="143">
        <v>13</v>
      </c>
      <c r="I91" s="143">
        <v>18</v>
      </c>
      <c r="J91" s="143">
        <v>31</v>
      </c>
      <c r="K91" s="143">
        <v>41</v>
      </c>
      <c r="L91" s="143">
        <v>78</v>
      </c>
      <c r="M91" s="143">
        <v>90</v>
      </c>
      <c r="N91" s="143">
        <v>63</v>
      </c>
      <c r="O91" s="143">
        <v>72</v>
      </c>
      <c r="P91" s="143">
        <v>55</v>
      </c>
      <c r="Q91" s="143">
        <v>25</v>
      </c>
      <c r="R91" s="143">
        <v>30</v>
      </c>
      <c r="S91" s="143">
        <v>1</v>
      </c>
      <c r="T91" s="384"/>
    </row>
    <row r="92" spans="1:20" s="137" customFormat="1" ht="11.25">
      <c r="A92" s="137" t="s">
        <v>182</v>
      </c>
      <c r="B92" s="143">
        <v>628</v>
      </c>
      <c r="C92" s="143">
        <v>1</v>
      </c>
      <c r="D92" s="143">
        <v>1</v>
      </c>
      <c r="E92" s="143">
        <v>6</v>
      </c>
      <c r="F92" s="143">
        <v>9</v>
      </c>
      <c r="G92" s="143">
        <v>10</v>
      </c>
      <c r="H92" s="143">
        <v>5</v>
      </c>
      <c r="I92" s="143">
        <v>6</v>
      </c>
      <c r="J92" s="143">
        <v>21</v>
      </c>
      <c r="K92" s="143">
        <v>50</v>
      </c>
      <c r="L92" s="143">
        <v>88</v>
      </c>
      <c r="M92" s="143">
        <v>125</v>
      </c>
      <c r="N92" s="143">
        <v>90</v>
      </c>
      <c r="O92" s="143">
        <v>88</v>
      </c>
      <c r="P92" s="143">
        <v>59</v>
      </c>
      <c r="Q92" s="143">
        <v>29</v>
      </c>
      <c r="R92" s="143">
        <v>40</v>
      </c>
      <c r="S92" s="143" t="s">
        <v>142</v>
      </c>
      <c r="T92" s="384"/>
    </row>
    <row r="93" spans="1:20" s="137" customFormat="1" ht="11.25">
      <c r="A93" s="137" t="s">
        <v>183</v>
      </c>
      <c r="B93" s="141">
        <v>579</v>
      </c>
      <c r="C93" s="141" t="s">
        <v>142</v>
      </c>
      <c r="D93" s="141">
        <v>2</v>
      </c>
      <c r="E93" s="141">
        <v>4</v>
      </c>
      <c r="F93" s="141">
        <v>7</v>
      </c>
      <c r="G93" s="141">
        <v>14</v>
      </c>
      <c r="H93" s="141">
        <v>10</v>
      </c>
      <c r="I93" s="141">
        <v>17</v>
      </c>
      <c r="J93" s="141">
        <v>41</v>
      </c>
      <c r="K93" s="141">
        <v>63</v>
      </c>
      <c r="L93" s="141">
        <v>90</v>
      </c>
      <c r="M93" s="141">
        <v>87</v>
      </c>
      <c r="N93" s="141">
        <v>57</v>
      </c>
      <c r="O93" s="141">
        <v>54</v>
      </c>
      <c r="P93" s="141">
        <v>52</v>
      </c>
      <c r="Q93" s="141">
        <v>54</v>
      </c>
      <c r="R93" s="141">
        <v>26</v>
      </c>
      <c r="S93" s="141">
        <v>1</v>
      </c>
      <c r="T93" s="384"/>
    </row>
    <row r="94" spans="1:20" ht="11.25" customHeight="1">
      <c r="A94" s="137" t="s">
        <v>184</v>
      </c>
      <c r="B94" s="382">
        <v>412</v>
      </c>
      <c r="C94" s="382">
        <v>2</v>
      </c>
      <c r="D94" s="382">
        <v>4</v>
      </c>
      <c r="E94" s="382">
        <v>5</v>
      </c>
      <c r="F94" s="382">
        <v>1</v>
      </c>
      <c r="G94" s="382">
        <v>8</v>
      </c>
      <c r="H94" s="382">
        <v>2</v>
      </c>
      <c r="I94" s="382">
        <v>11</v>
      </c>
      <c r="J94" s="382">
        <v>16</v>
      </c>
      <c r="K94" s="382">
        <v>39</v>
      </c>
      <c r="L94" s="382">
        <v>56</v>
      </c>
      <c r="M94" s="382">
        <v>56</v>
      </c>
      <c r="N94" s="382">
        <v>58</v>
      </c>
      <c r="O94" s="382">
        <v>48</v>
      </c>
      <c r="P94" s="382">
        <v>44</v>
      </c>
      <c r="Q94" s="382">
        <v>34</v>
      </c>
      <c r="R94" s="382">
        <v>26</v>
      </c>
      <c r="S94" s="382">
        <v>2</v>
      </c>
      <c r="T94" s="384"/>
    </row>
    <row r="95" spans="1:20" ht="11.25" customHeight="1">
      <c r="A95" s="137"/>
      <c r="B95" s="382"/>
      <c r="C95" s="382"/>
      <c r="D95" s="382"/>
      <c r="E95" s="382"/>
      <c r="F95" s="382"/>
      <c r="G95" s="382"/>
      <c r="H95" s="382"/>
      <c r="I95" s="382"/>
      <c r="J95" s="382"/>
      <c r="K95" s="382"/>
      <c r="L95" s="382"/>
      <c r="M95" s="382"/>
      <c r="N95" s="382"/>
      <c r="O95" s="382"/>
      <c r="P95" s="382"/>
      <c r="Q95" s="382"/>
      <c r="R95" s="382"/>
      <c r="S95" s="382"/>
      <c r="T95" s="384"/>
    </row>
    <row r="96" spans="1:20" ht="11.25" customHeight="1">
      <c r="A96" s="137" t="s">
        <v>185</v>
      </c>
      <c r="B96" s="382">
        <v>465</v>
      </c>
      <c r="C96" s="382">
        <v>4</v>
      </c>
      <c r="D96" s="382">
        <v>3</v>
      </c>
      <c r="E96" s="382">
        <v>5</v>
      </c>
      <c r="F96" s="382">
        <v>7</v>
      </c>
      <c r="G96" s="382">
        <v>2</v>
      </c>
      <c r="H96" s="382">
        <v>2</v>
      </c>
      <c r="I96" s="382">
        <v>13</v>
      </c>
      <c r="J96" s="382">
        <v>21</v>
      </c>
      <c r="K96" s="382">
        <v>31</v>
      </c>
      <c r="L96" s="382">
        <v>50</v>
      </c>
      <c r="M96" s="382">
        <v>84</v>
      </c>
      <c r="N96" s="382">
        <v>59</v>
      </c>
      <c r="O96" s="382">
        <v>60</v>
      </c>
      <c r="P96" s="382">
        <v>43</v>
      </c>
      <c r="Q96" s="382">
        <v>49</v>
      </c>
      <c r="R96" s="382">
        <v>26</v>
      </c>
      <c r="S96" s="382">
        <v>6</v>
      </c>
      <c r="T96" s="384"/>
    </row>
    <row r="97" spans="1:20" ht="11.25" customHeight="1">
      <c r="A97" s="137" t="s">
        <v>186</v>
      </c>
      <c r="B97" s="143">
        <v>311</v>
      </c>
      <c r="C97" s="143" t="s">
        <v>142</v>
      </c>
      <c r="D97" s="143">
        <v>2</v>
      </c>
      <c r="E97" s="143">
        <v>2</v>
      </c>
      <c r="F97" s="143">
        <v>10</v>
      </c>
      <c r="G97" s="143">
        <v>3</v>
      </c>
      <c r="H97" s="143">
        <v>7</v>
      </c>
      <c r="I97" s="143">
        <v>2</v>
      </c>
      <c r="J97" s="143">
        <v>16</v>
      </c>
      <c r="K97" s="143">
        <v>24</v>
      </c>
      <c r="L97" s="143">
        <v>32</v>
      </c>
      <c r="M97" s="143">
        <v>46</v>
      </c>
      <c r="N97" s="143">
        <v>40</v>
      </c>
      <c r="O97" s="143">
        <v>35</v>
      </c>
      <c r="P97" s="143">
        <v>34</v>
      </c>
      <c r="Q97" s="143">
        <v>36</v>
      </c>
      <c r="R97" s="143">
        <v>19</v>
      </c>
      <c r="S97" s="143">
        <v>3</v>
      </c>
      <c r="T97" s="384"/>
    </row>
    <row r="98" spans="1:20" ht="11.25" customHeight="1">
      <c r="A98" s="137" t="s">
        <v>187</v>
      </c>
      <c r="B98" s="141">
        <v>462</v>
      </c>
      <c r="C98" s="140">
        <v>1</v>
      </c>
      <c r="D98" s="141">
        <v>5</v>
      </c>
      <c r="E98" s="141">
        <v>7</v>
      </c>
      <c r="F98" s="141">
        <v>5</v>
      </c>
      <c r="G98" s="141">
        <v>8</v>
      </c>
      <c r="H98" s="141">
        <v>8</v>
      </c>
      <c r="I98" s="141">
        <v>17</v>
      </c>
      <c r="J98" s="141">
        <v>23</v>
      </c>
      <c r="K98" s="141">
        <v>40</v>
      </c>
      <c r="L98" s="141">
        <v>58</v>
      </c>
      <c r="M98" s="141">
        <v>70</v>
      </c>
      <c r="N98" s="141">
        <v>70</v>
      </c>
      <c r="O98" s="141">
        <v>52</v>
      </c>
      <c r="P98" s="141">
        <v>42</v>
      </c>
      <c r="Q98" s="141">
        <v>30</v>
      </c>
      <c r="R98" s="141">
        <v>23</v>
      </c>
      <c r="S98" s="141">
        <v>3</v>
      </c>
      <c r="T98" s="384"/>
    </row>
    <row r="99" spans="1:20" ht="11.25" customHeight="1">
      <c r="A99" s="248" t="s">
        <v>188</v>
      </c>
      <c r="B99" s="148">
        <v>586</v>
      </c>
      <c r="C99" s="249" t="s">
        <v>142</v>
      </c>
      <c r="D99" s="148">
        <v>5</v>
      </c>
      <c r="E99" s="148">
        <v>3</v>
      </c>
      <c r="F99" s="148">
        <v>9</v>
      </c>
      <c r="G99" s="148">
        <v>16</v>
      </c>
      <c r="H99" s="148">
        <v>16</v>
      </c>
      <c r="I99" s="148">
        <v>15</v>
      </c>
      <c r="J99" s="148">
        <v>23</v>
      </c>
      <c r="K99" s="148">
        <v>46</v>
      </c>
      <c r="L99" s="148">
        <v>88</v>
      </c>
      <c r="M99" s="148">
        <v>89</v>
      </c>
      <c r="N99" s="148">
        <v>88</v>
      </c>
      <c r="O99" s="148">
        <v>71</v>
      </c>
      <c r="P99" s="148">
        <v>57</v>
      </c>
      <c r="Q99" s="148">
        <v>37</v>
      </c>
      <c r="R99" s="148">
        <v>22</v>
      </c>
      <c r="S99" s="148">
        <v>1</v>
      </c>
      <c r="T99" s="384"/>
    </row>
    <row r="100" spans="1:20" ht="10.9" customHeight="1">
      <c r="A100" s="149"/>
      <c r="B100" s="385"/>
      <c r="C100" s="385"/>
      <c r="D100" s="385"/>
      <c r="E100" s="385"/>
      <c r="F100" s="385"/>
      <c r="G100" s="385"/>
      <c r="H100" s="385"/>
      <c r="I100" s="385"/>
      <c r="J100" s="385"/>
      <c r="K100" s="385"/>
      <c r="L100" s="385"/>
      <c r="M100" s="385"/>
      <c r="N100" s="385"/>
      <c r="O100" s="385"/>
      <c r="P100" s="385"/>
      <c r="Q100" s="385"/>
      <c r="R100" s="385"/>
      <c r="S100" s="385"/>
    </row>
    <row r="101" spans="1:20" s="252" customFormat="1" ht="11.25" customHeight="1">
      <c r="A101" s="144" t="s">
        <v>153</v>
      </c>
      <c r="B101" s="251">
        <f>SUM(B11,B41,B71)</f>
        <v>22679</v>
      </c>
      <c r="C101" s="251">
        <f t="shared" ref="C101:S101" si="0">SUM(C11,C41,C71)</f>
        <v>43</v>
      </c>
      <c r="D101" s="251">
        <f t="shared" si="0"/>
        <v>143</v>
      </c>
      <c r="E101" s="251">
        <f t="shared" si="0"/>
        <v>191</v>
      </c>
      <c r="F101" s="251">
        <f t="shared" si="0"/>
        <v>234</v>
      </c>
      <c r="G101" s="251">
        <f t="shared" si="0"/>
        <v>321</v>
      </c>
      <c r="H101" s="251">
        <f t="shared" si="0"/>
        <v>320</v>
      </c>
      <c r="I101" s="251">
        <f t="shared" si="0"/>
        <v>491</v>
      </c>
      <c r="J101" s="251">
        <f t="shared" si="0"/>
        <v>946</v>
      </c>
      <c r="K101" s="251">
        <f t="shared" si="0"/>
        <v>1594</v>
      </c>
      <c r="L101" s="251">
        <f t="shared" si="0"/>
        <v>3132</v>
      </c>
      <c r="M101" s="251">
        <f t="shared" si="0"/>
        <v>3839</v>
      </c>
      <c r="N101" s="251">
        <f t="shared" si="0"/>
        <v>3521</v>
      </c>
      <c r="O101" s="251">
        <f t="shared" si="0"/>
        <v>3062</v>
      </c>
      <c r="P101" s="251">
        <f t="shared" si="0"/>
        <v>2270</v>
      </c>
      <c r="Q101" s="251">
        <f t="shared" si="0"/>
        <v>1408</v>
      </c>
      <c r="R101" s="251">
        <f t="shared" si="0"/>
        <v>1031</v>
      </c>
      <c r="S101" s="251">
        <f t="shared" si="0"/>
        <v>133</v>
      </c>
      <c r="T101" s="384"/>
    </row>
    <row r="102" spans="1:20" s="250" customFormat="1" ht="11.25" customHeight="1">
      <c r="A102" s="137" t="s">
        <v>168</v>
      </c>
      <c r="B102" s="141">
        <f t="shared" ref="B102:S102" si="1">SUM(B12,B42,B72)</f>
        <v>4249</v>
      </c>
      <c r="C102" s="141">
        <f t="shared" si="1"/>
        <v>3</v>
      </c>
      <c r="D102" s="141">
        <f t="shared" si="1"/>
        <v>22</v>
      </c>
      <c r="E102" s="141">
        <f t="shared" si="1"/>
        <v>28</v>
      </c>
      <c r="F102" s="141">
        <f t="shared" si="1"/>
        <v>47</v>
      </c>
      <c r="G102" s="141">
        <f t="shared" si="1"/>
        <v>48</v>
      </c>
      <c r="H102" s="141">
        <f t="shared" si="1"/>
        <v>48</v>
      </c>
      <c r="I102" s="141">
        <f t="shared" si="1"/>
        <v>84</v>
      </c>
      <c r="J102" s="141">
        <f t="shared" si="1"/>
        <v>120</v>
      </c>
      <c r="K102" s="141">
        <f t="shared" si="1"/>
        <v>172</v>
      </c>
      <c r="L102" s="141">
        <f t="shared" si="1"/>
        <v>515</v>
      </c>
      <c r="M102" s="141">
        <f t="shared" si="1"/>
        <v>818</v>
      </c>
      <c r="N102" s="141">
        <f t="shared" si="1"/>
        <v>799</v>
      </c>
      <c r="O102" s="141">
        <f t="shared" si="1"/>
        <v>720</v>
      </c>
      <c r="P102" s="141">
        <f t="shared" si="1"/>
        <v>417</v>
      </c>
      <c r="Q102" s="141">
        <f t="shared" si="1"/>
        <v>222</v>
      </c>
      <c r="R102" s="141">
        <f t="shared" si="1"/>
        <v>143</v>
      </c>
      <c r="S102" s="141">
        <f t="shared" si="1"/>
        <v>43</v>
      </c>
      <c r="T102" s="384"/>
    </row>
    <row r="103" spans="1:20" s="253" customFormat="1" ht="11.25" customHeight="1">
      <c r="A103" s="164" t="s">
        <v>265</v>
      </c>
      <c r="B103" s="165">
        <f t="shared" ref="B103:S103" si="2">SUM(B13,B43,B73)</f>
        <v>1889</v>
      </c>
      <c r="C103" s="165">
        <f t="shared" si="2"/>
        <v>1</v>
      </c>
      <c r="D103" s="165">
        <f t="shared" si="2"/>
        <v>7</v>
      </c>
      <c r="E103" s="165">
        <f t="shared" si="2"/>
        <v>11</v>
      </c>
      <c r="F103" s="165">
        <f t="shared" si="2"/>
        <v>16</v>
      </c>
      <c r="G103" s="165">
        <f t="shared" si="2"/>
        <v>13</v>
      </c>
      <c r="H103" s="165">
        <f t="shared" si="2"/>
        <v>18</v>
      </c>
      <c r="I103" s="165">
        <f t="shared" si="2"/>
        <v>20</v>
      </c>
      <c r="J103" s="165">
        <f t="shared" si="2"/>
        <v>37</v>
      </c>
      <c r="K103" s="165">
        <f t="shared" si="2"/>
        <v>60</v>
      </c>
      <c r="L103" s="165">
        <f t="shared" si="2"/>
        <v>214</v>
      </c>
      <c r="M103" s="165">
        <f t="shared" si="2"/>
        <v>392</v>
      </c>
      <c r="N103" s="165">
        <f t="shared" si="2"/>
        <v>379</v>
      </c>
      <c r="O103" s="165">
        <f t="shared" si="2"/>
        <v>365</v>
      </c>
      <c r="P103" s="165">
        <f t="shared" si="2"/>
        <v>193</v>
      </c>
      <c r="Q103" s="165">
        <f t="shared" si="2"/>
        <v>98</v>
      </c>
      <c r="R103" s="165">
        <f t="shared" si="2"/>
        <v>47</v>
      </c>
      <c r="S103" s="165">
        <f t="shared" si="2"/>
        <v>18</v>
      </c>
      <c r="T103" s="387"/>
    </row>
    <row r="104" spans="1:20" s="250" customFormat="1" ht="11.25" customHeight="1">
      <c r="A104" s="137" t="s">
        <v>169</v>
      </c>
      <c r="B104" s="141">
        <f t="shared" ref="B104:S104" si="3">SUM(B14,B44,B74)</f>
        <v>758</v>
      </c>
      <c r="C104" s="141">
        <f t="shared" si="3"/>
        <v>4</v>
      </c>
      <c r="D104" s="141">
        <f t="shared" si="3"/>
        <v>6</v>
      </c>
      <c r="E104" s="141">
        <f t="shared" si="3"/>
        <v>12</v>
      </c>
      <c r="F104" s="141">
        <f t="shared" si="3"/>
        <v>7</v>
      </c>
      <c r="G104" s="141">
        <f t="shared" si="3"/>
        <v>10</v>
      </c>
      <c r="H104" s="141">
        <f t="shared" si="3"/>
        <v>9</v>
      </c>
      <c r="I104" s="141">
        <f t="shared" si="3"/>
        <v>22</v>
      </c>
      <c r="J104" s="141">
        <f t="shared" si="3"/>
        <v>35</v>
      </c>
      <c r="K104" s="141">
        <f t="shared" si="3"/>
        <v>47</v>
      </c>
      <c r="L104" s="141">
        <f t="shared" si="3"/>
        <v>98</v>
      </c>
      <c r="M104" s="141">
        <f t="shared" si="3"/>
        <v>114</v>
      </c>
      <c r="N104" s="141">
        <f t="shared" si="3"/>
        <v>138</v>
      </c>
      <c r="O104" s="141">
        <f t="shared" si="3"/>
        <v>108</v>
      </c>
      <c r="P104" s="141">
        <f t="shared" si="3"/>
        <v>81</v>
      </c>
      <c r="Q104" s="141">
        <f t="shared" si="3"/>
        <v>45</v>
      </c>
      <c r="R104" s="141">
        <f t="shared" si="3"/>
        <v>21</v>
      </c>
      <c r="S104" s="141">
        <f t="shared" si="3"/>
        <v>1</v>
      </c>
      <c r="T104" s="384"/>
    </row>
    <row r="105" spans="1:20" s="250" customFormat="1" ht="11.25" customHeight="1">
      <c r="A105" s="137" t="s">
        <v>170</v>
      </c>
      <c r="B105" s="141">
        <f t="shared" ref="B105:S105" si="4">SUM(B15,B45,B75)</f>
        <v>642</v>
      </c>
      <c r="C105" s="141">
        <f t="shared" si="4"/>
        <v>2</v>
      </c>
      <c r="D105" s="141">
        <f t="shared" si="4"/>
        <v>3</v>
      </c>
      <c r="E105" s="141">
        <f t="shared" si="4"/>
        <v>2</v>
      </c>
      <c r="F105" s="141">
        <f t="shared" si="4"/>
        <v>6</v>
      </c>
      <c r="G105" s="141">
        <f t="shared" si="4"/>
        <v>14</v>
      </c>
      <c r="H105" s="141">
        <f t="shared" si="4"/>
        <v>16</v>
      </c>
      <c r="I105" s="141">
        <f t="shared" si="4"/>
        <v>13</v>
      </c>
      <c r="J105" s="141">
        <f t="shared" si="4"/>
        <v>38</v>
      </c>
      <c r="K105" s="141">
        <f t="shared" si="4"/>
        <v>48</v>
      </c>
      <c r="L105" s="141">
        <f t="shared" si="4"/>
        <v>80</v>
      </c>
      <c r="M105" s="141">
        <f t="shared" si="4"/>
        <v>120</v>
      </c>
      <c r="N105" s="141">
        <f t="shared" si="4"/>
        <v>93</v>
      </c>
      <c r="O105" s="141">
        <f t="shared" si="4"/>
        <v>63</v>
      </c>
      <c r="P105" s="141">
        <f t="shared" si="4"/>
        <v>73</v>
      </c>
      <c r="Q105" s="141">
        <f t="shared" si="4"/>
        <v>33</v>
      </c>
      <c r="R105" s="141">
        <f t="shared" si="4"/>
        <v>28</v>
      </c>
      <c r="S105" s="141">
        <f t="shared" si="4"/>
        <v>10</v>
      </c>
      <c r="T105" s="384"/>
    </row>
    <row r="106" spans="1:20" s="250" customFormat="1" ht="11.25" customHeight="1">
      <c r="A106" s="137" t="s">
        <v>171</v>
      </c>
      <c r="B106" s="141">
        <f t="shared" ref="B106:S106" si="5">SUM(B16,B46,B76)</f>
        <v>1110</v>
      </c>
      <c r="C106" s="141">
        <f t="shared" si="5"/>
        <v>1</v>
      </c>
      <c r="D106" s="141">
        <f t="shared" si="5"/>
        <v>6</v>
      </c>
      <c r="E106" s="141">
        <f t="shared" si="5"/>
        <v>11</v>
      </c>
      <c r="F106" s="141">
        <f t="shared" si="5"/>
        <v>13</v>
      </c>
      <c r="G106" s="141">
        <f t="shared" si="5"/>
        <v>14</v>
      </c>
      <c r="H106" s="141">
        <f t="shared" si="5"/>
        <v>12</v>
      </c>
      <c r="I106" s="141">
        <f t="shared" si="5"/>
        <v>19</v>
      </c>
      <c r="J106" s="141">
        <f t="shared" si="5"/>
        <v>56</v>
      </c>
      <c r="K106" s="141">
        <f t="shared" si="5"/>
        <v>82</v>
      </c>
      <c r="L106" s="141">
        <f t="shared" si="5"/>
        <v>162</v>
      </c>
      <c r="M106" s="141">
        <f t="shared" si="5"/>
        <v>181</v>
      </c>
      <c r="N106" s="141">
        <f t="shared" si="5"/>
        <v>176</v>
      </c>
      <c r="O106" s="141">
        <f t="shared" si="5"/>
        <v>137</v>
      </c>
      <c r="P106" s="141">
        <f t="shared" si="5"/>
        <v>107</v>
      </c>
      <c r="Q106" s="141">
        <f t="shared" si="5"/>
        <v>68</v>
      </c>
      <c r="R106" s="141">
        <f t="shared" si="5"/>
        <v>55</v>
      </c>
      <c r="S106" s="141">
        <f t="shared" si="5"/>
        <v>10</v>
      </c>
      <c r="T106" s="384"/>
    </row>
    <row r="107" spans="1:20" s="250" customFormat="1" ht="11.25" customHeight="1">
      <c r="A107" s="137"/>
      <c r="B107" s="141"/>
      <c r="C107" s="141"/>
      <c r="D107" s="141"/>
      <c r="E107" s="141"/>
      <c r="F107" s="141"/>
      <c r="G107" s="141"/>
      <c r="H107" s="141"/>
      <c r="I107" s="141"/>
      <c r="J107" s="141"/>
      <c r="K107" s="141"/>
      <c r="L107" s="141"/>
      <c r="M107" s="141"/>
      <c r="N107" s="141"/>
      <c r="O107" s="141"/>
      <c r="P107" s="141"/>
      <c r="Q107" s="141"/>
      <c r="R107" s="141"/>
      <c r="S107" s="141"/>
      <c r="T107" s="384"/>
    </row>
    <row r="108" spans="1:20" s="250" customFormat="1" ht="11.25" customHeight="1">
      <c r="A108" s="137" t="s">
        <v>172</v>
      </c>
      <c r="B108" s="141">
        <f t="shared" ref="B108:S108" si="6">SUM(B18,B48,B78)</f>
        <v>851</v>
      </c>
      <c r="C108" s="141">
        <f t="shared" si="6"/>
        <v>1</v>
      </c>
      <c r="D108" s="141">
        <f t="shared" si="6"/>
        <v>5</v>
      </c>
      <c r="E108" s="141">
        <f t="shared" si="6"/>
        <v>9</v>
      </c>
      <c r="F108" s="141">
        <f t="shared" si="6"/>
        <v>8</v>
      </c>
      <c r="G108" s="141">
        <f t="shared" si="6"/>
        <v>11</v>
      </c>
      <c r="H108" s="141">
        <f t="shared" si="6"/>
        <v>16</v>
      </c>
      <c r="I108" s="141">
        <f t="shared" si="6"/>
        <v>17</v>
      </c>
      <c r="J108" s="141">
        <f t="shared" si="6"/>
        <v>31</v>
      </c>
      <c r="K108" s="141">
        <f t="shared" si="6"/>
        <v>80</v>
      </c>
      <c r="L108" s="141">
        <f t="shared" si="6"/>
        <v>145</v>
      </c>
      <c r="M108" s="141">
        <f t="shared" si="6"/>
        <v>137</v>
      </c>
      <c r="N108" s="141">
        <f t="shared" si="6"/>
        <v>127</v>
      </c>
      <c r="O108" s="141">
        <f t="shared" si="6"/>
        <v>106</v>
      </c>
      <c r="P108" s="141">
        <f t="shared" si="6"/>
        <v>75</v>
      </c>
      <c r="Q108" s="141">
        <f t="shared" si="6"/>
        <v>49</v>
      </c>
      <c r="R108" s="141">
        <f t="shared" si="6"/>
        <v>34</v>
      </c>
      <c r="S108" s="141">
        <f t="shared" si="6"/>
        <v>0</v>
      </c>
      <c r="T108" s="384"/>
    </row>
    <row r="109" spans="1:20" s="250" customFormat="1" ht="11.25" customHeight="1">
      <c r="A109" s="137" t="s">
        <v>173</v>
      </c>
      <c r="B109" s="141">
        <f t="shared" ref="B109:S109" si="7">SUM(B19,B49,B79)</f>
        <v>478</v>
      </c>
      <c r="C109" s="141">
        <f t="shared" si="7"/>
        <v>3</v>
      </c>
      <c r="D109" s="141">
        <f t="shared" si="7"/>
        <v>4</v>
      </c>
      <c r="E109" s="141">
        <f t="shared" si="7"/>
        <v>4</v>
      </c>
      <c r="F109" s="141">
        <f t="shared" si="7"/>
        <v>6</v>
      </c>
      <c r="G109" s="141">
        <f t="shared" si="7"/>
        <v>7</v>
      </c>
      <c r="H109" s="141">
        <f t="shared" si="7"/>
        <v>4</v>
      </c>
      <c r="I109" s="141">
        <f t="shared" si="7"/>
        <v>10</v>
      </c>
      <c r="J109" s="141">
        <f t="shared" si="7"/>
        <v>19</v>
      </c>
      <c r="K109" s="141">
        <f t="shared" si="7"/>
        <v>34</v>
      </c>
      <c r="L109" s="141">
        <f t="shared" si="7"/>
        <v>75</v>
      </c>
      <c r="M109" s="141">
        <f t="shared" si="7"/>
        <v>80</v>
      </c>
      <c r="N109" s="141">
        <f t="shared" si="7"/>
        <v>72</v>
      </c>
      <c r="O109" s="141">
        <f t="shared" si="7"/>
        <v>53</v>
      </c>
      <c r="P109" s="141">
        <f t="shared" si="7"/>
        <v>43</v>
      </c>
      <c r="Q109" s="141">
        <f t="shared" si="7"/>
        <v>38</v>
      </c>
      <c r="R109" s="141">
        <f t="shared" si="7"/>
        <v>26</v>
      </c>
      <c r="S109" s="141">
        <f t="shared" si="7"/>
        <v>0</v>
      </c>
      <c r="T109" s="384"/>
    </row>
    <row r="110" spans="1:20" s="250" customFormat="1" ht="11.25" customHeight="1">
      <c r="A110" s="137" t="s">
        <v>174</v>
      </c>
      <c r="B110" s="141">
        <f t="shared" ref="B110:S110" si="8">SUM(B20,B50,B80)</f>
        <v>554</v>
      </c>
      <c r="C110" s="141">
        <f t="shared" si="8"/>
        <v>0</v>
      </c>
      <c r="D110" s="141">
        <f t="shared" si="8"/>
        <v>1</v>
      </c>
      <c r="E110" s="141">
        <f t="shared" si="8"/>
        <v>3</v>
      </c>
      <c r="F110" s="141">
        <f t="shared" si="8"/>
        <v>4</v>
      </c>
      <c r="G110" s="141">
        <f t="shared" si="8"/>
        <v>10</v>
      </c>
      <c r="H110" s="141">
        <f t="shared" si="8"/>
        <v>14</v>
      </c>
      <c r="I110" s="141">
        <f t="shared" si="8"/>
        <v>9</v>
      </c>
      <c r="J110" s="141">
        <f t="shared" si="8"/>
        <v>15</v>
      </c>
      <c r="K110" s="141">
        <f t="shared" si="8"/>
        <v>61</v>
      </c>
      <c r="L110" s="141">
        <f t="shared" si="8"/>
        <v>74</v>
      </c>
      <c r="M110" s="141">
        <f t="shared" si="8"/>
        <v>86</v>
      </c>
      <c r="N110" s="141">
        <f t="shared" si="8"/>
        <v>65</v>
      </c>
      <c r="O110" s="141">
        <f t="shared" si="8"/>
        <v>70</v>
      </c>
      <c r="P110" s="141">
        <f t="shared" si="8"/>
        <v>67</v>
      </c>
      <c r="Q110" s="141">
        <f t="shared" si="8"/>
        <v>34</v>
      </c>
      <c r="R110" s="141">
        <f t="shared" si="8"/>
        <v>40</v>
      </c>
      <c r="S110" s="141">
        <f t="shared" si="8"/>
        <v>1</v>
      </c>
      <c r="T110" s="384"/>
    </row>
    <row r="111" spans="1:20" s="250" customFormat="1" ht="11.25" customHeight="1">
      <c r="A111" s="137" t="s">
        <v>175</v>
      </c>
      <c r="B111" s="141">
        <f t="shared" ref="B111:S111" si="9">SUM(B21,B51,B81)</f>
        <v>148</v>
      </c>
      <c r="C111" s="141">
        <f t="shared" si="9"/>
        <v>0</v>
      </c>
      <c r="D111" s="141">
        <f t="shared" si="9"/>
        <v>0</v>
      </c>
      <c r="E111" s="141">
        <f t="shared" si="9"/>
        <v>3</v>
      </c>
      <c r="F111" s="141">
        <f t="shared" si="9"/>
        <v>1</v>
      </c>
      <c r="G111" s="141">
        <f t="shared" si="9"/>
        <v>3</v>
      </c>
      <c r="H111" s="141">
        <f t="shared" si="9"/>
        <v>0</v>
      </c>
      <c r="I111" s="141">
        <f t="shared" si="9"/>
        <v>5</v>
      </c>
      <c r="J111" s="141">
        <f t="shared" si="9"/>
        <v>12</v>
      </c>
      <c r="K111" s="141">
        <f t="shared" si="9"/>
        <v>8</v>
      </c>
      <c r="L111" s="141">
        <f t="shared" si="9"/>
        <v>18</v>
      </c>
      <c r="M111" s="141">
        <f t="shared" si="9"/>
        <v>21</v>
      </c>
      <c r="N111" s="141">
        <f t="shared" si="9"/>
        <v>22</v>
      </c>
      <c r="O111" s="141">
        <f t="shared" si="9"/>
        <v>18</v>
      </c>
      <c r="P111" s="141">
        <f t="shared" si="9"/>
        <v>14</v>
      </c>
      <c r="Q111" s="141">
        <f t="shared" si="9"/>
        <v>15</v>
      </c>
      <c r="R111" s="141">
        <f t="shared" si="9"/>
        <v>8</v>
      </c>
      <c r="S111" s="141">
        <f t="shared" si="9"/>
        <v>0</v>
      </c>
      <c r="T111" s="384"/>
    </row>
    <row r="112" spans="1:20" s="250" customFormat="1" ht="11.25" customHeight="1">
      <c r="A112" s="137" t="s">
        <v>176</v>
      </c>
      <c r="B112" s="141">
        <f t="shared" ref="B112:S112" si="10">SUM(B22,B52,B82)</f>
        <v>349</v>
      </c>
      <c r="C112" s="141">
        <f t="shared" si="10"/>
        <v>0</v>
      </c>
      <c r="D112" s="141">
        <f t="shared" si="10"/>
        <v>1</v>
      </c>
      <c r="E112" s="141">
        <f t="shared" si="10"/>
        <v>3</v>
      </c>
      <c r="F112" s="141">
        <f t="shared" si="10"/>
        <v>4</v>
      </c>
      <c r="G112" s="141">
        <f t="shared" si="10"/>
        <v>5</v>
      </c>
      <c r="H112" s="141">
        <f t="shared" si="10"/>
        <v>13</v>
      </c>
      <c r="I112" s="141">
        <f t="shared" si="10"/>
        <v>18</v>
      </c>
      <c r="J112" s="141">
        <f t="shared" si="10"/>
        <v>23</v>
      </c>
      <c r="K112" s="141">
        <f t="shared" si="10"/>
        <v>36</v>
      </c>
      <c r="L112" s="141">
        <f t="shared" si="10"/>
        <v>35</v>
      </c>
      <c r="M112" s="141">
        <f t="shared" si="10"/>
        <v>49</v>
      </c>
      <c r="N112" s="141">
        <f t="shared" si="10"/>
        <v>48</v>
      </c>
      <c r="O112" s="141">
        <f t="shared" si="10"/>
        <v>46</v>
      </c>
      <c r="P112" s="141">
        <f t="shared" si="10"/>
        <v>23</v>
      </c>
      <c r="Q112" s="141">
        <f t="shared" si="10"/>
        <v>21</v>
      </c>
      <c r="R112" s="141">
        <f t="shared" si="10"/>
        <v>23</v>
      </c>
      <c r="S112" s="141">
        <f t="shared" si="10"/>
        <v>1</v>
      </c>
      <c r="T112" s="384"/>
    </row>
    <row r="113" spans="1:20" s="250" customFormat="1" ht="11.25" customHeight="1">
      <c r="A113" s="137"/>
      <c r="B113" s="141"/>
      <c r="C113" s="141"/>
      <c r="D113" s="141"/>
      <c r="E113" s="141"/>
      <c r="F113" s="141"/>
      <c r="G113" s="141"/>
      <c r="H113" s="141"/>
      <c r="I113" s="141"/>
      <c r="J113" s="141"/>
      <c r="K113" s="141"/>
      <c r="L113" s="141"/>
      <c r="M113" s="141"/>
      <c r="N113" s="141"/>
      <c r="O113" s="141"/>
      <c r="P113" s="141"/>
      <c r="Q113" s="141"/>
      <c r="R113" s="141"/>
      <c r="S113" s="141"/>
      <c r="T113" s="384"/>
    </row>
    <row r="114" spans="1:20" s="250" customFormat="1" ht="11.25" customHeight="1">
      <c r="A114" s="137" t="s">
        <v>177</v>
      </c>
      <c r="B114" s="141">
        <f t="shared" ref="B114:S114" si="11">SUM(B24,B54,B84)</f>
        <v>3427</v>
      </c>
      <c r="C114" s="141">
        <f t="shared" si="11"/>
        <v>4</v>
      </c>
      <c r="D114" s="141">
        <f t="shared" si="11"/>
        <v>28</v>
      </c>
      <c r="E114" s="141">
        <f t="shared" si="11"/>
        <v>28</v>
      </c>
      <c r="F114" s="141">
        <f t="shared" si="11"/>
        <v>28</v>
      </c>
      <c r="G114" s="141">
        <f t="shared" si="11"/>
        <v>55</v>
      </c>
      <c r="H114" s="141">
        <f t="shared" si="11"/>
        <v>49</v>
      </c>
      <c r="I114" s="141">
        <f t="shared" si="11"/>
        <v>75</v>
      </c>
      <c r="J114" s="141">
        <f t="shared" si="11"/>
        <v>164</v>
      </c>
      <c r="K114" s="141">
        <f t="shared" si="11"/>
        <v>233</v>
      </c>
      <c r="L114" s="141">
        <f t="shared" si="11"/>
        <v>469</v>
      </c>
      <c r="M114" s="141">
        <f t="shared" si="11"/>
        <v>601</v>
      </c>
      <c r="N114" s="141">
        <f t="shared" si="11"/>
        <v>531</v>
      </c>
      <c r="O114" s="141">
        <f t="shared" si="11"/>
        <v>449</v>
      </c>
      <c r="P114" s="141">
        <f t="shared" si="11"/>
        <v>340</v>
      </c>
      <c r="Q114" s="141">
        <f t="shared" si="11"/>
        <v>220</v>
      </c>
      <c r="R114" s="141">
        <f t="shared" si="11"/>
        <v>136</v>
      </c>
      <c r="S114" s="141">
        <f t="shared" si="11"/>
        <v>17</v>
      </c>
      <c r="T114" s="384"/>
    </row>
    <row r="115" spans="1:20" s="253" customFormat="1" ht="11.25" customHeight="1">
      <c r="A115" s="164" t="s">
        <v>236</v>
      </c>
      <c r="B115" s="165">
        <f t="shared" ref="B115:S115" si="12">SUM(B25,B55,B85)</f>
        <v>891</v>
      </c>
      <c r="C115" s="165">
        <f t="shared" si="12"/>
        <v>1</v>
      </c>
      <c r="D115" s="165">
        <f t="shared" si="12"/>
        <v>7</v>
      </c>
      <c r="E115" s="165">
        <f t="shared" si="12"/>
        <v>7</v>
      </c>
      <c r="F115" s="165">
        <f t="shared" si="12"/>
        <v>8</v>
      </c>
      <c r="G115" s="165">
        <f t="shared" si="12"/>
        <v>18</v>
      </c>
      <c r="H115" s="165">
        <f t="shared" si="12"/>
        <v>14</v>
      </c>
      <c r="I115" s="165">
        <f t="shared" si="12"/>
        <v>12</v>
      </c>
      <c r="J115" s="165">
        <f t="shared" si="12"/>
        <v>25</v>
      </c>
      <c r="K115" s="165">
        <f t="shared" si="12"/>
        <v>58</v>
      </c>
      <c r="L115" s="165">
        <f t="shared" si="12"/>
        <v>112</v>
      </c>
      <c r="M115" s="165">
        <f t="shared" si="12"/>
        <v>193</v>
      </c>
      <c r="N115" s="165">
        <f t="shared" si="12"/>
        <v>130</v>
      </c>
      <c r="O115" s="165">
        <f t="shared" si="12"/>
        <v>120</v>
      </c>
      <c r="P115" s="165">
        <f t="shared" si="12"/>
        <v>97</v>
      </c>
      <c r="Q115" s="165">
        <f t="shared" si="12"/>
        <v>50</v>
      </c>
      <c r="R115" s="165">
        <f t="shared" si="12"/>
        <v>38</v>
      </c>
      <c r="S115" s="165">
        <f t="shared" si="12"/>
        <v>1</v>
      </c>
      <c r="T115" s="387"/>
    </row>
    <row r="116" spans="1:20" s="250" customFormat="1" ht="11.25" customHeight="1">
      <c r="A116" s="137" t="s">
        <v>178</v>
      </c>
      <c r="B116" s="141">
        <f t="shared" ref="B116:S116" si="13">SUM(B26,B56,B86)</f>
        <v>730</v>
      </c>
      <c r="C116" s="141">
        <f t="shared" si="13"/>
        <v>1</v>
      </c>
      <c r="D116" s="141">
        <f t="shared" si="13"/>
        <v>3</v>
      </c>
      <c r="E116" s="141">
        <f t="shared" si="13"/>
        <v>9</v>
      </c>
      <c r="F116" s="141">
        <f t="shared" si="13"/>
        <v>9</v>
      </c>
      <c r="G116" s="141">
        <f t="shared" si="13"/>
        <v>12</v>
      </c>
      <c r="H116" s="141">
        <f t="shared" si="13"/>
        <v>14</v>
      </c>
      <c r="I116" s="141">
        <f t="shared" si="13"/>
        <v>26</v>
      </c>
      <c r="J116" s="141">
        <f t="shared" si="13"/>
        <v>25</v>
      </c>
      <c r="K116" s="141">
        <f t="shared" si="13"/>
        <v>48</v>
      </c>
      <c r="L116" s="141">
        <f t="shared" si="13"/>
        <v>106</v>
      </c>
      <c r="M116" s="141">
        <f t="shared" si="13"/>
        <v>109</v>
      </c>
      <c r="N116" s="141">
        <f t="shared" si="13"/>
        <v>97</v>
      </c>
      <c r="O116" s="141">
        <f t="shared" si="13"/>
        <v>97</v>
      </c>
      <c r="P116" s="141">
        <f t="shared" si="13"/>
        <v>85</v>
      </c>
      <c r="Q116" s="141">
        <f t="shared" si="13"/>
        <v>49</v>
      </c>
      <c r="R116" s="141">
        <f t="shared" si="13"/>
        <v>39</v>
      </c>
      <c r="S116" s="141">
        <f t="shared" si="13"/>
        <v>1</v>
      </c>
      <c r="T116" s="384"/>
    </row>
    <row r="117" spans="1:20" s="250" customFormat="1" ht="11.25" customHeight="1">
      <c r="A117" s="137" t="s">
        <v>179</v>
      </c>
      <c r="B117" s="141">
        <f t="shared" ref="B117:S117" si="14">SUM(B27,B57,B87)</f>
        <v>3773</v>
      </c>
      <c r="C117" s="141">
        <f t="shared" si="14"/>
        <v>11</v>
      </c>
      <c r="D117" s="141">
        <f t="shared" si="14"/>
        <v>25</v>
      </c>
      <c r="E117" s="141">
        <f t="shared" si="14"/>
        <v>35</v>
      </c>
      <c r="F117" s="141">
        <f t="shared" si="14"/>
        <v>35</v>
      </c>
      <c r="G117" s="141">
        <f t="shared" si="14"/>
        <v>45</v>
      </c>
      <c r="H117" s="141">
        <f t="shared" si="14"/>
        <v>45</v>
      </c>
      <c r="I117" s="141">
        <f t="shared" si="14"/>
        <v>78</v>
      </c>
      <c r="J117" s="141">
        <f t="shared" si="14"/>
        <v>149</v>
      </c>
      <c r="K117" s="141">
        <f t="shared" si="14"/>
        <v>275</v>
      </c>
      <c r="L117" s="141">
        <f t="shared" si="14"/>
        <v>555</v>
      </c>
      <c r="M117" s="141">
        <f t="shared" si="14"/>
        <v>639</v>
      </c>
      <c r="N117" s="141">
        <f t="shared" si="14"/>
        <v>598</v>
      </c>
      <c r="O117" s="141">
        <f t="shared" si="14"/>
        <v>529</v>
      </c>
      <c r="P117" s="141">
        <f t="shared" si="14"/>
        <v>364</v>
      </c>
      <c r="Q117" s="141">
        <f t="shared" si="14"/>
        <v>204</v>
      </c>
      <c r="R117" s="141">
        <f t="shared" si="14"/>
        <v>167</v>
      </c>
      <c r="S117" s="141">
        <f t="shared" si="14"/>
        <v>19</v>
      </c>
      <c r="T117" s="384"/>
    </row>
    <row r="118" spans="1:20" s="253" customFormat="1" ht="11.25" customHeight="1">
      <c r="A118" s="164" t="s">
        <v>237</v>
      </c>
      <c r="B118" s="165">
        <f t="shared" ref="B118:S118" si="15">SUM(B28,B58,B88)</f>
        <v>1262</v>
      </c>
      <c r="C118" s="165">
        <f t="shared" si="15"/>
        <v>4</v>
      </c>
      <c r="D118" s="165">
        <f t="shared" si="15"/>
        <v>10</v>
      </c>
      <c r="E118" s="165">
        <f t="shared" si="15"/>
        <v>12</v>
      </c>
      <c r="F118" s="165">
        <f t="shared" si="15"/>
        <v>8</v>
      </c>
      <c r="G118" s="165">
        <f t="shared" si="15"/>
        <v>11</v>
      </c>
      <c r="H118" s="165">
        <f t="shared" si="15"/>
        <v>10</v>
      </c>
      <c r="I118" s="165">
        <f t="shared" si="15"/>
        <v>12</v>
      </c>
      <c r="J118" s="165">
        <f t="shared" si="15"/>
        <v>35</v>
      </c>
      <c r="K118" s="165">
        <f t="shared" si="15"/>
        <v>65</v>
      </c>
      <c r="L118" s="165">
        <f t="shared" si="15"/>
        <v>174</v>
      </c>
      <c r="M118" s="165">
        <f t="shared" si="15"/>
        <v>269</v>
      </c>
      <c r="N118" s="165">
        <f t="shared" si="15"/>
        <v>229</v>
      </c>
      <c r="O118" s="165">
        <f t="shared" si="15"/>
        <v>220</v>
      </c>
      <c r="P118" s="165">
        <f t="shared" si="15"/>
        <v>119</v>
      </c>
      <c r="Q118" s="165">
        <f t="shared" si="15"/>
        <v>55</v>
      </c>
      <c r="R118" s="165">
        <f t="shared" si="15"/>
        <v>22</v>
      </c>
      <c r="S118" s="165">
        <f t="shared" si="15"/>
        <v>7</v>
      </c>
      <c r="T118" s="387"/>
    </row>
    <row r="119" spans="1:20" s="250" customFormat="1" ht="11.25" customHeight="1">
      <c r="A119" s="137"/>
      <c r="B119" s="141"/>
      <c r="C119" s="141"/>
      <c r="D119" s="141"/>
      <c r="E119" s="141"/>
      <c r="F119" s="141"/>
      <c r="G119" s="141"/>
      <c r="H119" s="141"/>
      <c r="I119" s="141"/>
      <c r="J119" s="141"/>
      <c r="K119" s="141"/>
      <c r="L119" s="141"/>
      <c r="M119" s="141"/>
      <c r="N119" s="141"/>
      <c r="O119" s="141"/>
      <c r="P119" s="141"/>
      <c r="Q119" s="141"/>
      <c r="R119" s="141"/>
      <c r="S119" s="141"/>
      <c r="T119" s="384"/>
    </row>
    <row r="120" spans="1:20" s="250" customFormat="1" ht="11.25" customHeight="1">
      <c r="A120" s="137" t="s">
        <v>180</v>
      </c>
      <c r="B120" s="141">
        <f t="shared" ref="B120:S120" si="16">SUM(B30,B60,B90)</f>
        <v>691</v>
      </c>
      <c r="C120" s="141">
        <f t="shared" si="16"/>
        <v>1</v>
      </c>
      <c r="D120" s="141">
        <f t="shared" si="16"/>
        <v>4</v>
      </c>
      <c r="E120" s="141">
        <f t="shared" si="16"/>
        <v>7</v>
      </c>
      <c r="F120" s="141">
        <f t="shared" si="16"/>
        <v>7</v>
      </c>
      <c r="G120" s="141">
        <f t="shared" si="16"/>
        <v>7</v>
      </c>
      <c r="H120" s="141">
        <f t="shared" si="16"/>
        <v>6</v>
      </c>
      <c r="I120" s="141">
        <f t="shared" si="16"/>
        <v>5</v>
      </c>
      <c r="J120" s="141">
        <f t="shared" si="16"/>
        <v>36</v>
      </c>
      <c r="K120" s="141">
        <f t="shared" si="16"/>
        <v>66</v>
      </c>
      <c r="L120" s="141">
        <f t="shared" si="16"/>
        <v>92</v>
      </c>
      <c r="M120" s="141">
        <f t="shared" si="16"/>
        <v>112</v>
      </c>
      <c r="N120" s="141">
        <f t="shared" si="16"/>
        <v>108</v>
      </c>
      <c r="O120" s="141">
        <f t="shared" si="16"/>
        <v>76</v>
      </c>
      <c r="P120" s="141">
        <f t="shared" si="16"/>
        <v>76</v>
      </c>
      <c r="Q120" s="141">
        <f t="shared" si="16"/>
        <v>48</v>
      </c>
      <c r="R120" s="141">
        <f t="shared" si="16"/>
        <v>33</v>
      </c>
      <c r="S120" s="141">
        <f t="shared" si="16"/>
        <v>7</v>
      </c>
      <c r="T120" s="384"/>
    </row>
    <row r="121" spans="1:20" s="250" customFormat="1" ht="11.25" customHeight="1">
      <c r="A121" s="137" t="s">
        <v>181</v>
      </c>
      <c r="B121" s="141">
        <f t="shared" ref="B121:S121" si="17">SUM(B31,B61,B91)</f>
        <v>598</v>
      </c>
      <c r="C121" s="141">
        <f t="shared" si="17"/>
        <v>1</v>
      </c>
      <c r="D121" s="141">
        <f t="shared" si="17"/>
        <v>6</v>
      </c>
      <c r="E121" s="141">
        <f t="shared" si="17"/>
        <v>2</v>
      </c>
      <c r="F121" s="141">
        <f t="shared" si="17"/>
        <v>7</v>
      </c>
      <c r="G121" s="141">
        <f t="shared" si="17"/>
        <v>4</v>
      </c>
      <c r="H121" s="141">
        <f t="shared" si="17"/>
        <v>13</v>
      </c>
      <c r="I121" s="141">
        <f t="shared" si="17"/>
        <v>19</v>
      </c>
      <c r="J121" s="141">
        <f t="shared" si="17"/>
        <v>34</v>
      </c>
      <c r="K121" s="141">
        <f t="shared" si="17"/>
        <v>42</v>
      </c>
      <c r="L121" s="141">
        <f t="shared" si="17"/>
        <v>92</v>
      </c>
      <c r="M121" s="141">
        <f t="shared" si="17"/>
        <v>97</v>
      </c>
      <c r="N121" s="141">
        <f t="shared" si="17"/>
        <v>70</v>
      </c>
      <c r="O121" s="141">
        <f t="shared" si="17"/>
        <v>79</v>
      </c>
      <c r="P121" s="141">
        <f t="shared" si="17"/>
        <v>66</v>
      </c>
      <c r="Q121" s="141">
        <f t="shared" si="17"/>
        <v>26</v>
      </c>
      <c r="R121" s="141">
        <f t="shared" si="17"/>
        <v>38</v>
      </c>
      <c r="S121" s="141">
        <f t="shared" si="17"/>
        <v>2</v>
      </c>
      <c r="T121" s="384"/>
    </row>
    <row r="122" spans="1:20" s="250" customFormat="1" ht="11.25" customHeight="1">
      <c r="A122" s="137" t="s">
        <v>182</v>
      </c>
      <c r="B122" s="141">
        <f t="shared" ref="B122:S122" si="18">SUM(B32,B62,B92)</f>
        <v>722</v>
      </c>
      <c r="C122" s="141">
        <f t="shared" si="18"/>
        <v>1</v>
      </c>
      <c r="D122" s="141">
        <f t="shared" si="18"/>
        <v>1</v>
      </c>
      <c r="E122" s="141">
        <f t="shared" si="18"/>
        <v>7</v>
      </c>
      <c r="F122" s="141">
        <f t="shared" si="18"/>
        <v>11</v>
      </c>
      <c r="G122" s="141">
        <f t="shared" si="18"/>
        <v>11</v>
      </c>
      <c r="H122" s="141">
        <f t="shared" si="18"/>
        <v>6</v>
      </c>
      <c r="I122" s="141">
        <f t="shared" si="18"/>
        <v>9</v>
      </c>
      <c r="J122" s="141">
        <f t="shared" si="18"/>
        <v>22</v>
      </c>
      <c r="K122" s="141">
        <f t="shared" si="18"/>
        <v>56</v>
      </c>
      <c r="L122" s="141">
        <f t="shared" si="18"/>
        <v>105</v>
      </c>
      <c r="M122" s="141">
        <f t="shared" si="18"/>
        <v>139</v>
      </c>
      <c r="N122" s="141">
        <f t="shared" si="18"/>
        <v>107</v>
      </c>
      <c r="O122" s="141">
        <f t="shared" si="18"/>
        <v>96</v>
      </c>
      <c r="P122" s="141">
        <f t="shared" si="18"/>
        <v>71</v>
      </c>
      <c r="Q122" s="141">
        <f t="shared" si="18"/>
        <v>36</v>
      </c>
      <c r="R122" s="141">
        <f t="shared" si="18"/>
        <v>44</v>
      </c>
      <c r="S122" s="141">
        <f t="shared" si="18"/>
        <v>0</v>
      </c>
      <c r="T122" s="384"/>
    </row>
    <row r="123" spans="1:20" s="250" customFormat="1" ht="11.25" customHeight="1">
      <c r="A123" s="137" t="s">
        <v>183</v>
      </c>
      <c r="B123" s="141">
        <f t="shared" ref="B123:S123" si="19">SUM(B33,B63,B93)</f>
        <v>719</v>
      </c>
      <c r="C123" s="141">
        <f t="shared" si="19"/>
        <v>1</v>
      </c>
      <c r="D123" s="141">
        <f t="shared" si="19"/>
        <v>2</v>
      </c>
      <c r="E123" s="141">
        <f t="shared" si="19"/>
        <v>4</v>
      </c>
      <c r="F123" s="141">
        <f t="shared" si="19"/>
        <v>9</v>
      </c>
      <c r="G123" s="141">
        <f t="shared" si="19"/>
        <v>15</v>
      </c>
      <c r="H123" s="141">
        <f t="shared" si="19"/>
        <v>13</v>
      </c>
      <c r="I123" s="141">
        <f t="shared" si="19"/>
        <v>19</v>
      </c>
      <c r="J123" s="141">
        <f t="shared" si="19"/>
        <v>44</v>
      </c>
      <c r="K123" s="141">
        <f t="shared" si="19"/>
        <v>77</v>
      </c>
      <c r="L123" s="141">
        <f t="shared" si="19"/>
        <v>114</v>
      </c>
      <c r="M123" s="141">
        <f t="shared" si="19"/>
        <v>111</v>
      </c>
      <c r="N123" s="141">
        <f t="shared" si="19"/>
        <v>69</v>
      </c>
      <c r="O123" s="141">
        <f t="shared" si="19"/>
        <v>76</v>
      </c>
      <c r="P123" s="141">
        <f t="shared" si="19"/>
        <v>65</v>
      </c>
      <c r="Q123" s="141">
        <f t="shared" si="19"/>
        <v>63</v>
      </c>
      <c r="R123" s="141">
        <f t="shared" si="19"/>
        <v>35</v>
      </c>
      <c r="S123" s="141">
        <f t="shared" si="19"/>
        <v>2</v>
      </c>
      <c r="T123" s="384"/>
    </row>
    <row r="124" spans="1:20" s="250" customFormat="1" ht="11.25" customHeight="1">
      <c r="A124" s="137" t="s">
        <v>184</v>
      </c>
      <c r="B124" s="141">
        <f t="shared" ref="B124:S124" si="20">SUM(B34,B64,B94)</f>
        <v>526</v>
      </c>
      <c r="C124" s="141">
        <f t="shared" si="20"/>
        <v>3</v>
      </c>
      <c r="D124" s="141">
        <f t="shared" si="20"/>
        <v>5</v>
      </c>
      <c r="E124" s="141">
        <f t="shared" si="20"/>
        <v>6</v>
      </c>
      <c r="F124" s="141">
        <f t="shared" si="20"/>
        <v>1</v>
      </c>
      <c r="G124" s="141">
        <f t="shared" si="20"/>
        <v>11</v>
      </c>
      <c r="H124" s="141">
        <f t="shared" si="20"/>
        <v>3</v>
      </c>
      <c r="I124" s="141">
        <f t="shared" si="20"/>
        <v>11</v>
      </c>
      <c r="J124" s="141">
        <f t="shared" si="20"/>
        <v>20</v>
      </c>
      <c r="K124" s="141">
        <f t="shared" si="20"/>
        <v>52</v>
      </c>
      <c r="L124" s="141">
        <f t="shared" si="20"/>
        <v>77</v>
      </c>
      <c r="M124" s="141">
        <f t="shared" si="20"/>
        <v>68</v>
      </c>
      <c r="N124" s="141">
        <f t="shared" si="20"/>
        <v>72</v>
      </c>
      <c r="O124" s="141">
        <f t="shared" si="20"/>
        <v>60</v>
      </c>
      <c r="P124" s="141">
        <f t="shared" si="20"/>
        <v>60</v>
      </c>
      <c r="Q124" s="141">
        <f t="shared" si="20"/>
        <v>39</v>
      </c>
      <c r="R124" s="141">
        <f t="shared" si="20"/>
        <v>34</v>
      </c>
      <c r="S124" s="141">
        <f t="shared" si="20"/>
        <v>4</v>
      </c>
      <c r="T124" s="384"/>
    </row>
    <row r="125" spans="1:20" s="250" customFormat="1" ht="11.25" customHeight="1">
      <c r="A125" s="137"/>
      <c r="B125" s="141"/>
      <c r="C125" s="141"/>
      <c r="D125" s="141"/>
      <c r="E125" s="141"/>
      <c r="F125" s="141"/>
      <c r="G125" s="141"/>
      <c r="H125" s="141"/>
      <c r="I125" s="141"/>
      <c r="J125" s="141"/>
      <c r="K125" s="141"/>
      <c r="L125" s="141"/>
      <c r="M125" s="141"/>
      <c r="N125" s="141"/>
      <c r="O125" s="141"/>
      <c r="P125" s="141"/>
      <c r="Q125" s="141"/>
      <c r="R125" s="141"/>
      <c r="S125" s="141"/>
      <c r="T125" s="384"/>
    </row>
    <row r="126" spans="1:20" s="250" customFormat="1" ht="11.25" customHeight="1">
      <c r="A126" s="137" t="s">
        <v>185</v>
      </c>
      <c r="B126" s="141">
        <f t="shared" ref="B126:S126" si="21">SUM(B36,B66,B96)</f>
        <v>651</v>
      </c>
      <c r="C126" s="141">
        <f t="shared" si="21"/>
        <v>4</v>
      </c>
      <c r="D126" s="141">
        <f t="shared" si="21"/>
        <v>5</v>
      </c>
      <c r="E126" s="141">
        <f t="shared" si="21"/>
        <v>5</v>
      </c>
      <c r="F126" s="141">
        <f t="shared" si="21"/>
        <v>7</v>
      </c>
      <c r="G126" s="141">
        <f t="shared" si="21"/>
        <v>4</v>
      </c>
      <c r="H126" s="141">
        <f t="shared" si="21"/>
        <v>4</v>
      </c>
      <c r="I126" s="141">
        <f t="shared" si="21"/>
        <v>15</v>
      </c>
      <c r="J126" s="141">
        <f t="shared" si="21"/>
        <v>32</v>
      </c>
      <c r="K126" s="141">
        <f t="shared" si="21"/>
        <v>45</v>
      </c>
      <c r="L126" s="141">
        <f t="shared" si="21"/>
        <v>79</v>
      </c>
      <c r="M126" s="141">
        <f t="shared" si="21"/>
        <v>108</v>
      </c>
      <c r="N126" s="141">
        <f t="shared" si="21"/>
        <v>79</v>
      </c>
      <c r="O126" s="141">
        <f t="shared" si="21"/>
        <v>82</v>
      </c>
      <c r="P126" s="141">
        <f t="shared" si="21"/>
        <v>70</v>
      </c>
      <c r="Q126" s="141">
        <f t="shared" si="21"/>
        <v>66</v>
      </c>
      <c r="R126" s="141">
        <f t="shared" si="21"/>
        <v>40</v>
      </c>
      <c r="S126" s="141">
        <f t="shared" si="21"/>
        <v>6</v>
      </c>
      <c r="T126" s="384"/>
    </row>
    <row r="127" spans="1:20" s="250" customFormat="1" ht="11.25" customHeight="1">
      <c r="A127" s="137" t="s">
        <v>186</v>
      </c>
      <c r="B127" s="141">
        <f t="shared" ref="B127:S127" si="22">SUM(B37,B67,B97)</f>
        <v>408</v>
      </c>
      <c r="C127" s="141">
        <f t="shared" si="22"/>
        <v>1</v>
      </c>
      <c r="D127" s="141">
        <f t="shared" si="22"/>
        <v>4</v>
      </c>
      <c r="E127" s="141">
        <f t="shared" si="22"/>
        <v>3</v>
      </c>
      <c r="F127" s="141">
        <f t="shared" si="22"/>
        <v>10</v>
      </c>
      <c r="G127" s="141">
        <f t="shared" si="22"/>
        <v>4</v>
      </c>
      <c r="H127" s="141">
        <f t="shared" si="22"/>
        <v>7</v>
      </c>
      <c r="I127" s="141">
        <f t="shared" si="22"/>
        <v>2</v>
      </c>
      <c r="J127" s="141">
        <f t="shared" si="22"/>
        <v>16</v>
      </c>
      <c r="K127" s="141">
        <f t="shared" si="22"/>
        <v>30</v>
      </c>
      <c r="L127" s="141">
        <f t="shared" si="22"/>
        <v>47</v>
      </c>
      <c r="M127" s="141">
        <f t="shared" si="22"/>
        <v>62</v>
      </c>
      <c r="N127" s="141">
        <f t="shared" si="22"/>
        <v>58</v>
      </c>
      <c r="O127" s="141">
        <f t="shared" si="22"/>
        <v>44</v>
      </c>
      <c r="P127" s="141">
        <f t="shared" si="22"/>
        <v>51</v>
      </c>
      <c r="Q127" s="141">
        <f t="shared" si="22"/>
        <v>39</v>
      </c>
      <c r="R127" s="141">
        <f t="shared" si="22"/>
        <v>25</v>
      </c>
      <c r="S127" s="141">
        <f t="shared" si="22"/>
        <v>5</v>
      </c>
      <c r="T127" s="384"/>
    </row>
    <row r="128" spans="1:20" s="250" customFormat="1" ht="11.25" customHeight="1">
      <c r="A128" s="137" t="s">
        <v>187</v>
      </c>
      <c r="B128" s="141">
        <f t="shared" ref="B128:S128" si="23">SUM(B38,B68,B98)</f>
        <v>586</v>
      </c>
      <c r="C128" s="141">
        <f t="shared" si="23"/>
        <v>1</v>
      </c>
      <c r="D128" s="141">
        <f t="shared" si="23"/>
        <v>5</v>
      </c>
      <c r="E128" s="141">
        <f t="shared" si="23"/>
        <v>7</v>
      </c>
      <c r="F128" s="141">
        <f t="shared" si="23"/>
        <v>5</v>
      </c>
      <c r="G128" s="141">
        <f t="shared" si="23"/>
        <v>9</v>
      </c>
      <c r="H128" s="141">
        <f t="shared" si="23"/>
        <v>10</v>
      </c>
      <c r="I128" s="141">
        <f t="shared" si="23"/>
        <v>20</v>
      </c>
      <c r="J128" s="141">
        <f t="shared" si="23"/>
        <v>28</v>
      </c>
      <c r="K128" s="141">
        <f t="shared" si="23"/>
        <v>48</v>
      </c>
      <c r="L128" s="141">
        <f t="shared" si="23"/>
        <v>81</v>
      </c>
      <c r="M128" s="141">
        <f t="shared" si="23"/>
        <v>88</v>
      </c>
      <c r="N128" s="141">
        <f t="shared" si="23"/>
        <v>83</v>
      </c>
      <c r="O128" s="141">
        <f t="shared" si="23"/>
        <v>68</v>
      </c>
      <c r="P128" s="141">
        <f t="shared" si="23"/>
        <v>52</v>
      </c>
      <c r="Q128" s="141">
        <f t="shared" si="23"/>
        <v>47</v>
      </c>
      <c r="R128" s="141">
        <f t="shared" si="23"/>
        <v>31</v>
      </c>
      <c r="S128" s="141">
        <f t="shared" si="23"/>
        <v>3</v>
      </c>
      <c r="T128" s="384"/>
    </row>
    <row r="129" spans="1:20" s="250" customFormat="1" ht="11.25" customHeight="1">
      <c r="A129" s="248" t="s">
        <v>188</v>
      </c>
      <c r="B129" s="148">
        <f t="shared" ref="B129:S129" si="24">SUM(B39,B69,B99)</f>
        <v>709</v>
      </c>
      <c r="C129" s="148">
        <f t="shared" si="24"/>
        <v>0</v>
      </c>
      <c r="D129" s="148">
        <f t="shared" si="24"/>
        <v>7</v>
      </c>
      <c r="E129" s="148">
        <f t="shared" si="24"/>
        <v>3</v>
      </c>
      <c r="F129" s="148">
        <f t="shared" si="24"/>
        <v>9</v>
      </c>
      <c r="G129" s="148">
        <f t="shared" si="24"/>
        <v>22</v>
      </c>
      <c r="H129" s="148">
        <f t="shared" si="24"/>
        <v>18</v>
      </c>
      <c r="I129" s="148">
        <f t="shared" si="24"/>
        <v>15</v>
      </c>
      <c r="J129" s="148">
        <f t="shared" si="24"/>
        <v>27</v>
      </c>
      <c r="K129" s="148">
        <f t="shared" si="24"/>
        <v>54</v>
      </c>
      <c r="L129" s="148">
        <f t="shared" si="24"/>
        <v>113</v>
      </c>
      <c r="M129" s="148">
        <f t="shared" si="24"/>
        <v>99</v>
      </c>
      <c r="N129" s="148">
        <f t="shared" si="24"/>
        <v>109</v>
      </c>
      <c r="O129" s="148">
        <f t="shared" si="24"/>
        <v>85</v>
      </c>
      <c r="P129" s="148">
        <f t="shared" si="24"/>
        <v>70</v>
      </c>
      <c r="Q129" s="148">
        <f t="shared" si="24"/>
        <v>46</v>
      </c>
      <c r="R129" s="148">
        <f t="shared" si="24"/>
        <v>31</v>
      </c>
      <c r="S129" s="148">
        <f t="shared" si="24"/>
        <v>1</v>
      </c>
      <c r="T129" s="384"/>
    </row>
    <row r="131" spans="1:20">
      <c r="B131" s="328"/>
      <c r="C131" s="328"/>
      <c r="D131" s="328"/>
      <c r="E131" s="328"/>
      <c r="F131" s="328"/>
      <c r="G131" s="328"/>
      <c r="H131" s="328"/>
      <c r="I131" s="328"/>
      <c r="J131" s="328"/>
      <c r="K131" s="328"/>
      <c r="L131" s="328"/>
      <c r="M131" s="328"/>
      <c r="N131" s="328"/>
      <c r="O131" s="328"/>
      <c r="P131" s="328"/>
      <c r="Q131" s="328"/>
      <c r="R131" s="328"/>
      <c r="S131" s="328"/>
    </row>
    <row r="132" spans="1:20">
      <c r="B132" s="328"/>
      <c r="C132" s="328"/>
      <c r="D132" s="328"/>
      <c r="E132" s="328"/>
      <c r="F132" s="328"/>
      <c r="G132" s="328"/>
      <c r="H132" s="328"/>
      <c r="I132" s="328"/>
      <c r="J132" s="328"/>
      <c r="K132" s="328"/>
      <c r="L132" s="328"/>
      <c r="M132" s="328"/>
      <c r="N132" s="328"/>
      <c r="O132" s="328"/>
      <c r="P132" s="328"/>
      <c r="Q132" s="328"/>
      <c r="R132" s="328"/>
      <c r="S132" s="328"/>
    </row>
    <row r="133" spans="1:20">
      <c r="B133" s="328"/>
      <c r="C133" s="328"/>
      <c r="D133" s="328"/>
      <c r="E133" s="328"/>
      <c r="F133" s="328"/>
      <c r="G133" s="328"/>
      <c r="H133" s="328"/>
      <c r="I133" s="328"/>
      <c r="J133" s="328"/>
      <c r="K133" s="328"/>
      <c r="L133" s="328"/>
      <c r="M133" s="328"/>
      <c r="N133" s="328"/>
      <c r="O133" s="328"/>
      <c r="P133" s="328"/>
      <c r="Q133" s="328"/>
      <c r="R133" s="328"/>
      <c r="S133" s="328"/>
    </row>
    <row r="134" spans="1:20">
      <c r="B134" s="328"/>
      <c r="C134" s="328"/>
      <c r="D134" s="328"/>
      <c r="E134" s="328"/>
      <c r="F134" s="328"/>
      <c r="G134" s="328"/>
      <c r="H134" s="328"/>
      <c r="I134" s="328"/>
      <c r="J134" s="328"/>
      <c r="K134" s="328"/>
      <c r="L134" s="328"/>
      <c r="M134" s="328"/>
      <c r="N134" s="328"/>
      <c r="O134" s="328"/>
      <c r="P134" s="328"/>
      <c r="Q134" s="328"/>
      <c r="R134" s="328"/>
      <c r="S134" s="328"/>
    </row>
    <row r="135" spans="1:20">
      <c r="B135" s="328"/>
      <c r="C135" s="328"/>
      <c r="D135" s="328"/>
      <c r="E135" s="328"/>
      <c r="F135" s="328"/>
      <c r="G135" s="328"/>
      <c r="H135" s="328"/>
      <c r="I135" s="328"/>
      <c r="J135" s="328"/>
      <c r="K135" s="328"/>
      <c r="L135" s="328"/>
      <c r="M135" s="328"/>
      <c r="N135" s="328"/>
      <c r="O135" s="328"/>
      <c r="P135" s="328"/>
      <c r="Q135" s="328"/>
      <c r="R135" s="328"/>
      <c r="S135" s="328"/>
    </row>
    <row r="136" spans="1:20">
      <c r="B136" s="328"/>
      <c r="C136" s="328"/>
      <c r="D136" s="328"/>
      <c r="E136" s="328"/>
      <c r="F136" s="328"/>
      <c r="G136" s="328"/>
      <c r="H136" s="328"/>
      <c r="I136" s="328"/>
      <c r="J136" s="328"/>
      <c r="K136" s="328"/>
      <c r="L136" s="328"/>
      <c r="M136" s="328"/>
      <c r="N136" s="328"/>
      <c r="O136" s="328"/>
      <c r="P136" s="328"/>
      <c r="Q136" s="328"/>
      <c r="R136" s="328"/>
      <c r="S136" s="328"/>
    </row>
    <row r="137" spans="1:20">
      <c r="B137" s="328"/>
      <c r="C137" s="328"/>
      <c r="D137" s="328"/>
      <c r="E137" s="328"/>
      <c r="F137" s="328"/>
      <c r="G137" s="328"/>
      <c r="H137" s="328"/>
      <c r="I137" s="328"/>
      <c r="J137" s="328"/>
      <c r="K137" s="328"/>
      <c r="L137" s="328"/>
      <c r="M137" s="328"/>
      <c r="N137" s="328"/>
      <c r="O137" s="328"/>
      <c r="P137" s="328"/>
      <c r="Q137" s="328"/>
      <c r="R137" s="328"/>
      <c r="S137" s="328"/>
    </row>
    <row r="138" spans="1:20">
      <c r="B138" s="328"/>
      <c r="C138" s="328"/>
      <c r="D138" s="328"/>
      <c r="E138" s="328"/>
      <c r="F138" s="328"/>
      <c r="G138" s="328"/>
      <c r="H138" s="328"/>
      <c r="I138" s="328"/>
      <c r="J138" s="328"/>
      <c r="K138" s="328"/>
      <c r="L138" s="328"/>
      <c r="M138" s="328"/>
      <c r="N138" s="328"/>
      <c r="O138" s="328"/>
      <c r="P138" s="328"/>
      <c r="Q138" s="328"/>
      <c r="R138" s="328"/>
      <c r="S138" s="328"/>
    </row>
    <row r="139" spans="1:20">
      <c r="B139" s="328"/>
      <c r="C139" s="328"/>
      <c r="D139" s="328"/>
      <c r="E139" s="328"/>
      <c r="F139" s="328"/>
      <c r="G139" s="328"/>
      <c r="H139" s="328"/>
      <c r="I139" s="328"/>
      <c r="J139" s="328"/>
      <c r="K139" s="328"/>
      <c r="L139" s="328"/>
      <c r="M139" s="328"/>
      <c r="N139" s="328"/>
      <c r="O139" s="328"/>
      <c r="P139" s="328"/>
      <c r="Q139" s="328"/>
      <c r="R139" s="328"/>
      <c r="S139" s="328"/>
    </row>
    <row r="140" spans="1:20">
      <c r="B140" s="328"/>
      <c r="C140" s="328"/>
      <c r="D140" s="328"/>
      <c r="E140" s="328"/>
      <c r="F140" s="328"/>
      <c r="G140" s="328"/>
      <c r="H140" s="328"/>
      <c r="I140" s="328"/>
      <c r="J140" s="328"/>
      <c r="K140" s="328"/>
      <c r="L140" s="328"/>
      <c r="M140" s="328"/>
      <c r="N140" s="328"/>
      <c r="O140" s="328"/>
      <c r="P140" s="328"/>
      <c r="Q140" s="328"/>
      <c r="R140" s="328"/>
      <c r="S140" s="328"/>
    </row>
    <row r="141" spans="1:20">
      <c r="B141" s="328"/>
      <c r="C141" s="328"/>
      <c r="D141" s="328"/>
      <c r="E141" s="328"/>
      <c r="F141" s="328"/>
      <c r="G141" s="328"/>
      <c r="H141" s="328"/>
      <c r="I141" s="328"/>
      <c r="J141" s="328"/>
      <c r="K141" s="328"/>
      <c r="L141" s="328"/>
      <c r="M141" s="328"/>
      <c r="N141" s="328"/>
      <c r="O141" s="328"/>
      <c r="P141" s="328"/>
      <c r="Q141" s="328"/>
      <c r="R141" s="328"/>
      <c r="S141" s="328"/>
    </row>
    <row r="142" spans="1:20">
      <c r="B142" s="328"/>
      <c r="C142" s="328"/>
      <c r="D142" s="328"/>
      <c r="E142" s="328"/>
      <c r="F142" s="328"/>
      <c r="G142" s="328"/>
      <c r="H142" s="328"/>
      <c r="I142" s="328"/>
      <c r="J142" s="328"/>
      <c r="K142" s="328"/>
      <c r="L142" s="328"/>
      <c r="M142" s="328"/>
      <c r="N142" s="328"/>
      <c r="O142" s="328"/>
      <c r="P142" s="328"/>
      <c r="Q142" s="328"/>
      <c r="R142" s="328"/>
      <c r="S142" s="328"/>
    </row>
    <row r="143" spans="1:20">
      <c r="B143" s="328"/>
      <c r="C143" s="328"/>
      <c r="D143" s="328"/>
      <c r="E143" s="328"/>
      <c r="F143" s="328"/>
      <c r="G143" s="328"/>
      <c r="H143" s="328"/>
      <c r="I143" s="328"/>
      <c r="J143" s="328"/>
      <c r="K143" s="328"/>
      <c r="L143" s="328"/>
      <c r="M143" s="328"/>
      <c r="N143" s="328"/>
      <c r="O143" s="328"/>
      <c r="P143" s="328"/>
      <c r="Q143" s="328"/>
      <c r="R143" s="328"/>
      <c r="S143" s="328"/>
    </row>
    <row r="144" spans="1:20">
      <c r="B144" s="328"/>
      <c r="C144" s="328"/>
      <c r="D144" s="328"/>
      <c r="E144" s="328"/>
      <c r="F144" s="328"/>
      <c r="G144" s="328"/>
      <c r="H144" s="328"/>
      <c r="I144" s="328"/>
      <c r="J144" s="328"/>
      <c r="K144" s="328"/>
      <c r="L144" s="328"/>
      <c r="M144" s="328"/>
      <c r="N144" s="328"/>
      <c r="O144" s="328"/>
      <c r="P144" s="328"/>
      <c r="Q144" s="328"/>
      <c r="R144" s="328"/>
      <c r="S144" s="328"/>
    </row>
    <row r="145" spans="2:19">
      <c r="B145" s="328"/>
      <c r="C145" s="328"/>
      <c r="D145" s="328"/>
      <c r="E145" s="328"/>
      <c r="F145" s="328"/>
      <c r="G145" s="328"/>
      <c r="H145" s="328"/>
      <c r="I145" s="328"/>
      <c r="J145" s="328"/>
      <c r="K145" s="328"/>
      <c r="L145" s="328"/>
      <c r="M145" s="328"/>
      <c r="N145" s="328"/>
      <c r="O145" s="328"/>
      <c r="P145" s="328"/>
      <c r="Q145" s="328"/>
      <c r="R145" s="328"/>
      <c r="S145" s="328"/>
    </row>
    <row r="146" spans="2:19">
      <c r="B146" s="328"/>
      <c r="C146" s="328"/>
      <c r="D146" s="328"/>
      <c r="E146" s="328"/>
      <c r="F146" s="328"/>
      <c r="G146" s="328"/>
      <c r="H146" s="328"/>
      <c r="I146" s="328"/>
      <c r="J146" s="328"/>
      <c r="K146" s="328"/>
      <c r="L146" s="328"/>
      <c r="M146" s="328"/>
      <c r="N146" s="328"/>
      <c r="O146" s="328"/>
      <c r="P146" s="328"/>
      <c r="Q146" s="328"/>
      <c r="R146" s="328"/>
      <c r="S146" s="328"/>
    </row>
    <row r="147" spans="2:19">
      <c r="B147" s="328"/>
      <c r="C147" s="328"/>
      <c r="D147" s="328"/>
      <c r="E147" s="328"/>
      <c r="F147" s="328"/>
      <c r="G147" s="328"/>
      <c r="H147" s="328"/>
      <c r="I147" s="328"/>
      <c r="J147" s="328"/>
      <c r="K147" s="328"/>
      <c r="L147" s="328"/>
      <c r="M147" s="328"/>
      <c r="N147" s="328"/>
      <c r="O147" s="328"/>
      <c r="P147" s="328"/>
      <c r="Q147" s="328"/>
      <c r="R147" s="328"/>
      <c r="S147" s="328"/>
    </row>
    <row r="148" spans="2:19">
      <c r="B148" s="328"/>
      <c r="C148" s="328"/>
      <c r="D148" s="328"/>
      <c r="E148" s="328"/>
      <c r="F148" s="328"/>
      <c r="G148" s="328"/>
      <c r="H148" s="328"/>
      <c r="I148" s="328"/>
      <c r="J148" s="328"/>
      <c r="K148" s="328"/>
      <c r="L148" s="328"/>
      <c r="M148" s="328"/>
      <c r="N148" s="328"/>
      <c r="O148" s="328"/>
      <c r="P148" s="328"/>
      <c r="Q148" s="328"/>
      <c r="R148" s="328"/>
      <c r="S148" s="328"/>
    </row>
    <row r="149" spans="2:19">
      <c r="B149" s="328"/>
      <c r="C149" s="328"/>
      <c r="D149" s="328"/>
      <c r="E149" s="328"/>
      <c r="F149" s="328"/>
      <c r="G149" s="328"/>
      <c r="H149" s="328"/>
      <c r="I149" s="328"/>
      <c r="J149" s="328"/>
      <c r="K149" s="328"/>
      <c r="L149" s="328"/>
      <c r="M149" s="328"/>
      <c r="N149" s="328"/>
      <c r="O149" s="328"/>
      <c r="P149" s="328"/>
      <c r="Q149" s="328"/>
      <c r="R149" s="328"/>
      <c r="S149" s="328"/>
    </row>
    <row r="150" spans="2:19">
      <c r="B150" s="328"/>
      <c r="C150" s="328"/>
      <c r="D150" s="328"/>
      <c r="E150" s="328"/>
      <c r="F150" s="328"/>
      <c r="G150" s="328"/>
      <c r="H150" s="328"/>
      <c r="I150" s="328"/>
      <c r="J150" s="328"/>
      <c r="K150" s="328"/>
      <c r="L150" s="328"/>
      <c r="M150" s="328"/>
      <c r="N150" s="328"/>
      <c r="O150" s="328"/>
      <c r="P150" s="328"/>
      <c r="Q150" s="328"/>
      <c r="R150" s="328"/>
      <c r="S150" s="328"/>
    </row>
    <row r="151" spans="2:19">
      <c r="B151" s="328"/>
      <c r="C151" s="328"/>
      <c r="D151" s="328"/>
      <c r="E151" s="328"/>
      <c r="F151" s="328"/>
      <c r="G151" s="328"/>
      <c r="H151" s="328"/>
      <c r="I151" s="328"/>
      <c r="J151" s="328"/>
      <c r="K151" s="328"/>
      <c r="L151" s="328"/>
      <c r="M151" s="328"/>
      <c r="N151" s="328"/>
      <c r="O151" s="328"/>
      <c r="P151" s="328"/>
      <c r="Q151" s="328"/>
      <c r="R151" s="328"/>
      <c r="S151" s="328"/>
    </row>
    <row r="152" spans="2:19">
      <c r="B152" s="328"/>
      <c r="C152" s="328"/>
      <c r="D152" s="328"/>
      <c r="E152" s="328"/>
      <c r="F152" s="328"/>
      <c r="G152" s="328"/>
      <c r="H152" s="328"/>
      <c r="I152" s="328"/>
      <c r="J152" s="328"/>
      <c r="K152" s="328"/>
      <c r="L152" s="328"/>
      <c r="M152" s="328"/>
      <c r="N152" s="328"/>
      <c r="O152" s="328"/>
      <c r="P152" s="328"/>
      <c r="Q152" s="328"/>
      <c r="R152" s="328"/>
      <c r="S152" s="328"/>
    </row>
    <row r="153" spans="2:19">
      <c r="B153" s="328"/>
      <c r="C153" s="328"/>
      <c r="D153" s="328"/>
      <c r="E153" s="328"/>
      <c r="F153" s="328"/>
      <c r="G153" s="328"/>
      <c r="H153" s="328"/>
      <c r="I153" s="328"/>
      <c r="J153" s="328"/>
      <c r="K153" s="328"/>
      <c r="L153" s="328"/>
      <c r="M153" s="328"/>
      <c r="N153" s="328"/>
      <c r="O153" s="328"/>
      <c r="P153" s="328"/>
      <c r="Q153" s="328"/>
      <c r="R153" s="328"/>
      <c r="S153" s="328"/>
    </row>
    <row r="154" spans="2:19">
      <c r="B154" s="328"/>
      <c r="C154" s="328"/>
      <c r="D154" s="328"/>
      <c r="E154" s="328"/>
      <c r="F154" s="328"/>
      <c r="G154" s="328"/>
      <c r="H154" s="328"/>
      <c r="I154" s="328"/>
      <c r="J154" s="328"/>
      <c r="K154" s="328"/>
      <c r="L154" s="328"/>
      <c r="M154" s="328"/>
      <c r="N154" s="328"/>
      <c r="O154" s="328"/>
      <c r="P154" s="328"/>
      <c r="Q154" s="328"/>
      <c r="R154" s="328"/>
      <c r="S154" s="328"/>
    </row>
    <row r="155" spans="2:19">
      <c r="B155" s="328"/>
      <c r="C155" s="328"/>
      <c r="D155" s="328"/>
      <c r="E155" s="328"/>
      <c r="F155" s="328"/>
      <c r="G155" s="328"/>
      <c r="H155" s="328"/>
      <c r="I155" s="328"/>
      <c r="J155" s="328"/>
      <c r="K155" s="328"/>
      <c r="L155" s="328"/>
      <c r="M155" s="328"/>
      <c r="N155" s="328"/>
      <c r="O155" s="328"/>
      <c r="P155" s="328"/>
      <c r="Q155" s="328"/>
      <c r="R155" s="328"/>
      <c r="S155" s="328"/>
    </row>
    <row r="156" spans="2:19">
      <c r="B156" s="328"/>
      <c r="C156" s="328"/>
      <c r="D156" s="328"/>
      <c r="E156" s="328"/>
      <c r="F156" s="328"/>
      <c r="G156" s="328"/>
      <c r="H156" s="328"/>
      <c r="I156" s="328"/>
      <c r="J156" s="328"/>
      <c r="K156" s="328"/>
      <c r="L156" s="328"/>
      <c r="M156" s="328"/>
      <c r="N156" s="328"/>
      <c r="O156" s="328"/>
      <c r="P156" s="328"/>
      <c r="Q156" s="328"/>
      <c r="R156" s="328"/>
      <c r="S156" s="328"/>
    </row>
    <row r="157" spans="2:19">
      <c r="B157" s="328"/>
      <c r="C157" s="328"/>
      <c r="D157" s="328"/>
      <c r="E157" s="328"/>
      <c r="F157" s="328"/>
      <c r="G157" s="328"/>
      <c r="H157" s="328"/>
      <c r="I157" s="328"/>
      <c r="J157" s="328"/>
      <c r="K157" s="328"/>
      <c r="L157" s="328"/>
      <c r="M157" s="328"/>
      <c r="N157" s="328"/>
      <c r="O157" s="328"/>
      <c r="P157" s="328"/>
      <c r="Q157" s="328"/>
      <c r="R157" s="328"/>
      <c r="S157" s="328"/>
    </row>
    <row r="158" spans="2:19">
      <c r="B158" s="328"/>
      <c r="C158" s="328"/>
      <c r="D158" s="328"/>
      <c r="E158" s="328"/>
      <c r="F158" s="328"/>
      <c r="G158" s="328"/>
      <c r="H158" s="328"/>
      <c r="I158" s="328"/>
      <c r="J158" s="328"/>
      <c r="K158" s="328"/>
      <c r="L158" s="328"/>
      <c r="M158" s="328"/>
      <c r="N158" s="328"/>
      <c r="O158" s="328"/>
      <c r="P158" s="328"/>
      <c r="Q158" s="328"/>
      <c r="R158" s="328"/>
      <c r="S158" s="328"/>
    </row>
    <row r="159" spans="2:19">
      <c r="B159" s="328"/>
      <c r="C159" s="328"/>
      <c r="D159" s="328"/>
      <c r="E159" s="328"/>
      <c r="F159" s="328"/>
      <c r="G159" s="328"/>
      <c r="H159" s="328"/>
      <c r="I159" s="328"/>
      <c r="J159" s="328"/>
      <c r="K159" s="328"/>
      <c r="L159" s="328"/>
      <c r="M159" s="328"/>
      <c r="N159" s="328"/>
      <c r="O159" s="328"/>
      <c r="P159" s="328"/>
      <c r="Q159" s="328"/>
      <c r="R159" s="328"/>
      <c r="S159" s="328"/>
    </row>
    <row r="160" spans="2:19">
      <c r="B160" s="328"/>
      <c r="C160" s="328"/>
      <c r="D160" s="328"/>
      <c r="E160" s="328"/>
      <c r="F160" s="328"/>
      <c r="G160" s="328"/>
      <c r="H160" s="328"/>
      <c r="I160" s="328"/>
      <c r="J160" s="328"/>
      <c r="K160" s="328"/>
      <c r="L160" s="328"/>
      <c r="M160" s="328"/>
      <c r="N160" s="328"/>
      <c r="O160" s="328"/>
      <c r="P160" s="328"/>
      <c r="Q160" s="328"/>
      <c r="R160" s="328"/>
      <c r="S160" s="328"/>
    </row>
    <row r="161" spans="2:19">
      <c r="B161" s="328"/>
      <c r="C161" s="328"/>
      <c r="D161" s="328"/>
      <c r="E161" s="328"/>
      <c r="F161" s="328"/>
      <c r="G161" s="328"/>
      <c r="H161" s="328"/>
      <c r="I161" s="328"/>
      <c r="J161" s="328"/>
      <c r="K161" s="328"/>
      <c r="L161" s="328"/>
      <c r="M161" s="328"/>
      <c r="N161" s="328"/>
      <c r="O161" s="328"/>
      <c r="P161" s="328"/>
      <c r="Q161" s="328"/>
      <c r="R161" s="328"/>
      <c r="S161" s="328"/>
    </row>
    <row r="162" spans="2:19">
      <c r="B162" s="328"/>
      <c r="C162" s="328"/>
      <c r="D162" s="328"/>
      <c r="E162" s="328"/>
      <c r="F162" s="328"/>
      <c r="G162" s="328"/>
      <c r="H162" s="328"/>
      <c r="I162" s="328"/>
      <c r="J162" s="328"/>
      <c r="K162" s="328"/>
      <c r="L162" s="328"/>
      <c r="M162" s="328"/>
      <c r="N162" s="328"/>
      <c r="O162" s="328"/>
      <c r="P162" s="328"/>
      <c r="Q162" s="328"/>
      <c r="R162" s="328"/>
      <c r="S162" s="328"/>
    </row>
    <row r="163" spans="2:19">
      <c r="B163" s="328"/>
      <c r="C163" s="328"/>
      <c r="D163" s="328"/>
      <c r="E163" s="328"/>
      <c r="F163" s="328"/>
      <c r="G163" s="328"/>
      <c r="H163" s="328"/>
      <c r="I163" s="328"/>
      <c r="J163" s="328"/>
      <c r="K163" s="328"/>
      <c r="L163" s="328"/>
      <c r="M163" s="328"/>
      <c r="N163" s="328"/>
      <c r="O163" s="328"/>
      <c r="P163" s="328"/>
      <c r="Q163" s="328"/>
      <c r="R163" s="328"/>
      <c r="S163" s="328"/>
    </row>
    <row r="164" spans="2:19">
      <c r="B164" s="328"/>
      <c r="C164" s="328"/>
      <c r="D164" s="328"/>
      <c r="E164" s="328"/>
      <c r="F164" s="328"/>
      <c r="G164" s="328"/>
      <c r="H164" s="328"/>
      <c r="I164" s="328"/>
      <c r="J164" s="328"/>
      <c r="K164" s="328"/>
      <c r="L164" s="328"/>
      <c r="M164" s="328"/>
      <c r="N164" s="328"/>
      <c r="O164" s="328"/>
      <c r="P164" s="328"/>
      <c r="Q164" s="328"/>
      <c r="R164" s="328"/>
      <c r="S164" s="328"/>
    </row>
    <row r="165" spans="2:19">
      <c r="B165" s="328"/>
      <c r="C165" s="328"/>
      <c r="D165" s="328"/>
      <c r="E165" s="328"/>
      <c r="F165" s="328"/>
      <c r="G165" s="328"/>
      <c r="H165" s="328"/>
      <c r="I165" s="328"/>
      <c r="J165" s="328"/>
      <c r="K165" s="328"/>
      <c r="L165" s="328"/>
      <c r="M165" s="328"/>
      <c r="N165" s="328"/>
      <c r="O165" s="328"/>
      <c r="P165" s="328"/>
      <c r="Q165" s="328"/>
      <c r="R165" s="328"/>
      <c r="S165" s="328"/>
    </row>
    <row r="166" spans="2:19">
      <c r="B166" s="328"/>
      <c r="C166" s="328"/>
      <c r="D166" s="328"/>
      <c r="E166" s="328"/>
      <c r="F166" s="328"/>
      <c r="G166" s="328"/>
      <c r="H166" s="328"/>
      <c r="I166" s="328"/>
      <c r="J166" s="328"/>
      <c r="K166" s="328"/>
      <c r="L166" s="328"/>
      <c r="M166" s="328"/>
      <c r="N166" s="328"/>
      <c r="O166" s="328"/>
      <c r="P166" s="328"/>
      <c r="Q166" s="328"/>
      <c r="R166" s="328"/>
      <c r="S166" s="328"/>
    </row>
    <row r="167" spans="2:19">
      <c r="B167" s="328"/>
      <c r="C167" s="328"/>
      <c r="D167" s="328"/>
      <c r="E167" s="328"/>
      <c r="F167" s="328"/>
      <c r="G167" s="328"/>
      <c r="H167" s="328"/>
      <c r="I167" s="328"/>
      <c r="J167" s="328"/>
      <c r="K167" s="328"/>
      <c r="L167" s="328"/>
      <c r="M167" s="328"/>
      <c r="N167" s="328"/>
      <c r="O167" s="328"/>
      <c r="P167" s="328"/>
      <c r="Q167" s="328"/>
      <c r="R167" s="328"/>
      <c r="S167" s="328"/>
    </row>
    <row r="168" spans="2:19">
      <c r="B168" s="328"/>
      <c r="C168" s="328"/>
      <c r="D168" s="328"/>
      <c r="E168" s="328"/>
      <c r="F168" s="328"/>
      <c r="G168" s="328"/>
      <c r="H168" s="328"/>
      <c r="I168" s="328"/>
      <c r="J168" s="328"/>
      <c r="K168" s="328"/>
      <c r="L168" s="328"/>
      <c r="M168" s="328"/>
      <c r="N168" s="328"/>
      <c r="O168" s="328"/>
      <c r="P168" s="328"/>
      <c r="Q168" s="328"/>
      <c r="R168" s="328"/>
      <c r="S168" s="328"/>
    </row>
    <row r="169" spans="2:19">
      <c r="B169" s="328"/>
      <c r="C169" s="328"/>
      <c r="D169" s="328"/>
      <c r="E169" s="328"/>
      <c r="F169" s="328"/>
      <c r="G169" s="328"/>
      <c r="H169" s="328"/>
      <c r="I169" s="328"/>
      <c r="J169" s="328"/>
      <c r="K169" s="328"/>
      <c r="L169" s="328"/>
      <c r="M169" s="328"/>
      <c r="N169" s="328"/>
      <c r="O169" s="328"/>
      <c r="P169" s="328"/>
      <c r="Q169" s="328"/>
      <c r="R169" s="328"/>
      <c r="S169" s="328"/>
    </row>
    <row r="170" spans="2:19">
      <c r="B170" s="328"/>
      <c r="C170" s="328"/>
      <c r="D170" s="328"/>
      <c r="E170" s="328"/>
      <c r="F170" s="328"/>
      <c r="G170" s="328"/>
      <c r="H170" s="328"/>
      <c r="I170" s="328"/>
      <c r="J170" s="328"/>
      <c r="K170" s="328"/>
      <c r="L170" s="328"/>
      <c r="M170" s="328"/>
      <c r="N170" s="328"/>
      <c r="O170" s="328"/>
      <c r="P170" s="328"/>
      <c r="Q170" s="328"/>
      <c r="R170" s="328"/>
      <c r="S170" s="328"/>
    </row>
    <row r="171" spans="2:19">
      <c r="B171" s="328"/>
      <c r="C171" s="328"/>
      <c r="D171" s="328"/>
      <c r="E171" s="328"/>
      <c r="F171" s="328"/>
      <c r="G171" s="328"/>
      <c r="H171" s="328"/>
      <c r="I171" s="328"/>
      <c r="J171" s="328"/>
      <c r="K171" s="328"/>
      <c r="L171" s="328"/>
      <c r="M171" s="328"/>
      <c r="N171" s="328"/>
      <c r="O171" s="328"/>
      <c r="P171" s="328"/>
      <c r="Q171" s="328"/>
      <c r="R171" s="328"/>
      <c r="S171" s="328"/>
    </row>
    <row r="172" spans="2:19">
      <c r="B172" s="328"/>
      <c r="C172" s="328"/>
      <c r="D172" s="328"/>
      <c r="E172" s="328"/>
      <c r="F172" s="328"/>
      <c r="G172" s="328"/>
      <c r="H172" s="328"/>
      <c r="I172" s="328"/>
      <c r="J172" s="328"/>
      <c r="K172" s="328"/>
      <c r="L172" s="328"/>
      <c r="M172" s="328"/>
      <c r="N172" s="328"/>
      <c r="O172" s="328"/>
      <c r="P172" s="328"/>
      <c r="Q172" s="328"/>
      <c r="R172" s="328"/>
      <c r="S172" s="328"/>
    </row>
    <row r="173" spans="2:19">
      <c r="B173" s="328"/>
      <c r="C173" s="328"/>
      <c r="D173" s="328"/>
      <c r="E173" s="328"/>
      <c r="F173" s="328"/>
      <c r="G173" s="328"/>
      <c r="H173" s="328"/>
      <c r="I173" s="328"/>
      <c r="J173" s="328"/>
      <c r="K173" s="328"/>
      <c r="L173" s="328"/>
      <c r="M173" s="328"/>
      <c r="N173" s="328"/>
      <c r="O173" s="328"/>
      <c r="P173" s="328"/>
      <c r="Q173" s="328"/>
      <c r="R173" s="328"/>
      <c r="S173" s="328"/>
    </row>
  </sheetData>
  <pageMargins left="0.70866141732283472" right="0.70866141732283472" top="0.74803149606299213" bottom="0.74803149606299213" header="0.31496062992125984" footer="0.31496062992125984"/>
  <pageSetup paperSize="9" scale="95" orientation="landscape" r:id="rId1"/>
  <rowBreaks count="3" manualBreakCount="3">
    <brk id="39" max="16383" man="1"/>
    <brk id="69" max="16383" man="1"/>
    <brk id="99" max="16383" man="1"/>
  </rowBreaks>
  <drawing r:id="rId2"/>
</worksheet>
</file>

<file path=xl/worksheets/sheet17.xml><?xml version="1.0" encoding="utf-8"?>
<worksheet xmlns="http://schemas.openxmlformats.org/spreadsheetml/2006/main" xmlns:r="http://schemas.openxmlformats.org/officeDocument/2006/relationships">
  <dimension ref="A1:S165"/>
  <sheetViews>
    <sheetView view="pageBreakPreview" zoomScaleNormal="100" zoomScaleSheetLayoutView="100" workbookViewId="0">
      <pane ySplit="9" topLeftCell="A22" activePane="bottomLeft" state="frozen"/>
      <selection activeCell="A58" sqref="A58:A83"/>
      <selection pane="bottomLeft" activeCell="P173" sqref="P173"/>
    </sheetView>
  </sheetViews>
  <sheetFormatPr defaultRowHeight="12.75"/>
  <cols>
    <col min="1" max="1" width="20" customWidth="1"/>
    <col min="2" max="2" width="8.140625" customWidth="1"/>
    <col min="3" max="18" width="5.28515625" customWidth="1"/>
    <col min="19" max="19" width="9" customWidth="1"/>
  </cols>
  <sheetData>
    <row r="1" spans="1:19" s="5" customFormat="1" ht="13.5" customHeight="1">
      <c r="A1" s="5" t="s">
        <v>668</v>
      </c>
      <c r="S1" s="64"/>
    </row>
    <row r="2" spans="1:19" s="5" customFormat="1" ht="13.5" hidden="1" customHeight="1">
      <c r="A2" s="5" t="s">
        <v>317</v>
      </c>
      <c r="S2" s="64"/>
    </row>
    <row r="3" spans="1:19" s="4" customFormat="1" ht="13.5" customHeight="1">
      <c r="A3" s="18" t="s">
        <v>669</v>
      </c>
    </row>
    <row r="4" spans="1:19" s="4" customFormat="1" ht="13.5" hidden="1" customHeight="1">
      <c r="A4" s="18" t="s">
        <v>317</v>
      </c>
    </row>
    <row r="5" spans="1:19" s="4" customFormat="1" ht="13.5" customHeight="1">
      <c r="A5" s="6"/>
      <c r="B5" s="6"/>
      <c r="C5" s="6"/>
      <c r="D5" s="6"/>
      <c r="E5" s="6"/>
      <c r="F5" s="6"/>
      <c r="G5" s="6"/>
      <c r="H5" s="6"/>
      <c r="I5" s="6"/>
      <c r="J5" s="6"/>
      <c r="K5" s="6"/>
      <c r="L5" s="6"/>
      <c r="M5" s="6"/>
      <c r="N5" s="6"/>
      <c r="O5" s="6"/>
      <c r="P5" s="6"/>
      <c r="Q5" s="6"/>
      <c r="R5" s="6"/>
      <c r="S5" s="6"/>
    </row>
    <row r="6" spans="1:19" s="4" customFormat="1" ht="11.25" customHeight="1">
      <c r="A6" s="12" t="s">
        <v>102</v>
      </c>
      <c r="B6" s="11" t="s">
        <v>103</v>
      </c>
      <c r="C6" s="11"/>
      <c r="D6" s="11"/>
      <c r="E6" s="11"/>
      <c r="F6" s="11"/>
      <c r="G6" s="11"/>
      <c r="H6" s="11"/>
      <c r="I6" s="11"/>
      <c r="J6" s="11"/>
      <c r="K6" s="11"/>
      <c r="L6" s="11"/>
      <c r="M6" s="11"/>
      <c r="N6" s="11"/>
      <c r="O6" s="11"/>
      <c r="P6" s="11"/>
      <c r="Q6" s="11"/>
      <c r="R6" s="11"/>
      <c r="S6" s="11"/>
    </row>
    <row r="7" spans="1:19" s="4" customFormat="1" ht="11.25" customHeight="1">
      <c r="A7" s="24" t="s">
        <v>104</v>
      </c>
      <c r="B7" s="25" t="s">
        <v>105</v>
      </c>
      <c r="C7" s="10"/>
      <c r="D7" s="10"/>
      <c r="E7" s="10"/>
      <c r="F7" s="10"/>
      <c r="G7" s="10"/>
      <c r="H7" s="10"/>
      <c r="I7" s="10"/>
      <c r="J7" s="10"/>
      <c r="K7" s="10"/>
      <c r="L7" s="10"/>
      <c r="M7" s="10"/>
      <c r="N7" s="10"/>
      <c r="O7" s="10"/>
      <c r="P7" s="10"/>
      <c r="Q7" s="10"/>
      <c r="R7" s="10"/>
      <c r="S7" s="10"/>
    </row>
    <row r="8" spans="1:19" s="4" customFormat="1" ht="11.25" customHeight="1">
      <c r="A8" s="8" t="s">
        <v>13</v>
      </c>
      <c r="B8" s="8" t="s">
        <v>153</v>
      </c>
      <c r="C8" s="7">
        <v>0</v>
      </c>
      <c r="D8" s="7" t="s">
        <v>106</v>
      </c>
      <c r="E8" s="7" t="s">
        <v>107</v>
      </c>
      <c r="F8" s="7" t="s">
        <v>108</v>
      </c>
      <c r="G8" s="7" t="s">
        <v>109</v>
      </c>
      <c r="H8" s="7" t="s">
        <v>110</v>
      </c>
      <c r="I8" s="7">
        <v>15</v>
      </c>
      <c r="J8" s="7" t="s">
        <v>111</v>
      </c>
      <c r="K8" s="7" t="s">
        <v>112</v>
      </c>
      <c r="L8" s="7" t="s">
        <v>113</v>
      </c>
      <c r="M8" s="7" t="s">
        <v>114</v>
      </c>
      <c r="N8" s="7" t="s">
        <v>115</v>
      </c>
      <c r="O8" s="7" t="s">
        <v>116</v>
      </c>
      <c r="P8" s="7" t="s">
        <v>117</v>
      </c>
      <c r="Q8" s="7" t="s">
        <v>118</v>
      </c>
      <c r="R8" s="8" t="s">
        <v>241</v>
      </c>
      <c r="S8" s="7" t="s">
        <v>119</v>
      </c>
    </row>
    <row r="9" spans="1:19" s="4" customFormat="1" ht="11.25" customHeight="1">
      <c r="A9" s="20" t="s">
        <v>19</v>
      </c>
      <c r="B9" s="20" t="s">
        <v>101</v>
      </c>
      <c r="C9" s="6"/>
      <c r="D9" s="6"/>
      <c r="E9" s="6"/>
      <c r="F9" s="6"/>
      <c r="G9" s="6"/>
      <c r="H9" s="6"/>
      <c r="I9" s="6"/>
      <c r="J9" s="6"/>
      <c r="K9" s="6"/>
      <c r="L9" s="6"/>
      <c r="M9" s="6"/>
      <c r="N9" s="6"/>
      <c r="O9" s="6"/>
      <c r="P9" s="6"/>
      <c r="Q9" s="6"/>
      <c r="R9" s="6"/>
      <c r="S9" s="26" t="s">
        <v>120</v>
      </c>
    </row>
    <row r="10" spans="1:19" s="2" customFormat="1" ht="11.25" customHeight="1">
      <c r="A10" s="5"/>
      <c r="B10" s="138"/>
      <c r="C10" s="138"/>
      <c r="D10" s="138"/>
      <c r="E10" s="138"/>
      <c r="F10" s="138"/>
      <c r="G10" s="138"/>
      <c r="H10" s="138"/>
      <c r="I10" s="138"/>
      <c r="J10" s="138"/>
      <c r="K10" s="138"/>
      <c r="L10" s="138"/>
      <c r="M10" s="138"/>
      <c r="N10" s="138"/>
      <c r="O10" s="138"/>
      <c r="P10" s="138"/>
      <c r="Q10" s="138"/>
      <c r="R10" s="138"/>
      <c r="S10" s="5"/>
    </row>
    <row r="11" spans="1:19" s="2" customFormat="1" ht="11.25" customHeight="1">
      <c r="A11" s="9" t="s">
        <v>9</v>
      </c>
      <c r="C11" s="398"/>
      <c r="D11" s="398"/>
      <c r="E11" s="398"/>
      <c r="F11" s="398"/>
      <c r="G11" s="398"/>
      <c r="H11" s="398"/>
      <c r="I11" s="398"/>
      <c r="J11" s="398"/>
      <c r="K11" s="398"/>
      <c r="L11" s="398"/>
      <c r="M11" s="398"/>
      <c r="N11" s="398"/>
      <c r="O11" s="398"/>
      <c r="P11" s="398"/>
      <c r="Q11" s="398"/>
      <c r="R11" s="398"/>
      <c r="S11" s="398"/>
    </row>
    <row r="12" spans="1:19" s="4" customFormat="1" ht="11.25" customHeight="1">
      <c r="A12" s="4" t="s">
        <v>243</v>
      </c>
      <c r="B12" s="102">
        <v>319</v>
      </c>
      <c r="C12" s="102">
        <v>1</v>
      </c>
      <c r="D12" s="102">
        <v>1</v>
      </c>
      <c r="E12" s="102">
        <v>3</v>
      </c>
      <c r="F12" s="102">
        <v>1</v>
      </c>
      <c r="G12" s="102">
        <v>2</v>
      </c>
      <c r="H12" s="102">
        <v>2</v>
      </c>
      <c r="I12" s="102">
        <v>2</v>
      </c>
      <c r="J12" s="102">
        <v>7</v>
      </c>
      <c r="K12" s="102">
        <v>20</v>
      </c>
      <c r="L12" s="102">
        <v>37</v>
      </c>
      <c r="M12" s="102">
        <v>30</v>
      </c>
      <c r="N12" s="102">
        <v>43</v>
      </c>
      <c r="O12" s="102">
        <v>37</v>
      </c>
      <c r="P12" s="102">
        <v>42</v>
      </c>
      <c r="Q12" s="102">
        <v>34</v>
      </c>
      <c r="R12" s="102">
        <v>57</v>
      </c>
      <c r="S12" s="138" t="s">
        <v>142</v>
      </c>
    </row>
    <row r="13" spans="1:19" s="2" customFormat="1" ht="11.25" customHeight="1">
      <c r="A13" s="2" t="s">
        <v>156</v>
      </c>
      <c r="B13" s="51">
        <v>103</v>
      </c>
      <c r="C13" s="51" t="s">
        <v>142</v>
      </c>
      <c r="D13" s="51" t="s">
        <v>142</v>
      </c>
      <c r="E13" s="51" t="s">
        <v>142</v>
      </c>
      <c r="F13" s="51" t="s">
        <v>142</v>
      </c>
      <c r="G13" s="51" t="s">
        <v>142</v>
      </c>
      <c r="H13" s="51" t="s">
        <v>142</v>
      </c>
      <c r="I13" s="51" t="s">
        <v>142</v>
      </c>
      <c r="J13" s="51" t="s">
        <v>142</v>
      </c>
      <c r="K13" s="51">
        <v>4</v>
      </c>
      <c r="L13" s="51">
        <v>15</v>
      </c>
      <c r="M13" s="51">
        <v>9</v>
      </c>
      <c r="N13" s="51">
        <v>14</v>
      </c>
      <c r="O13" s="51">
        <v>14</v>
      </c>
      <c r="P13" s="51">
        <v>13</v>
      </c>
      <c r="Q13" s="51">
        <v>14</v>
      </c>
      <c r="R13" s="51">
        <v>20</v>
      </c>
      <c r="S13" s="138" t="s">
        <v>142</v>
      </c>
    </row>
    <row r="14" spans="1:19" s="2" customFormat="1" ht="11.25" customHeight="1">
      <c r="A14" s="2" t="s">
        <v>157</v>
      </c>
      <c r="B14" s="51">
        <v>56</v>
      </c>
      <c r="C14" s="51">
        <v>1</v>
      </c>
      <c r="D14" s="51" t="s">
        <v>142</v>
      </c>
      <c r="E14" s="51" t="s">
        <v>142</v>
      </c>
      <c r="F14" s="51" t="s">
        <v>142</v>
      </c>
      <c r="G14" s="51">
        <v>1</v>
      </c>
      <c r="H14" s="51">
        <v>1</v>
      </c>
      <c r="I14" s="51" t="s">
        <v>142</v>
      </c>
      <c r="J14" s="51">
        <v>4</v>
      </c>
      <c r="K14" s="51">
        <v>10</v>
      </c>
      <c r="L14" s="51">
        <v>7</v>
      </c>
      <c r="M14" s="51">
        <v>5</v>
      </c>
      <c r="N14" s="51">
        <v>6</v>
      </c>
      <c r="O14" s="51">
        <v>3</v>
      </c>
      <c r="P14" s="51">
        <v>7</v>
      </c>
      <c r="Q14" s="51">
        <v>2</v>
      </c>
      <c r="R14" s="51">
        <v>9</v>
      </c>
      <c r="S14" s="138" t="s">
        <v>142</v>
      </c>
    </row>
    <row r="15" spans="1:19" s="2" customFormat="1" ht="11.25" customHeight="1">
      <c r="A15" s="2" t="s">
        <v>158</v>
      </c>
      <c r="B15" s="51">
        <v>13</v>
      </c>
      <c r="C15" s="51" t="s">
        <v>142</v>
      </c>
      <c r="D15" s="51" t="s">
        <v>142</v>
      </c>
      <c r="E15" s="51" t="s">
        <v>142</v>
      </c>
      <c r="F15" s="51" t="s">
        <v>142</v>
      </c>
      <c r="G15" s="51" t="s">
        <v>142</v>
      </c>
      <c r="H15" s="51" t="s">
        <v>142</v>
      </c>
      <c r="I15" s="51" t="s">
        <v>142</v>
      </c>
      <c r="J15" s="51" t="s">
        <v>142</v>
      </c>
      <c r="K15" s="51" t="s">
        <v>142</v>
      </c>
      <c r="L15" s="51">
        <v>2</v>
      </c>
      <c r="M15" s="51">
        <v>1</v>
      </c>
      <c r="N15" s="51">
        <v>5</v>
      </c>
      <c r="O15" s="51">
        <v>3</v>
      </c>
      <c r="P15" s="51">
        <v>1</v>
      </c>
      <c r="Q15" s="51">
        <v>1</v>
      </c>
      <c r="R15" s="51" t="s">
        <v>142</v>
      </c>
      <c r="S15" s="138" t="s">
        <v>142</v>
      </c>
    </row>
    <row r="16" spans="1:19" s="2" customFormat="1" ht="11.25" customHeight="1">
      <c r="A16" s="2" t="s">
        <v>159</v>
      </c>
      <c r="B16" s="51">
        <v>3</v>
      </c>
      <c r="C16" s="51" t="s">
        <v>142</v>
      </c>
      <c r="D16" s="51" t="s">
        <v>142</v>
      </c>
      <c r="E16" s="51" t="s">
        <v>142</v>
      </c>
      <c r="F16" s="51" t="s">
        <v>142</v>
      </c>
      <c r="G16" s="51" t="s">
        <v>142</v>
      </c>
      <c r="H16" s="51" t="s">
        <v>142</v>
      </c>
      <c r="I16" s="51" t="s">
        <v>142</v>
      </c>
      <c r="J16" s="51" t="s">
        <v>142</v>
      </c>
      <c r="K16" s="51" t="s">
        <v>142</v>
      </c>
      <c r="L16" s="51">
        <v>1</v>
      </c>
      <c r="M16" s="51">
        <v>1</v>
      </c>
      <c r="N16" s="51">
        <v>1</v>
      </c>
      <c r="O16" s="51" t="s">
        <v>142</v>
      </c>
      <c r="P16" s="51" t="s">
        <v>142</v>
      </c>
      <c r="Q16" s="51" t="s">
        <v>142</v>
      </c>
      <c r="R16" s="51" t="s">
        <v>142</v>
      </c>
      <c r="S16" s="138" t="s">
        <v>142</v>
      </c>
    </row>
    <row r="17" spans="1:19" s="2" customFormat="1" ht="11.25" customHeight="1">
      <c r="A17" s="2" t="s">
        <v>160</v>
      </c>
      <c r="B17" s="51">
        <v>44</v>
      </c>
      <c r="C17" s="51" t="s">
        <v>142</v>
      </c>
      <c r="D17" s="51" t="s">
        <v>142</v>
      </c>
      <c r="E17" s="51" t="s">
        <v>142</v>
      </c>
      <c r="F17" s="51" t="s">
        <v>142</v>
      </c>
      <c r="G17" s="51" t="s">
        <v>142</v>
      </c>
      <c r="H17" s="51" t="s">
        <v>142</v>
      </c>
      <c r="I17" s="51" t="s">
        <v>142</v>
      </c>
      <c r="J17" s="51" t="s">
        <v>142</v>
      </c>
      <c r="K17" s="51">
        <v>2</v>
      </c>
      <c r="L17" s="51">
        <v>9</v>
      </c>
      <c r="M17" s="51">
        <v>8</v>
      </c>
      <c r="N17" s="51">
        <v>7</v>
      </c>
      <c r="O17" s="51">
        <v>8</v>
      </c>
      <c r="P17" s="51">
        <v>6</v>
      </c>
      <c r="Q17" s="51">
        <v>3</v>
      </c>
      <c r="R17" s="51">
        <v>1</v>
      </c>
      <c r="S17" s="138" t="s">
        <v>142</v>
      </c>
    </row>
    <row r="18" spans="1:19" s="2" customFormat="1" ht="11.25" customHeight="1">
      <c r="A18" s="2" t="s">
        <v>161</v>
      </c>
      <c r="B18" s="51">
        <v>2</v>
      </c>
      <c r="C18" s="51" t="s">
        <v>142</v>
      </c>
      <c r="D18" s="51" t="s">
        <v>142</v>
      </c>
      <c r="E18" s="51" t="s">
        <v>142</v>
      </c>
      <c r="F18" s="51" t="s">
        <v>142</v>
      </c>
      <c r="G18" s="51" t="s">
        <v>142</v>
      </c>
      <c r="H18" s="51" t="s">
        <v>142</v>
      </c>
      <c r="I18" s="51" t="s">
        <v>142</v>
      </c>
      <c r="J18" s="51" t="s">
        <v>142</v>
      </c>
      <c r="K18" s="51">
        <v>1</v>
      </c>
      <c r="L18" s="51" t="s">
        <v>142</v>
      </c>
      <c r="M18" s="51" t="s">
        <v>142</v>
      </c>
      <c r="N18" s="51" t="s">
        <v>142</v>
      </c>
      <c r="O18" s="51">
        <v>1</v>
      </c>
      <c r="P18" s="51" t="s">
        <v>142</v>
      </c>
      <c r="Q18" s="51" t="s">
        <v>142</v>
      </c>
      <c r="R18" s="51" t="s">
        <v>142</v>
      </c>
      <c r="S18" s="138" t="s">
        <v>142</v>
      </c>
    </row>
    <row r="19" spans="1:19" s="2" customFormat="1" ht="11.25" customHeight="1">
      <c r="A19" s="2" t="s">
        <v>162</v>
      </c>
      <c r="B19" s="51">
        <v>11</v>
      </c>
      <c r="C19" s="51" t="s">
        <v>142</v>
      </c>
      <c r="D19" s="51" t="s">
        <v>142</v>
      </c>
      <c r="E19" s="51" t="s">
        <v>142</v>
      </c>
      <c r="F19" s="51" t="s">
        <v>142</v>
      </c>
      <c r="G19" s="51" t="s">
        <v>142</v>
      </c>
      <c r="H19" s="51" t="s">
        <v>142</v>
      </c>
      <c r="I19" s="51">
        <v>1</v>
      </c>
      <c r="J19" s="51" t="s">
        <v>142</v>
      </c>
      <c r="K19" s="51">
        <v>1</v>
      </c>
      <c r="L19" s="51" t="s">
        <v>142</v>
      </c>
      <c r="M19" s="51" t="s">
        <v>142</v>
      </c>
      <c r="N19" s="51">
        <v>2</v>
      </c>
      <c r="O19" s="51">
        <v>3</v>
      </c>
      <c r="P19" s="51">
        <v>2</v>
      </c>
      <c r="Q19" s="51">
        <v>2</v>
      </c>
      <c r="R19" s="51" t="s">
        <v>142</v>
      </c>
      <c r="S19" s="138" t="s">
        <v>142</v>
      </c>
    </row>
    <row r="20" spans="1:19" s="2" customFormat="1" ht="11.25" customHeight="1">
      <c r="A20" s="2" t="s">
        <v>163</v>
      </c>
      <c r="B20" s="51">
        <v>21</v>
      </c>
      <c r="C20" s="51" t="s">
        <v>142</v>
      </c>
      <c r="D20" s="51" t="s">
        <v>142</v>
      </c>
      <c r="E20" s="51">
        <v>1</v>
      </c>
      <c r="F20" s="51" t="s">
        <v>142</v>
      </c>
      <c r="G20" s="51" t="s">
        <v>142</v>
      </c>
      <c r="H20" s="51" t="s">
        <v>142</v>
      </c>
      <c r="I20" s="51" t="s">
        <v>142</v>
      </c>
      <c r="J20" s="51">
        <v>1</v>
      </c>
      <c r="K20" s="51" t="s">
        <v>142</v>
      </c>
      <c r="L20" s="51" t="s">
        <v>142</v>
      </c>
      <c r="M20" s="51">
        <v>2</v>
      </c>
      <c r="N20" s="51">
        <v>2</v>
      </c>
      <c r="O20" s="51">
        <v>1</v>
      </c>
      <c r="P20" s="51">
        <v>5</v>
      </c>
      <c r="Q20" s="51">
        <v>4</v>
      </c>
      <c r="R20" s="51">
        <v>5</v>
      </c>
      <c r="S20" s="138" t="s">
        <v>142</v>
      </c>
    </row>
    <row r="21" spans="1:19" s="2" customFormat="1" ht="11.25" customHeight="1">
      <c r="A21" s="2" t="s">
        <v>164</v>
      </c>
      <c r="B21" s="51">
        <v>53</v>
      </c>
      <c r="C21" s="51" t="s">
        <v>142</v>
      </c>
      <c r="D21" s="51">
        <v>1</v>
      </c>
      <c r="E21" s="51">
        <v>2</v>
      </c>
      <c r="F21" s="51" t="s">
        <v>142</v>
      </c>
      <c r="G21" s="51">
        <v>1</v>
      </c>
      <c r="H21" s="51">
        <v>1</v>
      </c>
      <c r="I21" s="51">
        <v>1</v>
      </c>
      <c r="J21" s="51" t="s">
        <v>142</v>
      </c>
      <c r="K21" s="51">
        <v>2</v>
      </c>
      <c r="L21" s="51">
        <v>2</v>
      </c>
      <c r="M21" s="51">
        <v>4</v>
      </c>
      <c r="N21" s="51">
        <v>2</v>
      </c>
      <c r="O21" s="51">
        <v>3</v>
      </c>
      <c r="P21" s="51">
        <v>6</v>
      </c>
      <c r="Q21" s="51">
        <v>7</v>
      </c>
      <c r="R21" s="51">
        <v>21</v>
      </c>
      <c r="S21" s="138" t="s">
        <v>142</v>
      </c>
    </row>
    <row r="22" spans="1:19" s="2" customFormat="1" ht="11.25" customHeight="1">
      <c r="A22" s="2" t="s">
        <v>165</v>
      </c>
      <c r="B22" s="51">
        <v>13</v>
      </c>
      <c r="C22" s="51" t="s">
        <v>142</v>
      </c>
      <c r="D22" s="51" t="s">
        <v>142</v>
      </c>
      <c r="E22" s="51" t="s">
        <v>142</v>
      </c>
      <c r="F22" s="51">
        <v>1</v>
      </c>
      <c r="G22" s="51" t="s">
        <v>142</v>
      </c>
      <c r="H22" s="51" t="s">
        <v>142</v>
      </c>
      <c r="I22" s="51" t="s">
        <v>142</v>
      </c>
      <c r="J22" s="51">
        <v>2</v>
      </c>
      <c r="K22" s="51" t="s">
        <v>142</v>
      </c>
      <c r="L22" s="51">
        <v>1</v>
      </c>
      <c r="M22" s="51" t="s">
        <v>142</v>
      </c>
      <c r="N22" s="51">
        <v>4</v>
      </c>
      <c r="O22" s="51">
        <v>1</v>
      </c>
      <c r="P22" s="51">
        <v>2</v>
      </c>
      <c r="Q22" s="51">
        <v>1</v>
      </c>
      <c r="R22" s="51">
        <v>1</v>
      </c>
      <c r="S22" s="138" t="s">
        <v>142</v>
      </c>
    </row>
    <row r="23" spans="1:19" s="2" customFormat="1" ht="11.25" customHeight="1">
      <c r="B23" s="63"/>
      <c r="C23" s="398"/>
      <c r="D23" s="398"/>
      <c r="E23" s="398"/>
      <c r="F23" s="398"/>
      <c r="G23" s="398"/>
      <c r="H23" s="398"/>
      <c r="I23" s="398"/>
      <c r="J23" s="398"/>
      <c r="K23" s="398"/>
      <c r="L23" s="398"/>
      <c r="M23" s="398"/>
      <c r="N23" s="398"/>
      <c r="O23" s="398"/>
      <c r="P23" s="398"/>
      <c r="Q23" s="398"/>
      <c r="R23" s="398"/>
      <c r="S23" s="398"/>
    </row>
    <row r="24" spans="1:19" s="4" customFormat="1" ht="11.25" customHeight="1">
      <c r="A24" s="4" t="s">
        <v>244</v>
      </c>
      <c r="B24" s="30">
        <v>241</v>
      </c>
      <c r="C24" s="102">
        <v>1</v>
      </c>
      <c r="D24" s="30" t="s">
        <v>142</v>
      </c>
      <c r="E24" s="30">
        <v>2</v>
      </c>
      <c r="F24" s="30">
        <v>1</v>
      </c>
      <c r="G24" s="30">
        <v>2</v>
      </c>
      <c r="H24" s="30" t="s">
        <v>142</v>
      </c>
      <c r="I24" s="30">
        <v>1</v>
      </c>
      <c r="J24" s="30">
        <v>4</v>
      </c>
      <c r="K24" s="30">
        <v>16</v>
      </c>
      <c r="L24" s="30">
        <v>28</v>
      </c>
      <c r="M24" s="30">
        <v>25</v>
      </c>
      <c r="N24" s="30">
        <v>37</v>
      </c>
      <c r="O24" s="30">
        <v>28</v>
      </c>
      <c r="P24" s="30">
        <v>35</v>
      </c>
      <c r="Q24" s="30">
        <v>25</v>
      </c>
      <c r="R24" s="30">
        <v>36</v>
      </c>
      <c r="S24" s="138" t="s">
        <v>142</v>
      </c>
    </row>
    <row r="25" spans="1:19" s="2" customFormat="1" ht="11.25" customHeight="1">
      <c r="A25" s="2" t="s">
        <v>156</v>
      </c>
      <c r="B25" s="31">
        <v>83</v>
      </c>
      <c r="C25" s="51" t="s">
        <v>142</v>
      </c>
      <c r="D25" s="31" t="s">
        <v>142</v>
      </c>
      <c r="E25" s="31" t="s">
        <v>142</v>
      </c>
      <c r="F25" s="31" t="s">
        <v>142</v>
      </c>
      <c r="G25" s="31" t="s">
        <v>142</v>
      </c>
      <c r="H25" s="31" t="s">
        <v>142</v>
      </c>
      <c r="I25" s="31" t="s">
        <v>142</v>
      </c>
      <c r="J25" s="31" t="s">
        <v>142</v>
      </c>
      <c r="K25" s="31">
        <v>4</v>
      </c>
      <c r="L25" s="31">
        <v>12</v>
      </c>
      <c r="M25" s="31">
        <v>8</v>
      </c>
      <c r="N25" s="31">
        <v>11</v>
      </c>
      <c r="O25" s="31">
        <v>9</v>
      </c>
      <c r="P25" s="31">
        <v>12</v>
      </c>
      <c r="Q25" s="31">
        <v>10</v>
      </c>
      <c r="R25" s="31">
        <v>17</v>
      </c>
      <c r="S25" s="138" t="s">
        <v>142</v>
      </c>
    </row>
    <row r="26" spans="1:19" s="2" customFormat="1" ht="11.25" customHeight="1">
      <c r="A26" s="2" t="s">
        <v>157</v>
      </c>
      <c r="B26" s="31">
        <v>39</v>
      </c>
      <c r="C26" s="51">
        <v>1</v>
      </c>
      <c r="D26" s="31" t="s">
        <v>142</v>
      </c>
      <c r="E26" s="31" t="s">
        <v>142</v>
      </c>
      <c r="F26" s="31" t="s">
        <v>142</v>
      </c>
      <c r="G26" s="31">
        <v>1</v>
      </c>
      <c r="H26" s="31" t="s">
        <v>142</v>
      </c>
      <c r="I26" s="31" t="s">
        <v>142</v>
      </c>
      <c r="J26" s="31">
        <v>2</v>
      </c>
      <c r="K26" s="31">
        <v>8</v>
      </c>
      <c r="L26" s="31">
        <v>6</v>
      </c>
      <c r="M26" s="31">
        <v>4</v>
      </c>
      <c r="N26" s="31">
        <v>6</v>
      </c>
      <c r="O26" s="31">
        <v>3</v>
      </c>
      <c r="P26" s="31">
        <v>4</v>
      </c>
      <c r="Q26" s="31">
        <v>1</v>
      </c>
      <c r="R26" s="31">
        <v>3</v>
      </c>
      <c r="S26" s="138" t="s">
        <v>142</v>
      </c>
    </row>
    <row r="27" spans="1:19" s="2" customFormat="1" ht="11.25" customHeight="1">
      <c r="A27" s="2" t="s">
        <v>158</v>
      </c>
      <c r="B27" s="31">
        <v>11</v>
      </c>
      <c r="C27" s="51" t="s">
        <v>142</v>
      </c>
      <c r="D27" s="31" t="s">
        <v>142</v>
      </c>
      <c r="E27" s="31" t="s">
        <v>142</v>
      </c>
      <c r="F27" s="31" t="s">
        <v>142</v>
      </c>
      <c r="G27" s="31" t="s">
        <v>142</v>
      </c>
      <c r="H27" s="31" t="s">
        <v>142</v>
      </c>
      <c r="I27" s="31" t="s">
        <v>142</v>
      </c>
      <c r="J27" s="31" t="s">
        <v>142</v>
      </c>
      <c r="K27" s="31" t="s">
        <v>142</v>
      </c>
      <c r="L27" s="31" t="s">
        <v>142</v>
      </c>
      <c r="M27" s="31">
        <v>1</v>
      </c>
      <c r="N27" s="31">
        <v>5</v>
      </c>
      <c r="O27" s="31">
        <v>3</v>
      </c>
      <c r="P27" s="31">
        <v>1</v>
      </c>
      <c r="Q27" s="31">
        <v>1</v>
      </c>
      <c r="R27" s="31" t="s">
        <v>142</v>
      </c>
      <c r="S27" s="138" t="s">
        <v>142</v>
      </c>
    </row>
    <row r="28" spans="1:19" s="2" customFormat="1" ht="11.25" customHeight="1">
      <c r="A28" s="2" t="s">
        <v>159</v>
      </c>
      <c r="B28" s="31">
        <v>1</v>
      </c>
      <c r="C28" s="51" t="s">
        <v>142</v>
      </c>
      <c r="D28" s="31" t="s">
        <v>142</v>
      </c>
      <c r="E28" s="31" t="s">
        <v>142</v>
      </c>
      <c r="F28" s="31" t="s">
        <v>142</v>
      </c>
      <c r="G28" s="31" t="s">
        <v>142</v>
      </c>
      <c r="H28" s="31" t="s">
        <v>142</v>
      </c>
      <c r="I28" s="31" t="s">
        <v>142</v>
      </c>
      <c r="J28" s="31" t="s">
        <v>142</v>
      </c>
      <c r="K28" s="31" t="s">
        <v>142</v>
      </c>
      <c r="L28" s="31" t="s">
        <v>142</v>
      </c>
      <c r="M28" s="31" t="s">
        <v>142</v>
      </c>
      <c r="N28" s="31">
        <v>1</v>
      </c>
      <c r="O28" s="31" t="s">
        <v>142</v>
      </c>
      <c r="P28" s="31" t="s">
        <v>142</v>
      </c>
      <c r="Q28" s="31" t="s">
        <v>142</v>
      </c>
      <c r="R28" s="31" t="s">
        <v>142</v>
      </c>
      <c r="S28" s="138" t="s">
        <v>142</v>
      </c>
    </row>
    <row r="29" spans="1:19" s="2" customFormat="1" ht="11.25" customHeight="1">
      <c r="A29" s="2" t="s">
        <v>160</v>
      </c>
      <c r="B29" s="31">
        <v>44</v>
      </c>
      <c r="C29" s="51" t="s">
        <v>142</v>
      </c>
      <c r="D29" s="31" t="s">
        <v>142</v>
      </c>
      <c r="E29" s="31" t="s">
        <v>142</v>
      </c>
      <c r="F29" s="31" t="s">
        <v>142</v>
      </c>
      <c r="G29" s="31" t="s">
        <v>142</v>
      </c>
      <c r="H29" s="31" t="s">
        <v>142</v>
      </c>
      <c r="I29" s="31" t="s">
        <v>142</v>
      </c>
      <c r="J29" s="31" t="s">
        <v>142</v>
      </c>
      <c r="K29" s="31">
        <v>2</v>
      </c>
      <c r="L29" s="31">
        <v>9</v>
      </c>
      <c r="M29" s="31">
        <v>8</v>
      </c>
      <c r="N29" s="31">
        <v>7</v>
      </c>
      <c r="O29" s="31">
        <v>8</v>
      </c>
      <c r="P29" s="31">
        <v>6</v>
      </c>
      <c r="Q29" s="31">
        <v>3</v>
      </c>
      <c r="R29" s="31">
        <v>1</v>
      </c>
      <c r="S29" s="138" t="s">
        <v>142</v>
      </c>
    </row>
    <row r="30" spans="1:19" s="2" customFormat="1" ht="11.25" customHeight="1">
      <c r="A30" s="2" t="s">
        <v>161</v>
      </c>
      <c r="B30" s="31" t="s">
        <v>142</v>
      </c>
      <c r="C30" s="51" t="s">
        <v>142</v>
      </c>
      <c r="D30" s="31" t="s">
        <v>142</v>
      </c>
      <c r="E30" s="31" t="s">
        <v>142</v>
      </c>
      <c r="F30" s="31" t="s">
        <v>142</v>
      </c>
      <c r="G30" s="31" t="s">
        <v>142</v>
      </c>
      <c r="H30" s="31" t="s">
        <v>142</v>
      </c>
      <c r="I30" s="31" t="s">
        <v>142</v>
      </c>
      <c r="J30" s="31" t="s">
        <v>142</v>
      </c>
      <c r="K30" s="31" t="s">
        <v>142</v>
      </c>
      <c r="L30" s="31" t="s">
        <v>142</v>
      </c>
      <c r="M30" s="31" t="s">
        <v>142</v>
      </c>
      <c r="N30" s="31" t="s">
        <v>142</v>
      </c>
      <c r="O30" s="31" t="s">
        <v>142</v>
      </c>
      <c r="P30" s="31" t="s">
        <v>142</v>
      </c>
      <c r="Q30" s="31" t="s">
        <v>142</v>
      </c>
      <c r="R30" s="31" t="s">
        <v>142</v>
      </c>
      <c r="S30" s="138" t="s">
        <v>142</v>
      </c>
    </row>
    <row r="31" spans="1:19" s="2" customFormat="1" ht="11.25" customHeight="1">
      <c r="A31" s="2" t="s">
        <v>162</v>
      </c>
      <c r="B31" s="31">
        <v>10</v>
      </c>
      <c r="C31" s="51" t="s">
        <v>142</v>
      </c>
      <c r="D31" s="31" t="s">
        <v>142</v>
      </c>
      <c r="E31" s="31" t="s">
        <v>142</v>
      </c>
      <c r="F31" s="31" t="s">
        <v>142</v>
      </c>
      <c r="G31" s="31" t="s">
        <v>142</v>
      </c>
      <c r="H31" s="31" t="s">
        <v>142</v>
      </c>
      <c r="I31" s="31">
        <v>1</v>
      </c>
      <c r="J31" s="31" t="s">
        <v>142</v>
      </c>
      <c r="K31" s="31" t="s">
        <v>142</v>
      </c>
      <c r="L31" s="31" t="s">
        <v>142</v>
      </c>
      <c r="M31" s="31" t="s">
        <v>142</v>
      </c>
      <c r="N31" s="31">
        <v>2</v>
      </c>
      <c r="O31" s="31">
        <v>3</v>
      </c>
      <c r="P31" s="31">
        <v>2</v>
      </c>
      <c r="Q31" s="31">
        <v>2</v>
      </c>
      <c r="R31" s="31" t="s">
        <v>142</v>
      </c>
      <c r="S31" s="138" t="s">
        <v>142</v>
      </c>
    </row>
    <row r="32" spans="1:19" s="2" customFormat="1" ht="11.25" customHeight="1">
      <c r="A32" s="2" t="s">
        <v>163</v>
      </c>
      <c r="B32" s="31">
        <v>14</v>
      </c>
      <c r="C32" s="51" t="s">
        <v>142</v>
      </c>
      <c r="D32" s="31" t="s">
        <v>142</v>
      </c>
      <c r="E32" s="31">
        <v>1</v>
      </c>
      <c r="F32" s="31" t="s">
        <v>142</v>
      </c>
      <c r="G32" s="31" t="s">
        <v>142</v>
      </c>
      <c r="H32" s="31" t="s">
        <v>142</v>
      </c>
      <c r="I32" s="31" t="s">
        <v>142</v>
      </c>
      <c r="J32" s="31" t="s">
        <v>142</v>
      </c>
      <c r="K32" s="31" t="s">
        <v>142</v>
      </c>
      <c r="L32" s="31" t="s">
        <v>142</v>
      </c>
      <c r="M32" s="31">
        <v>1</v>
      </c>
      <c r="N32" s="31">
        <v>1</v>
      </c>
      <c r="O32" s="31" t="s">
        <v>142</v>
      </c>
      <c r="P32" s="31">
        <v>5</v>
      </c>
      <c r="Q32" s="31">
        <v>2</v>
      </c>
      <c r="R32" s="31">
        <v>4</v>
      </c>
      <c r="S32" s="138" t="s">
        <v>142</v>
      </c>
    </row>
    <row r="33" spans="1:19" s="2" customFormat="1" ht="11.25" customHeight="1">
      <c r="A33" s="2" t="s">
        <v>164</v>
      </c>
      <c r="B33" s="31">
        <v>28</v>
      </c>
      <c r="C33" s="51" t="s">
        <v>142</v>
      </c>
      <c r="D33" s="31" t="s">
        <v>142</v>
      </c>
      <c r="E33" s="31">
        <v>1</v>
      </c>
      <c r="F33" s="31" t="s">
        <v>142</v>
      </c>
      <c r="G33" s="31">
        <v>1</v>
      </c>
      <c r="H33" s="31" t="s">
        <v>142</v>
      </c>
      <c r="I33" s="31" t="s">
        <v>142</v>
      </c>
      <c r="J33" s="31" t="s">
        <v>142</v>
      </c>
      <c r="K33" s="31">
        <v>2</v>
      </c>
      <c r="L33" s="31">
        <v>1</v>
      </c>
      <c r="M33" s="31">
        <v>3</v>
      </c>
      <c r="N33" s="31">
        <v>1</v>
      </c>
      <c r="O33" s="31">
        <v>1</v>
      </c>
      <c r="P33" s="31">
        <v>3</v>
      </c>
      <c r="Q33" s="31">
        <v>5</v>
      </c>
      <c r="R33" s="31">
        <v>10</v>
      </c>
      <c r="S33" s="138" t="s">
        <v>142</v>
      </c>
    </row>
    <row r="34" spans="1:19" s="2" customFormat="1" ht="11.25" customHeight="1">
      <c r="A34" s="2" t="s">
        <v>165</v>
      </c>
      <c r="B34" s="31">
        <v>11</v>
      </c>
      <c r="C34" s="51" t="s">
        <v>142</v>
      </c>
      <c r="D34" s="31" t="s">
        <v>142</v>
      </c>
      <c r="E34" s="31" t="s">
        <v>142</v>
      </c>
      <c r="F34" s="31">
        <v>1</v>
      </c>
      <c r="G34" s="31" t="s">
        <v>142</v>
      </c>
      <c r="H34" s="31" t="s">
        <v>142</v>
      </c>
      <c r="I34" s="31" t="s">
        <v>142</v>
      </c>
      <c r="J34" s="31">
        <v>2</v>
      </c>
      <c r="K34" s="31" t="s">
        <v>142</v>
      </c>
      <c r="L34" s="31" t="s">
        <v>142</v>
      </c>
      <c r="M34" s="31" t="s">
        <v>142</v>
      </c>
      <c r="N34" s="31">
        <v>3</v>
      </c>
      <c r="O34" s="31">
        <v>1</v>
      </c>
      <c r="P34" s="31">
        <v>2</v>
      </c>
      <c r="Q34" s="31">
        <v>1</v>
      </c>
      <c r="R34" s="31">
        <v>1</v>
      </c>
      <c r="S34" s="138" t="s">
        <v>142</v>
      </c>
    </row>
    <row r="35" spans="1:19" s="2" customFormat="1" ht="11.25" customHeight="1">
      <c r="B35" s="31"/>
      <c r="C35" s="398"/>
      <c r="D35" s="398"/>
      <c r="E35" s="398"/>
      <c r="F35" s="398"/>
      <c r="G35" s="398"/>
      <c r="H35" s="398"/>
      <c r="I35" s="398"/>
      <c r="J35" s="398"/>
      <c r="K35" s="398"/>
      <c r="L35" s="398"/>
      <c r="M35" s="398"/>
      <c r="N35" s="398"/>
      <c r="O35" s="398"/>
      <c r="P35" s="398"/>
      <c r="Q35" s="398"/>
      <c r="R35" s="398"/>
      <c r="S35" s="398"/>
    </row>
    <row r="36" spans="1:19" s="4" customFormat="1" ht="11.25" customHeight="1">
      <c r="A36" s="4" t="s">
        <v>245</v>
      </c>
      <c r="B36" s="30">
        <v>78</v>
      </c>
      <c r="C36" s="102" t="s">
        <v>142</v>
      </c>
      <c r="D36" s="30">
        <v>1</v>
      </c>
      <c r="E36" s="30">
        <v>1</v>
      </c>
      <c r="F36" s="30" t="s">
        <v>142</v>
      </c>
      <c r="G36" s="30" t="s">
        <v>142</v>
      </c>
      <c r="H36" s="30">
        <v>2</v>
      </c>
      <c r="I36" s="30">
        <v>1</v>
      </c>
      <c r="J36" s="30">
        <v>3</v>
      </c>
      <c r="K36" s="30">
        <v>4</v>
      </c>
      <c r="L36" s="30">
        <v>9</v>
      </c>
      <c r="M36" s="30">
        <v>5</v>
      </c>
      <c r="N36" s="30">
        <v>6</v>
      </c>
      <c r="O36" s="30">
        <v>9</v>
      </c>
      <c r="P36" s="30">
        <v>7</v>
      </c>
      <c r="Q36" s="30">
        <v>9</v>
      </c>
      <c r="R36" s="30">
        <v>21</v>
      </c>
      <c r="S36" s="138" t="s">
        <v>142</v>
      </c>
    </row>
    <row r="37" spans="1:19" s="2" customFormat="1" ht="11.25" customHeight="1">
      <c r="A37" s="2" t="s">
        <v>156</v>
      </c>
      <c r="B37" s="31">
        <v>20</v>
      </c>
      <c r="C37" s="51" t="s">
        <v>142</v>
      </c>
      <c r="D37" s="31" t="s">
        <v>142</v>
      </c>
      <c r="E37" s="31" t="s">
        <v>142</v>
      </c>
      <c r="F37" s="31" t="s">
        <v>142</v>
      </c>
      <c r="G37" s="31" t="s">
        <v>142</v>
      </c>
      <c r="H37" s="31" t="s">
        <v>142</v>
      </c>
      <c r="I37" s="31" t="s">
        <v>142</v>
      </c>
      <c r="J37" s="31" t="s">
        <v>142</v>
      </c>
      <c r="K37" s="31" t="s">
        <v>142</v>
      </c>
      <c r="L37" s="31">
        <v>3</v>
      </c>
      <c r="M37" s="31">
        <v>1</v>
      </c>
      <c r="N37" s="31">
        <v>3</v>
      </c>
      <c r="O37" s="31">
        <v>5</v>
      </c>
      <c r="P37" s="31">
        <v>1</v>
      </c>
      <c r="Q37" s="31">
        <v>4</v>
      </c>
      <c r="R37" s="31">
        <v>3</v>
      </c>
      <c r="S37" s="138" t="s">
        <v>142</v>
      </c>
    </row>
    <row r="38" spans="1:19" s="2" customFormat="1" ht="11.25" customHeight="1">
      <c r="A38" s="2" t="s">
        <v>157</v>
      </c>
      <c r="B38" s="31">
        <v>17</v>
      </c>
      <c r="C38" s="51" t="s">
        <v>142</v>
      </c>
      <c r="D38" s="31" t="s">
        <v>142</v>
      </c>
      <c r="E38" s="31" t="s">
        <v>142</v>
      </c>
      <c r="F38" s="31" t="s">
        <v>142</v>
      </c>
      <c r="G38" s="31" t="s">
        <v>142</v>
      </c>
      <c r="H38" s="31">
        <v>1</v>
      </c>
      <c r="I38" s="31" t="s">
        <v>142</v>
      </c>
      <c r="J38" s="31">
        <v>2</v>
      </c>
      <c r="K38" s="31">
        <v>2</v>
      </c>
      <c r="L38" s="31">
        <v>1</v>
      </c>
      <c r="M38" s="31">
        <v>1</v>
      </c>
      <c r="N38" s="31" t="s">
        <v>142</v>
      </c>
      <c r="O38" s="31" t="s">
        <v>142</v>
      </c>
      <c r="P38" s="31">
        <v>3</v>
      </c>
      <c r="Q38" s="31">
        <v>1</v>
      </c>
      <c r="R38" s="31">
        <v>6</v>
      </c>
      <c r="S38" s="138" t="s">
        <v>142</v>
      </c>
    </row>
    <row r="39" spans="1:19" s="2" customFormat="1" ht="11.25" customHeight="1">
      <c r="A39" s="2" t="s">
        <v>158</v>
      </c>
      <c r="B39" s="31">
        <v>2</v>
      </c>
      <c r="C39" s="51" t="s">
        <v>142</v>
      </c>
      <c r="D39" s="31" t="s">
        <v>142</v>
      </c>
      <c r="E39" s="31" t="s">
        <v>142</v>
      </c>
      <c r="F39" s="31" t="s">
        <v>142</v>
      </c>
      <c r="G39" s="31" t="s">
        <v>142</v>
      </c>
      <c r="H39" s="31" t="s">
        <v>142</v>
      </c>
      <c r="I39" s="31" t="s">
        <v>142</v>
      </c>
      <c r="J39" s="31" t="s">
        <v>142</v>
      </c>
      <c r="K39" s="31" t="s">
        <v>142</v>
      </c>
      <c r="L39" s="31">
        <v>2</v>
      </c>
      <c r="M39" s="31" t="s">
        <v>142</v>
      </c>
      <c r="N39" s="31" t="s">
        <v>142</v>
      </c>
      <c r="O39" s="31" t="s">
        <v>142</v>
      </c>
      <c r="P39" s="31" t="s">
        <v>142</v>
      </c>
      <c r="Q39" s="31" t="s">
        <v>142</v>
      </c>
      <c r="R39" s="31" t="s">
        <v>142</v>
      </c>
      <c r="S39" s="138" t="s">
        <v>142</v>
      </c>
    </row>
    <row r="40" spans="1:19" s="2" customFormat="1" ht="11.25" customHeight="1">
      <c r="A40" s="2" t="s">
        <v>159</v>
      </c>
      <c r="B40" s="31">
        <v>2</v>
      </c>
      <c r="C40" s="51" t="s">
        <v>142</v>
      </c>
      <c r="D40" s="31" t="s">
        <v>142</v>
      </c>
      <c r="E40" s="31" t="s">
        <v>142</v>
      </c>
      <c r="F40" s="31" t="s">
        <v>142</v>
      </c>
      <c r="G40" s="31" t="s">
        <v>142</v>
      </c>
      <c r="H40" s="31" t="s">
        <v>142</v>
      </c>
      <c r="I40" s="31" t="s">
        <v>142</v>
      </c>
      <c r="J40" s="31" t="s">
        <v>142</v>
      </c>
      <c r="K40" s="31" t="s">
        <v>142</v>
      </c>
      <c r="L40" s="31">
        <v>1</v>
      </c>
      <c r="M40" s="31">
        <v>1</v>
      </c>
      <c r="N40" s="31" t="s">
        <v>142</v>
      </c>
      <c r="O40" s="31" t="s">
        <v>142</v>
      </c>
      <c r="P40" s="31" t="s">
        <v>142</v>
      </c>
      <c r="Q40" s="31" t="s">
        <v>142</v>
      </c>
      <c r="R40" s="31" t="s">
        <v>142</v>
      </c>
      <c r="S40" s="138" t="s">
        <v>142</v>
      </c>
    </row>
    <row r="41" spans="1:19" s="2" customFormat="1" ht="11.25" customHeight="1">
      <c r="A41" s="2" t="s">
        <v>160</v>
      </c>
      <c r="B41" s="31" t="s">
        <v>688</v>
      </c>
      <c r="C41" s="51" t="s">
        <v>142</v>
      </c>
      <c r="D41" s="31" t="s">
        <v>142</v>
      </c>
      <c r="E41" s="31" t="s">
        <v>142</v>
      </c>
      <c r="F41" s="31" t="s">
        <v>142</v>
      </c>
      <c r="G41" s="31" t="s">
        <v>142</v>
      </c>
      <c r="H41" s="31" t="s">
        <v>142</v>
      </c>
      <c r="I41" s="31" t="s">
        <v>142</v>
      </c>
      <c r="J41" s="31" t="s">
        <v>142</v>
      </c>
      <c r="K41" s="31" t="s">
        <v>690</v>
      </c>
      <c r="L41" s="31" t="s">
        <v>142</v>
      </c>
      <c r="M41" s="31" t="s">
        <v>142</v>
      </c>
      <c r="N41" s="31" t="s">
        <v>142</v>
      </c>
      <c r="O41" s="31" t="s">
        <v>690</v>
      </c>
      <c r="P41" s="31" t="s">
        <v>142</v>
      </c>
      <c r="Q41" s="31" t="s">
        <v>142</v>
      </c>
      <c r="R41" s="31" t="s">
        <v>142</v>
      </c>
      <c r="S41" s="138" t="s">
        <v>142</v>
      </c>
    </row>
    <row r="42" spans="1:19" s="2" customFormat="1" ht="11.25" customHeight="1">
      <c r="A42" s="2" t="s">
        <v>161</v>
      </c>
      <c r="B42" s="411" t="s">
        <v>689</v>
      </c>
      <c r="C42" s="51" t="s">
        <v>142</v>
      </c>
      <c r="D42" s="31" t="s">
        <v>142</v>
      </c>
      <c r="E42" s="31" t="s">
        <v>142</v>
      </c>
      <c r="F42" s="31" t="s">
        <v>142</v>
      </c>
      <c r="G42" s="31" t="s">
        <v>142</v>
      </c>
      <c r="H42" s="31" t="s">
        <v>142</v>
      </c>
      <c r="I42" s="31" t="s">
        <v>142</v>
      </c>
      <c r="J42" s="31" t="s">
        <v>142</v>
      </c>
      <c r="K42" s="411" t="s">
        <v>689</v>
      </c>
      <c r="L42" s="31" t="s">
        <v>142</v>
      </c>
      <c r="M42" s="31" t="s">
        <v>142</v>
      </c>
      <c r="N42" s="31" t="s">
        <v>142</v>
      </c>
      <c r="O42" s="411" t="s">
        <v>689</v>
      </c>
      <c r="P42" s="31" t="s">
        <v>142</v>
      </c>
      <c r="Q42" s="31" t="s">
        <v>142</v>
      </c>
      <c r="R42" s="31" t="s">
        <v>142</v>
      </c>
      <c r="S42" s="138" t="s">
        <v>142</v>
      </c>
    </row>
    <row r="43" spans="1:19" s="2" customFormat="1" ht="11.25" customHeight="1">
      <c r="A43" s="2" t="s">
        <v>162</v>
      </c>
      <c r="B43" s="31">
        <v>1</v>
      </c>
      <c r="C43" s="51" t="s">
        <v>142</v>
      </c>
      <c r="D43" s="31" t="s">
        <v>142</v>
      </c>
      <c r="E43" s="31" t="s">
        <v>142</v>
      </c>
      <c r="F43" s="31" t="s">
        <v>142</v>
      </c>
      <c r="G43" s="31" t="s">
        <v>142</v>
      </c>
      <c r="H43" s="31" t="s">
        <v>142</v>
      </c>
      <c r="I43" s="31" t="s">
        <v>142</v>
      </c>
      <c r="J43" s="31" t="s">
        <v>142</v>
      </c>
      <c r="K43" s="31">
        <v>1</v>
      </c>
      <c r="L43" s="31" t="s">
        <v>142</v>
      </c>
      <c r="M43" s="31" t="s">
        <v>142</v>
      </c>
      <c r="N43" s="31" t="s">
        <v>142</v>
      </c>
      <c r="O43" s="31" t="s">
        <v>142</v>
      </c>
      <c r="P43" s="31" t="s">
        <v>142</v>
      </c>
      <c r="Q43" s="31" t="s">
        <v>142</v>
      </c>
      <c r="R43" s="31" t="s">
        <v>142</v>
      </c>
      <c r="S43" s="138" t="s">
        <v>142</v>
      </c>
    </row>
    <row r="44" spans="1:19" s="2" customFormat="1" ht="11.25" customHeight="1">
      <c r="A44" s="2" t="s">
        <v>163</v>
      </c>
      <c r="B44" s="31">
        <v>7</v>
      </c>
      <c r="C44" s="51" t="s">
        <v>142</v>
      </c>
      <c r="D44" s="31" t="s">
        <v>142</v>
      </c>
      <c r="E44" s="31" t="s">
        <v>142</v>
      </c>
      <c r="F44" s="31" t="s">
        <v>142</v>
      </c>
      <c r="G44" s="31" t="s">
        <v>142</v>
      </c>
      <c r="H44" s="31" t="s">
        <v>142</v>
      </c>
      <c r="I44" s="31" t="s">
        <v>142</v>
      </c>
      <c r="J44" s="31">
        <v>1</v>
      </c>
      <c r="K44" s="31" t="s">
        <v>142</v>
      </c>
      <c r="L44" s="31" t="s">
        <v>142</v>
      </c>
      <c r="M44" s="31">
        <v>1</v>
      </c>
      <c r="N44" s="31">
        <v>1</v>
      </c>
      <c r="O44" s="31">
        <v>1</v>
      </c>
      <c r="P44" s="31" t="s">
        <v>142</v>
      </c>
      <c r="Q44" s="31">
        <v>2</v>
      </c>
      <c r="R44" s="31">
        <v>1</v>
      </c>
      <c r="S44" s="138" t="s">
        <v>142</v>
      </c>
    </row>
    <row r="45" spans="1:19" s="2" customFormat="1" ht="11.25" customHeight="1">
      <c r="A45" s="2" t="s">
        <v>164</v>
      </c>
      <c r="B45" s="31">
        <v>25</v>
      </c>
      <c r="C45" s="51" t="s">
        <v>142</v>
      </c>
      <c r="D45" s="31">
        <v>1</v>
      </c>
      <c r="E45" s="31">
        <v>1</v>
      </c>
      <c r="F45" s="31" t="s">
        <v>142</v>
      </c>
      <c r="G45" s="31" t="s">
        <v>142</v>
      </c>
      <c r="H45" s="31">
        <v>1</v>
      </c>
      <c r="I45" s="31">
        <v>1</v>
      </c>
      <c r="J45" s="31" t="s">
        <v>142</v>
      </c>
      <c r="K45" s="31" t="s">
        <v>142</v>
      </c>
      <c r="L45" s="31">
        <v>1</v>
      </c>
      <c r="M45" s="31">
        <v>1</v>
      </c>
      <c r="N45" s="31">
        <v>1</v>
      </c>
      <c r="O45" s="31">
        <v>2</v>
      </c>
      <c r="P45" s="31">
        <v>3</v>
      </c>
      <c r="Q45" s="31">
        <v>2</v>
      </c>
      <c r="R45" s="31">
        <v>11</v>
      </c>
      <c r="S45" s="138" t="s">
        <v>142</v>
      </c>
    </row>
    <row r="46" spans="1:19" s="2" customFormat="1" ht="11.25" customHeight="1">
      <c r="A46" s="1" t="s">
        <v>165</v>
      </c>
      <c r="B46" s="344">
        <v>2</v>
      </c>
      <c r="C46" s="255" t="s">
        <v>142</v>
      </c>
      <c r="D46" s="33" t="s">
        <v>142</v>
      </c>
      <c r="E46" s="33" t="s">
        <v>142</v>
      </c>
      <c r="F46" s="33" t="s">
        <v>142</v>
      </c>
      <c r="G46" s="33" t="s">
        <v>142</v>
      </c>
      <c r="H46" s="33" t="s">
        <v>142</v>
      </c>
      <c r="I46" s="33" t="s">
        <v>142</v>
      </c>
      <c r="J46" s="33" t="s">
        <v>142</v>
      </c>
      <c r="K46" s="33" t="s">
        <v>142</v>
      </c>
      <c r="L46" s="33">
        <v>1</v>
      </c>
      <c r="M46" s="33" t="s">
        <v>142</v>
      </c>
      <c r="N46" s="33">
        <v>1</v>
      </c>
      <c r="O46" s="33" t="s">
        <v>142</v>
      </c>
      <c r="P46" s="33" t="s">
        <v>142</v>
      </c>
      <c r="Q46" s="33" t="s">
        <v>142</v>
      </c>
      <c r="R46" s="33" t="s">
        <v>142</v>
      </c>
      <c r="S46" s="397" t="s">
        <v>142</v>
      </c>
    </row>
    <row r="47" spans="1:19" s="2" customFormat="1" ht="11.25" customHeight="1">
      <c r="B47" s="51"/>
      <c r="C47" s="31"/>
      <c r="D47" s="31"/>
      <c r="E47" s="31"/>
      <c r="F47" s="31"/>
      <c r="G47" s="31"/>
      <c r="H47" s="31"/>
      <c r="I47" s="31"/>
      <c r="J47" s="31"/>
      <c r="K47" s="31"/>
      <c r="L47" s="31"/>
      <c r="M47" s="31"/>
      <c r="N47" s="31"/>
      <c r="O47" s="31"/>
      <c r="P47" s="31"/>
      <c r="Q47" s="31"/>
      <c r="R47" s="31"/>
      <c r="S47" s="31"/>
    </row>
    <row r="48" spans="1:19" s="2" customFormat="1" ht="11.25" customHeight="1">
      <c r="B48" s="51"/>
      <c r="C48" s="31"/>
      <c r="D48" s="31"/>
      <c r="E48" s="31"/>
      <c r="F48" s="31"/>
      <c r="G48" s="31"/>
      <c r="H48" s="31"/>
      <c r="I48" s="31"/>
      <c r="J48" s="31"/>
      <c r="K48" s="31"/>
      <c r="L48" s="31"/>
      <c r="M48" s="31"/>
      <c r="N48" s="31"/>
      <c r="O48" s="31"/>
      <c r="P48" s="31"/>
      <c r="Q48" s="31"/>
      <c r="R48" s="31"/>
      <c r="S48" s="31"/>
    </row>
    <row r="49" spans="1:19" s="2" customFormat="1" ht="11.25" customHeight="1">
      <c r="B49" s="51"/>
      <c r="C49" s="31"/>
      <c r="D49" s="31"/>
      <c r="E49" s="31"/>
      <c r="F49" s="31"/>
      <c r="G49" s="31"/>
      <c r="H49" s="31"/>
      <c r="I49" s="31"/>
      <c r="J49" s="31"/>
      <c r="K49" s="31"/>
      <c r="L49" s="31"/>
      <c r="M49" s="31"/>
      <c r="N49" s="31"/>
      <c r="O49" s="31"/>
      <c r="P49" s="31"/>
      <c r="Q49" s="31"/>
      <c r="R49" s="31"/>
      <c r="S49" s="31"/>
    </row>
    <row r="50" spans="1:19" s="2" customFormat="1" ht="11.25" customHeight="1">
      <c r="A50" s="9" t="s">
        <v>166</v>
      </c>
      <c r="B50" s="30"/>
      <c r="C50" s="30"/>
      <c r="D50" s="30"/>
      <c r="E50" s="30"/>
      <c r="F50" s="30"/>
      <c r="G50" s="30"/>
      <c r="H50" s="30"/>
      <c r="I50" s="30"/>
      <c r="J50" s="30"/>
      <c r="K50" s="30"/>
      <c r="L50" s="30"/>
      <c r="M50" s="30"/>
      <c r="N50" s="30"/>
      <c r="O50" s="30"/>
      <c r="P50" s="30"/>
      <c r="Q50" s="30"/>
      <c r="R50" s="30"/>
      <c r="S50" s="30"/>
    </row>
    <row r="51" spans="1:19" s="4" customFormat="1" ht="11.25" customHeight="1">
      <c r="A51" s="4" t="s">
        <v>246</v>
      </c>
      <c r="B51" s="102">
        <v>3127</v>
      </c>
      <c r="C51" s="30">
        <v>5</v>
      </c>
      <c r="D51" s="30">
        <v>10</v>
      </c>
      <c r="E51" s="30">
        <v>17</v>
      </c>
      <c r="F51" s="30">
        <v>15</v>
      </c>
      <c r="G51" s="30">
        <v>39</v>
      </c>
      <c r="H51" s="30">
        <v>41</v>
      </c>
      <c r="I51" s="30">
        <v>54</v>
      </c>
      <c r="J51" s="30">
        <v>144</v>
      </c>
      <c r="K51" s="30">
        <v>203</v>
      </c>
      <c r="L51" s="30">
        <v>478</v>
      </c>
      <c r="M51" s="30">
        <v>485</v>
      </c>
      <c r="N51" s="30">
        <v>425</v>
      </c>
      <c r="O51" s="30">
        <v>428</v>
      </c>
      <c r="P51" s="30">
        <v>360</v>
      </c>
      <c r="Q51" s="30">
        <v>235</v>
      </c>
      <c r="R51" s="30">
        <v>176</v>
      </c>
      <c r="S51" s="30">
        <v>12</v>
      </c>
    </row>
    <row r="52" spans="1:19" s="2" customFormat="1" ht="11.25" customHeight="1">
      <c r="A52" s="2" t="s">
        <v>156</v>
      </c>
      <c r="B52" s="51">
        <v>1193</v>
      </c>
      <c r="C52" s="31" t="s">
        <v>142</v>
      </c>
      <c r="D52" s="31" t="s">
        <v>142</v>
      </c>
      <c r="E52" s="31" t="s">
        <v>142</v>
      </c>
      <c r="F52" s="31" t="s">
        <v>142</v>
      </c>
      <c r="G52" s="31" t="s">
        <v>142</v>
      </c>
      <c r="H52" s="31">
        <v>1</v>
      </c>
      <c r="I52" s="31" t="s">
        <v>142</v>
      </c>
      <c r="J52" s="31">
        <v>7</v>
      </c>
      <c r="K52" s="31">
        <v>86</v>
      </c>
      <c r="L52" s="31">
        <v>218</v>
      </c>
      <c r="M52" s="31">
        <v>204</v>
      </c>
      <c r="N52" s="31">
        <v>197</v>
      </c>
      <c r="O52" s="31">
        <v>181</v>
      </c>
      <c r="P52" s="31">
        <v>142</v>
      </c>
      <c r="Q52" s="31">
        <v>97</v>
      </c>
      <c r="R52" s="31">
        <v>60</v>
      </c>
      <c r="S52" s="31" t="s">
        <v>142</v>
      </c>
    </row>
    <row r="53" spans="1:19" s="2" customFormat="1" ht="11.25" customHeight="1">
      <c r="A53" s="2" t="s">
        <v>157</v>
      </c>
      <c r="B53" s="51">
        <v>586</v>
      </c>
      <c r="C53" s="31">
        <v>5</v>
      </c>
      <c r="D53" s="31">
        <v>6</v>
      </c>
      <c r="E53" s="31">
        <v>12</v>
      </c>
      <c r="F53" s="31">
        <v>8</v>
      </c>
      <c r="G53" s="31">
        <v>15</v>
      </c>
      <c r="H53" s="31">
        <v>8</v>
      </c>
      <c r="I53" s="31">
        <v>11</v>
      </c>
      <c r="J53" s="31">
        <v>50</v>
      </c>
      <c r="K53" s="31">
        <v>61</v>
      </c>
      <c r="L53" s="31">
        <v>128</v>
      </c>
      <c r="M53" s="31">
        <v>82</v>
      </c>
      <c r="N53" s="31">
        <v>47</v>
      </c>
      <c r="O53" s="31">
        <v>45</v>
      </c>
      <c r="P53" s="31">
        <v>45</v>
      </c>
      <c r="Q53" s="31">
        <v>36</v>
      </c>
      <c r="R53" s="31">
        <v>26</v>
      </c>
      <c r="S53" s="31">
        <v>1</v>
      </c>
    </row>
    <row r="54" spans="1:19" s="2" customFormat="1" ht="11.25" customHeight="1">
      <c r="A54" s="2" t="s">
        <v>158</v>
      </c>
      <c r="B54" s="51">
        <v>111</v>
      </c>
      <c r="C54" s="31" t="s">
        <v>142</v>
      </c>
      <c r="D54" s="31" t="s">
        <v>142</v>
      </c>
      <c r="E54" s="31" t="s">
        <v>142</v>
      </c>
      <c r="F54" s="31" t="s">
        <v>142</v>
      </c>
      <c r="G54" s="31" t="s">
        <v>142</v>
      </c>
      <c r="H54" s="31" t="s">
        <v>142</v>
      </c>
      <c r="I54" s="31" t="s">
        <v>142</v>
      </c>
      <c r="J54" s="31" t="s">
        <v>142</v>
      </c>
      <c r="K54" s="31">
        <v>5</v>
      </c>
      <c r="L54" s="31">
        <v>15</v>
      </c>
      <c r="M54" s="31">
        <v>18</v>
      </c>
      <c r="N54" s="31">
        <v>19</v>
      </c>
      <c r="O54" s="31">
        <v>32</v>
      </c>
      <c r="P54" s="31">
        <v>15</v>
      </c>
      <c r="Q54" s="31">
        <v>7</v>
      </c>
      <c r="R54" s="31" t="s">
        <v>142</v>
      </c>
      <c r="S54" s="31" t="s">
        <v>142</v>
      </c>
    </row>
    <row r="55" spans="1:19" s="2" customFormat="1" ht="11.25" customHeight="1">
      <c r="A55" s="2" t="s">
        <v>159</v>
      </c>
      <c r="B55" s="51">
        <v>40</v>
      </c>
      <c r="C55" s="31" t="s">
        <v>142</v>
      </c>
      <c r="D55" s="31" t="s">
        <v>142</v>
      </c>
      <c r="E55" s="31" t="s">
        <v>142</v>
      </c>
      <c r="F55" s="31">
        <v>1</v>
      </c>
      <c r="G55" s="31" t="s">
        <v>142</v>
      </c>
      <c r="H55" s="31" t="s">
        <v>142</v>
      </c>
      <c r="I55" s="31">
        <v>1</v>
      </c>
      <c r="J55" s="31">
        <v>4</v>
      </c>
      <c r="K55" s="31">
        <v>2</v>
      </c>
      <c r="L55" s="31">
        <v>5</v>
      </c>
      <c r="M55" s="31">
        <v>7</v>
      </c>
      <c r="N55" s="31">
        <v>8</v>
      </c>
      <c r="O55" s="31">
        <v>3</v>
      </c>
      <c r="P55" s="31">
        <v>4</v>
      </c>
      <c r="Q55" s="31">
        <v>3</v>
      </c>
      <c r="R55" s="31">
        <v>2</v>
      </c>
      <c r="S55" s="31" t="s">
        <v>142</v>
      </c>
    </row>
    <row r="56" spans="1:19" s="2" customFormat="1" ht="11.25" customHeight="1">
      <c r="A56" s="2" t="s">
        <v>160</v>
      </c>
      <c r="B56" s="51">
        <v>288</v>
      </c>
      <c r="C56" s="31" t="s">
        <v>142</v>
      </c>
      <c r="D56" s="31" t="s">
        <v>142</v>
      </c>
      <c r="E56" s="31" t="s">
        <v>142</v>
      </c>
      <c r="F56" s="31">
        <v>1</v>
      </c>
      <c r="G56" s="31">
        <v>3</v>
      </c>
      <c r="H56" s="31">
        <v>2</v>
      </c>
      <c r="I56" s="31" t="s">
        <v>142</v>
      </c>
      <c r="J56" s="31">
        <v>6</v>
      </c>
      <c r="K56" s="31">
        <v>10</v>
      </c>
      <c r="L56" s="31">
        <v>35</v>
      </c>
      <c r="M56" s="31">
        <v>59</v>
      </c>
      <c r="N56" s="31">
        <v>54</v>
      </c>
      <c r="O56" s="31">
        <v>59</v>
      </c>
      <c r="P56" s="31">
        <v>42</v>
      </c>
      <c r="Q56" s="31">
        <v>11</v>
      </c>
      <c r="R56" s="31">
        <v>6</v>
      </c>
      <c r="S56" s="31" t="s">
        <v>142</v>
      </c>
    </row>
    <row r="57" spans="1:19" s="4" customFormat="1" ht="11.25" customHeight="1">
      <c r="A57" s="2" t="s">
        <v>161</v>
      </c>
      <c r="B57" s="51">
        <v>27</v>
      </c>
      <c r="C57" s="31" t="s">
        <v>142</v>
      </c>
      <c r="D57" s="31" t="s">
        <v>142</v>
      </c>
      <c r="E57" s="31" t="s">
        <v>142</v>
      </c>
      <c r="F57" s="31" t="s">
        <v>142</v>
      </c>
      <c r="G57" s="31" t="s">
        <v>142</v>
      </c>
      <c r="H57" s="31">
        <v>2</v>
      </c>
      <c r="I57" s="31" t="s">
        <v>142</v>
      </c>
      <c r="J57" s="31">
        <v>3</v>
      </c>
      <c r="K57" s="31">
        <v>2</v>
      </c>
      <c r="L57" s="31">
        <v>5</v>
      </c>
      <c r="M57" s="31">
        <v>6</v>
      </c>
      <c r="N57" s="31">
        <v>2</v>
      </c>
      <c r="O57" s="31">
        <v>3</v>
      </c>
      <c r="P57" s="31">
        <v>3</v>
      </c>
      <c r="Q57" s="31">
        <v>1</v>
      </c>
      <c r="R57" s="31" t="s">
        <v>142</v>
      </c>
      <c r="S57" s="31" t="s">
        <v>142</v>
      </c>
    </row>
    <row r="58" spans="1:19" s="4" customFormat="1" ht="11.25" customHeight="1">
      <c r="A58" s="2" t="s">
        <v>162</v>
      </c>
      <c r="B58" s="51">
        <v>172</v>
      </c>
      <c r="C58" s="31" t="s">
        <v>142</v>
      </c>
      <c r="D58" s="31" t="s">
        <v>142</v>
      </c>
      <c r="E58" s="31" t="s">
        <v>142</v>
      </c>
      <c r="F58" s="31" t="s">
        <v>142</v>
      </c>
      <c r="G58" s="31">
        <v>1</v>
      </c>
      <c r="H58" s="31">
        <v>7</v>
      </c>
      <c r="I58" s="31">
        <v>32</v>
      </c>
      <c r="J58" s="31">
        <v>49</v>
      </c>
      <c r="K58" s="31">
        <v>6</v>
      </c>
      <c r="L58" s="31">
        <v>11</v>
      </c>
      <c r="M58" s="31">
        <v>16</v>
      </c>
      <c r="N58" s="31">
        <v>16</v>
      </c>
      <c r="O58" s="31">
        <v>20</v>
      </c>
      <c r="P58" s="31">
        <v>9</v>
      </c>
      <c r="Q58" s="31">
        <v>3</v>
      </c>
      <c r="R58" s="31">
        <v>2</v>
      </c>
      <c r="S58" s="31" t="s">
        <v>142</v>
      </c>
    </row>
    <row r="59" spans="1:19" s="2" customFormat="1" ht="11.25" customHeight="1">
      <c r="A59" s="2" t="s">
        <v>163</v>
      </c>
      <c r="B59" s="51">
        <v>324</v>
      </c>
      <c r="C59" s="31" t="s">
        <v>142</v>
      </c>
      <c r="D59" s="31" t="s">
        <v>142</v>
      </c>
      <c r="E59" s="31">
        <v>1</v>
      </c>
      <c r="F59" s="31">
        <v>3</v>
      </c>
      <c r="G59" s="31">
        <v>12</v>
      </c>
      <c r="H59" s="31">
        <v>7</v>
      </c>
      <c r="I59" s="31">
        <v>7</v>
      </c>
      <c r="J59" s="31">
        <v>6</v>
      </c>
      <c r="K59" s="31">
        <v>10</v>
      </c>
      <c r="L59" s="31">
        <v>20</v>
      </c>
      <c r="M59" s="31">
        <v>50</v>
      </c>
      <c r="N59" s="31">
        <v>45</v>
      </c>
      <c r="O59" s="31">
        <v>48</v>
      </c>
      <c r="P59" s="31">
        <v>55</v>
      </c>
      <c r="Q59" s="31">
        <v>35</v>
      </c>
      <c r="R59" s="31">
        <v>24</v>
      </c>
      <c r="S59" s="31">
        <v>1</v>
      </c>
    </row>
    <row r="60" spans="1:19" s="2" customFormat="1" ht="11.25" customHeight="1">
      <c r="A60" s="2" t="s">
        <v>164</v>
      </c>
      <c r="B60" s="51">
        <v>319</v>
      </c>
      <c r="C60" s="31" t="s">
        <v>142</v>
      </c>
      <c r="D60" s="31">
        <v>4</v>
      </c>
      <c r="E60" s="31">
        <v>4</v>
      </c>
      <c r="F60" s="31">
        <v>2</v>
      </c>
      <c r="G60" s="31">
        <v>6</v>
      </c>
      <c r="H60" s="31">
        <v>9</v>
      </c>
      <c r="I60" s="31">
        <v>2</v>
      </c>
      <c r="J60" s="31">
        <v>13</v>
      </c>
      <c r="K60" s="31">
        <v>18</v>
      </c>
      <c r="L60" s="31">
        <v>33</v>
      </c>
      <c r="M60" s="31">
        <v>38</v>
      </c>
      <c r="N60" s="31">
        <v>34</v>
      </c>
      <c r="O60" s="31">
        <v>31</v>
      </c>
      <c r="P60" s="31">
        <v>35</v>
      </c>
      <c r="Q60" s="31">
        <v>37</v>
      </c>
      <c r="R60" s="31">
        <v>53</v>
      </c>
      <c r="S60" s="31" t="s">
        <v>142</v>
      </c>
    </row>
    <row r="61" spans="1:19" s="2" customFormat="1" ht="11.25" customHeight="1">
      <c r="A61" s="2" t="s">
        <v>165</v>
      </c>
      <c r="B61" s="51">
        <v>57</v>
      </c>
      <c r="C61" s="31" t="s">
        <v>142</v>
      </c>
      <c r="D61" s="31" t="s">
        <v>142</v>
      </c>
      <c r="E61" s="31" t="s">
        <v>142</v>
      </c>
      <c r="F61" s="31" t="s">
        <v>142</v>
      </c>
      <c r="G61" s="31">
        <v>2</v>
      </c>
      <c r="H61" s="31">
        <v>5</v>
      </c>
      <c r="I61" s="31">
        <v>1</v>
      </c>
      <c r="J61" s="31">
        <v>6</v>
      </c>
      <c r="K61" s="31">
        <v>3</v>
      </c>
      <c r="L61" s="31">
        <v>8</v>
      </c>
      <c r="M61" s="31">
        <v>5</v>
      </c>
      <c r="N61" s="31">
        <v>3</v>
      </c>
      <c r="O61" s="31">
        <v>6</v>
      </c>
      <c r="P61" s="31">
        <v>10</v>
      </c>
      <c r="Q61" s="31">
        <v>5</v>
      </c>
      <c r="R61" s="31">
        <v>3</v>
      </c>
      <c r="S61" s="31" t="s">
        <v>142</v>
      </c>
    </row>
    <row r="62" spans="1:19" s="2" customFormat="1" ht="11.25" customHeight="1">
      <c r="B62" s="31"/>
      <c r="C62" s="31"/>
      <c r="D62" s="31"/>
      <c r="E62" s="31"/>
      <c r="F62" s="31"/>
      <c r="G62" s="31"/>
      <c r="H62" s="31"/>
      <c r="I62" s="31"/>
      <c r="J62" s="31"/>
      <c r="K62" s="31"/>
      <c r="L62" s="31"/>
      <c r="M62" s="31"/>
      <c r="N62" s="31"/>
      <c r="O62" s="31"/>
      <c r="P62" s="31"/>
      <c r="Q62" s="31"/>
      <c r="R62" s="31"/>
      <c r="S62" s="31"/>
    </row>
    <row r="63" spans="1:19" s="4" customFormat="1" ht="11.25" customHeight="1">
      <c r="A63" s="4" t="s">
        <v>247</v>
      </c>
      <c r="B63" s="102">
        <v>1968</v>
      </c>
      <c r="C63" s="30">
        <v>5</v>
      </c>
      <c r="D63" s="30">
        <v>3</v>
      </c>
      <c r="E63" s="30">
        <v>12</v>
      </c>
      <c r="F63" s="30">
        <v>8</v>
      </c>
      <c r="G63" s="30">
        <v>23</v>
      </c>
      <c r="H63" s="30">
        <v>22</v>
      </c>
      <c r="I63" s="30">
        <v>38</v>
      </c>
      <c r="J63" s="30">
        <v>88</v>
      </c>
      <c r="K63" s="30">
        <v>131</v>
      </c>
      <c r="L63" s="30">
        <v>315</v>
      </c>
      <c r="M63" s="30">
        <v>317</v>
      </c>
      <c r="N63" s="30">
        <v>278</v>
      </c>
      <c r="O63" s="30">
        <v>277</v>
      </c>
      <c r="P63" s="30">
        <v>216</v>
      </c>
      <c r="Q63" s="30">
        <v>140</v>
      </c>
      <c r="R63" s="30">
        <v>95</v>
      </c>
      <c r="S63" s="30" t="s">
        <v>142</v>
      </c>
    </row>
    <row r="64" spans="1:19" s="2" customFormat="1" ht="11.25" customHeight="1">
      <c r="A64" s="2" t="s">
        <v>156</v>
      </c>
      <c r="B64" s="51">
        <v>779</v>
      </c>
      <c r="C64" s="31" t="s">
        <v>142</v>
      </c>
      <c r="D64" s="31" t="s">
        <v>142</v>
      </c>
      <c r="E64" s="31" t="s">
        <v>142</v>
      </c>
      <c r="F64" s="31" t="s">
        <v>142</v>
      </c>
      <c r="G64" s="31" t="s">
        <v>142</v>
      </c>
      <c r="H64" s="31" t="s">
        <v>142</v>
      </c>
      <c r="I64" s="31" t="s">
        <v>142</v>
      </c>
      <c r="J64" s="31">
        <v>6</v>
      </c>
      <c r="K64" s="31">
        <v>60</v>
      </c>
      <c r="L64" s="31">
        <v>148</v>
      </c>
      <c r="M64" s="31">
        <v>126</v>
      </c>
      <c r="N64" s="31">
        <v>123</v>
      </c>
      <c r="O64" s="31">
        <v>117</v>
      </c>
      <c r="P64" s="31">
        <v>90</v>
      </c>
      <c r="Q64" s="31">
        <v>67</v>
      </c>
      <c r="R64" s="31">
        <v>42</v>
      </c>
      <c r="S64" s="31" t="s">
        <v>142</v>
      </c>
    </row>
    <row r="65" spans="1:19" s="2" customFormat="1" ht="11.25" customHeight="1">
      <c r="A65" s="2" t="s">
        <v>157</v>
      </c>
      <c r="B65" s="51">
        <v>288</v>
      </c>
      <c r="C65" s="31">
        <v>5</v>
      </c>
      <c r="D65" s="31">
        <v>1</v>
      </c>
      <c r="E65" s="31">
        <v>7</v>
      </c>
      <c r="F65" s="31">
        <v>3</v>
      </c>
      <c r="G65" s="31">
        <v>8</v>
      </c>
      <c r="H65" s="31">
        <v>3</v>
      </c>
      <c r="I65" s="31">
        <v>6</v>
      </c>
      <c r="J65" s="31">
        <v>30</v>
      </c>
      <c r="K65" s="31">
        <v>35</v>
      </c>
      <c r="L65" s="31">
        <v>75</v>
      </c>
      <c r="M65" s="31">
        <v>49</v>
      </c>
      <c r="N65" s="31">
        <v>23</v>
      </c>
      <c r="O65" s="31">
        <v>18</v>
      </c>
      <c r="P65" s="31">
        <v>11</v>
      </c>
      <c r="Q65" s="31">
        <v>9</v>
      </c>
      <c r="R65" s="31">
        <v>5</v>
      </c>
      <c r="S65" s="31" t="s">
        <v>142</v>
      </c>
    </row>
    <row r="66" spans="1:19" s="2" customFormat="1" ht="11.25" customHeight="1">
      <c r="A66" s="2" t="s">
        <v>158</v>
      </c>
      <c r="B66" s="51">
        <v>103</v>
      </c>
      <c r="C66" s="31" t="s">
        <v>142</v>
      </c>
      <c r="D66" s="31" t="s">
        <v>142</v>
      </c>
      <c r="E66" s="31" t="s">
        <v>142</v>
      </c>
      <c r="F66" s="31" t="s">
        <v>142</v>
      </c>
      <c r="G66" s="31" t="s">
        <v>142</v>
      </c>
      <c r="H66" s="31" t="s">
        <v>142</v>
      </c>
      <c r="I66" s="31" t="s">
        <v>142</v>
      </c>
      <c r="J66" s="31" t="s">
        <v>142</v>
      </c>
      <c r="K66" s="31">
        <v>5</v>
      </c>
      <c r="L66" s="31">
        <v>14</v>
      </c>
      <c r="M66" s="31">
        <v>16</v>
      </c>
      <c r="N66" s="31">
        <v>18</v>
      </c>
      <c r="O66" s="31">
        <v>28</v>
      </c>
      <c r="P66" s="31">
        <v>15</v>
      </c>
      <c r="Q66" s="31">
        <v>7</v>
      </c>
      <c r="R66" s="31" t="s">
        <v>142</v>
      </c>
      <c r="S66" s="31" t="s">
        <v>142</v>
      </c>
    </row>
    <row r="67" spans="1:19" s="2" customFormat="1" ht="11.25" customHeight="1">
      <c r="A67" s="2" t="s">
        <v>159</v>
      </c>
      <c r="B67" s="51">
        <v>21</v>
      </c>
      <c r="C67" s="31" t="s">
        <v>142</v>
      </c>
      <c r="D67" s="31" t="s">
        <v>142</v>
      </c>
      <c r="E67" s="31" t="s">
        <v>142</v>
      </c>
      <c r="F67" s="31">
        <v>1</v>
      </c>
      <c r="G67" s="31" t="s">
        <v>142</v>
      </c>
      <c r="H67" s="31" t="s">
        <v>142</v>
      </c>
      <c r="I67" s="31">
        <v>1</v>
      </c>
      <c r="J67" s="31">
        <v>1</v>
      </c>
      <c r="K67" s="31">
        <v>1</v>
      </c>
      <c r="L67" s="31">
        <v>3</v>
      </c>
      <c r="M67" s="31">
        <v>4</v>
      </c>
      <c r="N67" s="31">
        <v>7</v>
      </c>
      <c r="O67" s="31" t="s">
        <v>142</v>
      </c>
      <c r="P67" s="31">
        <v>2</v>
      </c>
      <c r="Q67" s="31">
        <v>1</v>
      </c>
      <c r="R67" s="31" t="s">
        <v>142</v>
      </c>
      <c r="S67" s="31" t="s">
        <v>142</v>
      </c>
    </row>
    <row r="68" spans="1:19" s="2" customFormat="1" ht="11.25" customHeight="1">
      <c r="A68" s="2" t="s">
        <v>160</v>
      </c>
      <c r="B68" s="51">
        <v>260</v>
      </c>
      <c r="C68" s="31" t="s">
        <v>142</v>
      </c>
      <c r="D68" s="31" t="s">
        <v>142</v>
      </c>
      <c r="E68" s="31" t="s">
        <v>142</v>
      </c>
      <c r="F68" s="31">
        <v>1</v>
      </c>
      <c r="G68" s="31">
        <v>3</v>
      </c>
      <c r="H68" s="31">
        <v>2</v>
      </c>
      <c r="I68" s="31" t="s">
        <v>142</v>
      </c>
      <c r="J68" s="31">
        <v>5</v>
      </c>
      <c r="K68" s="31">
        <v>10</v>
      </c>
      <c r="L68" s="31">
        <v>32</v>
      </c>
      <c r="M68" s="31">
        <v>52</v>
      </c>
      <c r="N68" s="31">
        <v>48</v>
      </c>
      <c r="O68" s="31">
        <v>53</v>
      </c>
      <c r="P68" s="31">
        <v>38</v>
      </c>
      <c r="Q68" s="31">
        <v>10</v>
      </c>
      <c r="R68" s="31">
        <v>6</v>
      </c>
      <c r="S68" s="31" t="s">
        <v>142</v>
      </c>
    </row>
    <row r="69" spans="1:19" s="2" customFormat="1" ht="11.25" customHeight="1">
      <c r="A69" s="2" t="s">
        <v>161</v>
      </c>
      <c r="B69" s="51">
        <v>10</v>
      </c>
      <c r="C69" s="31" t="s">
        <v>142</v>
      </c>
      <c r="D69" s="31" t="s">
        <v>142</v>
      </c>
      <c r="E69" s="31" t="s">
        <v>142</v>
      </c>
      <c r="F69" s="31" t="s">
        <v>142</v>
      </c>
      <c r="G69" s="31" t="s">
        <v>142</v>
      </c>
      <c r="H69" s="31">
        <v>2</v>
      </c>
      <c r="I69" s="31" t="s">
        <v>142</v>
      </c>
      <c r="J69" s="31">
        <v>1</v>
      </c>
      <c r="K69" s="31">
        <v>1</v>
      </c>
      <c r="L69" s="31">
        <v>1</v>
      </c>
      <c r="M69" s="31">
        <v>4</v>
      </c>
      <c r="N69" s="31">
        <v>1</v>
      </c>
      <c r="O69" s="31" t="s">
        <v>142</v>
      </c>
      <c r="P69" s="31" t="s">
        <v>142</v>
      </c>
      <c r="Q69" s="31" t="s">
        <v>142</v>
      </c>
      <c r="R69" s="31" t="s">
        <v>142</v>
      </c>
      <c r="S69" s="31" t="s">
        <v>142</v>
      </c>
    </row>
    <row r="70" spans="1:19" s="2" customFormat="1" ht="11.25" customHeight="1">
      <c r="A70" s="2" t="s">
        <v>162</v>
      </c>
      <c r="B70" s="31">
        <v>123</v>
      </c>
      <c r="C70" s="31" t="s">
        <v>142</v>
      </c>
      <c r="D70" s="31" t="s">
        <v>142</v>
      </c>
      <c r="E70" s="31" t="s">
        <v>142</v>
      </c>
      <c r="F70" s="31" t="s">
        <v>142</v>
      </c>
      <c r="G70" s="31">
        <v>1</v>
      </c>
      <c r="H70" s="31">
        <v>4</v>
      </c>
      <c r="I70" s="31">
        <v>23</v>
      </c>
      <c r="J70" s="31">
        <v>34</v>
      </c>
      <c r="K70" s="31">
        <v>4</v>
      </c>
      <c r="L70" s="31">
        <v>7</v>
      </c>
      <c r="M70" s="31">
        <v>11</v>
      </c>
      <c r="N70" s="31">
        <v>11</v>
      </c>
      <c r="O70" s="31">
        <v>16</v>
      </c>
      <c r="P70" s="31">
        <v>8</v>
      </c>
      <c r="Q70" s="31">
        <v>2</v>
      </c>
      <c r="R70" s="31">
        <v>2</v>
      </c>
      <c r="S70" s="31" t="s">
        <v>142</v>
      </c>
    </row>
    <row r="71" spans="1:19" s="2" customFormat="1" ht="11.25" customHeight="1">
      <c r="A71" s="2" t="s">
        <v>163</v>
      </c>
      <c r="B71" s="31">
        <v>191</v>
      </c>
      <c r="C71" s="51" t="s">
        <v>142</v>
      </c>
      <c r="D71" s="31" t="s">
        <v>142</v>
      </c>
      <c r="E71" s="31">
        <v>1</v>
      </c>
      <c r="F71" s="31">
        <v>2</v>
      </c>
      <c r="G71" s="31">
        <v>8</v>
      </c>
      <c r="H71" s="31">
        <v>4</v>
      </c>
      <c r="I71" s="31">
        <v>5</v>
      </c>
      <c r="J71" s="31">
        <v>3</v>
      </c>
      <c r="K71" s="31">
        <v>2</v>
      </c>
      <c r="L71" s="31">
        <v>12</v>
      </c>
      <c r="M71" s="31">
        <v>30</v>
      </c>
      <c r="N71" s="31">
        <v>27</v>
      </c>
      <c r="O71" s="31">
        <v>25</v>
      </c>
      <c r="P71" s="31">
        <v>32</v>
      </c>
      <c r="Q71" s="31">
        <v>23</v>
      </c>
      <c r="R71" s="31">
        <v>17</v>
      </c>
      <c r="S71" s="31" t="s">
        <v>142</v>
      </c>
    </row>
    <row r="72" spans="1:19" s="2" customFormat="1" ht="11.25" customHeight="1">
      <c r="A72" s="2" t="s">
        <v>164</v>
      </c>
      <c r="B72" s="31">
        <v>147</v>
      </c>
      <c r="C72" s="51" t="s">
        <v>142</v>
      </c>
      <c r="D72" s="31">
        <v>2</v>
      </c>
      <c r="E72" s="31">
        <v>4</v>
      </c>
      <c r="F72" s="31">
        <v>1</v>
      </c>
      <c r="G72" s="31">
        <v>2</v>
      </c>
      <c r="H72" s="31">
        <v>5</v>
      </c>
      <c r="I72" s="31">
        <v>2</v>
      </c>
      <c r="J72" s="31">
        <v>3</v>
      </c>
      <c r="K72" s="31">
        <v>11</v>
      </c>
      <c r="L72" s="31">
        <v>19</v>
      </c>
      <c r="M72" s="31">
        <v>20</v>
      </c>
      <c r="N72" s="31">
        <v>17</v>
      </c>
      <c r="O72" s="31">
        <v>15</v>
      </c>
      <c r="P72" s="31">
        <v>10</v>
      </c>
      <c r="Q72" s="31">
        <v>16</v>
      </c>
      <c r="R72" s="31">
        <v>20</v>
      </c>
      <c r="S72" s="31" t="s">
        <v>142</v>
      </c>
    </row>
    <row r="73" spans="1:19" s="2" customFormat="1" ht="11.25" customHeight="1">
      <c r="A73" s="2" t="s">
        <v>165</v>
      </c>
      <c r="B73" s="31">
        <v>46</v>
      </c>
      <c r="C73" s="51" t="s">
        <v>142</v>
      </c>
      <c r="D73" s="31" t="s">
        <v>142</v>
      </c>
      <c r="E73" s="31" t="s">
        <v>142</v>
      </c>
      <c r="F73" s="31" t="s">
        <v>142</v>
      </c>
      <c r="G73" s="31">
        <v>1</v>
      </c>
      <c r="H73" s="31">
        <v>2</v>
      </c>
      <c r="I73" s="31">
        <v>1</v>
      </c>
      <c r="J73" s="31">
        <v>5</v>
      </c>
      <c r="K73" s="31">
        <v>2</v>
      </c>
      <c r="L73" s="31">
        <v>4</v>
      </c>
      <c r="M73" s="31">
        <v>5</v>
      </c>
      <c r="N73" s="31">
        <v>3</v>
      </c>
      <c r="O73" s="31">
        <v>5</v>
      </c>
      <c r="P73" s="31">
        <v>10</v>
      </c>
      <c r="Q73" s="31">
        <v>5</v>
      </c>
      <c r="R73" s="31">
        <v>3</v>
      </c>
      <c r="S73" s="31" t="s">
        <v>142</v>
      </c>
    </row>
    <row r="74" spans="1:19" s="2" customFormat="1" ht="11.25" customHeight="1">
      <c r="B74" s="31"/>
      <c r="C74" s="31"/>
      <c r="D74" s="31"/>
      <c r="E74" s="31"/>
      <c r="F74" s="31"/>
      <c r="G74" s="31"/>
      <c r="H74" s="31"/>
      <c r="I74" s="31"/>
      <c r="J74" s="31"/>
      <c r="K74" s="31"/>
      <c r="L74" s="31"/>
      <c r="M74" s="31"/>
      <c r="N74" s="31"/>
      <c r="O74" s="31"/>
      <c r="P74" s="31"/>
      <c r="Q74" s="31"/>
      <c r="R74" s="31"/>
      <c r="S74" s="31"/>
    </row>
    <row r="75" spans="1:19" s="4" customFormat="1" ht="11.25" customHeight="1">
      <c r="A75" s="4" t="s">
        <v>245</v>
      </c>
      <c r="B75" s="30">
        <v>1149</v>
      </c>
      <c r="C75" s="102" t="s">
        <v>142</v>
      </c>
      <c r="D75" s="30">
        <v>7</v>
      </c>
      <c r="E75" s="30">
        <v>5</v>
      </c>
      <c r="F75" s="30">
        <v>7</v>
      </c>
      <c r="G75" s="30">
        <v>16</v>
      </c>
      <c r="H75" s="30">
        <v>19</v>
      </c>
      <c r="I75" s="30">
        <v>16</v>
      </c>
      <c r="J75" s="30">
        <v>56</v>
      </c>
      <c r="K75" s="30">
        <v>72</v>
      </c>
      <c r="L75" s="30">
        <v>163</v>
      </c>
      <c r="M75" s="30">
        <v>168</v>
      </c>
      <c r="N75" s="30">
        <v>147</v>
      </c>
      <c r="O75" s="30">
        <v>151</v>
      </c>
      <c r="P75" s="30">
        <v>144</v>
      </c>
      <c r="Q75" s="30">
        <v>95</v>
      </c>
      <c r="R75" s="30">
        <v>81</v>
      </c>
      <c r="S75" s="30">
        <v>2</v>
      </c>
    </row>
    <row r="76" spans="1:19" s="2" customFormat="1" ht="11.25" customHeight="1">
      <c r="A76" s="2" t="s">
        <v>156</v>
      </c>
      <c r="B76" s="31">
        <v>414</v>
      </c>
      <c r="C76" s="51" t="s">
        <v>142</v>
      </c>
      <c r="D76" s="31" t="s">
        <v>142</v>
      </c>
      <c r="E76" s="31" t="s">
        <v>142</v>
      </c>
      <c r="F76" s="31" t="s">
        <v>142</v>
      </c>
      <c r="G76" s="31" t="s">
        <v>142</v>
      </c>
      <c r="H76" s="31">
        <v>1</v>
      </c>
      <c r="I76" s="31" t="s">
        <v>142</v>
      </c>
      <c r="J76" s="31">
        <v>1</v>
      </c>
      <c r="K76" s="31">
        <v>26</v>
      </c>
      <c r="L76" s="31">
        <v>70</v>
      </c>
      <c r="M76" s="31">
        <v>78</v>
      </c>
      <c r="N76" s="31">
        <v>74</v>
      </c>
      <c r="O76" s="31">
        <v>64</v>
      </c>
      <c r="P76" s="31">
        <v>52</v>
      </c>
      <c r="Q76" s="31">
        <v>30</v>
      </c>
      <c r="R76" s="31">
        <v>18</v>
      </c>
      <c r="S76" s="31" t="s">
        <v>142</v>
      </c>
    </row>
    <row r="77" spans="1:19" s="2" customFormat="1" ht="11.25" customHeight="1">
      <c r="A77" s="2" t="s">
        <v>157</v>
      </c>
      <c r="B77" s="31">
        <v>298</v>
      </c>
      <c r="C77" s="51" t="s">
        <v>142</v>
      </c>
      <c r="D77" s="31">
        <v>5</v>
      </c>
      <c r="E77" s="31">
        <v>5</v>
      </c>
      <c r="F77" s="31">
        <v>5</v>
      </c>
      <c r="G77" s="31">
        <v>7</v>
      </c>
      <c r="H77" s="31">
        <v>5</v>
      </c>
      <c r="I77" s="31">
        <v>5</v>
      </c>
      <c r="J77" s="31">
        <v>20</v>
      </c>
      <c r="K77" s="31">
        <v>26</v>
      </c>
      <c r="L77" s="31">
        <v>53</v>
      </c>
      <c r="M77" s="31">
        <v>33</v>
      </c>
      <c r="N77" s="31">
        <v>24</v>
      </c>
      <c r="O77" s="31">
        <v>27</v>
      </c>
      <c r="P77" s="31">
        <v>34</v>
      </c>
      <c r="Q77" s="31">
        <v>27</v>
      </c>
      <c r="R77" s="31">
        <v>21</v>
      </c>
      <c r="S77" s="31">
        <v>1</v>
      </c>
    </row>
    <row r="78" spans="1:19" s="2" customFormat="1" ht="11.25" customHeight="1">
      <c r="A78" s="2" t="s">
        <v>158</v>
      </c>
      <c r="B78" s="31">
        <v>8</v>
      </c>
      <c r="C78" s="51" t="s">
        <v>142</v>
      </c>
      <c r="D78" s="31" t="s">
        <v>142</v>
      </c>
      <c r="E78" s="31" t="s">
        <v>142</v>
      </c>
      <c r="F78" s="31" t="s">
        <v>142</v>
      </c>
      <c r="G78" s="31" t="s">
        <v>142</v>
      </c>
      <c r="H78" s="31" t="s">
        <v>142</v>
      </c>
      <c r="I78" s="31" t="s">
        <v>142</v>
      </c>
      <c r="J78" s="31" t="s">
        <v>142</v>
      </c>
      <c r="K78" s="31" t="s">
        <v>142</v>
      </c>
      <c r="L78" s="31">
        <v>1</v>
      </c>
      <c r="M78" s="31">
        <v>2</v>
      </c>
      <c r="N78" s="31">
        <v>1</v>
      </c>
      <c r="O78" s="31">
        <v>4</v>
      </c>
      <c r="P78" s="31" t="s">
        <v>142</v>
      </c>
      <c r="Q78" s="31" t="s">
        <v>142</v>
      </c>
      <c r="R78" s="31" t="s">
        <v>142</v>
      </c>
      <c r="S78" s="31" t="s">
        <v>142</v>
      </c>
    </row>
    <row r="79" spans="1:19" s="2" customFormat="1" ht="11.25" customHeight="1">
      <c r="A79" s="2" t="s">
        <v>159</v>
      </c>
      <c r="B79" s="31">
        <v>19</v>
      </c>
      <c r="C79" s="51" t="s">
        <v>142</v>
      </c>
      <c r="D79" s="31" t="s">
        <v>142</v>
      </c>
      <c r="E79" s="31" t="s">
        <v>142</v>
      </c>
      <c r="F79" s="31" t="s">
        <v>142</v>
      </c>
      <c r="G79" s="31" t="s">
        <v>142</v>
      </c>
      <c r="H79" s="31" t="s">
        <v>142</v>
      </c>
      <c r="I79" s="31" t="s">
        <v>142</v>
      </c>
      <c r="J79" s="31">
        <v>3</v>
      </c>
      <c r="K79" s="31">
        <v>1</v>
      </c>
      <c r="L79" s="31">
        <v>2</v>
      </c>
      <c r="M79" s="31">
        <v>3</v>
      </c>
      <c r="N79" s="31">
        <v>1</v>
      </c>
      <c r="O79" s="31">
        <v>3</v>
      </c>
      <c r="P79" s="31">
        <v>2</v>
      </c>
      <c r="Q79" s="31">
        <v>2</v>
      </c>
      <c r="R79" s="31">
        <v>2</v>
      </c>
      <c r="S79" s="31" t="s">
        <v>142</v>
      </c>
    </row>
    <row r="80" spans="1:19" s="2" customFormat="1" ht="11.25" customHeight="1">
      <c r="A80" s="2" t="s">
        <v>160</v>
      </c>
      <c r="B80" s="31">
        <v>28</v>
      </c>
      <c r="C80" s="353" t="s">
        <v>142</v>
      </c>
      <c r="D80" s="31" t="s">
        <v>142</v>
      </c>
      <c r="E80" s="31" t="s">
        <v>142</v>
      </c>
      <c r="F80" s="31" t="s">
        <v>142</v>
      </c>
      <c r="G80" s="31" t="s">
        <v>142</v>
      </c>
      <c r="H80" s="31" t="s">
        <v>142</v>
      </c>
      <c r="I80" s="31" t="s">
        <v>142</v>
      </c>
      <c r="J80" s="31">
        <v>1</v>
      </c>
      <c r="K80" s="31" t="s">
        <v>142</v>
      </c>
      <c r="L80" s="31">
        <v>3</v>
      </c>
      <c r="M80" s="31">
        <v>7</v>
      </c>
      <c r="N80" s="31">
        <v>6</v>
      </c>
      <c r="O80" s="31">
        <v>6</v>
      </c>
      <c r="P80" s="31">
        <v>4</v>
      </c>
      <c r="Q80" s="31">
        <v>1</v>
      </c>
      <c r="R80" s="31" t="s">
        <v>142</v>
      </c>
      <c r="S80" s="31" t="s">
        <v>142</v>
      </c>
    </row>
    <row r="81" spans="1:19" s="2" customFormat="1" ht="11.25" customHeight="1">
      <c r="A81" s="2" t="s">
        <v>161</v>
      </c>
      <c r="B81" s="353">
        <v>17</v>
      </c>
      <c r="C81" s="31" t="s">
        <v>142</v>
      </c>
      <c r="D81" s="31" t="s">
        <v>142</v>
      </c>
      <c r="E81" s="31" t="s">
        <v>142</v>
      </c>
      <c r="F81" s="31" t="s">
        <v>142</v>
      </c>
      <c r="G81" s="31" t="s">
        <v>142</v>
      </c>
      <c r="H81" s="31" t="s">
        <v>142</v>
      </c>
      <c r="I81" s="31" t="s">
        <v>142</v>
      </c>
      <c r="J81" s="31">
        <v>2</v>
      </c>
      <c r="K81" s="31">
        <v>1</v>
      </c>
      <c r="L81" s="31">
        <v>4</v>
      </c>
      <c r="M81" s="31">
        <v>2</v>
      </c>
      <c r="N81" s="31">
        <v>1</v>
      </c>
      <c r="O81" s="31">
        <v>3</v>
      </c>
      <c r="P81" s="31">
        <v>3</v>
      </c>
      <c r="Q81" s="31">
        <v>1</v>
      </c>
      <c r="R81" s="31" t="s">
        <v>142</v>
      </c>
      <c r="S81" s="31" t="s">
        <v>142</v>
      </c>
    </row>
    <row r="82" spans="1:19" s="2" customFormat="1" ht="11.25" customHeight="1">
      <c r="A82" s="2" t="s">
        <v>162</v>
      </c>
      <c r="B82" s="353">
        <v>49</v>
      </c>
      <c r="C82" s="31" t="s">
        <v>142</v>
      </c>
      <c r="D82" s="31" t="s">
        <v>142</v>
      </c>
      <c r="E82" s="31" t="s">
        <v>142</v>
      </c>
      <c r="F82" s="31" t="s">
        <v>142</v>
      </c>
      <c r="G82" s="31" t="s">
        <v>142</v>
      </c>
      <c r="H82" s="31">
        <v>3</v>
      </c>
      <c r="I82" s="31">
        <v>9</v>
      </c>
      <c r="J82" s="31">
        <v>15</v>
      </c>
      <c r="K82" s="31">
        <v>2</v>
      </c>
      <c r="L82" s="31">
        <v>4</v>
      </c>
      <c r="M82" s="31">
        <v>5</v>
      </c>
      <c r="N82" s="31">
        <v>5</v>
      </c>
      <c r="O82" s="31">
        <v>4</v>
      </c>
      <c r="P82" s="31">
        <v>1</v>
      </c>
      <c r="Q82" s="31">
        <v>1</v>
      </c>
      <c r="R82" s="31" t="s">
        <v>142</v>
      </c>
      <c r="S82" s="31" t="s">
        <v>142</v>
      </c>
    </row>
    <row r="83" spans="1:19" s="2" customFormat="1" ht="11.25" customHeight="1">
      <c r="A83" s="2" t="s">
        <v>163</v>
      </c>
      <c r="B83" s="31">
        <v>133</v>
      </c>
      <c r="C83" s="31" t="s">
        <v>142</v>
      </c>
      <c r="D83" s="31" t="s">
        <v>142</v>
      </c>
      <c r="E83" s="31" t="s">
        <v>142</v>
      </c>
      <c r="F83" s="31">
        <v>1</v>
      </c>
      <c r="G83" s="31">
        <v>4</v>
      </c>
      <c r="H83" s="31">
        <v>3</v>
      </c>
      <c r="I83" s="31">
        <v>2</v>
      </c>
      <c r="J83" s="31">
        <v>3</v>
      </c>
      <c r="K83" s="31">
        <v>8</v>
      </c>
      <c r="L83" s="31">
        <v>8</v>
      </c>
      <c r="M83" s="31">
        <v>20</v>
      </c>
      <c r="N83" s="31">
        <v>18</v>
      </c>
      <c r="O83" s="31">
        <v>23</v>
      </c>
      <c r="P83" s="31">
        <v>23</v>
      </c>
      <c r="Q83" s="31">
        <v>12</v>
      </c>
      <c r="R83" s="31">
        <v>7</v>
      </c>
      <c r="S83" s="31">
        <v>1</v>
      </c>
    </row>
    <row r="84" spans="1:19" s="2" customFormat="1" ht="11.25" customHeight="1">
      <c r="A84" s="2" t="s">
        <v>164</v>
      </c>
      <c r="B84" s="31">
        <v>172</v>
      </c>
      <c r="C84" s="31" t="s">
        <v>142</v>
      </c>
      <c r="D84" s="31">
        <v>2</v>
      </c>
      <c r="E84" s="31" t="s">
        <v>142</v>
      </c>
      <c r="F84" s="31">
        <v>1</v>
      </c>
      <c r="G84" s="31">
        <v>4</v>
      </c>
      <c r="H84" s="31">
        <v>4</v>
      </c>
      <c r="I84" s="31" t="s">
        <v>142</v>
      </c>
      <c r="J84" s="31">
        <v>10</v>
      </c>
      <c r="K84" s="31">
        <v>7</v>
      </c>
      <c r="L84" s="31">
        <v>14</v>
      </c>
      <c r="M84" s="31">
        <v>18</v>
      </c>
      <c r="N84" s="31">
        <v>17</v>
      </c>
      <c r="O84" s="31">
        <v>16</v>
      </c>
      <c r="P84" s="31">
        <v>25</v>
      </c>
      <c r="Q84" s="31">
        <v>21</v>
      </c>
      <c r="R84" s="31">
        <v>33</v>
      </c>
      <c r="S84" s="31" t="s">
        <v>142</v>
      </c>
    </row>
    <row r="85" spans="1:19" s="2" customFormat="1" ht="11.25" customHeight="1">
      <c r="A85" s="1" t="s">
        <v>165</v>
      </c>
      <c r="B85" s="255">
        <v>11</v>
      </c>
      <c r="C85" s="33" t="s">
        <v>142</v>
      </c>
      <c r="D85" s="33" t="s">
        <v>142</v>
      </c>
      <c r="E85" s="33" t="s">
        <v>142</v>
      </c>
      <c r="F85" s="33" t="s">
        <v>142</v>
      </c>
      <c r="G85" s="33">
        <v>1</v>
      </c>
      <c r="H85" s="33">
        <v>3</v>
      </c>
      <c r="I85" s="33" t="s">
        <v>142</v>
      </c>
      <c r="J85" s="33">
        <v>1</v>
      </c>
      <c r="K85" s="33">
        <v>1</v>
      </c>
      <c r="L85" s="33">
        <v>4</v>
      </c>
      <c r="M85" s="33" t="s">
        <v>142</v>
      </c>
      <c r="N85" s="33" t="s">
        <v>142</v>
      </c>
      <c r="O85" s="33">
        <v>1</v>
      </c>
      <c r="P85" s="33" t="s">
        <v>142</v>
      </c>
      <c r="Q85" s="33" t="s">
        <v>142</v>
      </c>
      <c r="R85" s="33" t="s">
        <v>142</v>
      </c>
      <c r="S85" s="33" t="s">
        <v>142</v>
      </c>
    </row>
    <row r="86" spans="1:19" s="2" customFormat="1" ht="11.25" customHeight="1">
      <c r="B86" s="51"/>
      <c r="C86" s="31"/>
      <c r="D86" s="31"/>
      <c r="E86" s="31"/>
      <c r="F86" s="31"/>
      <c r="G86" s="31"/>
      <c r="H86" s="31"/>
      <c r="I86" s="31"/>
      <c r="J86" s="31"/>
      <c r="K86" s="31"/>
      <c r="L86" s="31"/>
      <c r="M86" s="31"/>
      <c r="N86" s="31"/>
      <c r="O86" s="31"/>
      <c r="P86" s="31"/>
      <c r="Q86" s="31"/>
      <c r="R86" s="31"/>
      <c r="S86" s="31"/>
    </row>
    <row r="87" spans="1:19" s="2" customFormat="1" ht="11.25" customHeight="1">
      <c r="B87" s="51"/>
      <c r="C87" s="31"/>
      <c r="D87" s="31"/>
      <c r="E87" s="31"/>
      <c r="F87" s="31"/>
      <c r="G87" s="31"/>
      <c r="H87" s="31"/>
      <c r="I87" s="31"/>
      <c r="J87" s="31"/>
      <c r="K87" s="31"/>
      <c r="L87" s="31"/>
      <c r="M87" s="31"/>
      <c r="N87" s="31"/>
      <c r="O87" s="31"/>
      <c r="P87" s="31"/>
      <c r="Q87" s="31"/>
      <c r="R87" s="31"/>
      <c r="S87" s="30"/>
    </row>
    <row r="88" spans="1:19" s="2" customFormat="1" ht="11.25" customHeight="1">
      <c r="B88" s="102"/>
      <c r="C88" s="30"/>
      <c r="D88" s="30"/>
      <c r="E88" s="30"/>
      <c r="F88" s="30"/>
      <c r="G88" s="30"/>
      <c r="H88" s="30"/>
      <c r="I88" s="30"/>
      <c r="J88" s="30"/>
      <c r="K88" s="30"/>
      <c r="L88" s="30"/>
      <c r="M88" s="30"/>
      <c r="N88" s="30"/>
      <c r="O88" s="30"/>
      <c r="P88" s="30"/>
      <c r="Q88" s="30"/>
      <c r="R88" s="30"/>
      <c r="S88" s="31"/>
    </row>
    <row r="89" spans="1:19" s="2" customFormat="1" ht="11.25" customHeight="1">
      <c r="A89" s="9" t="s">
        <v>10</v>
      </c>
      <c r="B89" s="102"/>
      <c r="C89" s="102"/>
      <c r="D89" s="102"/>
      <c r="E89" s="102"/>
      <c r="F89" s="102"/>
      <c r="G89" s="102"/>
      <c r="H89" s="102"/>
      <c r="I89" s="102"/>
      <c r="J89" s="102"/>
      <c r="K89" s="102"/>
      <c r="L89" s="102"/>
      <c r="M89" s="102"/>
      <c r="N89" s="102"/>
      <c r="O89" s="102"/>
      <c r="P89" s="102"/>
      <c r="Q89" s="102"/>
      <c r="R89" s="102"/>
      <c r="S89" s="102"/>
    </row>
    <row r="90" spans="1:19" s="4" customFormat="1" ht="11.25" customHeight="1">
      <c r="A90" s="4" t="s">
        <v>243</v>
      </c>
      <c r="B90" s="102">
        <v>19233</v>
      </c>
      <c r="C90" s="30">
        <v>37</v>
      </c>
      <c r="D90" s="30">
        <v>132</v>
      </c>
      <c r="E90" s="30">
        <v>171</v>
      </c>
      <c r="F90" s="30">
        <v>218</v>
      </c>
      <c r="G90" s="30">
        <v>280</v>
      </c>
      <c r="H90" s="30">
        <v>277</v>
      </c>
      <c r="I90" s="30">
        <v>435</v>
      </c>
      <c r="J90" s="30">
        <v>795</v>
      </c>
      <c r="K90" s="30">
        <v>1369</v>
      </c>
      <c r="L90" s="30">
        <v>2617</v>
      </c>
      <c r="M90" s="30">
        <v>3323</v>
      </c>
      <c r="N90" s="30">
        <v>3051</v>
      </c>
      <c r="O90" s="30">
        <v>2596</v>
      </c>
      <c r="P90" s="30">
        <v>1868</v>
      </c>
      <c r="Q90" s="30">
        <v>1137</v>
      </c>
      <c r="R90" s="30">
        <v>798</v>
      </c>
      <c r="S90" s="30">
        <v>129</v>
      </c>
    </row>
    <row r="91" spans="1:19" s="2" customFormat="1" ht="11.25" customHeight="1">
      <c r="A91" s="2" t="s">
        <v>156</v>
      </c>
      <c r="B91" s="51">
        <v>9412</v>
      </c>
      <c r="C91" s="31" t="s">
        <v>142</v>
      </c>
      <c r="D91" s="31" t="s">
        <v>142</v>
      </c>
      <c r="E91" s="31" t="s">
        <v>142</v>
      </c>
      <c r="F91" s="31">
        <v>3</v>
      </c>
      <c r="G91" s="31">
        <v>1</v>
      </c>
      <c r="H91" s="31">
        <v>2</v>
      </c>
      <c r="I91" s="31">
        <v>3</v>
      </c>
      <c r="J91" s="31">
        <v>22</v>
      </c>
      <c r="K91" s="31">
        <v>718</v>
      </c>
      <c r="L91" s="31">
        <v>1428</v>
      </c>
      <c r="M91" s="31">
        <v>1864</v>
      </c>
      <c r="N91" s="31">
        <v>1863</v>
      </c>
      <c r="O91" s="31">
        <v>1441</v>
      </c>
      <c r="P91" s="31">
        <v>1008</v>
      </c>
      <c r="Q91" s="31">
        <v>636</v>
      </c>
      <c r="R91" s="31">
        <v>410</v>
      </c>
      <c r="S91" s="31">
        <v>13</v>
      </c>
    </row>
    <row r="92" spans="1:19" s="2" customFormat="1" ht="11.25" customHeight="1">
      <c r="A92" s="2" t="s">
        <v>157</v>
      </c>
      <c r="B92" s="51">
        <v>3960</v>
      </c>
      <c r="C92" s="31">
        <v>35</v>
      </c>
      <c r="D92" s="31">
        <v>107</v>
      </c>
      <c r="E92" s="31">
        <v>133</v>
      </c>
      <c r="F92" s="31">
        <v>143</v>
      </c>
      <c r="G92" s="31">
        <v>144</v>
      </c>
      <c r="H92" s="31">
        <v>78</v>
      </c>
      <c r="I92" s="31">
        <v>77</v>
      </c>
      <c r="J92" s="31">
        <v>257</v>
      </c>
      <c r="K92" s="31">
        <v>384</v>
      </c>
      <c r="L92" s="31">
        <v>582</v>
      </c>
      <c r="M92" s="31">
        <v>602</v>
      </c>
      <c r="N92" s="31">
        <v>395</v>
      </c>
      <c r="O92" s="31">
        <v>331</v>
      </c>
      <c r="P92" s="31">
        <v>264</v>
      </c>
      <c r="Q92" s="31">
        <v>201</v>
      </c>
      <c r="R92" s="31">
        <v>166</v>
      </c>
      <c r="S92" s="31">
        <v>61</v>
      </c>
    </row>
    <row r="93" spans="1:19" s="2" customFormat="1" ht="11.25" customHeight="1">
      <c r="A93" s="2" t="s">
        <v>158</v>
      </c>
      <c r="B93" s="51">
        <v>819</v>
      </c>
      <c r="C93" s="31" t="s">
        <v>142</v>
      </c>
      <c r="D93" s="31" t="s">
        <v>142</v>
      </c>
      <c r="E93" s="31" t="s">
        <v>142</v>
      </c>
      <c r="F93" s="31" t="s">
        <v>142</v>
      </c>
      <c r="G93" s="31">
        <v>1</v>
      </c>
      <c r="H93" s="31" t="s">
        <v>142</v>
      </c>
      <c r="I93" s="31" t="s">
        <v>142</v>
      </c>
      <c r="J93" s="31" t="s">
        <v>142</v>
      </c>
      <c r="K93" s="31">
        <v>30</v>
      </c>
      <c r="L93" s="31">
        <v>144</v>
      </c>
      <c r="M93" s="31">
        <v>153</v>
      </c>
      <c r="N93" s="31">
        <v>161</v>
      </c>
      <c r="O93" s="31">
        <v>190</v>
      </c>
      <c r="P93" s="31">
        <v>100</v>
      </c>
      <c r="Q93" s="31">
        <v>29</v>
      </c>
      <c r="R93" s="31">
        <v>5</v>
      </c>
      <c r="S93" s="31">
        <v>6</v>
      </c>
    </row>
    <row r="94" spans="1:19" s="2" customFormat="1" ht="11.25" customHeight="1">
      <c r="A94" s="2" t="s">
        <v>159</v>
      </c>
      <c r="B94" s="51">
        <v>303</v>
      </c>
      <c r="C94" s="31">
        <v>1</v>
      </c>
      <c r="D94" s="31">
        <v>5</v>
      </c>
      <c r="E94" s="31">
        <v>6</v>
      </c>
      <c r="F94" s="31">
        <v>2</v>
      </c>
      <c r="G94" s="31">
        <v>3</v>
      </c>
      <c r="H94" s="31">
        <v>16</v>
      </c>
      <c r="I94" s="31">
        <v>6</v>
      </c>
      <c r="J94" s="31">
        <v>22</v>
      </c>
      <c r="K94" s="31">
        <v>22</v>
      </c>
      <c r="L94" s="31">
        <v>46</v>
      </c>
      <c r="M94" s="31">
        <v>43</v>
      </c>
      <c r="N94" s="31">
        <v>34</v>
      </c>
      <c r="O94" s="31">
        <v>31</v>
      </c>
      <c r="P94" s="31">
        <v>34</v>
      </c>
      <c r="Q94" s="31">
        <v>16</v>
      </c>
      <c r="R94" s="31">
        <v>9</v>
      </c>
      <c r="S94" s="31">
        <v>7</v>
      </c>
    </row>
    <row r="95" spans="1:19" s="2" customFormat="1" ht="11.25" customHeight="1">
      <c r="A95" s="2" t="s">
        <v>160</v>
      </c>
      <c r="B95" s="51">
        <v>667</v>
      </c>
      <c r="C95" s="31" t="s">
        <v>142</v>
      </c>
      <c r="D95" s="31" t="s">
        <v>142</v>
      </c>
      <c r="E95" s="31" t="s">
        <v>142</v>
      </c>
      <c r="F95" s="31" t="s">
        <v>142</v>
      </c>
      <c r="G95" s="31">
        <v>1</v>
      </c>
      <c r="H95" s="31">
        <v>4</v>
      </c>
      <c r="I95" s="31">
        <v>5</v>
      </c>
      <c r="J95" s="31">
        <v>22</v>
      </c>
      <c r="K95" s="31">
        <v>12</v>
      </c>
      <c r="L95" s="31">
        <v>70</v>
      </c>
      <c r="M95" s="31">
        <v>119</v>
      </c>
      <c r="N95" s="31">
        <v>141</v>
      </c>
      <c r="O95" s="31">
        <v>153</v>
      </c>
      <c r="P95" s="31">
        <v>94</v>
      </c>
      <c r="Q95" s="31">
        <v>37</v>
      </c>
      <c r="R95" s="31">
        <v>5</v>
      </c>
      <c r="S95" s="31">
        <v>4</v>
      </c>
    </row>
    <row r="96" spans="1:19" s="2" customFormat="1" ht="11.25" customHeight="1">
      <c r="A96" s="2" t="s">
        <v>161</v>
      </c>
      <c r="B96" s="51">
        <v>61</v>
      </c>
      <c r="C96" s="31" t="s">
        <v>142</v>
      </c>
      <c r="D96" s="31" t="s">
        <v>142</v>
      </c>
      <c r="E96" s="31" t="s">
        <v>142</v>
      </c>
      <c r="F96" s="31">
        <v>1</v>
      </c>
      <c r="G96" s="31">
        <v>2</v>
      </c>
      <c r="H96" s="31">
        <v>3</v>
      </c>
      <c r="I96" s="31">
        <v>2</v>
      </c>
      <c r="J96" s="31">
        <v>4</v>
      </c>
      <c r="K96" s="31">
        <v>4</v>
      </c>
      <c r="L96" s="31">
        <v>9</v>
      </c>
      <c r="M96" s="31">
        <v>8</v>
      </c>
      <c r="N96" s="31">
        <v>7</v>
      </c>
      <c r="O96" s="31">
        <v>14</v>
      </c>
      <c r="P96" s="31">
        <v>6</v>
      </c>
      <c r="Q96" s="31">
        <v>1</v>
      </c>
      <c r="R96" s="31" t="s">
        <v>142</v>
      </c>
      <c r="S96" s="31" t="s">
        <v>142</v>
      </c>
    </row>
    <row r="97" spans="1:19" s="2" customFormat="1" ht="11.25" customHeight="1">
      <c r="A97" s="2" t="s">
        <v>162</v>
      </c>
      <c r="B97" s="31">
        <v>964</v>
      </c>
      <c r="C97" s="31">
        <v>1</v>
      </c>
      <c r="D97" s="31" t="s">
        <v>142</v>
      </c>
      <c r="E97" s="31" t="s">
        <v>142</v>
      </c>
      <c r="F97" s="31">
        <v>1</v>
      </c>
      <c r="G97" s="31">
        <v>8</v>
      </c>
      <c r="H97" s="31">
        <v>36</v>
      </c>
      <c r="I97" s="31">
        <v>271</v>
      </c>
      <c r="J97" s="31">
        <v>287</v>
      </c>
      <c r="K97" s="31">
        <v>55</v>
      </c>
      <c r="L97" s="31">
        <v>56</v>
      </c>
      <c r="M97" s="31">
        <v>69</v>
      </c>
      <c r="N97" s="31">
        <v>64</v>
      </c>
      <c r="O97" s="31">
        <v>55</v>
      </c>
      <c r="P97" s="31">
        <v>26</v>
      </c>
      <c r="Q97" s="31">
        <v>19</v>
      </c>
      <c r="R97" s="31">
        <v>10</v>
      </c>
      <c r="S97" s="31">
        <v>6</v>
      </c>
    </row>
    <row r="98" spans="1:19" s="2" customFormat="1" ht="11.25" customHeight="1">
      <c r="A98" s="2" t="s">
        <v>163</v>
      </c>
      <c r="B98" s="51">
        <v>1688</v>
      </c>
      <c r="C98" s="31" t="s">
        <v>142</v>
      </c>
      <c r="D98" s="31">
        <v>1</v>
      </c>
      <c r="E98" s="31">
        <v>10</v>
      </c>
      <c r="F98" s="31">
        <v>35</v>
      </c>
      <c r="G98" s="31">
        <v>74</v>
      </c>
      <c r="H98" s="31">
        <v>86</v>
      </c>
      <c r="I98" s="31">
        <v>38</v>
      </c>
      <c r="J98" s="31">
        <v>73</v>
      </c>
      <c r="K98" s="31">
        <v>71</v>
      </c>
      <c r="L98" s="31">
        <v>145</v>
      </c>
      <c r="M98" s="31">
        <v>278</v>
      </c>
      <c r="N98" s="31">
        <v>250</v>
      </c>
      <c r="O98" s="31">
        <v>240</v>
      </c>
      <c r="P98" s="31">
        <v>212</v>
      </c>
      <c r="Q98" s="31">
        <v>95</v>
      </c>
      <c r="R98" s="31">
        <v>67</v>
      </c>
      <c r="S98" s="31">
        <v>13</v>
      </c>
    </row>
    <row r="99" spans="1:19" s="2" customFormat="1" ht="11.25" customHeight="1">
      <c r="A99" s="2" t="s">
        <v>164</v>
      </c>
      <c r="B99" s="51">
        <v>1217</v>
      </c>
      <c r="C99" s="31" t="s">
        <v>142</v>
      </c>
      <c r="D99" s="31">
        <v>17</v>
      </c>
      <c r="E99" s="31">
        <v>22</v>
      </c>
      <c r="F99" s="31">
        <v>32</v>
      </c>
      <c r="G99" s="31">
        <v>46</v>
      </c>
      <c r="H99" s="31">
        <v>50</v>
      </c>
      <c r="I99" s="31">
        <v>18</v>
      </c>
      <c r="J99" s="31">
        <v>77</v>
      </c>
      <c r="K99" s="31">
        <v>65</v>
      </c>
      <c r="L99" s="31">
        <v>122</v>
      </c>
      <c r="M99" s="31">
        <v>169</v>
      </c>
      <c r="N99" s="31">
        <v>120</v>
      </c>
      <c r="O99" s="31">
        <v>125</v>
      </c>
      <c r="P99" s="31">
        <v>118</v>
      </c>
      <c r="Q99" s="31">
        <v>101</v>
      </c>
      <c r="R99" s="31">
        <v>124</v>
      </c>
      <c r="S99" s="31">
        <v>11</v>
      </c>
    </row>
    <row r="100" spans="1:19" s="2" customFormat="1" ht="11.25" customHeight="1">
      <c r="A100" s="2" t="s">
        <v>165</v>
      </c>
      <c r="B100" s="51">
        <v>142</v>
      </c>
      <c r="C100" s="31" t="s">
        <v>142</v>
      </c>
      <c r="D100" s="31">
        <v>2</v>
      </c>
      <c r="E100" s="31" t="s">
        <v>142</v>
      </c>
      <c r="F100" s="31">
        <v>1</v>
      </c>
      <c r="G100" s="31" t="s">
        <v>142</v>
      </c>
      <c r="H100" s="31">
        <v>2</v>
      </c>
      <c r="I100" s="31">
        <v>15</v>
      </c>
      <c r="J100" s="31">
        <v>31</v>
      </c>
      <c r="K100" s="31">
        <v>8</v>
      </c>
      <c r="L100" s="31">
        <v>15</v>
      </c>
      <c r="M100" s="31">
        <v>18</v>
      </c>
      <c r="N100" s="31">
        <v>16</v>
      </c>
      <c r="O100" s="31">
        <v>16</v>
      </c>
      <c r="P100" s="31">
        <v>6</v>
      </c>
      <c r="Q100" s="31">
        <v>2</v>
      </c>
      <c r="R100" s="31">
        <v>2</v>
      </c>
      <c r="S100" s="31">
        <v>8</v>
      </c>
    </row>
    <row r="101" spans="1:19" s="2" customFormat="1" ht="11.25" customHeight="1">
      <c r="B101" s="102"/>
      <c r="C101" s="102"/>
      <c r="D101" s="102"/>
      <c r="E101" s="102"/>
      <c r="F101" s="102"/>
      <c r="G101" s="102"/>
      <c r="H101" s="102"/>
      <c r="I101" s="102"/>
      <c r="J101" s="102"/>
      <c r="K101" s="102"/>
      <c r="L101" s="102"/>
      <c r="M101" s="102"/>
      <c r="N101" s="102"/>
      <c r="O101" s="102"/>
      <c r="P101" s="102"/>
      <c r="Q101" s="102"/>
      <c r="R101" s="102"/>
      <c r="S101" s="102"/>
    </row>
    <row r="102" spans="1:19" s="4" customFormat="1" ht="11.25" customHeight="1">
      <c r="A102" s="4" t="s">
        <v>244</v>
      </c>
      <c r="B102" s="102">
        <v>11065</v>
      </c>
      <c r="C102" s="30">
        <v>15</v>
      </c>
      <c r="D102" s="30">
        <v>63</v>
      </c>
      <c r="E102" s="30">
        <v>88</v>
      </c>
      <c r="F102" s="30">
        <v>117</v>
      </c>
      <c r="G102" s="30">
        <v>138</v>
      </c>
      <c r="H102" s="30">
        <v>158</v>
      </c>
      <c r="I102" s="30">
        <v>269</v>
      </c>
      <c r="J102" s="30">
        <v>442</v>
      </c>
      <c r="K102" s="30">
        <v>811</v>
      </c>
      <c r="L102" s="30">
        <v>1591</v>
      </c>
      <c r="M102" s="30">
        <v>1996</v>
      </c>
      <c r="N102" s="30">
        <v>1737</v>
      </c>
      <c r="O102" s="30">
        <v>1512</v>
      </c>
      <c r="P102" s="30">
        <v>1070</v>
      </c>
      <c r="Q102" s="30">
        <v>602</v>
      </c>
      <c r="R102" s="30">
        <v>433</v>
      </c>
      <c r="S102" s="30">
        <v>23</v>
      </c>
    </row>
    <row r="103" spans="1:19" s="2" customFormat="1" ht="11.25" customHeight="1">
      <c r="A103" s="2" t="s">
        <v>156</v>
      </c>
      <c r="B103" s="51">
        <v>5691</v>
      </c>
      <c r="C103" s="31" t="s">
        <v>142</v>
      </c>
      <c r="D103" s="31" t="s">
        <v>142</v>
      </c>
      <c r="E103" s="31" t="s">
        <v>142</v>
      </c>
      <c r="F103" s="31" t="s">
        <v>142</v>
      </c>
      <c r="G103" s="31">
        <v>1</v>
      </c>
      <c r="H103" s="31">
        <v>1</v>
      </c>
      <c r="I103" s="31">
        <v>3</v>
      </c>
      <c r="J103" s="31">
        <v>14</v>
      </c>
      <c r="K103" s="31">
        <v>455</v>
      </c>
      <c r="L103" s="31">
        <v>882</v>
      </c>
      <c r="M103" s="31">
        <v>1170</v>
      </c>
      <c r="N103" s="31">
        <v>1030</v>
      </c>
      <c r="O103" s="31">
        <v>835</v>
      </c>
      <c r="P103" s="31">
        <v>609</v>
      </c>
      <c r="Q103" s="31">
        <v>394</v>
      </c>
      <c r="R103" s="31">
        <v>294</v>
      </c>
      <c r="S103" s="31">
        <v>3</v>
      </c>
    </row>
    <row r="104" spans="1:19" s="2" customFormat="1" ht="11.25" customHeight="1">
      <c r="A104" s="2" t="s">
        <v>157</v>
      </c>
      <c r="B104" s="51">
        <v>1628</v>
      </c>
      <c r="C104" s="31">
        <v>13</v>
      </c>
      <c r="D104" s="31">
        <v>49</v>
      </c>
      <c r="E104" s="31">
        <v>67</v>
      </c>
      <c r="F104" s="31">
        <v>72</v>
      </c>
      <c r="G104" s="31">
        <v>63</v>
      </c>
      <c r="H104" s="31">
        <v>37</v>
      </c>
      <c r="I104" s="31">
        <v>25</v>
      </c>
      <c r="J104" s="31">
        <v>120</v>
      </c>
      <c r="K104" s="31">
        <v>209</v>
      </c>
      <c r="L104" s="31">
        <v>304</v>
      </c>
      <c r="M104" s="31">
        <v>265</v>
      </c>
      <c r="N104" s="31">
        <v>148</v>
      </c>
      <c r="O104" s="31">
        <v>110</v>
      </c>
      <c r="P104" s="31">
        <v>69</v>
      </c>
      <c r="Q104" s="31">
        <v>34</v>
      </c>
      <c r="R104" s="31">
        <v>35</v>
      </c>
      <c r="S104" s="31">
        <v>8</v>
      </c>
    </row>
    <row r="105" spans="1:19" s="2" customFormat="1" ht="11.25" customHeight="1">
      <c r="A105" s="2" t="s">
        <v>158</v>
      </c>
      <c r="B105" s="51">
        <v>744</v>
      </c>
      <c r="C105" s="31" t="s">
        <v>142</v>
      </c>
      <c r="D105" s="31" t="s">
        <v>142</v>
      </c>
      <c r="E105" s="31" t="s">
        <v>142</v>
      </c>
      <c r="F105" s="31" t="s">
        <v>142</v>
      </c>
      <c r="G105" s="31">
        <v>1</v>
      </c>
      <c r="H105" s="31" t="s">
        <v>142</v>
      </c>
      <c r="I105" s="31" t="s">
        <v>142</v>
      </c>
      <c r="J105" s="31" t="s">
        <v>142</v>
      </c>
      <c r="K105" s="31">
        <v>26</v>
      </c>
      <c r="L105" s="31">
        <v>121</v>
      </c>
      <c r="M105" s="31">
        <v>145</v>
      </c>
      <c r="N105" s="31">
        <v>145</v>
      </c>
      <c r="O105" s="31">
        <v>174</v>
      </c>
      <c r="P105" s="31">
        <v>95</v>
      </c>
      <c r="Q105" s="31">
        <v>29</v>
      </c>
      <c r="R105" s="31">
        <v>5</v>
      </c>
      <c r="S105" s="31">
        <v>3</v>
      </c>
    </row>
    <row r="106" spans="1:19" s="2" customFormat="1" ht="11.25" customHeight="1">
      <c r="A106" s="2" t="s">
        <v>159</v>
      </c>
      <c r="B106" s="51">
        <v>153</v>
      </c>
      <c r="C106" s="31">
        <v>1</v>
      </c>
      <c r="D106" s="31">
        <v>3</v>
      </c>
      <c r="E106" s="31">
        <v>1</v>
      </c>
      <c r="F106" s="31">
        <v>1</v>
      </c>
      <c r="G106" s="31">
        <v>2</v>
      </c>
      <c r="H106" s="31">
        <v>5</v>
      </c>
      <c r="I106" s="31">
        <v>3</v>
      </c>
      <c r="J106" s="31">
        <v>8</v>
      </c>
      <c r="K106" s="31">
        <v>13</v>
      </c>
      <c r="L106" s="31">
        <v>36</v>
      </c>
      <c r="M106" s="31">
        <v>24</v>
      </c>
      <c r="N106" s="31">
        <v>20</v>
      </c>
      <c r="O106" s="31">
        <v>11</v>
      </c>
      <c r="P106" s="31">
        <v>14</v>
      </c>
      <c r="Q106" s="31">
        <v>5</v>
      </c>
      <c r="R106" s="31">
        <v>5</v>
      </c>
      <c r="S106" s="31">
        <v>1</v>
      </c>
    </row>
    <row r="107" spans="1:19" s="2" customFormat="1" ht="11.25" customHeight="1">
      <c r="A107" s="2" t="s">
        <v>160</v>
      </c>
      <c r="B107" s="51">
        <v>608</v>
      </c>
      <c r="C107" s="31" t="s">
        <v>142</v>
      </c>
      <c r="D107" s="31" t="s">
        <v>142</v>
      </c>
      <c r="E107" s="31" t="s">
        <v>142</v>
      </c>
      <c r="F107" s="31" t="s">
        <v>142</v>
      </c>
      <c r="G107" s="31">
        <v>1</v>
      </c>
      <c r="H107" s="31">
        <v>4</v>
      </c>
      <c r="I107" s="31">
        <v>5</v>
      </c>
      <c r="J107" s="31">
        <v>19</v>
      </c>
      <c r="K107" s="31">
        <v>11</v>
      </c>
      <c r="L107" s="31">
        <v>67</v>
      </c>
      <c r="M107" s="31">
        <v>108</v>
      </c>
      <c r="N107" s="31">
        <v>129</v>
      </c>
      <c r="O107" s="31">
        <v>134</v>
      </c>
      <c r="P107" s="31">
        <v>90</v>
      </c>
      <c r="Q107" s="31">
        <v>35</v>
      </c>
      <c r="R107" s="31">
        <v>5</v>
      </c>
      <c r="S107" s="31" t="s">
        <v>142</v>
      </c>
    </row>
    <row r="108" spans="1:19" s="2" customFormat="1" ht="11.25" customHeight="1">
      <c r="A108" s="2" t="s">
        <v>161</v>
      </c>
      <c r="B108" s="51">
        <v>18</v>
      </c>
      <c r="C108" s="31" t="s">
        <v>142</v>
      </c>
      <c r="D108" s="31" t="s">
        <v>142</v>
      </c>
      <c r="E108" s="31" t="s">
        <v>142</v>
      </c>
      <c r="F108" s="31">
        <v>1</v>
      </c>
      <c r="G108" s="31">
        <v>2</v>
      </c>
      <c r="H108" s="31">
        <v>3</v>
      </c>
      <c r="I108" s="31">
        <v>2</v>
      </c>
      <c r="J108" s="31">
        <v>3</v>
      </c>
      <c r="K108" s="31">
        <v>2</v>
      </c>
      <c r="L108" s="31">
        <v>3</v>
      </c>
      <c r="M108" s="31" t="s">
        <v>142</v>
      </c>
      <c r="N108" s="31">
        <v>2</v>
      </c>
      <c r="O108" s="31" t="s">
        <v>142</v>
      </c>
      <c r="P108" s="31" t="s">
        <v>142</v>
      </c>
      <c r="Q108" s="31" t="s">
        <v>142</v>
      </c>
      <c r="R108" s="31" t="s">
        <v>142</v>
      </c>
      <c r="S108" s="31" t="s">
        <v>142</v>
      </c>
    </row>
    <row r="109" spans="1:19" s="2" customFormat="1" ht="11.25" customHeight="1">
      <c r="A109" s="2" t="s">
        <v>162</v>
      </c>
      <c r="B109" s="31">
        <v>671</v>
      </c>
      <c r="C109" s="31">
        <v>1</v>
      </c>
      <c r="D109" s="31" t="s">
        <v>142</v>
      </c>
      <c r="E109" s="31" t="s">
        <v>142</v>
      </c>
      <c r="F109" s="31" t="s">
        <v>142</v>
      </c>
      <c r="G109" s="31">
        <v>4</v>
      </c>
      <c r="H109" s="31">
        <v>26</v>
      </c>
      <c r="I109" s="31">
        <v>190</v>
      </c>
      <c r="J109" s="31">
        <v>185</v>
      </c>
      <c r="K109" s="31">
        <v>34</v>
      </c>
      <c r="L109" s="31">
        <v>47</v>
      </c>
      <c r="M109" s="31">
        <v>40</v>
      </c>
      <c r="N109" s="31">
        <v>45</v>
      </c>
      <c r="O109" s="31">
        <v>45</v>
      </c>
      <c r="P109" s="31">
        <v>25</v>
      </c>
      <c r="Q109" s="31">
        <v>18</v>
      </c>
      <c r="R109" s="31">
        <v>9</v>
      </c>
      <c r="S109" s="31">
        <v>2</v>
      </c>
    </row>
    <row r="110" spans="1:19" s="2" customFormat="1" ht="11.25" customHeight="1">
      <c r="A110" s="2" t="s">
        <v>163</v>
      </c>
      <c r="B110" s="51">
        <v>907</v>
      </c>
      <c r="C110" s="31" t="s">
        <v>142</v>
      </c>
      <c r="D110" s="31" t="s">
        <v>142</v>
      </c>
      <c r="E110" s="31">
        <v>8</v>
      </c>
      <c r="F110" s="31">
        <v>23</v>
      </c>
      <c r="G110" s="31">
        <v>43</v>
      </c>
      <c r="H110" s="31">
        <v>55</v>
      </c>
      <c r="I110" s="31">
        <v>18</v>
      </c>
      <c r="J110" s="31">
        <v>33</v>
      </c>
      <c r="K110" s="31">
        <v>32</v>
      </c>
      <c r="L110" s="31">
        <v>64</v>
      </c>
      <c r="M110" s="31">
        <v>156</v>
      </c>
      <c r="N110" s="31">
        <v>144</v>
      </c>
      <c r="O110" s="31">
        <v>132</v>
      </c>
      <c r="P110" s="31">
        <v>112</v>
      </c>
      <c r="Q110" s="31">
        <v>49</v>
      </c>
      <c r="R110" s="31">
        <v>35</v>
      </c>
      <c r="S110" s="31">
        <v>3</v>
      </c>
    </row>
    <row r="111" spans="1:19" s="2" customFormat="1" ht="11.25" customHeight="1">
      <c r="A111" s="2" t="s">
        <v>164</v>
      </c>
      <c r="B111" s="51">
        <v>539</v>
      </c>
      <c r="C111" s="31" t="s">
        <v>142</v>
      </c>
      <c r="D111" s="31">
        <v>10</v>
      </c>
      <c r="E111" s="31">
        <v>12</v>
      </c>
      <c r="F111" s="31">
        <v>19</v>
      </c>
      <c r="G111" s="31">
        <v>21</v>
      </c>
      <c r="H111" s="31">
        <v>27</v>
      </c>
      <c r="I111" s="31">
        <v>10</v>
      </c>
      <c r="J111" s="31">
        <v>33</v>
      </c>
      <c r="K111" s="31">
        <v>23</v>
      </c>
      <c r="L111" s="31">
        <v>55</v>
      </c>
      <c r="M111" s="31">
        <v>77</v>
      </c>
      <c r="N111" s="31">
        <v>59</v>
      </c>
      <c r="O111" s="31">
        <v>59</v>
      </c>
      <c r="P111" s="31">
        <v>51</v>
      </c>
      <c r="Q111" s="31">
        <v>36</v>
      </c>
      <c r="R111" s="31">
        <v>44</v>
      </c>
      <c r="S111" s="31">
        <v>3</v>
      </c>
    </row>
    <row r="112" spans="1:19" s="2" customFormat="1" ht="11.25" customHeight="1">
      <c r="A112" s="2" t="s">
        <v>165</v>
      </c>
      <c r="B112" s="51">
        <v>106</v>
      </c>
      <c r="C112" s="31" t="s">
        <v>142</v>
      </c>
      <c r="D112" s="31">
        <v>1</v>
      </c>
      <c r="E112" s="31" t="s">
        <v>142</v>
      </c>
      <c r="F112" s="31">
        <v>1</v>
      </c>
      <c r="G112" s="31" t="s">
        <v>142</v>
      </c>
      <c r="H112" s="31" t="s">
        <v>142</v>
      </c>
      <c r="I112" s="31">
        <v>13</v>
      </c>
      <c r="J112" s="31">
        <v>27</v>
      </c>
      <c r="K112" s="31">
        <v>6</v>
      </c>
      <c r="L112" s="31">
        <v>12</v>
      </c>
      <c r="M112" s="31">
        <v>11</v>
      </c>
      <c r="N112" s="31">
        <v>15</v>
      </c>
      <c r="O112" s="31">
        <v>12</v>
      </c>
      <c r="P112" s="31">
        <v>5</v>
      </c>
      <c r="Q112" s="31">
        <v>2</v>
      </c>
      <c r="R112" s="31">
        <v>1</v>
      </c>
      <c r="S112" s="31" t="s">
        <v>142</v>
      </c>
    </row>
    <row r="113" spans="1:19" s="2" customFormat="1" ht="11.25" customHeight="1">
      <c r="B113" s="102"/>
      <c r="C113" s="102"/>
      <c r="D113" s="102"/>
      <c r="E113" s="102"/>
      <c r="F113" s="102"/>
      <c r="G113" s="102"/>
      <c r="H113" s="102"/>
      <c r="I113" s="102"/>
      <c r="J113" s="102"/>
      <c r="K113" s="102"/>
      <c r="L113" s="102"/>
      <c r="M113" s="102"/>
      <c r="N113" s="102"/>
      <c r="O113" s="102"/>
      <c r="P113" s="102"/>
      <c r="Q113" s="102"/>
      <c r="R113" s="102"/>
      <c r="S113" s="102"/>
    </row>
    <row r="114" spans="1:19" s="4" customFormat="1" ht="11.25" customHeight="1">
      <c r="A114" s="4" t="s">
        <v>245</v>
      </c>
      <c r="B114" s="102">
        <v>8066</v>
      </c>
      <c r="C114" s="30">
        <v>22</v>
      </c>
      <c r="D114" s="30">
        <v>69</v>
      </c>
      <c r="E114" s="30">
        <v>83</v>
      </c>
      <c r="F114" s="30">
        <v>101</v>
      </c>
      <c r="G114" s="30">
        <v>141</v>
      </c>
      <c r="H114" s="30">
        <v>119</v>
      </c>
      <c r="I114" s="30">
        <v>166</v>
      </c>
      <c r="J114" s="30">
        <v>352</v>
      </c>
      <c r="K114" s="30">
        <v>557</v>
      </c>
      <c r="L114" s="30">
        <v>1025</v>
      </c>
      <c r="M114" s="30">
        <v>1326</v>
      </c>
      <c r="N114" s="30">
        <v>1313</v>
      </c>
      <c r="O114" s="30">
        <v>1083</v>
      </c>
      <c r="P114" s="30">
        <v>798</v>
      </c>
      <c r="Q114" s="30">
        <v>535</v>
      </c>
      <c r="R114" s="30">
        <v>365</v>
      </c>
      <c r="S114" s="30">
        <v>11</v>
      </c>
    </row>
    <row r="115" spans="1:19" s="2" customFormat="1" ht="11.25" customHeight="1">
      <c r="A115" s="2" t="s">
        <v>156</v>
      </c>
      <c r="B115" s="51">
        <v>3712</v>
      </c>
      <c r="C115" s="31" t="s">
        <v>142</v>
      </c>
      <c r="D115" s="31" t="s">
        <v>142</v>
      </c>
      <c r="E115" s="31" t="s">
        <v>142</v>
      </c>
      <c r="F115" s="31">
        <v>3</v>
      </c>
      <c r="G115" s="31" t="s">
        <v>142</v>
      </c>
      <c r="H115" s="31">
        <v>1</v>
      </c>
      <c r="I115" s="31" t="s">
        <v>142</v>
      </c>
      <c r="J115" s="31">
        <v>8</v>
      </c>
      <c r="K115" s="31">
        <v>263</v>
      </c>
      <c r="L115" s="31">
        <v>546</v>
      </c>
      <c r="M115" s="31">
        <v>694</v>
      </c>
      <c r="N115" s="31">
        <v>833</v>
      </c>
      <c r="O115" s="31">
        <v>605</v>
      </c>
      <c r="P115" s="31">
        <v>399</v>
      </c>
      <c r="Q115" s="31">
        <v>242</v>
      </c>
      <c r="R115" s="31">
        <v>116</v>
      </c>
      <c r="S115" s="31">
        <v>2</v>
      </c>
    </row>
    <row r="116" spans="1:19" s="2" customFormat="1" ht="11.25" customHeight="1">
      <c r="A116" s="2" t="s">
        <v>157</v>
      </c>
      <c r="B116" s="51">
        <v>2280</v>
      </c>
      <c r="C116" s="31">
        <v>22</v>
      </c>
      <c r="D116" s="31">
        <v>58</v>
      </c>
      <c r="E116" s="31">
        <v>66</v>
      </c>
      <c r="F116" s="31">
        <v>71</v>
      </c>
      <c r="G116" s="31">
        <v>80</v>
      </c>
      <c r="H116" s="31">
        <v>41</v>
      </c>
      <c r="I116" s="31">
        <v>52</v>
      </c>
      <c r="J116" s="31">
        <v>136</v>
      </c>
      <c r="K116" s="31">
        <v>174</v>
      </c>
      <c r="L116" s="31">
        <v>277</v>
      </c>
      <c r="M116" s="31">
        <v>336</v>
      </c>
      <c r="N116" s="31">
        <v>247</v>
      </c>
      <c r="O116" s="31">
        <v>221</v>
      </c>
      <c r="P116" s="31">
        <v>195</v>
      </c>
      <c r="Q116" s="31">
        <v>167</v>
      </c>
      <c r="R116" s="31">
        <v>131</v>
      </c>
      <c r="S116" s="31">
        <v>6</v>
      </c>
    </row>
    <row r="117" spans="1:19" s="2" customFormat="1" ht="11.25" customHeight="1">
      <c r="A117" s="2" t="s">
        <v>158</v>
      </c>
      <c r="B117" s="51">
        <v>72</v>
      </c>
      <c r="C117" s="31" t="s">
        <v>142</v>
      </c>
      <c r="D117" s="31" t="s">
        <v>142</v>
      </c>
      <c r="E117" s="31" t="s">
        <v>142</v>
      </c>
      <c r="F117" s="31" t="s">
        <v>142</v>
      </c>
      <c r="G117" s="31" t="s">
        <v>142</v>
      </c>
      <c r="H117" s="31" t="s">
        <v>142</v>
      </c>
      <c r="I117" s="31" t="s">
        <v>142</v>
      </c>
      <c r="J117" s="31" t="s">
        <v>142</v>
      </c>
      <c r="K117" s="31">
        <v>4</v>
      </c>
      <c r="L117" s="31">
        <v>23</v>
      </c>
      <c r="M117" s="31">
        <v>8</v>
      </c>
      <c r="N117" s="31">
        <v>15</v>
      </c>
      <c r="O117" s="31">
        <v>16</v>
      </c>
      <c r="P117" s="31">
        <v>5</v>
      </c>
      <c r="Q117" s="31" t="s">
        <v>142</v>
      </c>
      <c r="R117" s="31" t="s">
        <v>142</v>
      </c>
      <c r="S117" s="31">
        <v>1</v>
      </c>
    </row>
    <row r="118" spans="1:19" s="2" customFormat="1" ht="11.25" customHeight="1">
      <c r="A118" s="2" t="s">
        <v>159</v>
      </c>
      <c r="B118" s="51">
        <v>144</v>
      </c>
      <c r="C118" s="31" t="s">
        <v>142</v>
      </c>
      <c r="D118" s="31">
        <v>2</v>
      </c>
      <c r="E118" s="31">
        <v>5</v>
      </c>
      <c r="F118" s="31">
        <v>1</v>
      </c>
      <c r="G118" s="31">
        <v>1</v>
      </c>
      <c r="H118" s="31">
        <v>11</v>
      </c>
      <c r="I118" s="31">
        <v>3</v>
      </c>
      <c r="J118" s="31">
        <v>14</v>
      </c>
      <c r="K118" s="31">
        <v>9</v>
      </c>
      <c r="L118" s="31">
        <v>10</v>
      </c>
      <c r="M118" s="31">
        <v>19</v>
      </c>
      <c r="N118" s="31">
        <v>14</v>
      </c>
      <c r="O118" s="31">
        <v>20</v>
      </c>
      <c r="P118" s="31">
        <v>20</v>
      </c>
      <c r="Q118" s="31">
        <v>11</v>
      </c>
      <c r="R118" s="31">
        <v>4</v>
      </c>
      <c r="S118" s="31" t="s">
        <v>142</v>
      </c>
    </row>
    <row r="119" spans="1:19" s="2" customFormat="1" ht="11.25" customHeight="1">
      <c r="A119" s="2" t="s">
        <v>160</v>
      </c>
      <c r="B119" s="51">
        <v>55</v>
      </c>
      <c r="C119" s="31" t="s">
        <v>142</v>
      </c>
      <c r="D119" s="31" t="s">
        <v>142</v>
      </c>
      <c r="E119" s="31" t="s">
        <v>142</v>
      </c>
      <c r="F119" s="31" t="s">
        <v>142</v>
      </c>
      <c r="G119" s="31" t="s">
        <v>142</v>
      </c>
      <c r="H119" s="31" t="s">
        <v>142</v>
      </c>
      <c r="I119" s="31" t="s">
        <v>142</v>
      </c>
      <c r="J119" s="31">
        <v>3</v>
      </c>
      <c r="K119" s="31">
        <v>1</v>
      </c>
      <c r="L119" s="31">
        <v>3</v>
      </c>
      <c r="M119" s="31">
        <v>11</v>
      </c>
      <c r="N119" s="31">
        <v>12</v>
      </c>
      <c r="O119" s="31">
        <v>19</v>
      </c>
      <c r="P119" s="31">
        <v>4</v>
      </c>
      <c r="Q119" s="31">
        <v>2</v>
      </c>
      <c r="R119" s="31" t="s">
        <v>142</v>
      </c>
      <c r="S119" s="31" t="s">
        <v>142</v>
      </c>
    </row>
    <row r="120" spans="1:19" s="2" customFormat="1" ht="11.25" customHeight="1">
      <c r="A120" s="2" t="s">
        <v>161</v>
      </c>
      <c r="B120" s="353">
        <v>43</v>
      </c>
      <c r="C120" s="31" t="s">
        <v>142</v>
      </c>
      <c r="D120" s="31" t="s">
        <v>142</v>
      </c>
      <c r="E120" s="31" t="s">
        <v>142</v>
      </c>
      <c r="F120" s="31" t="s">
        <v>142</v>
      </c>
      <c r="G120" s="31" t="s">
        <v>142</v>
      </c>
      <c r="H120" s="31" t="s">
        <v>142</v>
      </c>
      <c r="I120" s="31" t="s">
        <v>142</v>
      </c>
      <c r="J120" s="31">
        <v>1</v>
      </c>
      <c r="K120" s="31">
        <v>2</v>
      </c>
      <c r="L120" s="31">
        <v>6</v>
      </c>
      <c r="M120" s="31">
        <v>8</v>
      </c>
      <c r="N120" s="31">
        <v>5</v>
      </c>
      <c r="O120" s="31">
        <v>14</v>
      </c>
      <c r="P120" s="31">
        <v>6</v>
      </c>
      <c r="Q120" s="31">
        <v>1</v>
      </c>
      <c r="R120" s="31" t="s">
        <v>142</v>
      </c>
      <c r="S120" s="31" t="s">
        <v>142</v>
      </c>
    </row>
    <row r="121" spans="1:19" s="2" customFormat="1" ht="11.25" customHeight="1">
      <c r="A121" s="2" t="s">
        <v>162</v>
      </c>
      <c r="B121" s="353">
        <v>289</v>
      </c>
      <c r="C121" s="31" t="s">
        <v>142</v>
      </c>
      <c r="D121" s="31" t="s">
        <v>142</v>
      </c>
      <c r="E121" s="31" t="s">
        <v>142</v>
      </c>
      <c r="F121" s="31">
        <v>1</v>
      </c>
      <c r="G121" s="31">
        <v>4</v>
      </c>
      <c r="H121" s="31">
        <v>10</v>
      </c>
      <c r="I121" s="31">
        <v>81</v>
      </c>
      <c r="J121" s="31">
        <v>102</v>
      </c>
      <c r="K121" s="31">
        <v>21</v>
      </c>
      <c r="L121" s="31">
        <v>9</v>
      </c>
      <c r="M121" s="31">
        <v>29</v>
      </c>
      <c r="N121" s="31">
        <v>19</v>
      </c>
      <c r="O121" s="31">
        <v>10</v>
      </c>
      <c r="P121" s="31">
        <v>1</v>
      </c>
      <c r="Q121" s="31">
        <v>1</v>
      </c>
      <c r="R121" s="31">
        <v>1</v>
      </c>
      <c r="S121" s="31" t="s">
        <v>142</v>
      </c>
    </row>
    <row r="122" spans="1:19" s="2" customFormat="1" ht="11.25" customHeight="1">
      <c r="A122" s="2" t="s">
        <v>163</v>
      </c>
      <c r="B122" s="353">
        <v>772</v>
      </c>
      <c r="C122" s="31" t="s">
        <v>142</v>
      </c>
      <c r="D122" s="31">
        <v>1</v>
      </c>
      <c r="E122" s="31">
        <v>2</v>
      </c>
      <c r="F122" s="31">
        <v>12</v>
      </c>
      <c r="G122" s="31">
        <v>31</v>
      </c>
      <c r="H122" s="31">
        <v>31</v>
      </c>
      <c r="I122" s="31">
        <v>20</v>
      </c>
      <c r="J122" s="31">
        <v>40</v>
      </c>
      <c r="K122" s="31">
        <v>39</v>
      </c>
      <c r="L122" s="31">
        <v>81</v>
      </c>
      <c r="M122" s="31">
        <v>122</v>
      </c>
      <c r="N122" s="31">
        <v>106</v>
      </c>
      <c r="O122" s="31">
        <v>108</v>
      </c>
      <c r="P122" s="31">
        <v>100</v>
      </c>
      <c r="Q122" s="31">
        <v>46</v>
      </c>
      <c r="R122" s="31">
        <v>32</v>
      </c>
      <c r="S122" s="31">
        <v>1</v>
      </c>
    </row>
    <row r="123" spans="1:19" s="2" customFormat="1" ht="11.25" customHeight="1">
      <c r="A123" s="2" t="s">
        <v>164</v>
      </c>
      <c r="B123" s="31">
        <v>671</v>
      </c>
      <c r="C123" s="31" t="s">
        <v>142</v>
      </c>
      <c r="D123" s="31">
        <v>7</v>
      </c>
      <c r="E123" s="31">
        <v>10</v>
      </c>
      <c r="F123" s="31">
        <v>13</v>
      </c>
      <c r="G123" s="31">
        <v>25</v>
      </c>
      <c r="H123" s="31">
        <v>23</v>
      </c>
      <c r="I123" s="31">
        <v>8</v>
      </c>
      <c r="J123" s="31">
        <v>44</v>
      </c>
      <c r="K123" s="31">
        <v>42</v>
      </c>
      <c r="L123" s="31">
        <v>67</v>
      </c>
      <c r="M123" s="31">
        <v>92</v>
      </c>
      <c r="N123" s="31">
        <v>61</v>
      </c>
      <c r="O123" s="31">
        <v>66</v>
      </c>
      <c r="P123" s="31">
        <v>67</v>
      </c>
      <c r="Q123" s="31">
        <v>65</v>
      </c>
      <c r="R123" s="31">
        <v>80</v>
      </c>
      <c r="S123" s="353">
        <v>1</v>
      </c>
    </row>
    <row r="124" spans="1:19" s="2" customFormat="1" ht="11.25" customHeight="1">
      <c r="A124" s="1" t="s">
        <v>165</v>
      </c>
      <c r="B124" s="255">
        <v>28</v>
      </c>
      <c r="C124" s="255" t="s">
        <v>142</v>
      </c>
      <c r="D124" s="255">
        <v>1</v>
      </c>
      <c r="E124" s="255" t="s">
        <v>142</v>
      </c>
      <c r="F124" s="255" t="s">
        <v>142</v>
      </c>
      <c r="G124" s="255" t="s">
        <v>142</v>
      </c>
      <c r="H124" s="255">
        <v>2</v>
      </c>
      <c r="I124" s="255">
        <v>2</v>
      </c>
      <c r="J124" s="255">
        <v>4</v>
      </c>
      <c r="K124" s="255">
        <v>2</v>
      </c>
      <c r="L124" s="255">
        <v>3</v>
      </c>
      <c r="M124" s="255">
        <v>7</v>
      </c>
      <c r="N124" s="255">
        <v>1</v>
      </c>
      <c r="O124" s="255">
        <v>4</v>
      </c>
      <c r="P124" s="255">
        <v>1</v>
      </c>
      <c r="Q124" s="255" t="s">
        <v>142</v>
      </c>
      <c r="R124" s="255">
        <v>1</v>
      </c>
      <c r="S124" s="255" t="s">
        <v>142</v>
      </c>
    </row>
    <row r="125" spans="1:19" s="2" customFormat="1" ht="11.25" customHeight="1">
      <c r="A125" s="23"/>
      <c r="B125" s="51"/>
      <c r="C125" s="51"/>
      <c r="D125" s="51"/>
      <c r="E125" s="51"/>
      <c r="F125" s="51"/>
      <c r="G125" s="51"/>
      <c r="H125" s="51"/>
      <c r="I125" s="51"/>
      <c r="J125" s="51"/>
      <c r="K125" s="51"/>
      <c r="L125" s="51"/>
      <c r="M125" s="51"/>
      <c r="N125" s="51"/>
      <c r="O125" s="51"/>
      <c r="P125" s="51"/>
      <c r="Q125" s="51"/>
      <c r="R125" s="51"/>
      <c r="S125" s="51"/>
    </row>
    <row r="126" spans="1:19" s="2" customFormat="1" ht="11.25" customHeight="1">
      <c r="A126" s="23"/>
      <c r="B126" s="51"/>
      <c r="C126" s="51"/>
      <c r="D126" s="51"/>
      <c r="E126" s="51"/>
      <c r="F126" s="51"/>
      <c r="G126" s="51"/>
      <c r="H126" s="51"/>
      <c r="I126" s="51"/>
      <c r="J126" s="51"/>
      <c r="K126" s="51"/>
      <c r="L126" s="51"/>
      <c r="M126" s="51"/>
      <c r="N126" s="51"/>
      <c r="O126" s="51"/>
      <c r="P126" s="51"/>
      <c r="Q126" s="51"/>
      <c r="R126" s="51"/>
      <c r="S126" s="102"/>
    </row>
    <row r="127" spans="1:19" s="2" customFormat="1" ht="11.25" customHeight="1">
      <c r="A127" s="9" t="s">
        <v>441</v>
      </c>
      <c r="B127" s="102"/>
      <c r="C127" s="102"/>
      <c r="D127" s="102"/>
      <c r="E127" s="102"/>
      <c r="F127" s="102"/>
      <c r="G127" s="102"/>
      <c r="H127" s="102"/>
      <c r="I127" s="102"/>
      <c r="J127" s="102"/>
      <c r="K127" s="111"/>
      <c r="L127" s="102"/>
      <c r="M127" s="102"/>
      <c r="N127" s="102"/>
      <c r="O127" s="102"/>
      <c r="P127" s="102"/>
      <c r="Q127" s="102"/>
      <c r="R127" s="102"/>
      <c r="S127" s="51"/>
    </row>
    <row r="128" spans="1:19" s="4" customFormat="1" ht="10.9" customHeight="1">
      <c r="A128" s="4" t="s">
        <v>243</v>
      </c>
      <c r="B128" s="102">
        <v>22679</v>
      </c>
      <c r="C128" s="102">
        <v>43</v>
      </c>
      <c r="D128" s="102">
        <v>143</v>
      </c>
      <c r="E128" s="102">
        <v>191</v>
      </c>
      <c r="F128" s="102">
        <v>234</v>
      </c>
      <c r="G128" s="102">
        <v>321</v>
      </c>
      <c r="H128" s="102">
        <v>320</v>
      </c>
      <c r="I128" s="102">
        <v>491</v>
      </c>
      <c r="J128" s="102">
        <v>946</v>
      </c>
      <c r="K128" s="102">
        <v>1592</v>
      </c>
      <c r="L128" s="102">
        <v>3132</v>
      </c>
      <c r="M128" s="102">
        <v>3838</v>
      </c>
      <c r="N128" s="102">
        <v>3519</v>
      </c>
      <c r="O128" s="102">
        <v>3061</v>
      </c>
      <c r="P128" s="102">
        <v>2270</v>
      </c>
      <c r="Q128" s="102">
        <v>1406</v>
      </c>
      <c r="R128" s="102">
        <v>1031</v>
      </c>
      <c r="S128" s="102">
        <v>141</v>
      </c>
    </row>
    <row r="129" spans="1:19" s="2" customFormat="1" ht="10.9" customHeight="1">
      <c r="A129" s="2" t="s">
        <v>156</v>
      </c>
      <c r="B129" s="51">
        <v>10708</v>
      </c>
      <c r="C129" s="51" t="s">
        <v>142</v>
      </c>
      <c r="D129" s="51" t="s">
        <v>142</v>
      </c>
      <c r="E129" s="51" t="s">
        <v>142</v>
      </c>
      <c r="F129" s="51">
        <v>3</v>
      </c>
      <c r="G129" s="51">
        <v>1</v>
      </c>
      <c r="H129" s="51">
        <v>3</v>
      </c>
      <c r="I129" s="51">
        <v>3</v>
      </c>
      <c r="J129" s="51">
        <v>29</v>
      </c>
      <c r="K129" s="51">
        <v>808</v>
      </c>
      <c r="L129" s="51">
        <v>1661</v>
      </c>
      <c r="M129" s="51">
        <v>2077</v>
      </c>
      <c r="N129" s="51">
        <v>2074</v>
      </c>
      <c r="O129" s="51">
        <v>1636</v>
      </c>
      <c r="P129" s="51">
        <v>1163</v>
      </c>
      <c r="Q129" s="51">
        <v>747</v>
      </c>
      <c r="R129" s="51">
        <v>490</v>
      </c>
      <c r="S129" s="51">
        <v>13</v>
      </c>
    </row>
    <row r="130" spans="1:19" ht="10.9" customHeight="1">
      <c r="A130" s="2" t="s">
        <v>157</v>
      </c>
      <c r="B130" s="51">
        <v>4602</v>
      </c>
      <c r="C130" s="51">
        <v>41</v>
      </c>
      <c r="D130" s="51">
        <v>113</v>
      </c>
      <c r="E130" s="51">
        <v>145</v>
      </c>
      <c r="F130" s="51">
        <v>151</v>
      </c>
      <c r="G130" s="51">
        <v>160</v>
      </c>
      <c r="H130" s="51">
        <v>87</v>
      </c>
      <c r="I130" s="51">
        <v>88</v>
      </c>
      <c r="J130" s="51">
        <v>311</v>
      </c>
      <c r="K130" s="51">
        <v>455</v>
      </c>
      <c r="L130" s="51">
        <v>717</v>
      </c>
      <c r="M130" s="51">
        <v>689</v>
      </c>
      <c r="N130" s="51">
        <v>448</v>
      </c>
      <c r="O130" s="51">
        <v>379</v>
      </c>
      <c r="P130" s="51">
        <v>316</v>
      </c>
      <c r="Q130" s="51">
        <v>239</v>
      </c>
      <c r="R130" s="51">
        <v>201</v>
      </c>
      <c r="S130" s="51">
        <v>62</v>
      </c>
    </row>
    <row r="131" spans="1:19" ht="10.9" customHeight="1">
      <c r="A131" s="2" t="s">
        <v>158</v>
      </c>
      <c r="B131" s="51">
        <v>943</v>
      </c>
      <c r="C131" s="51" t="s">
        <v>142</v>
      </c>
      <c r="D131" s="51" t="s">
        <v>142</v>
      </c>
      <c r="E131" s="51" t="s">
        <v>142</v>
      </c>
      <c r="F131" s="51" t="s">
        <v>142</v>
      </c>
      <c r="G131" s="51">
        <v>1</v>
      </c>
      <c r="H131" s="51" t="s">
        <v>142</v>
      </c>
      <c r="I131" s="51" t="s">
        <v>142</v>
      </c>
      <c r="J131" s="51" t="s">
        <v>142</v>
      </c>
      <c r="K131" s="51">
        <v>35</v>
      </c>
      <c r="L131" s="51">
        <v>161</v>
      </c>
      <c r="M131" s="51">
        <v>172</v>
      </c>
      <c r="N131" s="51">
        <v>185</v>
      </c>
      <c r="O131" s="51">
        <v>225</v>
      </c>
      <c r="P131" s="51">
        <v>116</v>
      </c>
      <c r="Q131" s="51">
        <v>37</v>
      </c>
      <c r="R131" s="51">
        <v>5</v>
      </c>
      <c r="S131" s="51">
        <v>6</v>
      </c>
    </row>
    <row r="132" spans="1:19" ht="10.9" customHeight="1">
      <c r="A132" s="2" t="s">
        <v>159</v>
      </c>
      <c r="B132" s="51">
        <v>346</v>
      </c>
      <c r="C132" s="51">
        <v>1</v>
      </c>
      <c r="D132" s="51">
        <v>5</v>
      </c>
      <c r="E132" s="51">
        <v>6</v>
      </c>
      <c r="F132" s="51">
        <v>3</v>
      </c>
      <c r="G132" s="51">
        <v>3</v>
      </c>
      <c r="H132" s="51">
        <v>16</v>
      </c>
      <c r="I132" s="51">
        <v>7</v>
      </c>
      <c r="J132" s="51">
        <v>26</v>
      </c>
      <c r="K132" s="51">
        <v>24</v>
      </c>
      <c r="L132" s="51">
        <v>52</v>
      </c>
      <c r="M132" s="51">
        <v>51</v>
      </c>
      <c r="N132" s="51">
        <v>43</v>
      </c>
      <c r="O132" s="51">
        <v>34</v>
      </c>
      <c r="P132" s="51">
        <v>38</v>
      </c>
      <c r="Q132" s="51">
        <v>19</v>
      </c>
      <c r="R132" s="51">
        <v>11</v>
      </c>
      <c r="S132" s="51">
        <v>7</v>
      </c>
    </row>
    <row r="133" spans="1:19" ht="10.9" customHeight="1">
      <c r="A133" s="2" t="s">
        <v>160</v>
      </c>
      <c r="B133" s="51">
        <v>999</v>
      </c>
      <c r="C133" s="51" t="s">
        <v>142</v>
      </c>
      <c r="D133" s="51" t="s">
        <v>142</v>
      </c>
      <c r="E133" s="51" t="s">
        <v>142</v>
      </c>
      <c r="F133" s="51">
        <v>1</v>
      </c>
      <c r="G133" s="51">
        <v>4</v>
      </c>
      <c r="H133" s="51">
        <v>6</v>
      </c>
      <c r="I133" s="51">
        <v>5</v>
      </c>
      <c r="J133" s="51">
        <v>28</v>
      </c>
      <c r="K133" s="51">
        <v>24</v>
      </c>
      <c r="L133" s="51">
        <v>114</v>
      </c>
      <c r="M133" s="51">
        <v>186</v>
      </c>
      <c r="N133" s="51">
        <v>202</v>
      </c>
      <c r="O133" s="51">
        <v>220</v>
      </c>
      <c r="P133" s="51">
        <v>142</v>
      </c>
      <c r="Q133" s="51">
        <v>51</v>
      </c>
      <c r="R133" s="51">
        <v>12</v>
      </c>
      <c r="S133" s="51">
        <v>4</v>
      </c>
    </row>
    <row r="134" spans="1:19" ht="10.9" customHeight="1">
      <c r="A134" s="2" t="s">
        <v>161</v>
      </c>
      <c r="B134" s="51">
        <v>90</v>
      </c>
      <c r="C134" s="51" t="s">
        <v>142</v>
      </c>
      <c r="D134" s="51" t="s">
        <v>142</v>
      </c>
      <c r="E134" s="51" t="s">
        <v>142</v>
      </c>
      <c r="F134" s="51">
        <v>1</v>
      </c>
      <c r="G134" s="51">
        <v>2</v>
      </c>
      <c r="H134" s="51">
        <v>5</v>
      </c>
      <c r="I134" s="51">
        <v>2</v>
      </c>
      <c r="J134" s="51">
        <v>7</v>
      </c>
      <c r="K134" s="51">
        <v>7</v>
      </c>
      <c r="L134" s="51">
        <v>14</v>
      </c>
      <c r="M134" s="51">
        <v>14</v>
      </c>
      <c r="N134" s="51">
        <v>9</v>
      </c>
      <c r="O134" s="51">
        <v>18</v>
      </c>
      <c r="P134" s="51">
        <v>9</v>
      </c>
      <c r="Q134" s="51">
        <v>2</v>
      </c>
      <c r="R134" s="51" t="s">
        <v>142</v>
      </c>
      <c r="S134" s="51" t="s">
        <v>142</v>
      </c>
    </row>
    <row r="135" spans="1:19" ht="10.9" customHeight="1">
      <c r="A135" s="2" t="s">
        <v>162</v>
      </c>
      <c r="B135" s="51">
        <v>1147</v>
      </c>
      <c r="C135" s="51">
        <v>1</v>
      </c>
      <c r="D135" s="51" t="s">
        <v>142</v>
      </c>
      <c r="E135" s="51" t="s">
        <v>142</v>
      </c>
      <c r="F135" s="51">
        <v>1</v>
      </c>
      <c r="G135" s="51">
        <v>9</v>
      </c>
      <c r="H135" s="51">
        <v>43</v>
      </c>
      <c r="I135" s="51">
        <v>304</v>
      </c>
      <c r="J135" s="51">
        <v>336</v>
      </c>
      <c r="K135" s="51">
        <v>62</v>
      </c>
      <c r="L135" s="51">
        <v>67</v>
      </c>
      <c r="M135" s="51">
        <v>85</v>
      </c>
      <c r="N135" s="51">
        <v>82</v>
      </c>
      <c r="O135" s="51">
        <v>78</v>
      </c>
      <c r="P135" s="51">
        <v>37</v>
      </c>
      <c r="Q135" s="51">
        <v>24</v>
      </c>
      <c r="R135" s="51">
        <v>12</v>
      </c>
      <c r="S135" s="51">
        <v>6</v>
      </c>
    </row>
    <row r="136" spans="1:19" ht="10.9" customHeight="1">
      <c r="A136" s="2" t="s">
        <v>163</v>
      </c>
      <c r="B136" s="51">
        <v>2033</v>
      </c>
      <c r="C136" s="51" t="s">
        <v>142</v>
      </c>
      <c r="D136" s="51">
        <v>1</v>
      </c>
      <c r="E136" s="51">
        <v>12</v>
      </c>
      <c r="F136" s="51">
        <v>38</v>
      </c>
      <c r="G136" s="51">
        <v>86</v>
      </c>
      <c r="H136" s="51">
        <v>93</v>
      </c>
      <c r="I136" s="51">
        <v>45</v>
      </c>
      <c r="J136" s="51">
        <v>80</v>
      </c>
      <c r="K136" s="51">
        <v>81</v>
      </c>
      <c r="L136" s="51">
        <v>165</v>
      </c>
      <c r="M136" s="51">
        <v>330</v>
      </c>
      <c r="N136" s="51">
        <v>297</v>
      </c>
      <c r="O136" s="51">
        <v>289</v>
      </c>
      <c r="P136" s="51">
        <v>272</v>
      </c>
      <c r="Q136" s="51">
        <v>134</v>
      </c>
      <c r="R136" s="51">
        <v>96</v>
      </c>
      <c r="S136" s="51">
        <v>14</v>
      </c>
    </row>
    <row r="137" spans="1:19" ht="10.9" customHeight="1">
      <c r="A137" s="2" t="s">
        <v>164</v>
      </c>
      <c r="B137" s="51">
        <v>1589</v>
      </c>
      <c r="C137" s="51" t="s">
        <v>142</v>
      </c>
      <c r="D137" s="51">
        <v>22</v>
      </c>
      <c r="E137" s="51">
        <v>28</v>
      </c>
      <c r="F137" s="51">
        <v>34</v>
      </c>
      <c r="G137" s="51">
        <v>53</v>
      </c>
      <c r="H137" s="51">
        <v>60</v>
      </c>
      <c r="I137" s="51">
        <v>21</v>
      </c>
      <c r="J137" s="51">
        <v>90</v>
      </c>
      <c r="K137" s="51">
        <v>85</v>
      </c>
      <c r="L137" s="51">
        <v>157</v>
      </c>
      <c r="M137" s="51">
        <v>211</v>
      </c>
      <c r="N137" s="51">
        <v>156</v>
      </c>
      <c r="O137" s="51">
        <v>159</v>
      </c>
      <c r="P137" s="51">
        <v>159</v>
      </c>
      <c r="Q137" s="51">
        <v>145</v>
      </c>
      <c r="R137" s="51">
        <v>198</v>
      </c>
      <c r="S137" s="51">
        <v>11</v>
      </c>
    </row>
    <row r="138" spans="1:19" ht="10.9" customHeight="1">
      <c r="A138" s="2" t="s">
        <v>165</v>
      </c>
      <c r="B138" s="51">
        <v>212</v>
      </c>
      <c r="C138" s="51" t="s">
        <v>142</v>
      </c>
      <c r="D138" s="51">
        <v>2</v>
      </c>
      <c r="E138" s="51" t="s">
        <v>142</v>
      </c>
      <c r="F138" s="51">
        <v>2</v>
      </c>
      <c r="G138" s="51">
        <v>2</v>
      </c>
      <c r="H138" s="51">
        <v>7</v>
      </c>
      <c r="I138" s="51">
        <v>16</v>
      </c>
      <c r="J138" s="51">
        <v>39</v>
      </c>
      <c r="K138" s="51">
        <v>11</v>
      </c>
      <c r="L138" s="51">
        <v>24</v>
      </c>
      <c r="M138" s="51">
        <v>23</v>
      </c>
      <c r="N138" s="51">
        <v>23</v>
      </c>
      <c r="O138" s="51">
        <v>23</v>
      </c>
      <c r="P138" s="51">
        <v>18</v>
      </c>
      <c r="Q138" s="51">
        <v>8</v>
      </c>
      <c r="R138" s="51">
        <v>6</v>
      </c>
      <c r="S138" s="51">
        <v>8</v>
      </c>
    </row>
    <row r="139" spans="1:19" ht="10.9" customHeight="1">
      <c r="A139" s="2"/>
      <c r="B139" s="51"/>
      <c r="C139" s="51"/>
      <c r="D139" s="51"/>
      <c r="E139" s="51"/>
      <c r="F139" s="51"/>
      <c r="G139" s="51"/>
      <c r="H139" s="51"/>
      <c r="I139" s="51"/>
      <c r="J139" s="51"/>
      <c r="K139" s="51"/>
      <c r="L139" s="51"/>
      <c r="M139" s="51"/>
      <c r="N139" s="51"/>
      <c r="O139" s="51"/>
      <c r="P139" s="51"/>
      <c r="Q139" s="51"/>
      <c r="R139" s="51"/>
      <c r="S139" s="51"/>
    </row>
    <row r="140" spans="1:19" s="256" customFormat="1" ht="10.9" customHeight="1">
      <c r="A140" s="4" t="s">
        <v>244</v>
      </c>
      <c r="B140" s="102">
        <v>13274</v>
      </c>
      <c r="C140" s="102">
        <v>21</v>
      </c>
      <c r="D140" s="102">
        <v>66</v>
      </c>
      <c r="E140" s="102">
        <v>102</v>
      </c>
      <c r="F140" s="102">
        <v>126</v>
      </c>
      <c r="G140" s="102">
        <v>163</v>
      </c>
      <c r="H140" s="102">
        <v>180</v>
      </c>
      <c r="I140" s="102">
        <v>308</v>
      </c>
      <c r="J140" s="102">
        <v>534</v>
      </c>
      <c r="K140" s="102">
        <v>958</v>
      </c>
      <c r="L140" s="102">
        <v>1934</v>
      </c>
      <c r="M140" s="102">
        <v>2338</v>
      </c>
      <c r="N140" s="102">
        <v>2052</v>
      </c>
      <c r="O140" s="102">
        <v>1817</v>
      </c>
      <c r="P140" s="102">
        <v>1321</v>
      </c>
      <c r="Q140" s="102">
        <v>767</v>
      </c>
      <c r="R140" s="102">
        <v>564</v>
      </c>
      <c r="S140" s="102">
        <v>23</v>
      </c>
    </row>
    <row r="141" spans="1:19" ht="10.9" customHeight="1">
      <c r="A141" s="2" t="s">
        <v>156</v>
      </c>
      <c r="B141" s="51">
        <v>6553</v>
      </c>
      <c r="C141" s="51" t="s">
        <v>142</v>
      </c>
      <c r="D141" s="51" t="s">
        <v>142</v>
      </c>
      <c r="E141" s="51" t="s">
        <v>142</v>
      </c>
      <c r="F141" s="51" t="s">
        <v>142</v>
      </c>
      <c r="G141" s="51">
        <v>1</v>
      </c>
      <c r="H141" s="51">
        <v>1</v>
      </c>
      <c r="I141" s="51">
        <v>3</v>
      </c>
      <c r="J141" s="51">
        <v>20</v>
      </c>
      <c r="K141" s="51">
        <v>519</v>
      </c>
      <c r="L141" s="51">
        <v>1042</v>
      </c>
      <c r="M141" s="51">
        <v>1304</v>
      </c>
      <c r="N141" s="51">
        <v>1164</v>
      </c>
      <c r="O141" s="51">
        <v>961</v>
      </c>
      <c r="P141" s="51">
        <v>711</v>
      </c>
      <c r="Q141" s="51">
        <v>471</v>
      </c>
      <c r="R141" s="51">
        <v>353</v>
      </c>
      <c r="S141" s="51">
        <v>3</v>
      </c>
    </row>
    <row r="142" spans="1:19" ht="10.9" customHeight="1">
      <c r="A142" s="2" t="s">
        <v>157</v>
      </c>
      <c r="B142" s="51">
        <v>1955</v>
      </c>
      <c r="C142" s="51">
        <v>19</v>
      </c>
      <c r="D142" s="51">
        <v>50</v>
      </c>
      <c r="E142" s="51">
        <v>74</v>
      </c>
      <c r="F142" s="51">
        <v>75</v>
      </c>
      <c r="G142" s="51">
        <v>72</v>
      </c>
      <c r="H142" s="51">
        <v>40</v>
      </c>
      <c r="I142" s="51">
        <v>31</v>
      </c>
      <c r="J142" s="51">
        <v>152</v>
      </c>
      <c r="K142" s="51">
        <v>252</v>
      </c>
      <c r="L142" s="51">
        <v>385</v>
      </c>
      <c r="M142" s="51">
        <v>318</v>
      </c>
      <c r="N142" s="51">
        <v>177</v>
      </c>
      <c r="O142" s="51">
        <v>131</v>
      </c>
      <c r="P142" s="51">
        <v>84</v>
      </c>
      <c r="Q142" s="51">
        <v>44</v>
      </c>
      <c r="R142" s="51">
        <v>43</v>
      </c>
      <c r="S142" s="51">
        <v>8</v>
      </c>
    </row>
    <row r="143" spans="1:19" ht="10.9" customHeight="1">
      <c r="A143" s="2" t="s">
        <v>158</v>
      </c>
      <c r="B143" s="51">
        <v>858</v>
      </c>
      <c r="C143" s="51" t="s">
        <v>142</v>
      </c>
      <c r="D143" s="51" t="s">
        <v>142</v>
      </c>
      <c r="E143" s="51" t="s">
        <v>142</v>
      </c>
      <c r="F143" s="51" t="s">
        <v>142</v>
      </c>
      <c r="G143" s="51">
        <v>1</v>
      </c>
      <c r="H143" s="51" t="s">
        <v>142</v>
      </c>
      <c r="I143" s="51" t="s">
        <v>142</v>
      </c>
      <c r="J143" s="51" t="s">
        <v>142</v>
      </c>
      <c r="K143" s="51">
        <v>31</v>
      </c>
      <c r="L143" s="51">
        <v>135</v>
      </c>
      <c r="M143" s="51">
        <v>162</v>
      </c>
      <c r="N143" s="51">
        <v>168</v>
      </c>
      <c r="O143" s="51">
        <v>205</v>
      </c>
      <c r="P143" s="51">
        <v>111</v>
      </c>
      <c r="Q143" s="51">
        <v>37</v>
      </c>
      <c r="R143" s="51">
        <v>5</v>
      </c>
      <c r="S143" s="51">
        <v>3</v>
      </c>
    </row>
    <row r="144" spans="1:19" ht="10.9" customHeight="1">
      <c r="A144" s="2" t="s">
        <v>159</v>
      </c>
      <c r="B144" s="51">
        <v>175</v>
      </c>
      <c r="C144" s="51">
        <v>1</v>
      </c>
      <c r="D144" s="51">
        <v>3</v>
      </c>
      <c r="E144" s="51">
        <v>1</v>
      </c>
      <c r="F144" s="51">
        <v>2</v>
      </c>
      <c r="G144" s="51">
        <v>2</v>
      </c>
      <c r="H144" s="51">
        <v>5</v>
      </c>
      <c r="I144" s="51">
        <v>4</v>
      </c>
      <c r="J144" s="51">
        <v>9</v>
      </c>
      <c r="K144" s="51">
        <v>14</v>
      </c>
      <c r="L144" s="51">
        <v>39</v>
      </c>
      <c r="M144" s="51">
        <v>28</v>
      </c>
      <c r="N144" s="51">
        <v>28</v>
      </c>
      <c r="O144" s="51">
        <v>11</v>
      </c>
      <c r="P144" s="51">
        <v>16</v>
      </c>
      <c r="Q144" s="51">
        <v>6</v>
      </c>
      <c r="R144" s="51">
        <v>5</v>
      </c>
      <c r="S144" s="51">
        <v>1</v>
      </c>
    </row>
    <row r="145" spans="1:19" ht="10.9" customHeight="1">
      <c r="A145" s="2" t="s">
        <v>160</v>
      </c>
      <c r="B145" s="51">
        <v>912</v>
      </c>
      <c r="C145" s="51" t="s">
        <v>142</v>
      </c>
      <c r="D145" s="51" t="s">
        <v>142</v>
      </c>
      <c r="E145" s="51" t="s">
        <v>142</v>
      </c>
      <c r="F145" s="51">
        <v>1</v>
      </c>
      <c r="G145" s="51">
        <v>4</v>
      </c>
      <c r="H145" s="51">
        <v>6</v>
      </c>
      <c r="I145" s="51">
        <v>5</v>
      </c>
      <c r="J145" s="51">
        <v>24</v>
      </c>
      <c r="K145" s="51">
        <v>23</v>
      </c>
      <c r="L145" s="51">
        <v>108</v>
      </c>
      <c r="M145" s="51">
        <v>168</v>
      </c>
      <c r="N145" s="51">
        <v>184</v>
      </c>
      <c r="O145" s="51">
        <v>195</v>
      </c>
      <c r="P145" s="51">
        <v>134</v>
      </c>
      <c r="Q145" s="51">
        <v>48</v>
      </c>
      <c r="R145" s="51">
        <v>12</v>
      </c>
      <c r="S145" s="51" t="s">
        <v>142</v>
      </c>
    </row>
    <row r="146" spans="1:19" ht="10.9" customHeight="1">
      <c r="A146" s="2" t="s">
        <v>161</v>
      </c>
      <c r="B146" s="51">
        <v>28</v>
      </c>
      <c r="C146" s="51" t="s">
        <v>142</v>
      </c>
      <c r="D146" s="51" t="s">
        <v>142</v>
      </c>
      <c r="E146" s="51" t="s">
        <v>142</v>
      </c>
      <c r="F146" s="51">
        <v>1</v>
      </c>
      <c r="G146" s="51">
        <v>2</v>
      </c>
      <c r="H146" s="51">
        <v>5</v>
      </c>
      <c r="I146" s="51">
        <v>2</v>
      </c>
      <c r="J146" s="51">
        <v>4</v>
      </c>
      <c r="K146" s="51">
        <v>3</v>
      </c>
      <c r="L146" s="51">
        <v>4</v>
      </c>
      <c r="M146" s="51">
        <v>4</v>
      </c>
      <c r="N146" s="51">
        <v>3</v>
      </c>
      <c r="O146" s="51" t="s">
        <v>142</v>
      </c>
      <c r="P146" s="51" t="s">
        <v>142</v>
      </c>
      <c r="Q146" s="51" t="s">
        <v>142</v>
      </c>
      <c r="R146" s="51" t="s">
        <v>142</v>
      </c>
      <c r="S146" s="51" t="s">
        <v>142</v>
      </c>
    </row>
    <row r="147" spans="1:19" ht="10.9" customHeight="1">
      <c r="A147" s="2" t="s">
        <v>162</v>
      </c>
      <c r="B147" s="51">
        <v>804</v>
      </c>
      <c r="C147" s="51">
        <v>1</v>
      </c>
      <c r="D147" s="51" t="s">
        <v>142</v>
      </c>
      <c r="E147" s="51" t="s">
        <v>142</v>
      </c>
      <c r="F147" s="51" t="s">
        <v>142</v>
      </c>
      <c r="G147" s="51">
        <v>5</v>
      </c>
      <c r="H147" s="51">
        <v>30</v>
      </c>
      <c r="I147" s="51">
        <v>214</v>
      </c>
      <c r="J147" s="51">
        <v>219</v>
      </c>
      <c r="K147" s="51">
        <v>38</v>
      </c>
      <c r="L147" s="51">
        <v>54</v>
      </c>
      <c r="M147" s="51">
        <v>51</v>
      </c>
      <c r="N147" s="51">
        <v>58</v>
      </c>
      <c r="O147" s="51">
        <v>64</v>
      </c>
      <c r="P147" s="51">
        <v>35</v>
      </c>
      <c r="Q147" s="51">
        <v>22</v>
      </c>
      <c r="R147" s="51">
        <v>11</v>
      </c>
      <c r="S147" s="51">
        <v>2</v>
      </c>
    </row>
    <row r="148" spans="1:19" ht="10.9" customHeight="1">
      <c r="A148" s="2" t="s">
        <v>163</v>
      </c>
      <c r="B148" s="51">
        <v>1112</v>
      </c>
      <c r="C148" s="51" t="s">
        <v>142</v>
      </c>
      <c r="D148" s="51" t="s">
        <v>142</v>
      </c>
      <c r="E148" s="51">
        <v>10</v>
      </c>
      <c r="F148" s="51">
        <v>25</v>
      </c>
      <c r="G148" s="51">
        <v>51</v>
      </c>
      <c r="H148" s="51">
        <v>59</v>
      </c>
      <c r="I148" s="51">
        <v>23</v>
      </c>
      <c r="J148" s="51">
        <v>36</v>
      </c>
      <c r="K148" s="51">
        <v>34</v>
      </c>
      <c r="L148" s="51">
        <v>76</v>
      </c>
      <c r="M148" s="51">
        <v>187</v>
      </c>
      <c r="N148" s="51">
        <v>172</v>
      </c>
      <c r="O148" s="51">
        <v>157</v>
      </c>
      <c r="P148" s="51">
        <v>149</v>
      </c>
      <c r="Q148" s="51">
        <v>74</v>
      </c>
      <c r="R148" s="51">
        <v>56</v>
      </c>
      <c r="S148" s="51">
        <v>3</v>
      </c>
    </row>
    <row r="149" spans="1:19" ht="10.9" customHeight="1">
      <c r="A149" s="2" t="s">
        <v>164</v>
      </c>
      <c r="B149" s="51">
        <v>714</v>
      </c>
      <c r="C149" s="51" t="s">
        <v>142</v>
      </c>
      <c r="D149" s="51">
        <v>12</v>
      </c>
      <c r="E149" s="51">
        <v>17</v>
      </c>
      <c r="F149" s="51">
        <v>20</v>
      </c>
      <c r="G149" s="51">
        <v>24</v>
      </c>
      <c r="H149" s="51">
        <v>32</v>
      </c>
      <c r="I149" s="51">
        <v>12</v>
      </c>
      <c r="J149" s="51">
        <v>36</v>
      </c>
      <c r="K149" s="51">
        <v>36</v>
      </c>
      <c r="L149" s="51">
        <v>75</v>
      </c>
      <c r="M149" s="51">
        <v>100</v>
      </c>
      <c r="N149" s="51">
        <v>77</v>
      </c>
      <c r="O149" s="51">
        <v>75</v>
      </c>
      <c r="P149" s="51">
        <v>64</v>
      </c>
      <c r="Q149" s="51">
        <v>57</v>
      </c>
      <c r="R149" s="51">
        <v>74</v>
      </c>
      <c r="S149" s="51">
        <v>3</v>
      </c>
    </row>
    <row r="150" spans="1:19" ht="10.9" customHeight="1">
      <c r="A150" s="2" t="s">
        <v>165</v>
      </c>
      <c r="B150" s="51">
        <v>163</v>
      </c>
      <c r="C150" s="51" t="s">
        <v>142</v>
      </c>
      <c r="D150" s="51">
        <v>1</v>
      </c>
      <c r="E150" s="51" t="s">
        <v>142</v>
      </c>
      <c r="F150" s="51">
        <v>2</v>
      </c>
      <c r="G150" s="51">
        <v>1</v>
      </c>
      <c r="H150" s="51">
        <v>2</v>
      </c>
      <c r="I150" s="51">
        <v>14</v>
      </c>
      <c r="J150" s="51">
        <v>34</v>
      </c>
      <c r="K150" s="51">
        <v>8</v>
      </c>
      <c r="L150" s="51">
        <v>16</v>
      </c>
      <c r="M150" s="51">
        <v>16</v>
      </c>
      <c r="N150" s="51">
        <v>21</v>
      </c>
      <c r="O150" s="51">
        <v>18</v>
      </c>
      <c r="P150" s="51">
        <v>17</v>
      </c>
      <c r="Q150" s="51">
        <v>8</v>
      </c>
      <c r="R150" s="51">
        <v>5</v>
      </c>
      <c r="S150" s="51" t="s">
        <v>142</v>
      </c>
    </row>
    <row r="151" spans="1:19" ht="10.9" customHeight="1">
      <c r="A151" s="2"/>
      <c r="B151" s="51"/>
      <c r="C151" s="51"/>
      <c r="D151" s="51"/>
      <c r="E151" s="51"/>
      <c r="F151" s="51"/>
      <c r="G151" s="51"/>
      <c r="H151" s="51"/>
      <c r="I151" s="51"/>
      <c r="J151" s="51"/>
      <c r="K151" s="51"/>
      <c r="L151" s="51"/>
      <c r="M151" s="51"/>
      <c r="N151" s="51"/>
      <c r="O151" s="51"/>
      <c r="P151" s="51"/>
      <c r="Q151" s="51"/>
      <c r="R151" s="51"/>
      <c r="S151" s="51"/>
    </row>
    <row r="152" spans="1:19" s="256" customFormat="1" ht="10.9" customHeight="1">
      <c r="A152" s="4" t="s">
        <v>245</v>
      </c>
      <c r="B152" s="102">
        <v>9293</v>
      </c>
      <c r="C152" s="102">
        <v>22</v>
      </c>
      <c r="D152" s="102">
        <v>77</v>
      </c>
      <c r="E152" s="102">
        <v>89</v>
      </c>
      <c r="F152" s="102">
        <v>108</v>
      </c>
      <c r="G152" s="102">
        <v>157</v>
      </c>
      <c r="H152" s="102">
        <v>140</v>
      </c>
      <c r="I152" s="102">
        <v>183</v>
      </c>
      <c r="J152" s="102">
        <v>411</v>
      </c>
      <c r="K152" s="102">
        <v>633</v>
      </c>
      <c r="L152" s="102">
        <v>1197</v>
      </c>
      <c r="M152" s="102">
        <v>1499</v>
      </c>
      <c r="N152" s="102">
        <v>1466</v>
      </c>
      <c r="O152" s="102">
        <v>1243</v>
      </c>
      <c r="P152" s="102">
        <v>949</v>
      </c>
      <c r="Q152" s="102">
        <v>639</v>
      </c>
      <c r="R152" s="102">
        <v>467</v>
      </c>
      <c r="S152" s="102">
        <v>13</v>
      </c>
    </row>
    <row r="153" spans="1:19" ht="10.9" customHeight="1">
      <c r="A153" s="2" t="s">
        <v>156</v>
      </c>
      <c r="B153" s="51">
        <v>4146</v>
      </c>
      <c r="C153" s="51" t="s">
        <v>142</v>
      </c>
      <c r="D153" s="51" t="s">
        <v>142</v>
      </c>
      <c r="E153" s="51" t="s">
        <v>142</v>
      </c>
      <c r="F153" s="51">
        <v>3</v>
      </c>
      <c r="G153" s="51" t="s">
        <v>142</v>
      </c>
      <c r="H153" s="51">
        <v>2</v>
      </c>
      <c r="I153" s="51" t="s">
        <v>142</v>
      </c>
      <c r="J153" s="51">
        <v>9</v>
      </c>
      <c r="K153" s="51">
        <v>289</v>
      </c>
      <c r="L153" s="51">
        <v>619</v>
      </c>
      <c r="M153" s="51">
        <v>773</v>
      </c>
      <c r="N153" s="51">
        <v>910</v>
      </c>
      <c r="O153" s="51">
        <v>674</v>
      </c>
      <c r="P153" s="51">
        <v>452</v>
      </c>
      <c r="Q153" s="51">
        <v>276</v>
      </c>
      <c r="R153" s="51">
        <v>137</v>
      </c>
      <c r="S153" s="51">
        <v>2</v>
      </c>
    </row>
    <row r="154" spans="1:19" ht="10.9" customHeight="1">
      <c r="A154" s="2" t="s">
        <v>157</v>
      </c>
      <c r="B154" s="51">
        <v>2595</v>
      </c>
      <c r="C154" s="51">
        <v>22</v>
      </c>
      <c r="D154" s="51">
        <v>63</v>
      </c>
      <c r="E154" s="51">
        <v>71</v>
      </c>
      <c r="F154" s="51">
        <v>76</v>
      </c>
      <c r="G154" s="51">
        <v>87</v>
      </c>
      <c r="H154" s="51">
        <v>47</v>
      </c>
      <c r="I154" s="51">
        <v>57</v>
      </c>
      <c r="J154" s="51">
        <v>158</v>
      </c>
      <c r="K154" s="51">
        <v>202</v>
      </c>
      <c r="L154" s="51">
        <v>331</v>
      </c>
      <c r="M154" s="51">
        <v>370</v>
      </c>
      <c r="N154" s="51">
        <v>271</v>
      </c>
      <c r="O154" s="51">
        <v>248</v>
      </c>
      <c r="P154" s="51">
        <v>232</v>
      </c>
      <c r="Q154" s="51">
        <v>195</v>
      </c>
      <c r="R154" s="51">
        <v>158</v>
      </c>
      <c r="S154" s="51">
        <v>7</v>
      </c>
    </row>
    <row r="155" spans="1:19" ht="10.9" customHeight="1">
      <c r="A155" s="2" t="s">
        <v>158</v>
      </c>
      <c r="B155" s="51">
        <v>82</v>
      </c>
      <c r="C155" s="51" t="s">
        <v>142</v>
      </c>
      <c r="D155" s="51" t="s">
        <v>142</v>
      </c>
      <c r="E155" s="51" t="s">
        <v>142</v>
      </c>
      <c r="F155" s="51" t="s">
        <v>142</v>
      </c>
      <c r="G155" s="51" t="s">
        <v>142</v>
      </c>
      <c r="H155" s="51" t="s">
        <v>142</v>
      </c>
      <c r="I155" s="51" t="s">
        <v>142</v>
      </c>
      <c r="J155" s="51" t="s">
        <v>142</v>
      </c>
      <c r="K155" s="51">
        <v>4</v>
      </c>
      <c r="L155" s="51">
        <v>26</v>
      </c>
      <c r="M155" s="51">
        <v>10</v>
      </c>
      <c r="N155" s="51">
        <v>16</v>
      </c>
      <c r="O155" s="51">
        <v>20</v>
      </c>
      <c r="P155" s="51">
        <v>5</v>
      </c>
      <c r="Q155" s="51" t="s">
        <v>142</v>
      </c>
      <c r="R155" s="51" t="s">
        <v>142</v>
      </c>
      <c r="S155" s="51">
        <v>1</v>
      </c>
    </row>
    <row r="156" spans="1:19" ht="10.9" customHeight="1">
      <c r="A156" s="2" t="s">
        <v>159</v>
      </c>
      <c r="B156" s="51">
        <v>165</v>
      </c>
      <c r="C156" s="51" t="s">
        <v>142</v>
      </c>
      <c r="D156" s="51">
        <v>2</v>
      </c>
      <c r="E156" s="51">
        <v>5</v>
      </c>
      <c r="F156" s="51">
        <v>1</v>
      </c>
      <c r="G156" s="51">
        <v>1</v>
      </c>
      <c r="H156" s="51">
        <v>11</v>
      </c>
      <c r="I156" s="51">
        <v>3</v>
      </c>
      <c r="J156" s="51">
        <v>17</v>
      </c>
      <c r="K156" s="51">
        <v>10</v>
      </c>
      <c r="L156" s="51">
        <v>13</v>
      </c>
      <c r="M156" s="51">
        <v>23</v>
      </c>
      <c r="N156" s="51">
        <v>15</v>
      </c>
      <c r="O156" s="51">
        <v>23</v>
      </c>
      <c r="P156" s="51">
        <v>22</v>
      </c>
      <c r="Q156" s="51">
        <v>13</v>
      </c>
      <c r="R156" s="51">
        <v>6</v>
      </c>
      <c r="S156" s="51" t="s">
        <v>142</v>
      </c>
    </row>
    <row r="157" spans="1:19" ht="10.9" customHeight="1">
      <c r="A157" s="2" t="s">
        <v>160</v>
      </c>
      <c r="B157" s="51" t="s">
        <v>691</v>
      </c>
      <c r="C157" s="51" t="s">
        <v>142</v>
      </c>
      <c r="D157" s="51" t="s">
        <v>142</v>
      </c>
      <c r="E157" s="51" t="s">
        <v>142</v>
      </c>
      <c r="F157" s="51" t="s">
        <v>142</v>
      </c>
      <c r="G157" s="51" t="s">
        <v>142</v>
      </c>
      <c r="H157" s="51" t="s">
        <v>142</v>
      </c>
      <c r="I157" s="51" t="s">
        <v>142</v>
      </c>
      <c r="J157" s="51">
        <v>4</v>
      </c>
      <c r="K157" s="51" t="s">
        <v>695</v>
      </c>
      <c r="L157" s="51">
        <v>6</v>
      </c>
      <c r="M157" s="51">
        <v>18</v>
      </c>
      <c r="N157" s="51">
        <v>18</v>
      </c>
      <c r="O157" s="51" t="s">
        <v>693</v>
      </c>
      <c r="P157" s="51">
        <v>8</v>
      </c>
      <c r="Q157" s="51">
        <v>3</v>
      </c>
      <c r="R157" s="51" t="s">
        <v>142</v>
      </c>
      <c r="S157" s="51" t="s">
        <v>142</v>
      </c>
    </row>
    <row r="158" spans="1:19" ht="10.9" customHeight="1">
      <c r="A158" s="2" t="s">
        <v>161</v>
      </c>
      <c r="B158" s="51" t="s">
        <v>692</v>
      </c>
      <c r="C158" s="51" t="s">
        <v>142</v>
      </c>
      <c r="D158" s="51" t="s">
        <v>142</v>
      </c>
      <c r="E158" s="51" t="s">
        <v>142</v>
      </c>
      <c r="F158" s="51" t="s">
        <v>142</v>
      </c>
      <c r="G158" s="51" t="s">
        <v>142</v>
      </c>
      <c r="H158" s="51" t="s">
        <v>142</v>
      </c>
      <c r="I158" s="51" t="s">
        <v>142</v>
      </c>
      <c r="J158" s="51">
        <v>3</v>
      </c>
      <c r="K158" s="51" t="s">
        <v>696</v>
      </c>
      <c r="L158" s="51">
        <v>10</v>
      </c>
      <c r="M158" s="51">
        <v>10</v>
      </c>
      <c r="N158" s="51">
        <v>6</v>
      </c>
      <c r="O158" s="51" t="s">
        <v>694</v>
      </c>
      <c r="P158" s="51">
        <v>9</v>
      </c>
      <c r="Q158" s="51">
        <v>2</v>
      </c>
      <c r="R158" s="51" t="s">
        <v>142</v>
      </c>
      <c r="S158" s="51" t="s">
        <v>142</v>
      </c>
    </row>
    <row r="159" spans="1:19" ht="10.9" customHeight="1">
      <c r="A159" s="2" t="s">
        <v>162</v>
      </c>
      <c r="B159" s="51">
        <v>339</v>
      </c>
      <c r="C159" s="51" t="s">
        <v>142</v>
      </c>
      <c r="D159" s="51" t="s">
        <v>142</v>
      </c>
      <c r="E159" s="51" t="s">
        <v>142</v>
      </c>
      <c r="F159" s="51">
        <v>1</v>
      </c>
      <c r="G159" s="51">
        <v>4</v>
      </c>
      <c r="H159" s="51">
        <v>13</v>
      </c>
      <c r="I159" s="51">
        <v>90</v>
      </c>
      <c r="J159" s="51">
        <v>117</v>
      </c>
      <c r="K159" s="51">
        <v>24</v>
      </c>
      <c r="L159" s="51">
        <v>13</v>
      </c>
      <c r="M159" s="51">
        <v>34</v>
      </c>
      <c r="N159" s="51">
        <v>24</v>
      </c>
      <c r="O159" s="51">
        <v>14</v>
      </c>
      <c r="P159" s="51">
        <v>2</v>
      </c>
      <c r="Q159" s="51">
        <v>2</v>
      </c>
      <c r="R159" s="51">
        <v>1</v>
      </c>
      <c r="S159" s="51" t="s">
        <v>142</v>
      </c>
    </row>
    <row r="160" spans="1:19" ht="10.9" customHeight="1">
      <c r="A160" s="2" t="s">
        <v>163</v>
      </c>
      <c r="B160" s="51">
        <v>912</v>
      </c>
      <c r="C160" s="51" t="s">
        <v>142</v>
      </c>
      <c r="D160" s="51">
        <v>1</v>
      </c>
      <c r="E160" s="51">
        <v>2</v>
      </c>
      <c r="F160" s="51">
        <v>13</v>
      </c>
      <c r="G160" s="51">
        <v>35</v>
      </c>
      <c r="H160" s="51">
        <v>34</v>
      </c>
      <c r="I160" s="51">
        <v>22</v>
      </c>
      <c r="J160" s="51">
        <v>44</v>
      </c>
      <c r="K160" s="51">
        <v>47</v>
      </c>
      <c r="L160" s="51">
        <v>89</v>
      </c>
      <c r="M160" s="51">
        <v>143</v>
      </c>
      <c r="N160" s="51">
        <v>125</v>
      </c>
      <c r="O160" s="51">
        <v>132</v>
      </c>
      <c r="P160" s="51">
        <v>123</v>
      </c>
      <c r="Q160" s="51">
        <v>60</v>
      </c>
      <c r="R160" s="51">
        <v>40</v>
      </c>
      <c r="S160" s="51">
        <v>2</v>
      </c>
    </row>
    <row r="161" spans="1:19" ht="10.9" customHeight="1">
      <c r="A161" s="2" t="s">
        <v>164</v>
      </c>
      <c r="B161" s="51">
        <v>868</v>
      </c>
      <c r="C161" s="51" t="s">
        <v>142</v>
      </c>
      <c r="D161" s="51">
        <v>10</v>
      </c>
      <c r="E161" s="51">
        <v>11</v>
      </c>
      <c r="F161" s="51">
        <v>14</v>
      </c>
      <c r="G161" s="51">
        <v>29</v>
      </c>
      <c r="H161" s="51">
        <v>28</v>
      </c>
      <c r="I161" s="51">
        <v>9</v>
      </c>
      <c r="J161" s="51">
        <v>54</v>
      </c>
      <c r="K161" s="51">
        <v>49</v>
      </c>
      <c r="L161" s="51">
        <v>82</v>
      </c>
      <c r="M161" s="51">
        <v>111</v>
      </c>
      <c r="N161" s="51">
        <v>79</v>
      </c>
      <c r="O161" s="51">
        <v>84</v>
      </c>
      <c r="P161" s="51">
        <v>95</v>
      </c>
      <c r="Q161" s="51">
        <v>88</v>
      </c>
      <c r="R161" s="51">
        <v>124</v>
      </c>
      <c r="S161" s="51">
        <v>1</v>
      </c>
    </row>
    <row r="162" spans="1:19" ht="10.9" customHeight="1">
      <c r="A162" s="1" t="s">
        <v>165</v>
      </c>
      <c r="B162" s="255">
        <v>41</v>
      </c>
      <c r="C162" s="255" t="s">
        <v>142</v>
      </c>
      <c r="D162" s="255">
        <v>1</v>
      </c>
      <c r="E162" s="255" t="s">
        <v>142</v>
      </c>
      <c r="F162" s="255" t="s">
        <v>142</v>
      </c>
      <c r="G162" s="255">
        <v>1</v>
      </c>
      <c r="H162" s="255">
        <v>5</v>
      </c>
      <c r="I162" s="255">
        <v>2</v>
      </c>
      <c r="J162" s="255">
        <v>5</v>
      </c>
      <c r="K162" s="255">
        <v>3</v>
      </c>
      <c r="L162" s="255">
        <v>8</v>
      </c>
      <c r="M162" s="255">
        <v>7</v>
      </c>
      <c r="N162" s="255">
        <v>2</v>
      </c>
      <c r="O162" s="255">
        <v>5</v>
      </c>
      <c r="P162" s="255">
        <v>1</v>
      </c>
      <c r="Q162" s="255" t="s">
        <v>142</v>
      </c>
      <c r="R162" s="255">
        <v>1</v>
      </c>
      <c r="S162" s="255" t="s">
        <v>142</v>
      </c>
    </row>
    <row r="163" spans="1:19" ht="10.9" customHeight="1">
      <c r="A163" s="23"/>
    </row>
    <row r="164" spans="1:19" s="257" customFormat="1" ht="10.9" customHeight="1">
      <c r="A164" s="32" t="s">
        <v>240</v>
      </c>
      <c r="B164"/>
      <c r="C164"/>
      <c r="D164"/>
      <c r="E164"/>
      <c r="F164"/>
      <c r="G164"/>
      <c r="H164"/>
      <c r="I164"/>
      <c r="J164"/>
      <c r="K164"/>
      <c r="L164"/>
      <c r="M164"/>
      <c r="N164"/>
      <c r="O164"/>
      <c r="P164"/>
      <c r="Q164"/>
      <c r="R164"/>
      <c r="S164"/>
    </row>
    <row r="165" spans="1:19" s="257" customFormat="1" ht="10.9" customHeight="1">
      <c r="A165" s="106" t="s">
        <v>440</v>
      </c>
      <c r="B165"/>
      <c r="C165"/>
      <c r="D165"/>
      <c r="E165"/>
      <c r="F165"/>
      <c r="G165"/>
      <c r="H165"/>
      <c r="I165"/>
      <c r="J165"/>
      <c r="K165"/>
      <c r="L165"/>
      <c r="M165"/>
      <c r="N165"/>
      <c r="O165"/>
      <c r="P165"/>
      <c r="Q165"/>
      <c r="R165"/>
      <c r="S165"/>
    </row>
  </sheetData>
  <pageMargins left="0.74803149606299213" right="0.74803149606299213" top="0.98425196850393704" bottom="0.98425196850393704" header="0.51181102362204722" footer="0.51181102362204722"/>
  <pageSetup paperSize="9" scale="76" orientation="landscape" r:id="rId1"/>
  <headerFooter alignWithMargins="0"/>
  <rowBreaks count="3" manualBreakCount="3">
    <brk id="48" max="18" man="1"/>
    <brk id="87" max="18" man="1"/>
    <brk id="125" max="18" man="1"/>
  </rowBreaks>
  <drawing r:id="rId2"/>
</worksheet>
</file>

<file path=xl/worksheets/sheet18.xml><?xml version="1.0" encoding="utf-8"?>
<worksheet xmlns="http://schemas.openxmlformats.org/spreadsheetml/2006/main" xmlns:r="http://schemas.openxmlformats.org/officeDocument/2006/relationships">
  <sheetPr codeName="Blad18"/>
  <dimension ref="A1:F46"/>
  <sheetViews>
    <sheetView zoomScaleNormal="100" workbookViewId="0">
      <pane ySplit="9" topLeftCell="A10" activePane="bottomLeft" state="frozen"/>
      <selection pane="bottomLeft" activeCell="A9" sqref="A9:D9"/>
    </sheetView>
  </sheetViews>
  <sheetFormatPr defaultColWidth="9.140625" defaultRowHeight="11.25"/>
  <cols>
    <col min="1" max="1" width="13.7109375" style="2" customWidth="1"/>
    <col min="2" max="2" width="13.140625" style="2" customWidth="1"/>
    <col min="3" max="4" width="17.7109375" style="2" customWidth="1"/>
    <col min="5" max="16384" width="9.140625" style="2"/>
  </cols>
  <sheetData>
    <row r="1" spans="1:6" ht="10.5" customHeight="1">
      <c r="A1" s="5" t="s">
        <v>646</v>
      </c>
    </row>
    <row r="2" spans="1:6" s="4" customFormat="1" hidden="1">
      <c r="A2" s="5" t="s">
        <v>317</v>
      </c>
    </row>
    <row r="3" spans="1:6" s="4" customFormat="1">
      <c r="A3" s="18" t="s">
        <v>647</v>
      </c>
    </row>
    <row r="4" spans="1:6" s="4" customFormat="1" hidden="1">
      <c r="A4" s="18" t="s">
        <v>317</v>
      </c>
    </row>
    <row r="5" spans="1:6" s="4" customFormat="1">
      <c r="A5" s="6"/>
      <c r="B5" s="6"/>
      <c r="C5" s="6"/>
      <c r="D5" s="6"/>
    </row>
    <row r="6" spans="1:6" s="4" customFormat="1">
      <c r="B6" s="4" t="s">
        <v>301</v>
      </c>
    </row>
    <row r="7" spans="1:6" s="4" customFormat="1">
      <c r="A7" s="18"/>
      <c r="B7" s="20" t="s">
        <v>303</v>
      </c>
      <c r="C7" s="6"/>
      <c r="D7" s="6"/>
    </row>
    <row r="8" spans="1:6" s="4" customFormat="1">
      <c r="A8" s="4" t="s">
        <v>322</v>
      </c>
      <c r="B8" s="4" t="s">
        <v>153</v>
      </c>
      <c r="C8" s="4" t="s">
        <v>360</v>
      </c>
      <c r="D8" s="4" t="s">
        <v>362</v>
      </c>
    </row>
    <row r="9" spans="1:6" s="4" customFormat="1">
      <c r="A9" s="20" t="s">
        <v>323</v>
      </c>
      <c r="B9" s="20" t="s">
        <v>101</v>
      </c>
      <c r="C9" s="20" t="s">
        <v>361</v>
      </c>
      <c r="D9" s="20" t="s">
        <v>363</v>
      </c>
    </row>
    <row r="10" spans="1:6" s="82" customFormat="1"/>
    <row r="11" spans="1:6" s="4" customFormat="1">
      <c r="A11" s="9" t="s">
        <v>232</v>
      </c>
      <c r="B11" s="30">
        <v>319</v>
      </c>
      <c r="C11" s="4">
        <v>162</v>
      </c>
      <c r="D11" s="4">
        <v>157</v>
      </c>
      <c r="F11" s="79"/>
    </row>
    <row r="12" spans="1:6">
      <c r="A12" s="9"/>
      <c r="F12" s="79"/>
    </row>
    <row r="13" spans="1:6">
      <c r="A13" s="2" t="s">
        <v>198</v>
      </c>
      <c r="B13" s="31">
        <v>20</v>
      </c>
      <c r="C13" s="2">
        <v>12</v>
      </c>
      <c r="D13" s="2">
        <v>8</v>
      </c>
      <c r="F13" s="79"/>
    </row>
    <row r="14" spans="1:6">
      <c r="A14" s="2" t="s">
        <v>199</v>
      </c>
      <c r="B14" s="2">
        <v>25</v>
      </c>
      <c r="C14" s="2">
        <v>13</v>
      </c>
      <c r="D14" s="2">
        <v>12</v>
      </c>
      <c r="F14" s="79"/>
    </row>
    <row r="15" spans="1:6">
      <c r="A15" s="2" t="s">
        <v>200</v>
      </c>
      <c r="B15" s="2">
        <v>18</v>
      </c>
      <c r="C15" s="2">
        <v>8</v>
      </c>
      <c r="D15" s="2">
        <v>10</v>
      </c>
      <c r="F15" s="79"/>
    </row>
    <row r="16" spans="1:6">
      <c r="F16" s="79"/>
    </row>
    <row r="17" spans="1:6">
      <c r="A17" s="2" t="s">
        <v>201</v>
      </c>
      <c r="B17" s="2">
        <v>17</v>
      </c>
      <c r="C17" s="2">
        <v>7</v>
      </c>
      <c r="D17" s="2">
        <v>10</v>
      </c>
      <c r="F17" s="79"/>
    </row>
    <row r="18" spans="1:6">
      <c r="A18" s="2" t="s">
        <v>202</v>
      </c>
      <c r="B18" s="2">
        <v>29</v>
      </c>
      <c r="C18" s="2">
        <v>13</v>
      </c>
      <c r="D18" s="2">
        <v>16</v>
      </c>
      <c r="F18" s="79"/>
    </row>
    <row r="19" spans="1:6">
      <c r="A19" s="2" t="s">
        <v>191</v>
      </c>
      <c r="B19" s="2">
        <v>42</v>
      </c>
      <c r="C19" s="2">
        <v>22</v>
      </c>
      <c r="D19" s="2">
        <v>20</v>
      </c>
      <c r="F19" s="79"/>
    </row>
    <row r="20" spans="1:6">
      <c r="F20" s="79"/>
    </row>
    <row r="21" spans="1:6">
      <c r="A21" s="2" t="s">
        <v>192</v>
      </c>
      <c r="B21" s="2">
        <v>41</v>
      </c>
      <c r="C21" s="2">
        <v>16</v>
      </c>
      <c r="D21" s="2">
        <v>25</v>
      </c>
      <c r="F21" s="79"/>
    </row>
    <row r="22" spans="1:6">
      <c r="A22" s="2" t="s">
        <v>193</v>
      </c>
      <c r="B22" s="2">
        <v>27</v>
      </c>
      <c r="C22" s="2">
        <v>12</v>
      </c>
      <c r="D22" s="2">
        <v>15</v>
      </c>
      <c r="F22" s="79"/>
    </row>
    <row r="23" spans="1:6">
      <c r="A23" s="2" t="s">
        <v>194</v>
      </c>
      <c r="B23" s="2">
        <v>30</v>
      </c>
      <c r="C23" s="2">
        <v>17</v>
      </c>
      <c r="D23" s="2">
        <v>13</v>
      </c>
      <c r="F23" s="79"/>
    </row>
    <row r="24" spans="1:6">
      <c r="F24" s="79"/>
    </row>
    <row r="25" spans="1:6">
      <c r="A25" s="2" t="s">
        <v>195</v>
      </c>
      <c r="B25" s="2">
        <v>25</v>
      </c>
      <c r="C25" s="2">
        <v>10</v>
      </c>
      <c r="D25" s="2">
        <v>15</v>
      </c>
      <c r="F25" s="79"/>
    </row>
    <row r="26" spans="1:6">
      <c r="A26" s="2" t="s">
        <v>196</v>
      </c>
      <c r="B26" s="2">
        <v>17</v>
      </c>
      <c r="C26" s="2">
        <v>13</v>
      </c>
      <c r="D26" s="2">
        <v>4</v>
      </c>
      <c r="F26" s="79"/>
    </row>
    <row r="27" spans="1:6">
      <c r="A27" s="1" t="s">
        <v>197</v>
      </c>
      <c r="B27" s="1">
        <v>28</v>
      </c>
      <c r="C27" s="1">
        <v>19</v>
      </c>
      <c r="D27" s="1">
        <v>9</v>
      </c>
      <c r="F27" s="79"/>
    </row>
    <row r="28" spans="1:6">
      <c r="A28" s="13"/>
    </row>
    <row r="29" spans="1:6" s="4" customFormat="1">
      <c r="A29" s="9" t="s">
        <v>232</v>
      </c>
      <c r="B29" s="12">
        <v>319</v>
      </c>
      <c r="C29" s="4">
        <v>162</v>
      </c>
      <c r="D29" s="4">
        <v>157</v>
      </c>
      <c r="F29" s="79"/>
    </row>
    <row r="30" spans="1:6">
      <c r="A30" s="9"/>
      <c r="F30" s="79"/>
    </row>
    <row r="31" spans="1:6">
      <c r="A31" s="2" t="s">
        <v>252</v>
      </c>
      <c r="B31" s="13">
        <v>21</v>
      </c>
      <c r="C31" s="2">
        <v>3</v>
      </c>
      <c r="D31" s="2">
        <v>18</v>
      </c>
      <c r="F31" s="79"/>
    </row>
    <row r="32" spans="1:6">
      <c r="A32" s="122" t="s">
        <v>253</v>
      </c>
      <c r="B32" s="13">
        <v>17</v>
      </c>
      <c r="C32" s="2">
        <v>5</v>
      </c>
      <c r="D32" s="2">
        <v>12</v>
      </c>
      <c r="F32" s="79"/>
    </row>
    <row r="33" spans="1:6">
      <c r="A33" s="122" t="s">
        <v>254</v>
      </c>
      <c r="B33" s="13">
        <v>10</v>
      </c>
      <c r="C33" s="2">
        <v>4</v>
      </c>
      <c r="D33" s="2">
        <v>6</v>
      </c>
      <c r="F33" s="79"/>
    </row>
    <row r="34" spans="1:6">
      <c r="A34" s="122" t="s">
        <v>255</v>
      </c>
      <c r="B34" s="13">
        <v>16</v>
      </c>
      <c r="C34" s="2">
        <v>14</v>
      </c>
      <c r="D34" s="2">
        <v>2</v>
      </c>
      <c r="F34" s="79"/>
    </row>
    <row r="35" spans="1:6">
      <c r="A35" s="122" t="s">
        <v>256</v>
      </c>
      <c r="B35" s="13">
        <v>21</v>
      </c>
      <c r="C35" s="2">
        <v>17</v>
      </c>
      <c r="D35" s="2">
        <v>4</v>
      </c>
      <c r="F35" s="79"/>
    </row>
    <row r="36" spans="1:6">
      <c r="A36" s="122" t="s">
        <v>257</v>
      </c>
      <c r="B36" s="13">
        <v>31</v>
      </c>
      <c r="C36" s="2">
        <v>14</v>
      </c>
      <c r="D36" s="2">
        <v>17</v>
      </c>
      <c r="F36" s="79"/>
    </row>
    <row r="37" spans="1:6">
      <c r="A37" s="122"/>
      <c r="B37" s="13"/>
      <c r="F37" s="79"/>
    </row>
    <row r="38" spans="1:6">
      <c r="A38" s="122" t="s">
        <v>258</v>
      </c>
      <c r="B38" s="2">
        <v>35</v>
      </c>
      <c r="C38" s="2">
        <v>23</v>
      </c>
      <c r="D38" s="2">
        <v>12</v>
      </c>
      <c r="F38" s="79"/>
    </row>
    <row r="39" spans="1:6">
      <c r="A39" s="2" t="s">
        <v>259</v>
      </c>
      <c r="B39" s="2">
        <v>35</v>
      </c>
      <c r="C39" s="2">
        <v>17</v>
      </c>
      <c r="D39" s="2">
        <v>18</v>
      </c>
      <c r="F39" s="79"/>
    </row>
    <row r="40" spans="1:6">
      <c r="A40" s="2" t="s">
        <v>260</v>
      </c>
      <c r="B40" s="13">
        <v>47</v>
      </c>
      <c r="C40" s="2">
        <v>29</v>
      </c>
      <c r="D40" s="2">
        <v>18</v>
      </c>
      <c r="F40" s="79"/>
    </row>
    <row r="41" spans="1:6">
      <c r="A41" s="2" t="s">
        <v>261</v>
      </c>
      <c r="B41" s="13">
        <v>32</v>
      </c>
      <c r="C41" s="2">
        <v>16</v>
      </c>
      <c r="D41" s="2">
        <v>16</v>
      </c>
      <c r="F41" s="79"/>
    </row>
    <row r="42" spans="1:6">
      <c r="A42" s="2" t="s">
        <v>262</v>
      </c>
      <c r="B42" s="13">
        <v>19</v>
      </c>
      <c r="C42" s="2">
        <v>10</v>
      </c>
      <c r="D42" s="2">
        <v>9</v>
      </c>
      <c r="F42" s="79"/>
    </row>
    <row r="43" spans="1:6">
      <c r="A43" s="2" t="s">
        <v>263</v>
      </c>
      <c r="B43" s="13">
        <v>29</v>
      </c>
      <c r="C43" s="2">
        <v>9</v>
      </c>
      <c r="D43" s="2">
        <v>20</v>
      </c>
      <c r="F43" s="79"/>
    </row>
    <row r="44" spans="1:6">
      <c r="A44" s="1" t="s">
        <v>264</v>
      </c>
      <c r="B44" s="14">
        <v>6</v>
      </c>
      <c r="C44" s="1">
        <v>1</v>
      </c>
      <c r="D44" s="1">
        <v>5</v>
      </c>
      <c r="F44" s="79"/>
    </row>
    <row r="46" spans="1:6">
      <c r="B46" s="13"/>
    </row>
  </sheetData>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sheetPr codeName="Blad19"/>
  <dimension ref="A1:X46"/>
  <sheetViews>
    <sheetView zoomScaleNormal="100" workbookViewId="0">
      <pane ySplit="18" topLeftCell="A31" activePane="bottomLeft" state="frozen"/>
      <selection pane="bottomLeft" activeCell="A2" sqref="A2"/>
    </sheetView>
  </sheetViews>
  <sheetFormatPr defaultColWidth="9.140625" defaultRowHeight="11.25" customHeight="1"/>
  <cols>
    <col min="1" max="1" width="22" style="82" customWidth="1"/>
    <col min="2" max="13" width="10.140625" style="82" customWidth="1"/>
    <col min="14" max="16384" width="9.140625" style="82"/>
  </cols>
  <sheetData>
    <row r="1" spans="1:13" ht="11.25" customHeight="1">
      <c r="A1" s="81" t="s">
        <v>535</v>
      </c>
      <c r="B1" s="81"/>
      <c r="C1" s="81"/>
      <c r="D1" s="81"/>
      <c r="E1" s="81"/>
      <c r="F1" s="81"/>
      <c r="G1" s="81"/>
      <c r="H1" s="81"/>
      <c r="I1" s="81"/>
      <c r="J1" s="81"/>
      <c r="K1" s="81"/>
      <c r="L1" s="81"/>
      <c r="M1" s="81"/>
    </row>
    <row r="2" spans="1:13" ht="11.25" customHeight="1">
      <c r="A2" s="81" t="s">
        <v>670</v>
      </c>
      <c r="B2" s="81"/>
      <c r="C2" s="81"/>
      <c r="D2" s="81"/>
      <c r="E2" s="81"/>
      <c r="F2" s="81"/>
      <c r="G2" s="81"/>
      <c r="H2" s="81"/>
      <c r="I2" s="81"/>
      <c r="J2" s="81"/>
      <c r="K2" s="81"/>
      <c r="L2" s="81"/>
      <c r="M2" s="81"/>
    </row>
    <row r="3" spans="1:13" ht="11.25" customHeight="1">
      <c r="A3" s="83" t="s">
        <v>532</v>
      </c>
      <c r="B3" s="81"/>
      <c r="C3" s="81"/>
      <c r="D3" s="81"/>
      <c r="E3" s="81"/>
      <c r="F3" s="81"/>
      <c r="G3" s="81"/>
      <c r="H3" s="81"/>
      <c r="I3" s="81"/>
      <c r="J3" s="81"/>
      <c r="K3" s="81"/>
      <c r="L3" s="81"/>
      <c r="M3" s="81"/>
    </row>
    <row r="4" spans="1:13" ht="11.25" customHeight="1">
      <c r="A4" s="87" t="s">
        <v>671</v>
      </c>
      <c r="B4" s="88"/>
      <c r="C4" s="88"/>
      <c r="D4" s="88"/>
      <c r="E4" s="88"/>
      <c r="F4" s="88"/>
      <c r="G4" s="88"/>
      <c r="H4" s="88"/>
      <c r="I4" s="88"/>
      <c r="J4" s="88"/>
      <c r="K4" s="88"/>
      <c r="L4" s="88"/>
      <c r="M4" s="88"/>
    </row>
    <row r="5" spans="1:13" ht="11.25" customHeight="1">
      <c r="A5" s="85"/>
      <c r="B5" s="86"/>
      <c r="C5" s="86"/>
      <c r="D5" s="86"/>
      <c r="E5" s="86"/>
      <c r="F5" s="86"/>
      <c r="G5" s="86"/>
      <c r="H5" s="86"/>
      <c r="I5" s="86"/>
      <c r="J5" s="86"/>
      <c r="K5" s="86"/>
      <c r="L5" s="86"/>
      <c r="M5" s="86"/>
    </row>
    <row r="6" spans="1:13" ht="11.25" customHeight="1">
      <c r="A6" s="81" t="s">
        <v>2</v>
      </c>
      <c r="B6" s="81" t="s">
        <v>167</v>
      </c>
      <c r="C6" s="81"/>
      <c r="D6" s="81"/>
      <c r="E6" s="81"/>
      <c r="F6" s="81" t="s">
        <v>189</v>
      </c>
      <c r="G6" s="81"/>
      <c r="H6" s="81"/>
      <c r="I6" s="81"/>
      <c r="J6" s="81" t="s">
        <v>190</v>
      </c>
      <c r="K6" s="81"/>
      <c r="L6" s="81"/>
      <c r="M6" s="81"/>
    </row>
    <row r="7" spans="1:13" ht="11.25" customHeight="1">
      <c r="A7" s="83" t="s">
        <v>3</v>
      </c>
      <c r="B7" s="85" t="s">
        <v>60</v>
      </c>
      <c r="C7" s="86"/>
      <c r="D7" s="86"/>
      <c r="E7" s="86"/>
      <c r="F7" s="85" t="s">
        <v>61</v>
      </c>
      <c r="G7" s="86"/>
      <c r="H7" s="86"/>
      <c r="I7" s="86"/>
      <c r="J7" s="85" t="s">
        <v>62</v>
      </c>
      <c r="K7" s="86"/>
      <c r="L7" s="86"/>
      <c r="M7" s="86"/>
    </row>
    <row r="8" spans="1:13" ht="11.25" customHeight="1">
      <c r="A8" s="81"/>
      <c r="B8" s="81" t="s">
        <v>63</v>
      </c>
      <c r="C8" s="81" t="s">
        <v>63</v>
      </c>
      <c r="D8" s="81" t="s">
        <v>63</v>
      </c>
      <c r="E8" s="81" t="s">
        <v>366</v>
      </c>
      <c r="F8" s="81" t="s">
        <v>63</v>
      </c>
      <c r="G8" s="81" t="s">
        <v>63</v>
      </c>
      <c r="H8" s="81" t="s">
        <v>63</v>
      </c>
      <c r="I8" s="81" t="s">
        <v>366</v>
      </c>
      <c r="J8" s="81" t="s">
        <v>63</v>
      </c>
      <c r="K8" s="81" t="s">
        <v>63</v>
      </c>
      <c r="L8" s="81" t="s">
        <v>63</v>
      </c>
      <c r="M8" s="81" t="s">
        <v>366</v>
      </c>
    </row>
    <row r="9" spans="1:13" ht="11.25" customHeight="1">
      <c r="A9" s="81"/>
      <c r="B9" s="81" t="s">
        <v>64</v>
      </c>
      <c r="C9" s="81" t="s">
        <v>11</v>
      </c>
      <c r="D9" s="81" t="s">
        <v>11</v>
      </c>
      <c r="E9" s="83" t="s">
        <v>367</v>
      </c>
      <c r="F9" s="81" t="s">
        <v>64</v>
      </c>
      <c r="G9" s="81" t="s">
        <v>11</v>
      </c>
      <c r="H9" s="81" t="s">
        <v>11</v>
      </c>
      <c r="I9" s="83" t="s">
        <v>367</v>
      </c>
      <c r="J9" s="81" t="s">
        <v>64</v>
      </c>
      <c r="K9" s="81" t="s">
        <v>11</v>
      </c>
      <c r="L9" s="81" t="s">
        <v>11</v>
      </c>
      <c r="M9" s="83" t="s">
        <v>367</v>
      </c>
    </row>
    <row r="10" spans="1:13" ht="11.25" customHeight="1">
      <c r="A10" s="81"/>
      <c r="B10" s="81" t="s">
        <v>65</v>
      </c>
      <c r="C10" s="81" t="s">
        <v>66</v>
      </c>
      <c r="D10" s="81" t="s">
        <v>55</v>
      </c>
      <c r="E10" s="81"/>
      <c r="F10" s="81" t="s">
        <v>65</v>
      </c>
      <c r="G10" s="81" t="s">
        <v>66</v>
      </c>
      <c r="H10" s="81" t="s">
        <v>55</v>
      </c>
      <c r="I10" s="81"/>
      <c r="J10" s="81" t="s">
        <v>65</v>
      </c>
      <c r="K10" s="81" t="s">
        <v>66</v>
      </c>
      <c r="L10" s="81" t="s">
        <v>55</v>
      </c>
      <c r="M10" s="81"/>
    </row>
    <row r="11" spans="1:13" ht="11.25" customHeight="1">
      <c r="A11" s="81"/>
      <c r="B11" s="83" t="s">
        <v>14</v>
      </c>
      <c r="C11" s="83" t="s">
        <v>14</v>
      </c>
      <c r="D11" s="81" t="s">
        <v>12</v>
      </c>
      <c r="E11" s="81"/>
      <c r="F11" s="83" t="s">
        <v>14</v>
      </c>
      <c r="G11" s="83" t="s">
        <v>14</v>
      </c>
      <c r="H11" s="81" t="s">
        <v>12</v>
      </c>
      <c r="I11" s="81"/>
      <c r="J11" s="83" t="s">
        <v>14</v>
      </c>
      <c r="K11" s="83" t="s">
        <v>14</v>
      </c>
      <c r="L11" s="81" t="s">
        <v>12</v>
      </c>
      <c r="M11" s="81"/>
    </row>
    <row r="12" spans="1:13" ht="11.25" customHeight="1">
      <c r="A12" s="81"/>
      <c r="B12" s="83" t="s">
        <v>15</v>
      </c>
      <c r="C12" s="83" t="s">
        <v>16</v>
      </c>
      <c r="D12" s="81" t="s">
        <v>66</v>
      </c>
      <c r="E12" s="81"/>
      <c r="F12" s="83" t="s">
        <v>15</v>
      </c>
      <c r="G12" s="83" t="s">
        <v>16</v>
      </c>
      <c r="H12" s="81" t="s">
        <v>66</v>
      </c>
      <c r="I12" s="81"/>
      <c r="J12" s="83" t="s">
        <v>15</v>
      </c>
      <c r="K12" s="83" t="s">
        <v>16</v>
      </c>
      <c r="L12" s="81" t="s">
        <v>66</v>
      </c>
      <c r="M12" s="81"/>
    </row>
    <row r="13" spans="1:13" s="81" customFormat="1" ht="11.25" customHeight="1">
      <c r="B13" s="87" t="s">
        <v>17</v>
      </c>
      <c r="C13" s="87" t="s">
        <v>212</v>
      </c>
      <c r="D13" s="87" t="s">
        <v>132</v>
      </c>
      <c r="E13" s="88"/>
      <c r="F13" s="87" t="s">
        <v>17</v>
      </c>
      <c r="G13" s="87" t="s">
        <v>212</v>
      </c>
      <c r="H13" s="87" t="s">
        <v>132</v>
      </c>
      <c r="I13" s="88"/>
      <c r="J13" s="87" t="s">
        <v>17</v>
      </c>
      <c r="K13" s="87" t="s">
        <v>212</v>
      </c>
      <c r="L13" s="83" t="s">
        <v>132</v>
      </c>
    </row>
    <row r="14" spans="1:13" s="81" customFormat="1" ht="11.25" customHeight="1">
      <c r="A14" s="82"/>
      <c r="B14" s="82"/>
      <c r="C14" s="82"/>
      <c r="D14" s="83" t="s">
        <v>133</v>
      </c>
      <c r="E14" s="82"/>
      <c r="F14" s="82"/>
      <c r="G14" s="82"/>
      <c r="H14" s="83" t="s">
        <v>133</v>
      </c>
      <c r="I14" s="82"/>
      <c r="J14" s="82"/>
      <c r="K14" s="82"/>
      <c r="L14" s="83" t="s">
        <v>133</v>
      </c>
      <c r="M14" s="82"/>
    </row>
    <row r="15" spans="1:13" ht="11.25" customHeight="1">
      <c r="D15" s="83" t="s">
        <v>134</v>
      </c>
      <c r="H15" s="83" t="s">
        <v>134</v>
      </c>
      <c r="L15" s="83" t="s">
        <v>134</v>
      </c>
    </row>
    <row r="16" spans="1:13" ht="11.25" customHeight="1">
      <c r="D16" s="83" t="s">
        <v>145</v>
      </c>
      <c r="H16" s="83" t="s">
        <v>145</v>
      </c>
      <c r="L16" s="83" t="s">
        <v>145</v>
      </c>
    </row>
    <row r="17" spans="1:16" ht="11.25" customHeight="1">
      <c r="D17" s="83" t="s">
        <v>211</v>
      </c>
      <c r="H17" s="83" t="s">
        <v>211</v>
      </c>
      <c r="L17" s="83" t="s">
        <v>211</v>
      </c>
    </row>
    <row r="18" spans="1:16" ht="11.25" customHeight="1">
      <c r="A18" s="84"/>
      <c r="B18" s="84"/>
      <c r="C18" s="84"/>
      <c r="D18" s="85" t="s">
        <v>18</v>
      </c>
      <c r="E18" s="84"/>
      <c r="F18" s="84"/>
      <c r="G18" s="84"/>
      <c r="H18" s="85" t="s">
        <v>18</v>
      </c>
      <c r="I18" s="84"/>
      <c r="J18" s="84"/>
      <c r="K18" s="84"/>
      <c r="L18" s="85" t="s">
        <v>18</v>
      </c>
      <c r="M18" s="84"/>
    </row>
    <row r="19" spans="1:16" ht="11.25" customHeight="1">
      <c r="A19" s="92"/>
      <c r="B19" s="99"/>
      <c r="C19" s="99"/>
      <c r="D19" s="99"/>
      <c r="E19" s="99"/>
      <c r="F19" s="99"/>
      <c r="G19" s="99"/>
      <c r="H19" s="99"/>
      <c r="I19" s="99"/>
      <c r="J19" s="99"/>
      <c r="K19" s="99"/>
      <c r="L19" s="99"/>
      <c r="M19" s="99"/>
    </row>
    <row r="20" spans="1:16" s="81" customFormat="1" ht="11.25" customHeight="1">
      <c r="A20" s="81" t="s">
        <v>217</v>
      </c>
      <c r="B20" s="189">
        <v>4758</v>
      </c>
      <c r="C20" s="189">
        <v>319</v>
      </c>
      <c r="D20" s="189">
        <v>3446</v>
      </c>
      <c r="E20" s="161">
        <f>IF(D20&gt;50,100*D20/B20,"-")</f>
        <v>72.425388818831436</v>
      </c>
      <c r="F20" s="189">
        <v>2187</v>
      </c>
      <c r="G20" s="189">
        <v>80</v>
      </c>
      <c r="H20" s="189">
        <v>1361</v>
      </c>
      <c r="I20" s="161">
        <f>IF(H20&gt;50,100*H20/F20,"-")</f>
        <v>62.231367169638773</v>
      </c>
      <c r="J20" s="189">
        <v>2571</v>
      </c>
      <c r="K20" s="97">
        <v>239</v>
      </c>
      <c r="L20" s="97">
        <v>2085</v>
      </c>
      <c r="M20" s="161">
        <f>IF(L20&gt;50,100*L20/J20,"-")</f>
        <v>81.096849474912489</v>
      </c>
      <c r="N20" s="98"/>
      <c r="O20" s="98"/>
      <c r="P20" s="98"/>
    </row>
    <row r="21" spans="1:16" ht="11.25" customHeight="1">
      <c r="A21" s="81"/>
      <c r="B21" s="162"/>
      <c r="C21" s="162"/>
      <c r="D21" s="162"/>
      <c r="E21" s="159"/>
      <c r="F21" s="162"/>
      <c r="G21" s="162"/>
      <c r="H21" s="162"/>
      <c r="I21" s="159"/>
      <c r="J21" s="162"/>
      <c r="K21" s="91"/>
      <c r="L21" s="91"/>
      <c r="M21" s="159"/>
      <c r="N21" s="98"/>
      <c r="O21" s="98"/>
      <c r="P21" s="98"/>
    </row>
    <row r="22" spans="1:16" ht="11.25" customHeight="1">
      <c r="A22" s="82" t="s">
        <v>5</v>
      </c>
      <c r="B22" s="162">
        <v>2740</v>
      </c>
      <c r="C22" s="162">
        <v>158</v>
      </c>
      <c r="D22" s="162">
        <v>1934</v>
      </c>
      <c r="E22" s="159">
        <f t="shared" ref="E22:E40" si="0">IF(D22&gt;50,100*D22/B22,"-")</f>
        <v>70.583941605839414</v>
      </c>
      <c r="F22" s="162">
        <v>1095</v>
      </c>
      <c r="G22" s="162">
        <v>21</v>
      </c>
      <c r="H22" s="162">
        <v>504</v>
      </c>
      <c r="I22" s="159">
        <f t="shared" ref="I22:I40" si="1">IF(H22&gt;50,100*H22/F22,"-")</f>
        <v>46.027397260273972</v>
      </c>
      <c r="J22" s="162">
        <v>1645</v>
      </c>
      <c r="K22" s="94">
        <v>137</v>
      </c>
      <c r="L22" s="94">
        <v>1430</v>
      </c>
      <c r="M22" s="159">
        <f t="shared" ref="M22:M40" si="2">IF(L22&gt;50,100*L22/J22,"-")</f>
        <v>86.930091185410333</v>
      </c>
      <c r="N22" s="98"/>
      <c r="O22" s="98"/>
      <c r="P22" s="98"/>
    </row>
    <row r="23" spans="1:16" ht="11.25" customHeight="1">
      <c r="A23" s="82" t="s">
        <v>6</v>
      </c>
      <c r="B23" s="162">
        <v>24</v>
      </c>
      <c r="C23" s="162">
        <v>1</v>
      </c>
      <c r="D23" s="162">
        <v>13</v>
      </c>
      <c r="E23" s="159" t="str">
        <f t="shared" si="0"/>
        <v>-</v>
      </c>
      <c r="F23" s="162">
        <v>7</v>
      </c>
      <c r="G23" s="162" t="s">
        <v>142</v>
      </c>
      <c r="H23" s="162">
        <v>4</v>
      </c>
      <c r="I23" s="159" t="str">
        <f t="shared" si="1"/>
        <v>-</v>
      </c>
      <c r="J23" s="162">
        <v>17</v>
      </c>
      <c r="K23" s="94">
        <v>1</v>
      </c>
      <c r="L23" s="94">
        <v>9</v>
      </c>
      <c r="M23" s="159" t="str">
        <f t="shared" si="2"/>
        <v>-</v>
      </c>
      <c r="N23" s="98"/>
      <c r="O23" s="98"/>
      <c r="P23" s="98"/>
    </row>
    <row r="24" spans="1:16" ht="11.25" customHeight="1">
      <c r="A24" s="82" t="s">
        <v>7</v>
      </c>
      <c r="B24" s="162">
        <v>83</v>
      </c>
      <c r="C24" s="162">
        <v>1</v>
      </c>
      <c r="D24" s="162">
        <v>13</v>
      </c>
      <c r="E24" s="159" t="str">
        <f t="shared" si="0"/>
        <v>-</v>
      </c>
      <c r="F24" s="162">
        <v>28</v>
      </c>
      <c r="G24" s="162" t="s">
        <v>142</v>
      </c>
      <c r="H24" s="162">
        <v>1</v>
      </c>
      <c r="I24" s="159" t="str">
        <f t="shared" si="1"/>
        <v>-</v>
      </c>
      <c r="J24" s="162">
        <v>55</v>
      </c>
      <c r="K24" s="94">
        <v>1</v>
      </c>
      <c r="L24" s="94">
        <v>12</v>
      </c>
      <c r="M24" s="159" t="str">
        <f t="shared" si="2"/>
        <v>-</v>
      </c>
      <c r="N24" s="98"/>
      <c r="O24" s="98"/>
      <c r="P24" s="98"/>
    </row>
    <row r="25" spans="1:16" ht="11.25" customHeight="1">
      <c r="A25" s="82" t="s">
        <v>8</v>
      </c>
      <c r="B25" s="162">
        <v>78</v>
      </c>
      <c r="C25" s="162">
        <v>3</v>
      </c>
      <c r="D25" s="162">
        <v>18</v>
      </c>
      <c r="E25" s="159" t="str">
        <f t="shared" si="0"/>
        <v>-</v>
      </c>
      <c r="F25" s="162">
        <v>10</v>
      </c>
      <c r="G25" s="162" t="s">
        <v>142</v>
      </c>
      <c r="H25" s="162">
        <v>1</v>
      </c>
      <c r="I25" s="159" t="str">
        <f t="shared" si="1"/>
        <v>-</v>
      </c>
      <c r="J25" s="162">
        <v>68</v>
      </c>
      <c r="K25" s="94">
        <v>3</v>
      </c>
      <c r="L25" s="94">
        <v>17</v>
      </c>
      <c r="M25" s="159" t="str">
        <f t="shared" si="2"/>
        <v>-</v>
      </c>
      <c r="N25" s="98"/>
      <c r="O25" s="98"/>
      <c r="P25" s="98"/>
    </row>
    <row r="26" spans="1:16" ht="11.25" customHeight="1">
      <c r="A26" s="82" t="s">
        <v>123</v>
      </c>
      <c r="B26" s="162">
        <v>155</v>
      </c>
      <c r="C26" s="162">
        <v>9</v>
      </c>
      <c r="D26" s="162">
        <v>78</v>
      </c>
      <c r="E26" s="159">
        <f t="shared" si="0"/>
        <v>50.322580645161288</v>
      </c>
      <c r="F26" s="162">
        <v>59</v>
      </c>
      <c r="G26" s="162">
        <v>1</v>
      </c>
      <c r="H26" s="162">
        <v>20</v>
      </c>
      <c r="I26" s="159" t="str">
        <f t="shared" si="1"/>
        <v>-</v>
      </c>
      <c r="J26" s="162">
        <v>96</v>
      </c>
      <c r="K26" s="94">
        <v>8</v>
      </c>
      <c r="L26" s="94">
        <v>58</v>
      </c>
      <c r="M26" s="159">
        <f t="shared" si="2"/>
        <v>60.416666666666664</v>
      </c>
      <c r="N26" s="98"/>
      <c r="O26" s="98"/>
      <c r="P26" s="98"/>
    </row>
    <row r="27" spans="1:16" ht="11.25" customHeight="1">
      <c r="A27" s="82" t="s">
        <v>124</v>
      </c>
      <c r="B27" s="162">
        <v>1</v>
      </c>
      <c r="C27" s="162" t="s">
        <v>142</v>
      </c>
      <c r="D27" s="162">
        <v>1</v>
      </c>
      <c r="E27" s="159" t="str">
        <f t="shared" si="0"/>
        <v>-</v>
      </c>
      <c r="F27" s="162">
        <v>1</v>
      </c>
      <c r="G27" s="162" t="s">
        <v>142</v>
      </c>
      <c r="H27" s="162">
        <v>1</v>
      </c>
      <c r="I27" s="159" t="str">
        <f t="shared" si="1"/>
        <v>-</v>
      </c>
      <c r="J27" s="162" t="s">
        <v>142</v>
      </c>
      <c r="K27" s="162" t="s">
        <v>142</v>
      </c>
      <c r="L27" s="162" t="s">
        <v>142</v>
      </c>
      <c r="M27" s="159" t="s">
        <v>142</v>
      </c>
      <c r="N27" s="98"/>
      <c r="O27" s="98"/>
      <c r="P27" s="98"/>
    </row>
    <row r="28" spans="1:16" ht="11.25" customHeight="1">
      <c r="A28" s="82" t="s">
        <v>125</v>
      </c>
      <c r="B28" s="162">
        <v>93</v>
      </c>
      <c r="C28" s="162">
        <v>1</v>
      </c>
      <c r="D28" s="162">
        <v>30</v>
      </c>
      <c r="E28" s="159" t="str">
        <f t="shared" si="0"/>
        <v>-</v>
      </c>
      <c r="F28" s="162">
        <v>24</v>
      </c>
      <c r="G28" s="162" t="s">
        <v>142</v>
      </c>
      <c r="H28" s="162">
        <v>2</v>
      </c>
      <c r="I28" s="159" t="str">
        <f t="shared" si="1"/>
        <v>-</v>
      </c>
      <c r="J28" s="162">
        <v>69</v>
      </c>
      <c r="K28" s="94">
        <v>1</v>
      </c>
      <c r="L28" s="94">
        <v>28</v>
      </c>
      <c r="M28" s="159" t="str">
        <f t="shared" si="2"/>
        <v>-</v>
      </c>
      <c r="N28" s="98"/>
      <c r="O28" s="98"/>
      <c r="P28" s="98"/>
    </row>
    <row r="29" spans="1:16" ht="11.25" customHeight="1">
      <c r="A29" s="82" t="s">
        <v>126</v>
      </c>
      <c r="B29" s="162">
        <v>85</v>
      </c>
      <c r="C29" s="162">
        <v>2</v>
      </c>
      <c r="D29" s="162">
        <v>27</v>
      </c>
      <c r="E29" s="159" t="str">
        <f t="shared" si="0"/>
        <v>-</v>
      </c>
      <c r="F29" s="162">
        <v>51</v>
      </c>
      <c r="G29" s="162" t="s">
        <v>142</v>
      </c>
      <c r="H29" s="162">
        <v>5</v>
      </c>
      <c r="I29" s="159" t="str">
        <f t="shared" si="1"/>
        <v>-</v>
      </c>
      <c r="J29" s="162">
        <v>34</v>
      </c>
      <c r="K29" s="94">
        <v>2</v>
      </c>
      <c r="L29" s="94">
        <v>22</v>
      </c>
      <c r="M29" s="159" t="str">
        <f t="shared" si="2"/>
        <v>-</v>
      </c>
      <c r="N29" s="98"/>
      <c r="O29" s="98"/>
      <c r="P29" s="98"/>
    </row>
    <row r="30" spans="1:16" ht="11.25" customHeight="1">
      <c r="A30" s="82" t="s">
        <v>127</v>
      </c>
      <c r="B30" s="162">
        <v>223</v>
      </c>
      <c r="C30" s="162">
        <v>34</v>
      </c>
      <c r="D30" s="162">
        <v>228</v>
      </c>
      <c r="E30" s="159">
        <f t="shared" si="0"/>
        <v>102.24215246636771</v>
      </c>
      <c r="F30" s="162">
        <v>82</v>
      </c>
      <c r="G30" s="162">
        <v>6</v>
      </c>
      <c r="H30" s="162">
        <v>81</v>
      </c>
      <c r="I30" s="159">
        <f t="shared" si="1"/>
        <v>98.780487804878049</v>
      </c>
      <c r="J30" s="162">
        <v>141</v>
      </c>
      <c r="K30" s="94">
        <v>28</v>
      </c>
      <c r="L30" s="94">
        <v>147</v>
      </c>
      <c r="M30" s="159">
        <f t="shared" si="2"/>
        <v>104.25531914893617</v>
      </c>
      <c r="N30" s="98"/>
      <c r="O30" s="98"/>
      <c r="P30" s="98"/>
    </row>
    <row r="31" spans="1:16" ht="11.25" customHeight="1">
      <c r="A31" s="82" t="s">
        <v>128</v>
      </c>
      <c r="B31" s="162">
        <v>27</v>
      </c>
      <c r="C31" s="162">
        <v>5</v>
      </c>
      <c r="D31" s="162">
        <v>26</v>
      </c>
      <c r="E31" s="159" t="str">
        <f t="shared" si="0"/>
        <v>-</v>
      </c>
      <c r="F31" s="162">
        <v>13</v>
      </c>
      <c r="G31" s="162">
        <v>2</v>
      </c>
      <c r="H31" s="162">
        <v>13</v>
      </c>
      <c r="I31" s="159" t="str">
        <f t="shared" si="1"/>
        <v>-</v>
      </c>
      <c r="J31" s="162">
        <v>14</v>
      </c>
      <c r="K31" s="94">
        <v>3</v>
      </c>
      <c r="L31" s="94">
        <v>13</v>
      </c>
      <c r="M31" s="159" t="str">
        <f t="shared" si="2"/>
        <v>-</v>
      </c>
      <c r="N31" s="98"/>
      <c r="O31" s="98"/>
      <c r="P31" s="98"/>
    </row>
    <row r="32" spans="1:16" ht="11.25" customHeight="1">
      <c r="A32" s="82" t="s">
        <v>129</v>
      </c>
      <c r="B32" s="162">
        <v>113</v>
      </c>
      <c r="C32" s="162">
        <v>7</v>
      </c>
      <c r="D32" s="162">
        <v>107</v>
      </c>
      <c r="E32" s="159">
        <f t="shared" si="0"/>
        <v>94.690265486725664</v>
      </c>
      <c r="F32" s="162">
        <v>45</v>
      </c>
      <c r="G32" s="162">
        <v>3</v>
      </c>
      <c r="H32" s="162">
        <v>40</v>
      </c>
      <c r="I32" s="159" t="str">
        <f t="shared" si="1"/>
        <v>-</v>
      </c>
      <c r="J32" s="162">
        <v>68</v>
      </c>
      <c r="K32" s="94">
        <v>4</v>
      </c>
      <c r="L32" s="94">
        <v>67</v>
      </c>
      <c r="M32" s="159">
        <f t="shared" si="2"/>
        <v>98.529411764705884</v>
      </c>
      <c r="N32" s="98"/>
      <c r="O32" s="98"/>
      <c r="P32" s="98"/>
    </row>
    <row r="33" spans="1:24" ht="11.25" customHeight="1">
      <c r="A33" s="82" t="s">
        <v>130</v>
      </c>
      <c r="B33" s="162">
        <v>10</v>
      </c>
      <c r="C33" s="162" t="s">
        <v>142</v>
      </c>
      <c r="D33" s="162">
        <v>2</v>
      </c>
      <c r="E33" s="159" t="str">
        <f t="shared" si="0"/>
        <v>-</v>
      </c>
      <c r="F33" s="162">
        <v>5</v>
      </c>
      <c r="G33" s="162" t="s">
        <v>142</v>
      </c>
      <c r="H33" s="162"/>
      <c r="I33" s="159" t="str">
        <f t="shared" si="1"/>
        <v>-</v>
      </c>
      <c r="J33" s="162">
        <v>5</v>
      </c>
      <c r="K33" s="94"/>
      <c r="L33" s="94">
        <v>2</v>
      </c>
      <c r="M33" s="159" t="str">
        <f t="shared" si="2"/>
        <v>-</v>
      </c>
      <c r="N33" s="98"/>
      <c r="O33" s="98"/>
      <c r="P33" s="98"/>
    </row>
    <row r="34" spans="1:24" ht="11.25" customHeight="1">
      <c r="B34" s="162"/>
      <c r="C34" s="162"/>
      <c r="D34" s="162"/>
      <c r="E34" s="159"/>
      <c r="F34" s="162"/>
      <c r="G34" s="162"/>
      <c r="H34" s="162"/>
      <c r="I34" s="159"/>
      <c r="J34" s="162"/>
      <c r="K34" s="94"/>
      <c r="L34" s="94"/>
      <c r="M34" s="159"/>
      <c r="N34" s="98"/>
      <c r="O34" s="98"/>
      <c r="P34" s="98"/>
    </row>
    <row r="35" spans="1:24" ht="11.25" customHeight="1">
      <c r="A35" s="82" t="s">
        <v>146</v>
      </c>
      <c r="B35" s="162">
        <v>109</v>
      </c>
      <c r="C35" s="162">
        <v>7</v>
      </c>
      <c r="D35" s="162">
        <v>108</v>
      </c>
      <c r="E35" s="159">
        <f t="shared" si="0"/>
        <v>99.082568807339456</v>
      </c>
      <c r="F35" s="162">
        <v>68</v>
      </c>
      <c r="G35" s="162">
        <v>2</v>
      </c>
      <c r="H35" s="162">
        <v>67</v>
      </c>
      <c r="I35" s="159">
        <f t="shared" si="1"/>
        <v>98.529411764705884</v>
      </c>
      <c r="J35" s="162">
        <v>41</v>
      </c>
      <c r="K35" s="94">
        <v>5</v>
      </c>
      <c r="L35" s="94">
        <v>41</v>
      </c>
      <c r="M35" s="159" t="str">
        <f t="shared" si="2"/>
        <v>-</v>
      </c>
      <c r="N35" s="98"/>
      <c r="O35" s="98"/>
      <c r="P35" s="98"/>
    </row>
    <row r="36" spans="1:24" ht="11.25" customHeight="1">
      <c r="A36" s="82" t="s">
        <v>147</v>
      </c>
      <c r="B36" s="162">
        <v>55</v>
      </c>
      <c r="C36" s="162">
        <v>2</v>
      </c>
      <c r="D36" s="162">
        <v>55</v>
      </c>
      <c r="E36" s="159">
        <f t="shared" si="0"/>
        <v>100</v>
      </c>
      <c r="F36" s="162">
        <v>33</v>
      </c>
      <c r="G36" s="162" t="s">
        <v>142</v>
      </c>
      <c r="H36" s="162">
        <v>33</v>
      </c>
      <c r="I36" s="159" t="str">
        <f t="shared" si="1"/>
        <v>-</v>
      </c>
      <c r="J36" s="162">
        <v>22</v>
      </c>
      <c r="K36" s="94">
        <v>2</v>
      </c>
      <c r="L36" s="94">
        <v>22</v>
      </c>
      <c r="M36" s="159" t="str">
        <f t="shared" si="2"/>
        <v>-</v>
      </c>
      <c r="N36" s="98"/>
      <c r="O36" s="98"/>
      <c r="P36" s="98"/>
    </row>
    <row r="37" spans="1:24" ht="11.25" customHeight="1">
      <c r="A37" s="82" t="s">
        <v>148</v>
      </c>
      <c r="B37" s="162">
        <v>25</v>
      </c>
      <c r="C37" s="162">
        <v>2</v>
      </c>
      <c r="D37" s="162">
        <v>20</v>
      </c>
      <c r="E37" s="159" t="str">
        <f t="shared" si="0"/>
        <v>-</v>
      </c>
      <c r="F37" s="162">
        <v>15</v>
      </c>
      <c r="G37" s="162">
        <v>1</v>
      </c>
      <c r="H37" s="162">
        <v>13</v>
      </c>
      <c r="I37" s="159" t="str">
        <f t="shared" si="1"/>
        <v>-</v>
      </c>
      <c r="J37" s="162">
        <v>10</v>
      </c>
      <c r="K37" s="94">
        <v>1</v>
      </c>
      <c r="L37" s="94">
        <v>7</v>
      </c>
      <c r="M37" s="159" t="str">
        <f t="shared" si="2"/>
        <v>-</v>
      </c>
      <c r="N37" s="98"/>
      <c r="O37" s="98"/>
      <c r="P37" s="98"/>
    </row>
    <row r="38" spans="1:24" ht="11.25" customHeight="1">
      <c r="A38" s="82" t="s">
        <v>149</v>
      </c>
      <c r="B38" s="162">
        <v>397</v>
      </c>
      <c r="C38" s="162">
        <v>21</v>
      </c>
      <c r="D38" s="162">
        <v>345</v>
      </c>
      <c r="E38" s="159">
        <f t="shared" si="0"/>
        <v>86.901763224181366</v>
      </c>
      <c r="F38" s="162">
        <v>313</v>
      </c>
      <c r="G38" s="162">
        <v>10</v>
      </c>
      <c r="H38" s="162">
        <v>272</v>
      </c>
      <c r="I38" s="159">
        <f t="shared" si="1"/>
        <v>86.900958466453673</v>
      </c>
      <c r="J38" s="162">
        <v>84</v>
      </c>
      <c r="K38" s="94">
        <v>11</v>
      </c>
      <c r="L38" s="94">
        <v>73</v>
      </c>
      <c r="M38" s="159">
        <f t="shared" si="2"/>
        <v>86.904761904761898</v>
      </c>
      <c r="N38" s="98"/>
      <c r="O38" s="98"/>
      <c r="P38" s="98"/>
    </row>
    <row r="39" spans="1:24" ht="11.25" customHeight="1">
      <c r="A39" s="82" t="s">
        <v>150</v>
      </c>
      <c r="B39" s="162">
        <v>389</v>
      </c>
      <c r="C39" s="162">
        <v>53</v>
      </c>
      <c r="D39" s="162">
        <v>373</v>
      </c>
      <c r="E39" s="159">
        <f t="shared" si="0"/>
        <v>95.886889460154237</v>
      </c>
      <c r="F39" s="162">
        <v>306</v>
      </c>
      <c r="G39" s="162">
        <v>32</v>
      </c>
      <c r="H39" s="162">
        <v>292</v>
      </c>
      <c r="I39" s="159">
        <f t="shared" si="1"/>
        <v>95.424836601307192</v>
      </c>
      <c r="J39" s="162">
        <v>83</v>
      </c>
      <c r="K39" s="94">
        <v>21</v>
      </c>
      <c r="L39" s="94">
        <v>81</v>
      </c>
      <c r="M39" s="159">
        <f t="shared" si="2"/>
        <v>97.590361445783131</v>
      </c>
      <c r="N39" s="98"/>
      <c r="O39" s="98"/>
      <c r="P39" s="98"/>
    </row>
    <row r="40" spans="1:24" ht="11.25" customHeight="1">
      <c r="A40" s="84" t="s">
        <v>151</v>
      </c>
      <c r="B40" s="163">
        <v>151</v>
      </c>
      <c r="C40" s="95">
        <v>13</v>
      </c>
      <c r="D40" s="95">
        <v>68</v>
      </c>
      <c r="E40" s="408">
        <f t="shared" si="0"/>
        <v>45.033112582781456</v>
      </c>
      <c r="F40" s="163">
        <v>32</v>
      </c>
      <c r="G40" s="163">
        <v>2</v>
      </c>
      <c r="H40" s="163">
        <v>12</v>
      </c>
      <c r="I40" s="408" t="str">
        <f t="shared" si="1"/>
        <v>-</v>
      </c>
      <c r="J40" s="163">
        <v>119</v>
      </c>
      <c r="K40" s="95">
        <v>11</v>
      </c>
      <c r="L40" s="95">
        <v>56</v>
      </c>
      <c r="M40" s="408">
        <f t="shared" si="2"/>
        <v>47.058823529411768</v>
      </c>
      <c r="N40" s="98"/>
      <c r="O40" s="98"/>
      <c r="P40" s="98"/>
    </row>
    <row r="41" spans="1:24" s="92" customFormat="1" ht="11.25" customHeight="1">
      <c r="B41" s="82"/>
      <c r="C41" s="82"/>
      <c r="D41" s="82"/>
      <c r="E41" s="94"/>
      <c r="F41" s="94"/>
      <c r="G41" s="94"/>
      <c r="H41" s="94"/>
      <c r="I41" s="94"/>
      <c r="J41" s="94"/>
      <c r="K41" s="94"/>
      <c r="L41" s="94"/>
      <c r="M41" s="94"/>
    </row>
    <row r="42" spans="1:24" s="92" customFormat="1" ht="11.25" customHeight="1">
      <c r="B42" s="82"/>
      <c r="C42" s="82"/>
      <c r="D42" s="82"/>
      <c r="E42" s="94"/>
      <c r="F42" s="94"/>
      <c r="G42" s="94"/>
      <c r="H42" s="94"/>
      <c r="I42" s="94"/>
      <c r="J42" s="94"/>
      <c r="K42" s="94"/>
      <c r="L42" s="94"/>
      <c r="M42" s="94"/>
    </row>
    <row r="43" spans="1:24" ht="11.25" customHeight="1">
      <c r="A43" s="82" t="s">
        <v>368</v>
      </c>
      <c r="B43" s="96"/>
      <c r="C43" s="96"/>
      <c r="D43" s="96"/>
      <c r="E43" s="96"/>
      <c r="F43" s="96"/>
      <c r="G43" s="96"/>
      <c r="H43" s="96"/>
      <c r="I43" s="96"/>
      <c r="J43" s="96"/>
      <c r="K43" s="96"/>
      <c r="L43" s="96"/>
      <c r="M43" s="96"/>
      <c r="N43" s="96"/>
      <c r="O43" s="96"/>
      <c r="P43" s="96"/>
      <c r="Q43" s="96"/>
      <c r="R43" s="96"/>
      <c r="S43" s="96"/>
      <c r="T43" s="96"/>
      <c r="U43" s="96"/>
      <c r="V43" s="96"/>
      <c r="W43" s="96"/>
      <c r="X43" s="96"/>
    </row>
    <row r="44" spans="1:24" ht="11.25" customHeight="1">
      <c r="A44" s="93" t="s">
        <v>56</v>
      </c>
      <c r="B44" s="96"/>
      <c r="C44" s="96"/>
      <c r="D44" s="96"/>
      <c r="E44" s="96"/>
      <c r="F44" s="96"/>
      <c r="G44" s="96"/>
      <c r="H44" s="96"/>
      <c r="I44" s="96"/>
      <c r="J44" s="96"/>
      <c r="K44" s="96"/>
      <c r="L44" s="96"/>
      <c r="M44" s="96"/>
      <c r="N44" s="96"/>
      <c r="O44" s="96"/>
      <c r="P44" s="96"/>
      <c r="Q44" s="96"/>
      <c r="R44" s="96"/>
      <c r="S44" s="96"/>
      <c r="T44" s="96"/>
      <c r="U44" s="96"/>
      <c r="V44" s="96"/>
      <c r="W44" s="96"/>
      <c r="X44" s="96"/>
    </row>
    <row r="45" spans="1:24" ht="11.25" customHeight="1">
      <c r="A45" s="2" t="s">
        <v>615</v>
      </c>
    </row>
    <row r="46" spans="1:24" ht="11.25" customHeight="1">
      <c r="A46" s="27" t="s">
        <v>616</v>
      </c>
    </row>
  </sheetData>
  <pageMargins left="0.74803149606299213" right="0.74803149606299213" top="0.98425196850393704" bottom="0.98425196850393704" header="0.51181102362204722" footer="0.51181102362204722"/>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Blad1"/>
  <dimension ref="A1:K42"/>
  <sheetViews>
    <sheetView topLeftCell="G37" zoomScale="75" zoomScaleNormal="75" workbookViewId="0">
      <selection activeCell="M31" sqref="M31"/>
    </sheetView>
  </sheetViews>
  <sheetFormatPr defaultColWidth="1.28515625" defaultRowHeight="12.75"/>
  <cols>
    <col min="1" max="6" width="15.5703125" style="117" hidden="1" customWidth="1"/>
    <col min="7" max="7" width="9.85546875" style="290" customWidth="1"/>
    <col min="8" max="8" width="37" style="290" customWidth="1"/>
    <col min="9" max="9" width="3.5703125" style="290" customWidth="1"/>
    <col min="10" max="10" width="12.85546875" style="290" customWidth="1"/>
    <col min="11" max="11" width="37.140625" style="290" customWidth="1"/>
    <col min="12" max="20" width="15.5703125" style="117" customWidth="1"/>
    <col min="21" max="16384" width="1.28515625" style="117"/>
  </cols>
  <sheetData>
    <row r="1" spans="1:11" ht="29.25" hidden="1" customHeight="1">
      <c r="A1" s="117" t="s">
        <v>305</v>
      </c>
    </row>
    <row r="2" spans="1:11" ht="48.75" hidden="1" customHeight="1">
      <c r="A2" s="117" t="s">
        <v>306</v>
      </c>
    </row>
    <row r="3" spans="1:11" ht="117.75" hidden="1" customHeight="1">
      <c r="A3" s="117" t="s">
        <v>307</v>
      </c>
    </row>
    <row r="4" spans="1:11" ht="3" hidden="1" customHeight="1">
      <c r="A4" s="117" t="s">
        <v>309</v>
      </c>
    </row>
    <row r="5" spans="1:11" ht="12.75" hidden="1" customHeight="1"/>
    <row r="6" spans="1:11" ht="12.75" hidden="1" customHeight="1"/>
    <row r="7" spans="1:11" ht="12.75" hidden="1" customHeight="1"/>
    <row r="8" spans="1:11" ht="12.75" hidden="1" customHeight="1"/>
    <row r="9" spans="1:11" ht="12.75" hidden="1" customHeight="1"/>
    <row r="10" spans="1:11" ht="12.75" hidden="1" customHeight="1"/>
    <row r="11" spans="1:11" ht="12.75" hidden="1" customHeight="1"/>
    <row r="12" spans="1:11" ht="12.75" hidden="1" customHeight="1"/>
    <row r="13" spans="1:11" ht="41.25" customHeight="1">
      <c r="A13" s="461" t="s">
        <v>242</v>
      </c>
      <c r="B13" s="461" t="s">
        <v>310</v>
      </c>
      <c r="C13" s="119"/>
      <c r="D13" s="461" t="s">
        <v>311</v>
      </c>
      <c r="E13" s="119"/>
      <c r="F13" s="116"/>
      <c r="G13" s="291" t="s">
        <v>238</v>
      </c>
      <c r="H13" s="291"/>
      <c r="I13" s="291"/>
      <c r="J13" s="291" t="s">
        <v>239</v>
      </c>
      <c r="K13" s="291"/>
    </row>
    <row r="14" spans="1:11" ht="13.5" customHeight="1">
      <c r="A14" s="461"/>
      <c r="B14" s="461"/>
      <c r="C14" s="289"/>
      <c r="D14" s="461"/>
      <c r="E14" s="289"/>
      <c r="F14" s="116"/>
      <c r="G14" s="292"/>
      <c r="H14" s="292"/>
      <c r="I14" s="292"/>
      <c r="J14" s="292"/>
      <c r="K14" s="292"/>
    </row>
    <row r="15" spans="1:11" ht="41.25" customHeight="1">
      <c r="A15" s="118" t="s">
        <v>559</v>
      </c>
      <c r="B15" s="117" t="str">
        <f t="shared" ref="B15:B42" ca="1" si="0">INDIRECT(CONCATENATE($A15,"!",A$1,))</f>
        <v>Tabell 0.0: Sammanfattning av den officiella statistiken över antal dödade personer i vägtrafiken. Åren 1960–2011.</v>
      </c>
      <c r="C15" s="303"/>
      <c r="D15" s="117" t="str">
        <f t="shared" ref="D15:D42" ca="1" si="1">INDIRECT(CONCATENATE($A15,"!",A$3,))</f>
        <v>Table 0.0: Summary of the number of persons killed in road traffic accidents according to official statistics. Years 1960–2011.</v>
      </c>
      <c r="E15" s="303"/>
      <c r="F15" s="116"/>
      <c r="G15" s="295" t="str">
        <f ca="1">MID(B15,1,10)</f>
        <v>Tabell 0.0</v>
      </c>
      <c r="H15" s="296" t="str">
        <f ca="1">CONCATENATE(MID(B15,13,200)," ",C15)</f>
        <v xml:space="preserve">Sammanfattning av den officiella statistiken över antal dödade personer i vägtrafiken. Åren 1960–2011. </v>
      </c>
      <c r="I15" s="351"/>
      <c r="J15" s="295" t="str">
        <f ca="1">MID(D15,1,10)</f>
        <v>Table 0.0:</v>
      </c>
      <c r="K15" s="296" t="str">
        <f ca="1">CONCATENATE(MID(D15,12,200)," ",E15)</f>
        <v xml:space="preserve">Summary of the number of persons killed in road traffic accidents according to official statistics. Years 1960–2011. </v>
      </c>
    </row>
    <row r="16" spans="1:11" ht="63.75">
      <c r="A16" s="118" t="s">
        <v>304</v>
      </c>
      <c r="B16" s="117" t="str">
        <f t="shared" ca="1" si="0"/>
        <v xml:space="preserve">Tabell 1.1: Polisrapporterade vägtrafikolyckor med dödlig utgång eller svår personskada och därvid dödade och svårt skadade personer </v>
      </c>
      <c r="C16" s="117" t="str">
        <f t="shared" ref="C16:C42" ca="1" si="2">INDIRECT(CONCATENATE($A16,"!",A$2,))</f>
        <v>efter skadeföljd, kön och län. År 2011.</v>
      </c>
      <c r="D16" s="117" t="str">
        <f t="shared" ca="1" si="1"/>
        <v xml:space="preserve">Table 1.1: Road traffic accidents with fatal and severe personal injury reported by the police including persons killed or severely injured, </v>
      </c>
      <c r="E16" s="117" t="str">
        <f t="shared" ref="E16:E42" ca="1" si="3">INDIRECT(CONCATENATE($A16,"!",A$4,))</f>
        <v>by severity of injury, sex and county. Year 2011.</v>
      </c>
      <c r="G16" s="293" t="str">
        <f ca="1">MID(B16,1,10)</f>
        <v>Tabell 1.1</v>
      </c>
      <c r="H16" s="294" t="str">
        <f ca="1">CONCATENATE(MID(B16,13,200)," ",C16)</f>
        <v>Polisrapporterade vägtrafikolyckor med dödlig utgång eller svår personskada och därvid dödade och svårt skadade personer  efter skadeföljd, kön och län. År 2011.</v>
      </c>
      <c r="I16" s="294"/>
      <c r="J16" s="293" t="str">
        <f ca="1">MID(D16,1,10)</f>
        <v>Table 1.1:</v>
      </c>
      <c r="K16" s="294" t="str">
        <f ca="1">CONCATENATE(MID(D16,12,200)," ",E16)</f>
        <v>Road traffic accidents with fatal and severe personal injury reported by the police including persons killed or severely injured,  by severity of injury, sex and county. Year 2011.</v>
      </c>
    </row>
    <row r="17" spans="1:11" ht="66.75" customHeight="1">
      <c r="A17" s="118" t="s">
        <v>308</v>
      </c>
      <c r="B17" s="117" t="str">
        <f t="shared" ca="1" si="0"/>
        <v xml:space="preserve">Tabell 1.2: Polisrapporterade vägtrafikolyckor med dödlig utgång eller svår personskada och därvid dödade och svårt skadade personer </v>
      </c>
      <c r="C17" s="117" t="str">
        <f t="shared" ca="1" si="2"/>
        <v>efter skadeföljd, kön och månad respektive veckodag och timme. År 2011.</v>
      </c>
      <c r="D17" s="117" t="str">
        <f t="shared" ca="1" si="1"/>
        <v xml:space="preserve">Table 1.2: Road traffic accidents with fatal and severe personal injury reported by the police including persons killed or severely injured </v>
      </c>
      <c r="E17" s="117" t="str">
        <f t="shared" ca="1" si="3"/>
        <v>by severity of injury, sex and month, weakday and hour. Year 2011.</v>
      </c>
      <c r="G17" s="293" t="str">
        <f ca="1">MID(B17,1,10)</f>
        <v>Tabell 1.2</v>
      </c>
      <c r="H17" s="294" t="str">
        <f ca="1">CONCATENATE(MID(B17,13,200)," ",C17)</f>
        <v>Polisrapporterade vägtrafikolyckor med dödlig utgång eller svår personskada och därvid dödade och svårt skadade personer  efter skadeföljd, kön och månad respektive veckodag och timme. År 2011.</v>
      </c>
      <c r="I17" s="294"/>
      <c r="J17" s="293" t="str">
        <f ca="1">MID(D17,1,10)</f>
        <v>Table 1.2:</v>
      </c>
      <c r="K17" s="294" t="str">
        <f ca="1">CONCATENATE(MID(D17,12,200)," ",E17)</f>
        <v>Road traffic accidents with fatal and severe personal injury reported by the police including persons killed or severely injured  by severity of injury, sex and month, weakday and hour. Year 2011.</v>
      </c>
    </row>
    <row r="18" spans="1:11" ht="95.25" customHeight="1">
      <c r="A18" s="118" t="s">
        <v>314</v>
      </c>
      <c r="B18" s="117" t="str">
        <f t="shared" ca="1" si="0"/>
        <v>Tabell 1.3: Polisrapporterade vägtrafikolyckor med dödlig utgång eller svår personskada och därvid dödade och svårt skadade personer</v>
      </c>
      <c r="C18" s="117" t="str">
        <f t="shared" ca="1" si="2"/>
        <v xml:space="preserve"> efter skadeföljd, kön, trafikmiljö, vägtyp, hastighetsbegränsning, väder, väglag och ljusförhållande. År 2011.</v>
      </c>
      <c r="D18" s="117" t="str">
        <f t="shared" ca="1" si="1"/>
        <v>Table 1.3: Road traffic accidents with fatal or severe personal injury reported by the police including persons killed or severely injured,</v>
      </c>
      <c r="E18" s="117" t="str">
        <f t="shared" ca="1" si="3"/>
        <v xml:space="preserve"> by severity of injury, sex,  traffic environment, road type, speed limit, type of area, weather, road condition and light conditions. Year 2011.</v>
      </c>
      <c r="G18" s="293" t="str">
        <f ca="1">MID(B18,1,10)</f>
        <v>Tabell 1.3</v>
      </c>
      <c r="H18" s="294" t="str">
        <f ca="1">CONCATENATE(MID(B18,13,200)," ",C18)</f>
        <v>Polisrapporterade vägtrafikolyckor med dödlig utgång eller svår personskada och därvid dödade och svårt skadade personer  efter skadeföljd, kön, trafikmiljö, vägtyp, hastighetsbegränsning, väder, väglag och ljusförhållande. År 2011.</v>
      </c>
      <c r="I18" s="294"/>
      <c r="J18" s="293" t="str">
        <f ca="1">MID(D18,1,10)</f>
        <v>Table 1.3:</v>
      </c>
      <c r="K18" s="294" t="str">
        <f ca="1">CONCATENATE(MID(D18,12,200)," ",E18)</f>
        <v>Road traffic accidents with fatal or severe personal injury reported by the police including persons killed or severely injured,  by severity of injury, sex,  traffic environment, road type, speed limit, type of area, weather, road condition and light conditions. Year 2011.</v>
      </c>
    </row>
    <row r="19" spans="1:11" ht="70.5" customHeight="1">
      <c r="A19" s="118" t="s">
        <v>315</v>
      </c>
      <c r="B19" s="117" t="str">
        <f t="shared" ca="1" si="0"/>
        <v xml:space="preserve">Tabell 1.4: Polisrapporterade vägtrafikolyckor med dödlig utgång eller svår personskada och därvid dödade och svårt skadade personer fördelade </v>
      </c>
      <c r="C19" s="117" t="str">
        <f t="shared" ca="1" si="2"/>
        <v>efter de inblandade trafikelementen. År 2011.</v>
      </c>
      <c r="D19" s="117" t="str">
        <f t="shared" ca="1" si="1"/>
        <v xml:space="preserve">Table 1.4: Road traffic accidents with fatal or severe personal injury reported by the police including persons killed or severely injured, by </v>
      </c>
      <c r="E19" s="117" t="str">
        <f t="shared" ca="1" si="3"/>
        <v>involved type of traffic elements. Year 2011.</v>
      </c>
      <c r="G19" s="295" t="str">
        <f ca="1">MID(B19,1,10)</f>
        <v>Tabell 1.4</v>
      </c>
      <c r="H19" s="296" t="str">
        <f ca="1">CONCATENATE(MID(B19,13,200)," ",C19)</f>
        <v>Polisrapporterade vägtrafikolyckor med dödlig utgång eller svår personskada och därvid dödade och svårt skadade personer fördelade  efter de inblandade trafikelementen. År 2011.</v>
      </c>
      <c r="I19" s="296"/>
      <c r="J19" s="295" t="str">
        <f ca="1">MID(D19,1,10)</f>
        <v>Table 1.4:</v>
      </c>
      <c r="K19" s="296" t="str">
        <f ca="1">CONCATENATE(MID(D19,12,200)," ",E19)</f>
        <v>Road traffic accidents with fatal or severe personal injury reported by the police including persons killed or severely injured, by  involved type of traffic elements. Year 2011.</v>
      </c>
    </row>
    <row r="20" spans="1:11" ht="66" customHeight="1">
      <c r="A20" s="118" t="s">
        <v>415</v>
      </c>
      <c r="B20" s="117" t="str">
        <f t="shared" ca="1" si="0"/>
        <v>Tabell 1.5: Polisrapporterade vägtrafikolyckor med dödlig utgång eller svår personskada, och därvid dödade och</v>
      </c>
      <c r="C20" s="117" t="str">
        <f t="shared" ca="1" si="2"/>
        <v>och svårt skadade personer efter hastighet och vägtyp. År 2011.</v>
      </c>
      <c r="D20" s="117" t="str">
        <f t="shared" ca="1" si="1"/>
        <v>Table 1.5: Road traffic accidents with fatal or severe personal injury reported by the police including persons killed</v>
      </c>
      <c r="E20" s="117" t="str">
        <f t="shared" ca="1" si="3"/>
        <v>and severely injured, by speed limit and type of road. Year 2011.</v>
      </c>
      <c r="G20" s="295" t="str">
        <f t="shared" ref="G20:G23" ca="1" si="4">MID(B20,1,10)</f>
        <v>Tabell 1.5</v>
      </c>
      <c r="H20" s="296" t="str">
        <f t="shared" ref="H20:H23" ca="1" si="5">CONCATENATE(MID(B20,13,200)," ",C20)</f>
        <v>Polisrapporterade vägtrafikolyckor med dödlig utgång eller svår personskada, och därvid dödade och och svårt skadade personer efter hastighet och vägtyp. År 2011.</v>
      </c>
      <c r="I20" s="296"/>
      <c r="J20" s="295" t="str">
        <f t="shared" ref="J20:J23" ca="1" si="6">MID(D20,1,10)</f>
        <v>Table 1.5:</v>
      </c>
      <c r="K20" s="296" t="str">
        <f t="shared" ref="K20:K23" ca="1" si="7">CONCATENATE(MID(D20,12,200)," ",E20)</f>
        <v>Road traffic accidents with fatal or severe personal injury reported by the police including persons killed and severely injured, by speed limit and type of road. Year 2011.</v>
      </c>
    </row>
    <row r="21" spans="1:11" ht="66" customHeight="1">
      <c r="A21" s="118" t="s">
        <v>418</v>
      </c>
      <c r="B21" s="117" t="str">
        <f t="shared" ca="1" si="0"/>
        <v>Tabell 2.1: Dödade  personer vid polisrapporterade vägtrafikolyckor efter inblandade trafikelement, olyckstyp och län/storstad. År 2011.</v>
      </c>
      <c r="C21" s="117" t="str">
        <f t="shared" ca="1" si="2"/>
        <v xml:space="preserve"> </v>
      </c>
      <c r="D21" s="117" t="str">
        <f t="shared" ca="1" si="1"/>
        <v>Table 2.1: Persons killed in road traffic accidents reported by the police by traffic elements involved, type of accident and county/city. Year 2011.</v>
      </c>
      <c r="E21" s="117" t="str">
        <f t="shared" ca="1" si="3"/>
        <v xml:space="preserve"> </v>
      </c>
      <c r="G21" s="295" t="str">
        <f t="shared" ca="1" si="4"/>
        <v>Tabell 2.1</v>
      </c>
      <c r="H21" s="296" t="str">
        <f t="shared" ca="1" si="5"/>
        <v xml:space="preserve">Dödade  personer vid polisrapporterade vägtrafikolyckor efter inblandade trafikelement, olyckstyp och län/storstad. År 2011.  </v>
      </c>
      <c r="I21" s="296"/>
      <c r="J21" s="295" t="str">
        <f t="shared" ca="1" si="6"/>
        <v>Table 2.1:</v>
      </c>
      <c r="K21" s="296" t="str">
        <f t="shared" ca="1" si="7"/>
        <v xml:space="preserve">Persons killed in road traffic accidents reported by the police by traffic elements involved, type of accident and county/city. Year 2011.  </v>
      </c>
    </row>
    <row r="22" spans="1:11" ht="66" customHeight="1">
      <c r="A22" s="118" t="s">
        <v>419</v>
      </c>
      <c r="B22" s="117" t="str">
        <f t="shared" ca="1" si="0"/>
        <v>Tabell 2.2: Dödade  personer vid polisrapporterade vägtrafikolyckor efter inblandade trafikelement, olyckstyp och månad, veckodag och tid på dygnet. År 2011.</v>
      </c>
      <c r="C22" s="117" t="str">
        <f t="shared" ca="1" si="2"/>
        <v xml:space="preserve"> </v>
      </c>
      <c r="D22" s="117" t="str">
        <f t="shared" ca="1" si="1"/>
        <v>Table 2.2: Persons killed in road traffic accidents reported by the police by traffic elements involved, type of accident and month, day of the week and time of the day. Year 2011.</v>
      </c>
      <c r="E22" s="117" t="str">
        <f t="shared" ca="1" si="3"/>
        <v xml:space="preserve"> </v>
      </c>
      <c r="G22" s="295" t="str">
        <f t="shared" ca="1" si="4"/>
        <v>Tabell 2.2</v>
      </c>
      <c r="H22" s="296" t="str">
        <f t="shared" ca="1" si="5"/>
        <v xml:space="preserve">Dödade  personer vid polisrapporterade vägtrafikolyckor efter inblandade trafikelement, olyckstyp och månad, veckodag och tid på dygnet. År 2011.  </v>
      </c>
      <c r="I22" s="296"/>
      <c r="J22" s="295" t="str">
        <f t="shared" ca="1" si="6"/>
        <v>Table 2.2:</v>
      </c>
      <c r="K22" s="296" t="str">
        <f t="shared" ca="1" si="7"/>
        <v xml:space="preserve">Persons killed in road traffic accidents reported by the police by traffic elements involved, type of accident and month, day of the week and time of the day. Year 2011.  </v>
      </c>
    </row>
    <row r="23" spans="1:11" ht="66" customHeight="1">
      <c r="A23" s="118" t="s">
        <v>420</v>
      </c>
      <c r="B23" s="117" t="str">
        <f t="shared" ca="1" si="0"/>
        <v xml:space="preserve">Tabell 2.3: Dödade  personer vid polisrapporterade vägtrafikolyckor efter inblandade trafikelement, olyckstyp och  </v>
      </c>
      <c r="C23" s="117" t="str">
        <f t="shared" ca="1" si="2"/>
        <v>trafikmiljö, vägtyp, hastighetsbegränsning, område, väder, väglag och ljusförhållande. År 2011.</v>
      </c>
      <c r="D23" s="117" t="str">
        <f t="shared" ca="1" si="1"/>
        <v xml:space="preserve">Table 2.3: Persons killed in road traffic accidents reported by the police by traffic elements involved, type of accident and </v>
      </c>
      <c r="E23" s="117" t="str">
        <f t="shared" ca="1" si="3"/>
        <v xml:space="preserve"> traffic environment, road type, speed limit, type of area, weather, road condition and light conditions. Year 2011.</v>
      </c>
      <c r="G23" s="295" t="str">
        <f t="shared" ca="1" si="4"/>
        <v>Tabell 2.3</v>
      </c>
      <c r="H23" s="296" t="str">
        <f t="shared" ca="1" si="5"/>
        <v>Dödade  personer vid polisrapporterade vägtrafikolyckor efter inblandade trafikelement, olyckstyp och   trafikmiljö, vägtyp, hastighetsbegränsning, område, väder, väglag och ljusförhållande. År 2011.</v>
      </c>
      <c r="I23" s="296"/>
      <c r="J23" s="295" t="str">
        <f t="shared" ca="1" si="6"/>
        <v>Table 2.3:</v>
      </c>
      <c r="K23" s="296" t="str">
        <f t="shared" ca="1" si="7"/>
        <v>Persons killed in road traffic accidents reported by the police by traffic elements involved, type of accident and   traffic environment, road type, speed limit, type of area, weather, road condition and light conditions. Year 2011.</v>
      </c>
    </row>
    <row r="24" spans="1:11" ht="57" customHeight="1">
      <c r="A24" s="118" t="s">
        <v>421</v>
      </c>
      <c r="B24" s="117" t="str">
        <f t="shared" ca="1" si="0"/>
        <v>Tabell 2.4: Dödade  personer vid polisrapporterade vägtrafikolyckor efter inblandade trafikelement, olyckstyp och trafikantgrupp. År 2011.</v>
      </c>
      <c r="C24" s="117" t="str">
        <f t="shared" ca="1" si="2"/>
        <v xml:space="preserve"> </v>
      </c>
      <c r="D24" s="117" t="str">
        <f t="shared" ca="1" si="1"/>
        <v>Table 2.4: Persons killed in road traffic accidents reported by the police by traffic elements involved, type of accident and  road user. Year 2011.</v>
      </c>
      <c r="E24" s="117" t="str">
        <f t="shared" ca="1" si="3"/>
        <v xml:space="preserve"> </v>
      </c>
      <c r="G24" s="295" t="str">
        <f ca="1">MID(B24,1,10)</f>
        <v>Tabell 2.4</v>
      </c>
      <c r="H24" s="296" t="str">
        <f ca="1">CONCATENATE(MID(B24,13,200)," ",C24)</f>
        <v xml:space="preserve">Dödade  personer vid polisrapporterade vägtrafikolyckor efter inblandade trafikelement, olyckstyp och trafikantgrupp. År 2011.  </v>
      </c>
      <c r="I24" s="296"/>
      <c r="J24" s="295" t="str">
        <f ca="1">MID(D24,1,10)</f>
        <v>Table 2.4:</v>
      </c>
      <c r="K24" s="296" t="str">
        <f ca="1">CONCATENATE(MID(D24,12,200)," ",E24)</f>
        <v xml:space="preserve">Persons killed in road traffic accidents reported by the police by traffic elements involved, type of accident and  road user. Year 2011.  </v>
      </c>
    </row>
    <row r="25" spans="1:11" ht="45" customHeight="1">
      <c r="A25" s="118" t="s">
        <v>422</v>
      </c>
      <c r="B25" s="117" t="str">
        <f t="shared" ca="1" si="0"/>
        <v>Tabell 3.1: Dödade personer vid polisrapporterade vägtrafikolyckor efter trafikantkategori och län/storstad. År 2011.</v>
      </c>
      <c r="C25" s="117" t="str">
        <f t="shared" ca="1" si="2"/>
        <v xml:space="preserve"> </v>
      </c>
      <c r="D25" s="117" t="str">
        <f t="shared" ca="1" si="1"/>
        <v>Table 3.1: Persons killed in road traffic accidents reported by the police, by group of road users and county/city. Year 2011.</v>
      </c>
      <c r="E25" s="117" t="str">
        <f t="shared" ca="1" si="3"/>
        <v xml:space="preserve"> </v>
      </c>
      <c r="G25" s="295" t="str">
        <f t="shared" ref="G25:G27" ca="1" si="8">MID(B25,1,10)</f>
        <v>Tabell 3.1</v>
      </c>
      <c r="H25" s="296" t="str">
        <f t="shared" ref="H25:H27" ca="1" si="9">CONCATENATE(MID(B25,13,200)," ",C25)</f>
        <v xml:space="preserve">Dödade personer vid polisrapporterade vägtrafikolyckor efter trafikantkategori och län/storstad. År 2011.  </v>
      </c>
      <c r="I25" s="296"/>
      <c r="J25" s="295" t="str">
        <f t="shared" ref="J25:J27" ca="1" si="10">MID(D25,1,10)</f>
        <v>Table 3.1:</v>
      </c>
      <c r="K25" s="296" t="str">
        <f t="shared" ref="K25:K27" ca="1" si="11">CONCATENATE(MID(D25,12,200)," ",E25)</f>
        <v xml:space="preserve">Persons killed in road traffic accidents reported by the police, by group of road users and county/city. Year 2011.  </v>
      </c>
    </row>
    <row r="26" spans="1:11" ht="57.75" customHeight="1">
      <c r="A26" s="118" t="s">
        <v>423</v>
      </c>
      <c r="B26" s="117" t="str">
        <f t="shared" ca="1" si="0"/>
        <v>Tabell 3.2: Dödade personer vid polisrapporterade vägtrafikolyckor efter trafikantkategori och månad, veckodag respektive tid på dygnet. År 2011.</v>
      </c>
      <c r="C26" s="117" t="str">
        <f t="shared" ca="1" si="2"/>
        <v xml:space="preserve"> </v>
      </c>
      <c r="D26" s="117" t="str">
        <f t="shared" ca="1" si="1"/>
        <v>Table 3.2: Persons killed in road traffic accidents reported by the police, by group of road users and month, day of week and time of day. Year 2011.</v>
      </c>
      <c r="E26" s="117" t="str">
        <f t="shared" ca="1" si="3"/>
        <v xml:space="preserve"> </v>
      </c>
      <c r="G26" s="295" t="str">
        <f t="shared" ca="1" si="8"/>
        <v>Tabell 3.2</v>
      </c>
      <c r="H26" s="296" t="str">
        <f t="shared" ca="1" si="9"/>
        <v xml:space="preserve">Dödade personer vid polisrapporterade vägtrafikolyckor efter trafikantkategori och månad, veckodag respektive tid på dygnet. År 2011.  </v>
      </c>
      <c r="I26" s="296"/>
      <c r="J26" s="295" t="str">
        <f t="shared" ca="1" si="10"/>
        <v>Table 3.2:</v>
      </c>
      <c r="K26" s="296" t="str">
        <f t="shared" ca="1" si="11"/>
        <v xml:space="preserve">Persons killed in road traffic accidents reported by the police, by group of road users and month, day of week and time of day. Year 2011.  </v>
      </c>
    </row>
    <row r="27" spans="1:11" ht="69" customHeight="1">
      <c r="A27" s="118" t="s">
        <v>424</v>
      </c>
      <c r="B27" s="117" t="str">
        <f t="shared" ca="1" si="0"/>
        <v>Tabell 3.3: Dödade personer vid polisrapporterade vägtrafikolyckor efter trafikantkategori och  trafikmiljö, vägtyp, hastighetsbegränsning, område, väder, väglag och ljusförhållande. År 2011.</v>
      </c>
      <c r="C27" s="117" t="str">
        <f t="shared" ca="1" si="2"/>
        <v xml:space="preserve"> </v>
      </c>
      <c r="D27" s="117" t="str">
        <f t="shared" ca="1" si="1"/>
        <v>Table 3.3: Persons killed in road traffic accidents reported by the police bygroup of road users and  traffic environment, road type, speed limit, type of area, weather, road condition and light conditions. Year 2011.</v>
      </c>
      <c r="E27" s="117" t="str">
        <f t="shared" ca="1" si="3"/>
        <v xml:space="preserve"> </v>
      </c>
      <c r="G27" s="295" t="str">
        <f t="shared" ca="1" si="8"/>
        <v>Tabell 3.3</v>
      </c>
      <c r="H27" s="296" t="str">
        <f t="shared" ca="1" si="9"/>
        <v xml:space="preserve">Dödade personer vid polisrapporterade vägtrafikolyckor efter trafikantkategori och  trafikmiljö, vägtyp, hastighetsbegränsning, område, väder, väglag och ljusförhållande. År 2011.  </v>
      </c>
      <c r="I27" s="296"/>
      <c r="J27" s="295" t="str">
        <f t="shared" ca="1" si="10"/>
        <v>Table 3.3:</v>
      </c>
      <c r="K27" s="296" t="str">
        <f t="shared" ca="1" si="11"/>
        <v xml:space="preserve">Persons killed in road traffic accidents reported by the police bygroup of road users and  traffic environment, road type, speed limit, type of area, weather, road condition and light conditions. Year  </v>
      </c>
    </row>
    <row r="28" spans="1:11" ht="55.5" customHeight="1">
      <c r="A28" s="118" t="s">
        <v>313</v>
      </c>
      <c r="B28" s="117" t="str">
        <f t="shared" ca="1" si="0"/>
        <v>Tabell 4.1: Dödade, svårt och lindrigt skadade personer vid polisrapporterade vägtrafikolyckor efter ålder och län/storstad. År 2011.</v>
      </c>
      <c r="C28" s="117" t="str">
        <f t="shared" ca="1" si="2"/>
        <v xml:space="preserve"> </v>
      </c>
      <c r="D28" s="117" t="str">
        <f t="shared" ca="1" si="1"/>
        <v>Table 4.1: Persons killed, severely and slightly injured in road traffic accidents reported by the police by age and county/city. Year 2011.</v>
      </c>
      <c r="E28" s="117" t="str">
        <f t="shared" ca="1" si="3"/>
        <v xml:space="preserve"> </v>
      </c>
      <c r="G28" s="295" t="str">
        <f ca="1">MID(B28,1,10)</f>
        <v>Tabell 4.1</v>
      </c>
      <c r="H28" s="296" t="str">
        <f ca="1">CONCATENATE(MID(B28,13,200)," ",C28)</f>
        <v xml:space="preserve">Dödade, svårt och lindrigt skadade personer vid polisrapporterade vägtrafikolyckor efter ålder och län/storstad. År 2011.  </v>
      </c>
      <c r="I28" s="296"/>
      <c r="J28" s="295" t="str">
        <f ca="1">MID(D28,1,10)</f>
        <v>Table 4.1:</v>
      </c>
      <c r="K28" s="296" t="str">
        <f ca="1">CONCATENATE(MID(D28,12,200)," ",E28)</f>
        <v xml:space="preserve">Persons killed, severely and slightly injured in road traffic accidents reported by the police by age and county/city. Year 2011.  </v>
      </c>
    </row>
    <row r="29" spans="1:11" ht="51">
      <c r="A29" s="118" t="s">
        <v>312</v>
      </c>
      <c r="B29" s="117" t="str">
        <f t="shared" ca="1" si="0"/>
        <v>Tabell 4.2: Dödade, svårt och lindrigt skadade personer vid polisrapporterade vägtrafikolyckor efter ålder, trafikantgrupp och kön. År 2011.</v>
      </c>
      <c r="C29" s="117" t="str">
        <f t="shared" ca="1" si="2"/>
        <v xml:space="preserve"> </v>
      </c>
      <c r="D29" s="117" t="str">
        <f t="shared" ca="1" si="1"/>
        <v>Table 4.2: Persons killed, severely and slightly injured in road traffic accidents reported by the police by age, group of road users and sex. Year 2011.</v>
      </c>
      <c r="E29" s="117" t="str">
        <f t="shared" ca="1" si="3"/>
        <v xml:space="preserve"> </v>
      </c>
      <c r="G29" s="295" t="str">
        <f ca="1">MID(B29,1,10)</f>
        <v>Tabell 4.2</v>
      </c>
      <c r="H29" s="296" t="str">
        <f ca="1">CONCATENATE(MID(B29,13,200)," ",C29)</f>
        <v xml:space="preserve">Dödade, svårt och lindrigt skadade personer vid polisrapporterade vägtrafikolyckor efter ålder, trafikantgrupp och kön. År 2011.  </v>
      </c>
      <c r="I29" s="296"/>
      <c r="J29" s="295" t="str">
        <f ca="1">MID(D29,1,10)</f>
        <v>Table 4.2:</v>
      </c>
      <c r="K29" s="296" t="str">
        <f ca="1">CONCATENATE(MID(D29,12,200)," ",E29)</f>
        <v xml:space="preserve">Persons killed, severely and slightly injured in road traffic accidents reported by the police by age, group of road users and sex. Year 2011.  </v>
      </c>
    </row>
    <row r="30" spans="1:11" ht="38.25">
      <c r="A30" s="118" t="s">
        <v>425</v>
      </c>
      <c r="B30" s="117" t="str">
        <f t="shared" ca="1" si="0"/>
        <v>Tabell 5.1: Dödade personer vid polisrapporterade vägtrafikolyckor efter veckodag, månad och klockslag. År 2011.</v>
      </c>
      <c r="C30" s="117" t="str">
        <f t="shared" ca="1" si="2"/>
        <v xml:space="preserve"> </v>
      </c>
      <c r="D30" s="117" t="str">
        <f t="shared" ca="1" si="1"/>
        <v>Table 5.1: Persons killed in road traffic accidents reported by the police by day of the week, month and hour. Year 2011.</v>
      </c>
      <c r="E30" s="117" t="str">
        <f t="shared" ca="1" si="3"/>
        <v xml:space="preserve"> </v>
      </c>
      <c r="G30" s="295" t="str">
        <f ca="1">MID(B30,1,10)</f>
        <v>Tabell 5.1</v>
      </c>
      <c r="H30" s="296" t="str">
        <f t="shared" ref="H30:H33" ca="1" si="12">CONCATENATE(MID(B30,13,200)," ",C30)</f>
        <v xml:space="preserve">Dödade personer vid polisrapporterade vägtrafikolyckor efter veckodag, månad och klockslag. År 2011.  </v>
      </c>
      <c r="I30" s="296"/>
      <c r="J30" s="295" t="str">
        <f t="shared" ref="J30:J33" ca="1" si="13">MID(D30,1,10)</f>
        <v>Table 5.1:</v>
      </c>
      <c r="K30" s="296" t="str">
        <f t="shared" ref="K30:K33" ca="1" si="14">CONCATENATE(MID(D30,12,200)," ",E30)</f>
        <v xml:space="preserve">Persons killed in road traffic accidents reported by the police by day of the week, month and hour. Year 2011.  </v>
      </c>
    </row>
    <row r="31" spans="1:11" ht="79.5" customHeight="1">
      <c r="A31" s="118" t="s">
        <v>426</v>
      </c>
      <c r="B31" s="117" t="str">
        <f t="shared" ca="1" si="0"/>
        <v xml:space="preserve">Tabell 5.2: Dödade och svårt skadade personer samt antal trafikelement vid polisrapporterade vägtrafikolyckor med dödlig eller svår personskada efter trafikmiljö </v>
      </c>
      <c r="C31" s="117" t="str">
        <f t="shared" ca="1" si="2"/>
        <v>och trafikelement. År 2011.</v>
      </c>
      <c r="D31" s="117" t="str">
        <f t="shared" ca="1" si="1"/>
        <v xml:space="preserve">Table 5.2: Persons killed and severely injured and number of traffic elements in road traffic accidents reported by the police including fatal or severe personal injury </v>
      </c>
      <c r="E31" s="117" t="str">
        <f t="shared" ca="1" si="3"/>
        <v>by traffic environment and traffic element. Year 2011.</v>
      </c>
      <c r="G31" s="293" t="str">
        <f t="shared" ref="G31:G33" ca="1" si="15">MID(B31,1,10)</f>
        <v>Tabell 5.2</v>
      </c>
      <c r="H31" s="294" t="str">
        <f t="shared" ca="1" si="12"/>
        <v>Dödade och svårt skadade personer samt antal trafikelement vid polisrapporterade vägtrafikolyckor med dödlig eller svår personskada efter trafikmiljö  och trafikelement. År 2011.</v>
      </c>
      <c r="I31" s="294"/>
      <c r="J31" s="293" t="str">
        <f t="shared" ca="1" si="13"/>
        <v>Table 5.2:</v>
      </c>
      <c r="K31" s="294" t="str">
        <f t="shared" ca="1" si="14"/>
        <v>Persons killed and severely injured and number of traffic elements in road traffic accidents reported by the police including fatal or severe personal injury  by traffic environment and traffic element. Year 2011.</v>
      </c>
    </row>
    <row r="32" spans="1:11" ht="42" customHeight="1">
      <c r="A32" s="118" t="s">
        <v>427</v>
      </c>
      <c r="B32" s="117" t="str">
        <f t="shared" ca="1" si="0"/>
        <v>Tabell 5.3: Dödade förare av motorfordon vid polisrapporterade olyckor efter promillehalt. År 2011.</v>
      </c>
      <c r="C32" s="117" t="str">
        <f t="shared" ca="1" si="2"/>
        <v xml:space="preserve"> </v>
      </c>
      <c r="D32" s="117" t="str">
        <f t="shared" ca="1" si="1"/>
        <v xml:space="preserve">Table 5.3: Drivers of vehicles killed in road traffic accidents reported by the police </v>
      </c>
      <c r="E32" s="117" t="str">
        <f t="shared" ca="1" si="3"/>
        <v>by blood alocohol concentration. Year 2011.</v>
      </c>
      <c r="G32" s="293" t="str">
        <f t="shared" ca="1" si="15"/>
        <v>Tabell 5.3</v>
      </c>
      <c r="H32" s="294" t="str">
        <f t="shared" ca="1" si="12"/>
        <v xml:space="preserve">Dödade förare av motorfordon vid polisrapporterade olyckor efter promillehalt. År 2011.  </v>
      </c>
      <c r="I32" s="294"/>
      <c r="J32" s="293" t="str">
        <f t="shared" ca="1" si="13"/>
        <v>Table 5.3:</v>
      </c>
      <c r="K32" s="294" t="str">
        <f t="shared" ca="1" si="14"/>
        <v>Drivers of vehicles killed in road traffic accidents reported by the police  by blood alocohol concentration. Year 2011.</v>
      </c>
    </row>
    <row r="33" spans="1:11" ht="66.75" customHeight="1">
      <c r="A33" s="118" t="s">
        <v>428</v>
      </c>
      <c r="B33" s="117" t="str">
        <f t="shared" ca="1" si="0"/>
        <v>Tabell 5.4: Dödade förare av motorfordon vid polisrapporterade olyckor efter promillehalt samt</v>
      </c>
      <c r="C33" s="117" t="str">
        <f t="shared" ca="1" si="2"/>
        <v xml:space="preserve"> andel med ottillåten mängd alkohol i blodet. Åren 2006-2012 samt totalt för perioden.</v>
      </c>
      <c r="D33" s="117" t="str">
        <f t="shared" ca="1" si="1"/>
        <v>Table 5.4: Drivers of vehicles killed in road traffic accidents reported by the police by blood alocohol concentration and</v>
      </c>
      <c r="E33" s="117" t="str">
        <f t="shared" ca="1" si="3"/>
        <v xml:space="preserve"> share with too high alcohol blood concentration. Years 2006-2012.</v>
      </c>
      <c r="G33" s="293" t="str">
        <f t="shared" ca="1" si="15"/>
        <v>Tabell 5.4</v>
      </c>
      <c r="H33" s="294" t="str">
        <f t="shared" ca="1" si="12"/>
        <v>Dödade förare av motorfordon vid polisrapporterade olyckor efter promillehalt samt  andel med ottillåten mängd alkohol i blodet. Åren 2006-2012 samt totalt för perioden.</v>
      </c>
      <c r="I33" s="294"/>
      <c r="J33" s="293" t="str">
        <f t="shared" ca="1" si="13"/>
        <v>Table 5.4:</v>
      </c>
      <c r="K33" s="294" t="str">
        <f t="shared" ca="1" si="14"/>
        <v>Drivers of vehicles killed in road traffic accidents reported by the police by blood alocohol concentration and  share with too high alcohol blood concentration. Years 2006-2012.</v>
      </c>
    </row>
    <row r="34" spans="1:11" ht="63.75">
      <c r="A34" s="117" t="s">
        <v>316</v>
      </c>
      <c r="B34" s="117" t="str">
        <f t="shared" ca="1" si="0"/>
        <v xml:space="preserve">Tabell 6.1: Polisrapporterade vägtrafikolyckor med dödlig utgång, svår och lindrig personskada och </v>
      </c>
      <c r="C34" s="117" t="str">
        <f t="shared" ca="1" si="2"/>
        <v>därvid dödade, svårt och lindrigt skadade personer efter skadeföljd. Åren 1960–2011.</v>
      </c>
      <c r="D34" s="117" t="str">
        <f t="shared" ca="1" si="1"/>
        <v xml:space="preserve">Table 6.1: Road traffic accidents with fatal, severe and slight personal injury reported by the police including persons </v>
      </c>
      <c r="E34" s="117" t="str">
        <f t="shared" ca="1" si="3"/>
        <v>killed, severely and slightly injured, by severity of injury. Years 1960–2011.</v>
      </c>
      <c r="G34" s="293" t="str">
        <f t="shared" ref="G34:G39" ca="1" si="16">MID(B34,1,10)</f>
        <v>Tabell 6.1</v>
      </c>
      <c r="H34" s="294" t="str">
        <f ca="1">CONCATENATE(MID(B34,13,200)," ",C34)</f>
        <v>Polisrapporterade vägtrafikolyckor med dödlig utgång, svår och lindrig personskada och  därvid dödade, svårt och lindrigt skadade personer efter skadeföljd. Åren 1960–2011.</v>
      </c>
      <c r="I34" s="294"/>
      <c r="J34" s="293" t="str">
        <f ca="1">MID(D34,1,10)</f>
        <v>Table 6.1:</v>
      </c>
      <c r="K34" s="294" t="str">
        <f ca="1">CONCATENATE(MID(D34,12,200)," ",E34)</f>
        <v>Road traffic accidents with fatal, severe and slight personal injury reported by the police including persons  killed, severely and slightly injured, by severity of injury. Years 1960–2011.</v>
      </c>
    </row>
    <row r="35" spans="1:11" ht="51">
      <c r="A35" s="117" t="s">
        <v>318</v>
      </c>
      <c r="B35" s="117" t="str">
        <f t="shared" ca="1" si="0"/>
        <v>Tabell 6.2: Dödade, svårt och lindrigt skadade personer vid polisrapporterade vägtrafikolyckor fördelade efter</v>
      </c>
      <c r="C35" s="117" t="str">
        <f t="shared" ca="1" si="2"/>
        <v>trafikantgrupp. Åren 1960–2011.</v>
      </c>
      <c r="D35" s="117" t="str">
        <f t="shared" ca="1" si="1"/>
        <v xml:space="preserve">Table 6.2: Persons killed, severely and slightly injured in road traffic accidents reported by the police, by groups </v>
      </c>
      <c r="E35" s="117" t="str">
        <f t="shared" ca="1" si="3"/>
        <v>of road users. Years 1960–2011.</v>
      </c>
      <c r="G35" s="293" t="str">
        <f t="shared" ca="1" si="16"/>
        <v>Tabell 6.2</v>
      </c>
      <c r="H35" s="294" t="str">
        <f ca="1">CONCATENATE(MID(B35,13,200)," ",C35)</f>
        <v>Dödade, svårt och lindrigt skadade personer vid polisrapporterade vägtrafikolyckor fördelade efter trafikantgrupp. Åren 1960–2011.</v>
      </c>
      <c r="I35" s="294"/>
      <c r="J35" s="293" t="str">
        <f ca="1">MID(D35,1,10)</f>
        <v>Table 6.2:</v>
      </c>
      <c r="K35" s="294" t="str">
        <f ca="1">CONCATENATE(MID(D35,12,200)," ",E35)</f>
        <v>Persons killed, severely and slightly injured in road traffic accidents reported by the police, by groups  of road users. Years 1960–2011.</v>
      </c>
    </row>
    <row r="36" spans="1:11" ht="38.25">
      <c r="A36" s="117" t="s">
        <v>319</v>
      </c>
      <c r="B36" s="117" t="str">
        <f t="shared" ca="1" si="0"/>
        <v>Tabell 6.3: Dödade personer vid polisrapporterade vägtrafikolyckor, per län/storstad. Åren 1985 – 2011.</v>
      </c>
      <c r="C36" s="117" t="str">
        <f t="shared" ca="1" si="2"/>
        <v xml:space="preserve"> </v>
      </c>
      <c r="D36" s="117" t="str">
        <f t="shared" ca="1" si="1"/>
        <v>Table 6.3: Persons killed in road traffic accidents reported by the police, by county/city. Years 1985 – 2011.</v>
      </c>
      <c r="E36" s="117" t="str">
        <f t="shared" ca="1" si="3"/>
        <v xml:space="preserve"> </v>
      </c>
      <c r="G36" s="293" t="str">
        <f t="shared" ca="1" si="16"/>
        <v>Tabell 6.3</v>
      </c>
      <c r="H36" s="294" t="str">
        <f ca="1">CONCATENATE(MID(B36,13,200)," ",C36)</f>
        <v xml:space="preserve">Dödade personer vid polisrapporterade vägtrafikolyckor, per län/storstad. Åren 1985 – 2011.  </v>
      </c>
      <c r="I36" s="294"/>
      <c r="J36" s="293" t="str">
        <f ca="1">MID(D36,1,10)</f>
        <v>Table 6.3:</v>
      </c>
      <c r="K36" s="294" t="str">
        <f ca="1">CONCATENATE(MID(D36,12,200)," ",E36)</f>
        <v xml:space="preserve">Persons killed in road traffic accidents reported by the police, by county/city. Years 1985 – 2011.  </v>
      </c>
    </row>
    <row r="37" spans="1:11" ht="51">
      <c r="A37" s="117" t="s">
        <v>320</v>
      </c>
      <c r="B37" s="117" t="str">
        <f t="shared" ca="1" si="0"/>
        <v>Tabell 6.4: Dödade personer vid polisrapporterade vägtrafikolyckor, antal dödade per 100 000 invånare och per län/storstad. Åren 1985–2011.</v>
      </c>
      <c r="C37" s="117" t="str">
        <f t="shared" ca="1" si="2"/>
        <v xml:space="preserve"> </v>
      </c>
      <c r="D37" s="117" t="str">
        <f t="shared" ca="1" si="1"/>
        <v>Table 6.4: Persons killed in road traffic accidents reported by the police, persons killed per 100 000 inhabitants and by county/city. Years 1985–2011.</v>
      </c>
      <c r="E37" s="117" t="str">
        <f t="shared" ca="1" si="3"/>
        <v xml:space="preserve"> </v>
      </c>
      <c r="G37" s="293" t="str">
        <f t="shared" ca="1" si="16"/>
        <v>Tabell 6.4</v>
      </c>
      <c r="H37" s="294" t="str">
        <f ca="1">CONCATENATE(MID(B37,13,200)," ",C37)</f>
        <v xml:space="preserve">Dödade personer vid polisrapporterade vägtrafikolyckor, antal dödade per 100 000 invånare och per län/storstad. Åren 1985–2011.  </v>
      </c>
      <c r="I37" s="294"/>
      <c r="J37" s="293" t="str">
        <f ca="1">MID(D37,1,10)</f>
        <v>Table 6.4:</v>
      </c>
      <c r="K37" s="294" t="str">
        <f ca="1">CONCATENATE(MID(D37,12,200)," ",E37)</f>
        <v xml:space="preserve">Persons killed in road traffic accidents reported by the police, persons killed per 100 000 inhabitants and by county/city. Years 1985–2011.  </v>
      </c>
    </row>
    <row r="38" spans="1:11" ht="51">
      <c r="A38" s="117" t="s">
        <v>332</v>
      </c>
      <c r="B38" s="117" t="str">
        <f t="shared" ca="1" si="0"/>
        <v>Tabell 6.5: Dödade personer vid polisrapporterade vägtrafikolyckor efter kön, årstid, del av vecka och del av dygn. År 1985–2011.</v>
      </c>
      <c r="C38" s="117" t="str">
        <f t="shared" ca="1" si="2"/>
        <v xml:space="preserve"> </v>
      </c>
      <c r="D38" s="117" t="str">
        <f t="shared" ca="1" si="1"/>
        <v>Table 6.5: Persons killed in road traffic accidents reported by the police by sex, time of year, time of week and time of day. Years 1985–2011.</v>
      </c>
      <c r="E38" s="117" t="str">
        <f t="shared" ca="1" si="3"/>
        <v xml:space="preserve"> </v>
      </c>
      <c r="G38" s="293" t="str">
        <f t="shared" ca="1" si="16"/>
        <v>Tabell 6.5</v>
      </c>
      <c r="H38" s="294" t="str">
        <f ca="1">CONCATENATE(MID(B38,13,200)," ",C38)</f>
        <v xml:space="preserve">Dödade personer vid polisrapporterade vägtrafikolyckor efter kön, årstid, del av vecka och del av dygn. År 1985–2011.  </v>
      </c>
      <c r="I38" s="294"/>
      <c r="J38" s="293" t="str">
        <f ca="1">MID(D38,1,10)</f>
        <v>Table 6.5:</v>
      </c>
      <c r="K38" s="294" t="str">
        <f ca="1">CONCATENATE(MID(D38,12,200)," ",E38)</f>
        <v xml:space="preserve">Persons killed in road traffic accidents reported by the police by sex, time of year, time of week and time of day. Years 1985–2011.  </v>
      </c>
    </row>
    <row r="39" spans="1:11" ht="69" customHeight="1">
      <c r="A39" s="117" t="s">
        <v>429</v>
      </c>
      <c r="B39" s="117" t="str">
        <f t="shared" ca="1" si="0"/>
        <v xml:space="preserve">Tabell 6.6: Dödade personer vid polisrapporterade vägtrafikolyckor efter åldersgrupp samt risk uttryckt som antal dödade </v>
      </c>
      <c r="C39" s="117" t="str">
        <f t="shared" ca="1" si="2"/>
        <v>per 100 000 invånare i samma grupp. Åren 1985 – 2011.</v>
      </c>
      <c r="D39" s="117" t="str">
        <f t="shared" ca="1" si="1"/>
        <v>Table 6.6: Persons killed in road traffic accidents reported by the police by age group and  risk expressed as number of killed persons</v>
      </c>
      <c r="E39" s="117" t="str">
        <f t="shared" ca="1" si="3"/>
        <v>by 100 000 inhabitants in the same age group. Years 1985 – 2011.</v>
      </c>
      <c r="G39" s="293" t="str">
        <f t="shared" ca="1" si="16"/>
        <v>Tabell 6.6</v>
      </c>
      <c r="H39" s="294" t="str">
        <f t="shared" ref="H39:H41" ca="1" si="17">CONCATENATE(MID(B39,13,200)," ",C39)</f>
        <v>Dödade personer vid polisrapporterade vägtrafikolyckor efter åldersgrupp samt risk uttryckt som antal dödade  per 100 000 invånare i samma grupp. Åren 1985 – 2011.</v>
      </c>
      <c r="I39" s="294"/>
      <c r="J39" s="293" t="str">
        <f t="shared" ref="J39:J41" ca="1" si="18">MID(D39,1,10)</f>
        <v>Table 6.6:</v>
      </c>
      <c r="K39" s="294" t="str">
        <f t="shared" ref="K39:K41" ca="1" si="19">CONCATENATE(MID(D39,12,200)," ",E39)</f>
        <v>Persons killed in road traffic accidents reported by the police by age group and  risk expressed as number of killed persons by 100 000 inhabitants in the same age group. Years 1985 – 2011.</v>
      </c>
    </row>
    <row r="40" spans="1:11" ht="37.5" customHeight="1">
      <c r="A40" s="117" t="s">
        <v>430</v>
      </c>
      <c r="B40" s="117" t="str">
        <f t="shared" ca="1" si="0"/>
        <v>Tabell 7.1: Dödade personer i vägtrafikolyckor inom EU 27. Åren 1991–2010, preliminär utveckling till 2011 samt utveckling 2010–2011 (preliminärt).</v>
      </c>
      <c r="C40" s="117" t="str">
        <f t="shared" ca="1" si="2"/>
        <v xml:space="preserve"> </v>
      </c>
      <c r="D40" s="117" t="str">
        <f t="shared" ca="1" si="1"/>
        <v>Table 7.1: Persons killed in road traffic accidents in EU 27. Years 1991–2010, provisional change to 2011 and development 2010–2011 (provisional).</v>
      </c>
      <c r="E40" s="117">
        <f t="shared" ca="1" si="3"/>
        <v>0</v>
      </c>
      <c r="G40" s="293" t="str">
        <f t="shared" ref="G40:G41" ca="1" si="20">MID(B40,1,10)</f>
        <v>Tabell 7.1</v>
      </c>
      <c r="H40" s="294" t="str">
        <f t="shared" ca="1" si="17"/>
        <v xml:space="preserve">Dödade personer i vägtrafikolyckor inom EU 27. Åren 1991–2010, preliminär utveckling till 2011 samt utveckling 2010–2011 (preliminärt).  </v>
      </c>
      <c r="I40" s="294"/>
      <c r="J40" s="293" t="str">
        <f t="shared" ca="1" si="18"/>
        <v>Table 7.1:</v>
      </c>
      <c r="K40" s="294" t="str">
        <f t="shared" ca="1" si="19"/>
        <v>Persons killed in road traffic accidents in EU 27. Years 1991–2010, provisional change to 2011 and development 2010–2011 (provisional). 0</v>
      </c>
    </row>
    <row r="41" spans="1:11" ht="38.25">
      <c r="A41" s="117" t="s">
        <v>431</v>
      </c>
      <c r="B41" s="117" t="str">
        <f t="shared" ca="1" si="0"/>
        <v>Tabell 7.2: Dödade personer i vägtrafikolyckor per miljon invånare inom EU 27. Åren 1991 – 2011.</v>
      </c>
      <c r="C41" s="117" t="str">
        <f t="shared" ca="1" si="2"/>
        <v xml:space="preserve"> </v>
      </c>
      <c r="D41" s="117" t="str">
        <f t="shared" ca="1" si="1"/>
        <v>Table 7.2: Persons killed in road traffic accidents per million inhabitants in EU 27. Years 1991 – 2011.</v>
      </c>
      <c r="E41" s="117" t="str">
        <f t="shared" ca="1" si="3"/>
        <v xml:space="preserve"> </v>
      </c>
      <c r="G41" s="293" t="str">
        <f t="shared" ca="1" si="20"/>
        <v>Tabell 7.2</v>
      </c>
      <c r="H41" s="294" t="str">
        <f t="shared" ca="1" si="17"/>
        <v xml:space="preserve">Dödade personer i vägtrafikolyckor per miljon invånare inom EU 27. Åren 1991 – 2011.  </v>
      </c>
      <c r="I41" s="294"/>
      <c r="J41" s="293" t="str">
        <f t="shared" ca="1" si="18"/>
        <v>Table 7.2:</v>
      </c>
      <c r="K41" s="294" t="str">
        <f t="shared" ca="1" si="19"/>
        <v xml:space="preserve">Persons killed in road traffic accidents per million inhabitants in EU 27. Years 1991 – 2011.  </v>
      </c>
    </row>
    <row r="42" spans="1:11" ht="51">
      <c r="A42" s="117" t="s">
        <v>599</v>
      </c>
      <c r="B42" s="117" t="str">
        <f t="shared" ca="1" si="0"/>
        <v>Tabell 7.3: Dödade personer vid polisrapporterade vägtrafikolyckor samt antal per 100 000 invånare,</v>
      </c>
      <c r="C42" s="117" t="str">
        <f t="shared" ca="1" si="2"/>
        <v xml:space="preserve"> per land i Norden. Åren 1950 – 2011.</v>
      </c>
      <c r="D42" s="117" t="str">
        <f t="shared" ca="1" si="1"/>
        <v>Table 7.3: Persons killed in road traffic accidents reported by the police and number per 100 000 inhabitants,</v>
      </c>
      <c r="E42" s="117" t="str">
        <f t="shared" ca="1" si="3"/>
        <v>in the Nordic countries. Years 1950 – 2011.</v>
      </c>
      <c r="G42" s="293" t="str">
        <f t="shared" ref="G42" ca="1" si="21">MID(B42,1,10)</f>
        <v>Tabell 7.3</v>
      </c>
      <c r="H42" s="294" t="str">
        <f t="shared" ref="H42" ca="1" si="22">CONCATENATE(MID(B42,13,200)," ",C42)</f>
        <v>Dödade personer vid polisrapporterade vägtrafikolyckor samt antal per 100 000 invånare,  per land i Norden. Åren 1950 – 2011.</v>
      </c>
      <c r="I42" s="294"/>
      <c r="J42" s="293" t="str">
        <f t="shared" ref="J42" ca="1" si="23">MID(D42,1,10)</f>
        <v>Table 7.3:</v>
      </c>
      <c r="K42" s="294" t="str">
        <f t="shared" ref="K42" ca="1" si="24">CONCATENATE(MID(D42,12,200)," ",E42)</f>
        <v>Persons killed in road traffic accidents reported by the police and number per 100 000 inhabitants, in the Nordic countries. Years 1950 – 2011.</v>
      </c>
    </row>
  </sheetData>
  <mergeCells count="3">
    <mergeCell ref="D13:D14"/>
    <mergeCell ref="A13:A14"/>
    <mergeCell ref="B13:B14"/>
  </mergeCells>
  <hyperlinks>
    <hyperlink ref="G34" location="'Tabell 4.2'!Utskriftsområde" display="'Tabell 4.2'!Utskriftsområde"/>
    <hyperlink ref="H34" location="'Tabell 4.2'!Utskriftsområde" display="'Tabell 4.2'!Utskriftsområde"/>
    <hyperlink ref="J34" location="'Tabell 4.2'!Utskriftsområde" display="'Tabell 4.2'!Utskriftsområde"/>
    <hyperlink ref="K34" location="'Tabell 4.2'!Utskriftsområde" display="'Tabell 4.2'!Utskriftsområde"/>
    <hyperlink ref="G29" location="'Tabell 4.2'!Utskriftsområde" display="'Tabell 4.2'!Utskriftsområde"/>
    <hyperlink ref="H29" location="'Tabell 4.2'!Utskriftsområde" display="'Tabell 4.2'!Utskriftsområde"/>
    <hyperlink ref="J29" location="'Tabell 4.2'!Utskriftsområde" display="'Tabell 4.2'!Utskriftsområde"/>
    <hyperlink ref="K29" location="'Tabell 4.2'!Utskriftsområde" display="'Tabell 4.2'!Utskriftsområde"/>
    <hyperlink ref="G16" location="'Tabell 4.2'!Utskriftsområde" display="'Tabell 4.2'!Utskriftsområde"/>
    <hyperlink ref="G17" location="'Tabell 4.2'!Utskriftsområde" display="'Tabell 4.2'!Utskriftsområde"/>
    <hyperlink ref="G18" location="'Tabell 4.2'!Utskriftsområde" display="'Tabell 4.2'!Utskriftsområde"/>
    <hyperlink ref="G19" location="'Tabell 4.2'!Utskriftsområde" display="'Tabell 4.2'!Utskriftsområde"/>
    <hyperlink ref="G28" location="'Tabell 4.2'!Utskriftsområde" display="'Tabell 4.2'!Utskriftsområde"/>
    <hyperlink ref="H17" location="'Tabell 4.2'!Utskriftsområde" display="'Tabell 4.2'!Utskriftsområde"/>
    <hyperlink ref="H18" location="'Tabell 4.2'!Utskriftsområde" display="'Tabell 4.2'!Utskriftsområde"/>
    <hyperlink ref="H19" location="'Tabell 4.2'!Utskriftsområde" display="'Tabell 4.2'!Utskriftsområde"/>
    <hyperlink ref="H28" location="'Tabell 4.2'!Utskriftsområde" display="'Tabell 4.2'!Utskriftsområde"/>
    <hyperlink ref="J17" location="'Tabell 4.2'!Utskriftsområde" display="'Tabell 4.2'!Utskriftsområde"/>
    <hyperlink ref="J18" location="'Tabell 4.2'!Utskriftsområde" display="'Tabell 4.2'!Utskriftsområde"/>
    <hyperlink ref="J19" location="'Tabell 4.2'!Utskriftsområde" display="'Tabell 4.2'!Utskriftsområde"/>
    <hyperlink ref="J28" location="'Tabell 4.2'!Utskriftsområde" display="'Tabell 4.2'!Utskriftsområde"/>
    <hyperlink ref="K16" location="'Tabell 4.2'!Utskriftsområde" display="'Tabell 4.2'!Utskriftsområde"/>
    <hyperlink ref="K17" location="'Tabell 4.2'!Utskriftsområde" display="'Tabell 4.2'!Utskriftsområde"/>
    <hyperlink ref="K18" location="'Tabell 4.2'!Utskriftsområde" display="'Tabell 4.2'!Utskriftsområde"/>
    <hyperlink ref="K19" location="'Tabell 4.2'!Utskriftsområde" display="'Tabell 4.2'!Utskriftsområde"/>
    <hyperlink ref="K28" location="'Tabell 4.2'!Utskriftsområde" display="'Tabell 4.2'!Utskriftsområde"/>
    <hyperlink ref="G35" location="'Tabell 4.2'!Utskriftsområde" display="'Tabell 4.2'!Utskriftsområde"/>
    <hyperlink ref="H35" location="'Tabell 4.2'!Utskriftsområde" display="'Tabell 4.2'!Utskriftsområde"/>
    <hyperlink ref="J35" location="'Tabell 4.2'!Utskriftsområde" display="'Tabell 4.2'!Utskriftsområde"/>
    <hyperlink ref="K35" location="'Tabell 4.2'!Utskriftsområde" display="'Tabell 4.2'!Utskriftsområde"/>
    <hyperlink ref="G36" location="'Tabell 4.2'!Utskriftsområde" display="'Tabell 4.2'!Utskriftsområde"/>
    <hyperlink ref="H36" location="'Tabell 4.2'!Utskriftsområde" display="'Tabell 4.2'!Utskriftsområde"/>
    <hyperlink ref="J36" location="'Tabell 4.2'!Utskriftsområde" display="'Tabell 4.2'!Utskriftsområde"/>
    <hyperlink ref="K36" location="'Tabell 4.2'!Utskriftsområde" display="'Tabell 4.2'!Utskriftsområde"/>
    <hyperlink ref="G37" location="'Tabell 4.2'!Utskriftsområde" display="'Tabell 4.2'!Utskriftsområde"/>
    <hyperlink ref="H37" location="'Tabell 4.2'!Utskriftsområde" display="'Tabell 4.2'!Utskriftsområde"/>
    <hyperlink ref="J37" location="'Tabell 4.2'!Utskriftsområde" display="'Tabell 4.2'!Utskriftsområde"/>
    <hyperlink ref="K37" location="'Tabell 4.2'!Utskriftsområde" display="'Tabell 4.2'!Utskriftsområde"/>
    <hyperlink ref="G38" location="'Tabell 4.2'!Utskriftsområde" display="'Tabell 4.2'!Utskriftsområde"/>
    <hyperlink ref="H38" location="'Tabell 4.2'!Utskriftsområde" display="'Tabell 4.2'!Utskriftsområde"/>
    <hyperlink ref="J38" location="'Tabell 4.2'!Utskriftsområde" display="'Tabell 4.2'!Utskriftsområde"/>
    <hyperlink ref="K38" location="'Tabell 4.2'!Utskriftsområde" display="'Tabell 4.2'!Utskriftsområde"/>
    <hyperlink ref="G20" location="'Tabell 4.2'!Utskriftsområde" display="'Tabell 4.2'!Utskriftsområde"/>
    <hyperlink ref="G21" location="'Tabell 4.2'!Utskriftsområde" display="'Tabell 4.2'!Utskriftsområde"/>
    <hyperlink ref="G22" location="'Tabell 4.2'!Utskriftsområde" display="'Tabell 4.2'!Utskriftsområde"/>
    <hyperlink ref="G23" location="'Tabell 4.2'!Utskriftsområde" display="'Tabell 4.2'!Utskriftsområde"/>
    <hyperlink ref="H20" location="'Tabell 4.2'!Utskriftsområde" display="'Tabell 4.2'!Utskriftsområde"/>
    <hyperlink ref="H21" location="'Tabell 4.2'!Utskriftsområde" display="'Tabell 4.2'!Utskriftsområde"/>
    <hyperlink ref="H22" location="'Tabell 4.2'!Utskriftsområde" display="'Tabell 4.2'!Utskriftsområde"/>
    <hyperlink ref="H23" location="'Tabell 4.2'!Utskriftsområde" display="'Tabell 4.2'!Utskriftsområde"/>
    <hyperlink ref="J20" location="'Tabell 4.2'!Utskriftsområde" display="'Tabell 4.2'!Utskriftsområde"/>
    <hyperlink ref="J21" location="'Tabell 4.2'!Utskriftsområde" display="'Tabell 4.2'!Utskriftsområde"/>
    <hyperlink ref="J22" location="'Tabell 4.2'!Utskriftsområde" display="'Tabell 4.2'!Utskriftsområde"/>
    <hyperlink ref="J23" location="'Tabell 4.2'!Utskriftsområde" display="'Tabell 4.2'!Utskriftsområde"/>
    <hyperlink ref="K20" location="'Tabell 4.2'!Utskriftsområde" display="'Tabell 4.2'!Utskriftsområde"/>
    <hyperlink ref="K21" location="'Tabell 4.2'!Utskriftsområde" display="'Tabell 4.2'!Utskriftsområde"/>
    <hyperlink ref="K22" location="'Tabell 4.2'!Utskriftsområde" display="'Tabell 4.2'!Utskriftsområde"/>
    <hyperlink ref="K23" location="'Tabell 4.2'!Utskriftsområde" display="'Tabell 4.2'!Utskriftsområde"/>
    <hyperlink ref="G24" location="'Tabell 4.2'!Utskriftsområde" display="'Tabell 4.2'!Utskriftsområde"/>
    <hyperlink ref="H24" location="'Tabell 4.2'!Utskriftsområde" display="'Tabell 4.2'!Utskriftsområde"/>
    <hyperlink ref="J24" location="'Tabell 4.2'!Utskriftsområde" display="'Tabell 4.2'!Utskriftsområde"/>
    <hyperlink ref="K24" location="'Tabell 4.2'!Utskriftsområde" display="'Tabell 4.2'!Utskriftsområde"/>
    <hyperlink ref="G25" location="'Tabell 4.2'!Utskriftsområde" display="'Tabell 4.2'!Utskriftsområde"/>
    <hyperlink ref="G26" location="'Tabell 4.2'!Utskriftsområde" display="'Tabell 4.2'!Utskriftsområde"/>
    <hyperlink ref="G27" location="'Tabell 4.2'!Utskriftsområde" display="'Tabell 4.2'!Utskriftsområde"/>
    <hyperlink ref="H25" location="'Tabell 4.2'!Utskriftsområde" display="'Tabell 4.2'!Utskriftsområde"/>
    <hyperlink ref="H26" location="'Tabell 4.2'!Utskriftsområde" display="'Tabell 4.2'!Utskriftsområde"/>
    <hyperlink ref="H27" location="'Tabell 4.2'!Utskriftsområde" display="'Tabell 4.2'!Utskriftsområde"/>
    <hyperlink ref="J25" location="'Tabell 4.2'!Utskriftsområde" display="'Tabell 4.2'!Utskriftsområde"/>
    <hyperlink ref="J26" location="'Tabell 4.2'!Utskriftsområde" display="'Tabell 4.2'!Utskriftsområde"/>
    <hyperlink ref="J27" location="'Tabell 4.2'!Utskriftsområde" display="'Tabell 4.2'!Utskriftsområde"/>
    <hyperlink ref="K25" location="'Tabell 4.2'!Utskriftsområde" display="'Tabell 4.2'!Utskriftsområde"/>
    <hyperlink ref="K26" location="'Tabell 4.2'!Utskriftsområde" display="'Tabell 4.2'!Utskriftsområde"/>
    <hyperlink ref="K27" location="'Tabell 4.2'!Utskriftsområde" display="'Tabell 4.2'!Utskriftsområde"/>
    <hyperlink ref="G30" location="'Tabell 4.2'!Utskriftsområde" display="'Tabell 4.2'!Utskriftsområde"/>
    <hyperlink ref="G31" location="'Tabell 4.2'!Utskriftsområde" display="'Tabell 4.2'!Utskriftsområde"/>
    <hyperlink ref="G32" location="'Tabell 4.2'!Utskriftsområde" display="'Tabell 4.2'!Utskriftsområde"/>
    <hyperlink ref="G33" location="'Tabell 4.2'!Utskriftsområde" display="'Tabell 4.2'!Utskriftsområde"/>
    <hyperlink ref="H30" location="'Tabell 4.2'!Utskriftsområde" display="'Tabell 4.2'!Utskriftsområde"/>
    <hyperlink ref="H31" location="'Tabell 4.2'!Utskriftsområde" display="'Tabell 4.2'!Utskriftsområde"/>
    <hyperlink ref="H32" location="'Tabell 4.2'!Utskriftsområde" display="'Tabell 4.2'!Utskriftsområde"/>
    <hyperlink ref="H33" location="'Tabell 4.2'!Utskriftsområde" display="'Tabell 4.2'!Utskriftsområde"/>
    <hyperlink ref="J30" location="'Tabell 4.2'!Utskriftsområde" display="'Tabell 4.2'!Utskriftsområde"/>
    <hyperlink ref="J31" location="'Tabell 4.2'!Utskriftsområde" display="'Tabell 4.2'!Utskriftsområde"/>
    <hyperlink ref="J32" location="'Tabell 4.2'!Utskriftsområde" display="'Tabell 4.2'!Utskriftsområde"/>
    <hyperlink ref="J33" location="'Tabell 4.2'!Utskriftsområde" display="'Tabell 4.2'!Utskriftsområde"/>
    <hyperlink ref="K30" location="'Tabell 4.2'!Utskriftsområde" display="'Tabell 4.2'!Utskriftsområde"/>
    <hyperlink ref="K31" location="'Tabell 4.2'!Utskriftsområde" display="'Tabell 4.2'!Utskriftsområde"/>
    <hyperlink ref="K32" location="'Tabell 4.2'!Utskriftsområde" display="'Tabell 4.2'!Utskriftsområde"/>
    <hyperlink ref="K33" location="'Tabell 4.2'!Utskriftsområde" display="'Tabell 4.2'!Utskriftsområde"/>
    <hyperlink ref="G40" location="'Tabell 4.2'!Utskriftsområde" display="'Tabell 4.2'!Utskriftsområde"/>
    <hyperlink ref="G41" location="'Tabell 4.2'!Utskriftsområde" display="'Tabell 4.2'!Utskriftsområde"/>
    <hyperlink ref="H39" location="'Tabell 4.2'!Utskriftsområde" display="'Tabell 4.2'!Utskriftsområde"/>
    <hyperlink ref="H40" location="'Tabell 4.2'!Utskriftsområde" display="'Tabell 4.2'!Utskriftsområde"/>
    <hyperlink ref="H41" location="'Tabell 4.2'!Utskriftsområde" display="'Tabell 4.2'!Utskriftsområde"/>
    <hyperlink ref="J39" location="'Tabell 4.2'!Utskriftsområde" display="'Tabell 4.2'!Utskriftsområde"/>
    <hyperlink ref="J40" location="'Tabell 4.2'!Utskriftsområde" display="'Tabell 4.2'!Utskriftsområde"/>
    <hyperlink ref="J41" location="'Tabell 4.2'!Utskriftsområde" display="'Tabell 4.2'!Utskriftsområde"/>
    <hyperlink ref="K39" location="'Tabell 4.2'!Utskriftsområde" display="'Tabell 4.2'!Utskriftsområde"/>
    <hyperlink ref="K40" location="'Tabell 4.2'!Utskriftsområde" display="'Tabell 4.2'!Utskriftsområde"/>
    <hyperlink ref="K41" location="'Tabell 4.2'!Utskriftsområde" display="'Tabell 4.2'!Utskriftsområde"/>
    <hyperlink ref="G17:K17" location="'1.2'!A1" display="'1.2'!A1"/>
    <hyperlink ref="G18:K18" location="'1.3'!A1" display="'1.3'!A1"/>
    <hyperlink ref="G30:K30" location="'5.1'!A1" display="'5.1'!A1"/>
    <hyperlink ref="G31:K31" location="'5.2'!A1" display="'5.2'!A1"/>
    <hyperlink ref="G32:K32" location="'5.3'!A1" display="'5.3'!A1"/>
    <hyperlink ref="G33:K33" location="'5.4'!A1" display="'5.4'!A1"/>
    <hyperlink ref="G34:K34" location="'6.1'!A1" display="'6.1'!A1"/>
    <hyperlink ref="G35:K35" location="'6.2'!A1" display="'6.2'!A1"/>
    <hyperlink ref="G36:K36" location="'6.3'!A1" display="'6.3'!A1"/>
    <hyperlink ref="G37:K37" location="'6.4'!A1" display="'6.4'!A1"/>
    <hyperlink ref="G38:K38" location="'6.5'!A1" display="'6.5'!A1"/>
    <hyperlink ref="G40:K40" location="'7.1'!A1" display="'7.1'!A1"/>
    <hyperlink ref="G41:K41" location="'7.2'!A1" display="'7.2'!A1"/>
    <hyperlink ref="G19:K19" location="'1.4'!A1" display="'1.4'!A1"/>
    <hyperlink ref="G20:K20" location="'1.5'!A1" display="'1.5'!A1"/>
    <hyperlink ref="G21:K21" location="'2.1'!A1" display="'2.1'!A1"/>
    <hyperlink ref="G22:K22" location="'2.2'!A1" display="'2.2'!A1"/>
    <hyperlink ref="G23:K23" location="'2.3'!A1" display="'2.3'!A1"/>
    <hyperlink ref="G24:K24" location="'2.4'!A1" display="'2.4'!A1"/>
    <hyperlink ref="G25:K25" location="'3.1'!A1" display="'3.1'!A1"/>
    <hyperlink ref="G26:K26" location="'3.2'!A1" display="'3.2'!A1"/>
    <hyperlink ref="G27:K27" location="'3.3'!A1" display="'3.3'!A1"/>
    <hyperlink ref="G28:K28" location="'4.1'!A1" display="'4.1'!A1"/>
    <hyperlink ref="G29:K29" location="'4.2'!A1" display="'4.2'!A1"/>
    <hyperlink ref="G15" location="'1.1'!A1" display="'1.1'!A1"/>
    <hyperlink ref="H16" location="'Tabell 4.2'!Utskriftsområde" display="'Tabell 4.2'!Utskriftsområde"/>
    <hyperlink ref="H15" location="'Tabell 4.2'!Utskriftsområde" display="'Tabell 4.2'!Utskriftsområde"/>
    <hyperlink ref="G16:K16" location="'1.1'!A1" display="'1.1'!A1"/>
    <hyperlink ref="J16" location="'Tabell 4.2'!Utskriftsområde" display="'Tabell 4.2'!Utskriftsområde"/>
    <hyperlink ref="J15" location="'Tabell 4.2'!Utskriftsområde" display="'Tabell 4.2'!Utskriftsområde"/>
    <hyperlink ref="K15" location="'1.1'!A1" display="'1.1'!A1"/>
    <hyperlink ref="G39" location="'6.5'!A1" display="'6.5'!A1"/>
    <hyperlink ref="G42" location="'Tabell 4.2'!Utskriftsområde" display="'Tabell 4.2'!Utskriftsområde"/>
    <hyperlink ref="H42" location="'Tabell 4.2'!Utskriftsområde" display="'Tabell 4.2'!Utskriftsområde"/>
    <hyperlink ref="J42" location="'Tabell 4.2'!Utskriftsområde" display="'Tabell 4.2'!Utskriftsområde"/>
    <hyperlink ref="K42" location="'Tabell 4.2'!Utskriftsområde" display="'Tabell 4.2'!Utskriftsområde"/>
    <hyperlink ref="G42:K42" location="'7.2'!A1" display="'7.2'!A1"/>
    <hyperlink ref="G15:K15" location="'0.0'!A1" display="'0.0'!A1"/>
  </hyperlinks>
  <pageMargins left="0.74803149606299213" right="0.74803149606299213" top="0.98425196850393704" bottom="0.98425196850393704" header="0.51181102362204722" footer="0.51181102362204722"/>
  <pageSetup paperSize="9" scale="73"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dimension ref="A1:Q37"/>
  <sheetViews>
    <sheetView topLeftCell="A13" zoomScaleNormal="100" workbookViewId="0">
      <selection activeCell="L40" sqref="L40"/>
    </sheetView>
  </sheetViews>
  <sheetFormatPr defaultColWidth="9.140625" defaultRowHeight="12"/>
  <cols>
    <col min="1" max="1" width="17.42578125" style="72" customWidth="1"/>
    <col min="2" max="2" width="5" style="72" customWidth="1"/>
    <col min="3" max="3" width="13.85546875" style="72" customWidth="1"/>
    <col min="4" max="4" width="10.140625" style="72" customWidth="1"/>
    <col min="5" max="5" width="1.28515625" style="72" customWidth="1"/>
    <col min="6" max="6" width="10.140625" style="72" customWidth="1"/>
    <col min="7" max="7" width="1.28515625" style="72" customWidth="1"/>
    <col min="8" max="8" width="7.28515625" style="72" customWidth="1"/>
    <col min="9" max="9" width="1.28515625" style="72" customWidth="1"/>
    <col min="10" max="10" width="12.7109375" style="72" customWidth="1"/>
    <col min="11" max="11" width="1.28515625" style="72" customWidth="1"/>
    <col min="12" max="12" width="9.28515625" style="72" customWidth="1"/>
    <col min="13" max="13" width="9.28515625" style="71" customWidth="1"/>
    <col min="14" max="14" width="15.140625" style="71" customWidth="1"/>
    <col min="15" max="15" width="14.42578125" style="71" customWidth="1"/>
    <col min="16" max="16" width="9.140625" style="71" customWidth="1"/>
    <col min="17" max="16384" width="9.140625" style="71"/>
  </cols>
  <sheetData>
    <row r="1" spans="1:17" s="70" customFormat="1" ht="11.25" customHeight="1">
      <c r="A1" s="76" t="s">
        <v>638</v>
      </c>
      <c r="B1" s="76"/>
      <c r="C1" s="76"/>
      <c r="D1" s="76"/>
      <c r="E1" s="76"/>
      <c r="F1" s="76"/>
      <c r="G1" s="76"/>
      <c r="H1" s="76"/>
      <c r="I1" s="76"/>
      <c r="J1" s="76"/>
      <c r="K1" s="76"/>
      <c r="L1" s="76"/>
    </row>
    <row r="2" spans="1:17" s="70" customFormat="1" ht="11.25" hidden="1" customHeight="1">
      <c r="A2" s="76" t="s">
        <v>317</v>
      </c>
      <c r="B2" s="76"/>
      <c r="C2" s="76"/>
      <c r="D2" s="76"/>
      <c r="E2" s="76"/>
      <c r="F2" s="76"/>
      <c r="G2" s="76"/>
      <c r="H2" s="76"/>
      <c r="I2" s="76"/>
      <c r="J2" s="76"/>
      <c r="K2" s="76"/>
      <c r="L2" s="76"/>
    </row>
    <row r="3" spans="1:17" s="70" customFormat="1" ht="12.75" customHeight="1">
      <c r="A3" s="77" t="s">
        <v>538</v>
      </c>
      <c r="B3" s="76"/>
      <c r="C3" s="76"/>
      <c r="D3" s="76"/>
      <c r="E3" s="76"/>
      <c r="F3" s="76"/>
      <c r="G3" s="76"/>
      <c r="H3" s="76"/>
      <c r="I3" s="76"/>
      <c r="J3" s="76"/>
      <c r="K3" s="76"/>
      <c r="L3" s="76"/>
    </row>
    <row r="4" spans="1:17" s="70" customFormat="1" ht="12.75" customHeight="1">
      <c r="A4" s="77" t="s">
        <v>697</v>
      </c>
      <c r="B4" s="76"/>
      <c r="C4" s="76"/>
      <c r="D4" s="76"/>
      <c r="E4" s="76"/>
      <c r="F4" s="76"/>
      <c r="G4" s="76"/>
      <c r="H4" s="76"/>
      <c r="I4" s="76"/>
      <c r="J4" s="76"/>
      <c r="K4" s="76"/>
      <c r="L4" s="76"/>
    </row>
    <row r="5" spans="1:17" ht="12.75" customHeight="1">
      <c r="A5" s="258"/>
      <c r="B5" s="258"/>
      <c r="C5" s="258"/>
      <c r="D5" s="258"/>
      <c r="E5" s="258"/>
      <c r="F5" s="258"/>
      <c r="G5" s="258"/>
      <c r="H5" s="258"/>
      <c r="I5" s="258"/>
      <c r="J5" s="259"/>
      <c r="K5" s="258"/>
      <c r="L5" s="259"/>
      <c r="M5" s="72"/>
      <c r="N5" s="72"/>
      <c r="O5" s="72"/>
      <c r="P5" s="72"/>
      <c r="Q5" s="72"/>
    </row>
    <row r="6" spans="1:17">
      <c r="A6" s="76" t="s">
        <v>13</v>
      </c>
      <c r="C6" s="76" t="s">
        <v>443</v>
      </c>
      <c r="F6" s="260"/>
      <c r="J6" s="261"/>
      <c r="L6" s="259"/>
      <c r="M6" s="259"/>
      <c r="N6" s="259"/>
      <c r="O6" s="259"/>
      <c r="P6" s="259"/>
      <c r="Q6" s="72"/>
    </row>
    <row r="7" spans="1:17">
      <c r="A7" s="260" t="s">
        <v>19</v>
      </c>
      <c r="C7" s="262" t="s">
        <v>444</v>
      </c>
      <c r="D7" s="258"/>
      <c r="E7" s="258"/>
      <c r="F7" s="258"/>
      <c r="G7" s="258"/>
      <c r="H7" s="258"/>
      <c r="I7" s="258"/>
      <c r="J7" s="258"/>
      <c r="K7" s="258"/>
      <c r="L7" s="259"/>
      <c r="M7" s="259"/>
      <c r="N7" s="259"/>
      <c r="O7" s="259"/>
      <c r="P7" s="259"/>
      <c r="Q7" s="72"/>
    </row>
    <row r="8" spans="1:17">
      <c r="A8" s="76" t="s">
        <v>103</v>
      </c>
      <c r="C8" s="263" t="s">
        <v>153</v>
      </c>
      <c r="D8" s="263" t="s">
        <v>470</v>
      </c>
      <c r="E8" s="263"/>
      <c r="F8" s="263" t="s">
        <v>471</v>
      </c>
      <c r="G8" s="263"/>
      <c r="H8" s="263" t="s">
        <v>472</v>
      </c>
      <c r="I8" s="263"/>
      <c r="J8" s="263" t="s">
        <v>350</v>
      </c>
      <c r="K8" s="263"/>
      <c r="L8" s="264"/>
      <c r="M8" s="264"/>
      <c r="N8" s="264"/>
      <c r="O8" s="264"/>
      <c r="P8" s="265"/>
      <c r="Q8" s="72"/>
    </row>
    <row r="9" spans="1:17">
      <c r="A9" s="266" t="s">
        <v>105</v>
      </c>
      <c r="C9" s="263"/>
      <c r="D9" s="267"/>
      <c r="E9" s="267"/>
      <c r="F9" s="267"/>
      <c r="G9" s="267"/>
      <c r="H9" s="267"/>
      <c r="I9" s="267"/>
      <c r="J9" s="263"/>
      <c r="K9" s="267"/>
      <c r="L9" s="264"/>
      <c r="M9" s="264"/>
      <c r="N9" s="264"/>
      <c r="O9" s="264"/>
      <c r="P9" s="265"/>
      <c r="Q9" s="72"/>
    </row>
    <row r="10" spans="1:17">
      <c r="A10" s="76" t="s">
        <v>448</v>
      </c>
      <c r="B10" s="266"/>
      <c r="C10" s="268" t="s">
        <v>101</v>
      </c>
      <c r="D10" s="269" t="s">
        <v>470</v>
      </c>
      <c r="E10" s="269"/>
      <c r="F10" s="269" t="s">
        <v>471</v>
      </c>
      <c r="G10" s="269"/>
      <c r="H10" s="269" t="s">
        <v>472</v>
      </c>
      <c r="I10" s="269"/>
      <c r="J10" s="268" t="s">
        <v>120</v>
      </c>
      <c r="K10" s="269"/>
      <c r="L10" s="266"/>
      <c r="M10" s="266"/>
      <c r="N10" s="266"/>
      <c r="O10" s="266"/>
      <c r="P10" s="268"/>
      <c r="Q10" s="72"/>
    </row>
    <row r="11" spans="1:17">
      <c r="A11" s="262" t="s">
        <v>104</v>
      </c>
      <c r="B11" s="262"/>
      <c r="C11" s="262"/>
      <c r="D11" s="270"/>
      <c r="E11" s="270"/>
      <c r="F11" s="270"/>
      <c r="G11" s="270"/>
      <c r="H11" s="270"/>
      <c r="I11" s="270"/>
      <c r="J11" s="262"/>
      <c r="K11" s="270"/>
      <c r="L11" s="266"/>
      <c r="M11" s="266"/>
      <c r="N11" s="266"/>
      <c r="O11" s="266"/>
      <c r="P11" s="266"/>
      <c r="Q11" s="260"/>
    </row>
    <row r="12" spans="1:17">
      <c r="L12" s="259"/>
      <c r="M12" s="259"/>
      <c r="N12" s="259"/>
      <c r="O12" s="259"/>
      <c r="P12" s="259"/>
      <c r="Q12" s="72"/>
    </row>
    <row r="13" spans="1:17">
      <c r="A13" s="76" t="s">
        <v>232</v>
      </c>
      <c r="C13" s="271">
        <v>173</v>
      </c>
      <c r="D13" s="271">
        <v>105</v>
      </c>
      <c r="E13" s="417" t="s">
        <v>698</v>
      </c>
      <c r="F13" s="271">
        <v>11</v>
      </c>
      <c r="G13" s="417" t="s">
        <v>698</v>
      </c>
      <c r="H13" s="271">
        <v>25</v>
      </c>
      <c r="I13" s="417" t="s">
        <v>698</v>
      </c>
      <c r="J13" s="213">
        <v>32</v>
      </c>
      <c r="K13" s="417" t="s">
        <v>698</v>
      </c>
      <c r="L13" s="284"/>
      <c r="M13" s="288"/>
      <c r="N13" s="272"/>
      <c r="O13" s="272"/>
      <c r="P13" s="272"/>
      <c r="Q13" s="272"/>
    </row>
    <row r="14" spans="1:17">
      <c r="C14" s="271"/>
      <c r="D14" s="271"/>
      <c r="E14" s="271"/>
      <c r="F14" s="271"/>
      <c r="G14" s="271"/>
      <c r="H14" s="271"/>
      <c r="I14" s="271"/>
      <c r="J14" s="213"/>
      <c r="K14" s="271"/>
      <c r="L14" s="284"/>
      <c r="M14" s="272"/>
      <c r="N14" s="72"/>
      <c r="O14" s="72"/>
      <c r="P14" s="72"/>
      <c r="Q14" s="272"/>
    </row>
    <row r="15" spans="1:17">
      <c r="A15" s="76" t="s">
        <v>13</v>
      </c>
      <c r="C15" s="271"/>
      <c r="D15" s="271"/>
      <c r="E15" s="271"/>
      <c r="F15" s="271"/>
      <c r="G15" s="271"/>
      <c r="H15" s="271"/>
      <c r="I15" s="271"/>
      <c r="J15" s="271"/>
      <c r="K15" s="271"/>
      <c r="L15" s="284"/>
      <c r="M15" s="272"/>
      <c r="N15" s="72"/>
      <c r="O15" s="72"/>
      <c r="P15" s="72"/>
      <c r="Q15" s="272"/>
    </row>
    <row r="16" spans="1:17">
      <c r="A16" s="273" t="s">
        <v>154</v>
      </c>
      <c r="C16" s="271">
        <v>148</v>
      </c>
      <c r="D16" s="271">
        <v>87</v>
      </c>
      <c r="E16" s="417" t="s">
        <v>698</v>
      </c>
      <c r="F16" s="271">
        <v>10</v>
      </c>
      <c r="G16" s="417" t="s">
        <v>698</v>
      </c>
      <c r="H16" s="271">
        <v>23</v>
      </c>
      <c r="I16" s="417" t="s">
        <v>698</v>
      </c>
      <c r="J16" s="213">
        <v>28</v>
      </c>
      <c r="K16" s="417" t="s">
        <v>698</v>
      </c>
      <c r="L16" s="284"/>
      <c r="M16" s="272"/>
      <c r="N16" s="272"/>
      <c r="O16" s="272"/>
      <c r="P16" s="272"/>
      <c r="Q16" s="272"/>
    </row>
    <row r="17" spans="1:17">
      <c r="A17" s="273" t="s">
        <v>155</v>
      </c>
      <c r="C17" s="271">
        <v>25</v>
      </c>
      <c r="D17" s="271">
        <v>18</v>
      </c>
      <c r="E17" s="417" t="s">
        <v>698</v>
      </c>
      <c r="F17" s="278">
        <v>1</v>
      </c>
      <c r="G17" s="417" t="s">
        <v>698</v>
      </c>
      <c r="H17" s="278">
        <v>2</v>
      </c>
      <c r="I17" s="417" t="s">
        <v>698</v>
      </c>
      <c r="J17" s="213">
        <v>4</v>
      </c>
      <c r="K17" s="417" t="s">
        <v>698</v>
      </c>
      <c r="L17" s="284"/>
      <c r="M17" s="272"/>
      <c r="N17" s="272"/>
      <c r="O17" s="272"/>
      <c r="P17" s="272"/>
      <c r="Q17" s="272"/>
    </row>
    <row r="18" spans="1:17">
      <c r="A18" s="274"/>
      <c r="C18" s="271"/>
      <c r="D18" s="271"/>
      <c r="E18" s="271"/>
      <c r="F18" s="271"/>
      <c r="G18" s="271"/>
      <c r="H18" s="271"/>
      <c r="I18" s="271"/>
      <c r="J18" s="213"/>
      <c r="K18" s="271"/>
      <c r="L18" s="284"/>
      <c r="M18" s="272"/>
      <c r="N18" s="72"/>
      <c r="O18" s="72"/>
      <c r="P18" s="72"/>
      <c r="Q18" s="272"/>
    </row>
    <row r="19" spans="1:17">
      <c r="A19" s="76" t="s">
        <v>103</v>
      </c>
      <c r="C19" s="418"/>
      <c r="D19" s="418"/>
      <c r="E19" s="418"/>
      <c r="F19" s="418"/>
      <c r="G19" s="418"/>
      <c r="H19" s="418"/>
      <c r="I19" s="418"/>
      <c r="J19" s="418"/>
      <c r="K19" s="418"/>
      <c r="L19" s="284"/>
      <c r="M19" s="272"/>
      <c r="N19" s="72"/>
      <c r="O19" s="72"/>
      <c r="P19" s="72"/>
      <c r="Q19" s="272"/>
    </row>
    <row r="20" spans="1:17">
      <c r="A20" s="275" t="s">
        <v>473</v>
      </c>
      <c r="C20" s="413">
        <v>1</v>
      </c>
      <c r="D20" s="413" t="s">
        <v>142</v>
      </c>
      <c r="E20" s="417" t="s">
        <v>698</v>
      </c>
      <c r="F20" s="413" t="s">
        <v>142</v>
      </c>
      <c r="G20" s="417" t="s">
        <v>698</v>
      </c>
      <c r="H20" s="413" t="s">
        <v>142</v>
      </c>
      <c r="I20" s="417" t="s">
        <v>698</v>
      </c>
      <c r="J20" s="414">
        <v>1</v>
      </c>
      <c r="K20" s="417" t="s">
        <v>698</v>
      </c>
      <c r="L20" s="284"/>
      <c r="M20" s="272"/>
      <c r="N20" s="276"/>
      <c r="O20" s="272"/>
      <c r="P20" s="272"/>
      <c r="Q20" s="272"/>
    </row>
    <row r="21" spans="1:17">
      <c r="A21" s="277" t="s">
        <v>474</v>
      </c>
      <c r="C21" s="413">
        <v>34</v>
      </c>
      <c r="D21" s="415">
        <v>21</v>
      </c>
      <c r="E21" s="417" t="s">
        <v>698</v>
      </c>
      <c r="F21" s="415">
        <v>4</v>
      </c>
      <c r="G21" s="417" t="s">
        <v>698</v>
      </c>
      <c r="H21" s="415">
        <v>5</v>
      </c>
      <c r="I21" s="417" t="s">
        <v>698</v>
      </c>
      <c r="J21" s="414">
        <v>4</v>
      </c>
      <c r="K21" s="417" t="s">
        <v>698</v>
      </c>
      <c r="L21" s="284"/>
      <c r="M21" s="272"/>
      <c r="N21" s="272"/>
      <c r="O21" s="272"/>
      <c r="P21" s="272"/>
      <c r="Q21" s="272"/>
    </row>
    <row r="22" spans="1:17">
      <c r="A22" s="277" t="s">
        <v>475</v>
      </c>
      <c r="C22" s="413">
        <v>46</v>
      </c>
      <c r="D22" s="415">
        <v>23</v>
      </c>
      <c r="E22" s="417" t="s">
        <v>698</v>
      </c>
      <c r="F22" s="415">
        <v>4</v>
      </c>
      <c r="G22" s="417" t="s">
        <v>698</v>
      </c>
      <c r="H22" s="415">
        <v>14</v>
      </c>
      <c r="I22" s="417" t="s">
        <v>698</v>
      </c>
      <c r="J22" s="414">
        <v>5</v>
      </c>
      <c r="K22" s="417" t="s">
        <v>698</v>
      </c>
      <c r="L22" s="284"/>
      <c r="M22" s="272"/>
      <c r="N22" s="272"/>
      <c r="O22" s="272"/>
      <c r="P22" s="272"/>
      <c r="Q22" s="272"/>
    </row>
    <row r="23" spans="1:17">
      <c r="A23" s="277" t="s">
        <v>476</v>
      </c>
      <c r="C23" s="413">
        <v>51</v>
      </c>
      <c r="D23" s="415">
        <v>39</v>
      </c>
      <c r="E23" s="417" t="s">
        <v>698</v>
      </c>
      <c r="F23" s="413" t="s">
        <v>142</v>
      </c>
      <c r="G23" s="417" t="s">
        <v>698</v>
      </c>
      <c r="H23" s="415">
        <v>6</v>
      </c>
      <c r="I23" s="417" t="s">
        <v>698</v>
      </c>
      <c r="J23" s="414">
        <v>6</v>
      </c>
      <c r="K23" s="417" t="s">
        <v>698</v>
      </c>
      <c r="L23" s="284"/>
      <c r="M23" s="272"/>
      <c r="N23" s="272"/>
      <c r="O23" s="272"/>
      <c r="P23" s="272"/>
      <c r="Q23" s="272"/>
    </row>
    <row r="24" spans="1:17">
      <c r="A24" s="277" t="s">
        <v>477</v>
      </c>
      <c r="C24" s="416">
        <v>20</v>
      </c>
      <c r="D24" s="415">
        <v>12</v>
      </c>
      <c r="E24" s="417" t="s">
        <v>698</v>
      </c>
      <c r="F24" s="415">
        <v>2</v>
      </c>
      <c r="G24" s="417" t="s">
        <v>698</v>
      </c>
      <c r="H24" s="413" t="s">
        <v>142</v>
      </c>
      <c r="I24" s="417" t="s">
        <v>698</v>
      </c>
      <c r="J24" s="414">
        <v>6</v>
      </c>
      <c r="K24" s="417" t="s">
        <v>698</v>
      </c>
      <c r="L24" s="284"/>
      <c r="M24" s="272"/>
      <c r="N24" s="272"/>
      <c r="O24" s="272"/>
      <c r="P24" s="272"/>
      <c r="Q24" s="272"/>
    </row>
    <row r="25" spans="1:17">
      <c r="A25" s="277" t="s">
        <v>478</v>
      </c>
      <c r="C25" s="413">
        <v>21</v>
      </c>
      <c r="D25" s="415">
        <v>10</v>
      </c>
      <c r="E25" s="417" t="s">
        <v>698</v>
      </c>
      <c r="F25" s="415">
        <v>1</v>
      </c>
      <c r="G25" s="417" t="s">
        <v>698</v>
      </c>
      <c r="H25" s="413" t="s">
        <v>142</v>
      </c>
      <c r="I25" s="417" t="s">
        <v>698</v>
      </c>
      <c r="J25" s="414">
        <v>10</v>
      </c>
      <c r="K25" s="417" t="s">
        <v>698</v>
      </c>
      <c r="L25" s="284"/>
      <c r="M25" s="272"/>
      <c r="N25" s="276"/>
      <c r="O25" s="272"/>
      <c r="P25" s="272"/>
      <c r="Q25" s="272"/>
    </row>
    <row r="26" spans="1:17">
      <c r="C26" s="271"/>
      <c r="D26" s="271"/>
      <c r="E26" s="271"/>
      <c r="F26" s="271"/>
      <c r="G26" s="271"/>
      <c r="H26" s="271"/>
      <c r="I26" s="271"/>
      <c r="J26" s="271"/>
      <c r="K26" s="271"/>
      <c r="L26" s="284"/>
      <c r="M26" s="272"/>
      <c r="N26" s="72"/>
      <c r="O26" s="72"/>
      <c r="P26" s="72"/>
      <c r="Q26" s="272"/>
    </row>
    <row r="27" spans="1:17">
      <c r="A27" s="76" t="s">
        <v>448</v>
      </c>
      <c r="B27" s="259"/>
      <c r="C27" s="349"/>
      <c r="D27" s="349"/>
      <c r="E27" s="349"/>
      <c r="F27" s="349"/>
      <c r="G27" s="349"/>
      <c r="H27" s="349"/>
      <c r="I27" s="349"/>
      <c r="J27" s="349"/>
      <c r="K27" s="349"/>
      <c r="L27" s="284"/>
      <c r="M27" s="272"/>
      <c r="N27" s="72"/>
      <c r="O27" s="72"/>
      <c r="P27" s="72"/>
      <c r="Q27" s="272"/>
    </row>
    <row r="28" spans="1:17">
      <c r="A28" s="279" t="s">
        <v>156</v>
      </c>
      <c r="C28" s="271">
        <v>103</v>
      </c>
      <c r="D28" s="278">
        <v>64</v>
      </c>
      <c r="E28" s="417" t="s">
        <v>698</v>
      </c>
      <c r="F28" s="278">
        <v>3</v>
      </c>
      <c r="G28" s="417" t="s">
        <v>698</v>
      </c>
      <c r="H28" s="278">
        <v>13</v>
      </c>
      <c r="I28" s="417" t="s">
        <v>698</v>
      </c>
      <c r="J28" s="213">
        <v>23</v>
      </c>
      <c r="K28" s="417" t="s">
        <v>698</v>
      </c>
      <c r="L28" s="284"/>
      <c r="M28" s="272"/>
      <c r="N28" s="272"/>
      <c r="O28" s="272"/>
      <c r="P28" s="272"/>
      <c r="Q28" s="272"/>
    </row>
    <row r="29" spans="1:17">
      <c r="A29" s="279" t="s">
        <v>158</v>
      </c>
      <c r="C29" s="271">
        <v>13</v>
      </c>
      <c r="D29" s="278">
        <v>7</v>
      </c>
      <c r="E29" s="417" t="s">
        <v>698</v>
      </c>
      <c r="F29" s="278">
        <v>1</v>
      </c>
      <c r="G29" s="417" t="s">
        <v>698</v>
      </c>
      <c r="H29" s="278">
        <v>1</v>
      </c>
      <c r="I29" s="417" t="s">
        <v>698</v>
      </c>
      <c r="J29" s="213">
        <v>4</v>
      </c>
      <c r="K29" s="417" t="s">
        <v>698</v>
      </c>
      <c r="L29" s="284"/>
      <c r="M29" s="272"/>
      <c r="N29" s="276"/>
      <c r="O29" s="272"/>
      <c r="P29" s="272"/>
      <c r="Q29" s="272"/>
    </row>
    <row r="30" spans="1:17">
      <c r="A30" s="279" t="s">
        <v>160</v>
      </c>
      <c r="C30" s="271">
        <v>46</v>
      </c>
      <c r="D30" s="278">
        <v>29</v>
      </c>
      <c r="E30" s="417" t="s">
        <v>698</v>
      </c>
      <c r="F30" s="278">
        <v>4</v>
      </c>
      <c r="G30" s="417" t="s">
        <v>698</v>
      </c>
      <c r="H30" s="278">
        <v>9</v>
      </c>
      <c r="I30" s="417" t="s">
        <v>698</v>
      </c>
      <c r="J30" s="213">
        <v>4</v>
      </c>
      <c r="K30" s="417" t="s">
        <v>698</v>
      </c>
      <c r="L30" s="284"/>
      <c r="M30" s="272"/>
      <c r="N30" s="272"/>
      <c r="O30" s="272"/>
      <c r="P30" s="272"/>
      <c r="Q30" s="272"/>
    </row>
    <row r="31" spans="1:17">
      <c r="A31" s="280" t="s">
        <v>449</v>
      </c>
      <c r="B31" s="258"/>
      <c r="C31" s="281">
        <v>11</v>
      </c>
      <c r="D31" s="282">
        <v>5</v>
      </c>
      <c r="E31" s="419" t="s">
        <v>698</v>
      </c>
      <c r="F31" s="282">
        <v>3</v>
      </c>
      <c r="G31" s="419" t="s">
        <v>698</v>
      </c>
      <c r="H31" s="282">
        <v>2</v>
      </c>
      <c r="I31" s="419" t="s">
        <v>698</v>
      </c>
      <c r="J31" s="352">
        <v>1</v>
      </c>
      <c r="K31" s="419" t="s">
        <v>698</v>
      </c>
      <c r="L31" s="284"/>
      <c r="M31" s="272"/>
      <c r="N31" s="272"/>
      <c r="O31" s="272"/>
      <c r="P31" s="272"/>
      <c r="Q31" s="272"/>
    </row>
    <row r="32" spans="1:17">
      <c r="A32" s="279"/>
      <c r="B32" s="283"/>
      <c r="L32" s="272"/>
      <c r="M32" s="276"/>
      <c r="N32" s="272"/>
      <c r="O32" s="272"/>
      <c r="P32" s="272"/>
      <c r="Q32" s="272"/>
    </row>
    <row r="33" spans="1:12">
      <c r="A33" s="72" t="s">
        <v>450</v>
      </c>
      <c r="B33" s="71"/>
      <c r="C33" s="71"/>
      <c r="D33" s="71"/>
      <c r="E33" s="71"/>
      <c r="F33" s="71"/>
      <c r="G33" s="71"/>
      <c r="H33" s="71"/>
      <c r="I33" s="71"/>
      <c r="J33" s="71"/>
      <c r="K33" s="71"/>
      <c r="L33" s="71"/>
    </row>
    <row r="34" spans="1:12">
      <c r="A34" s="72" t="s">
        <v>451</v>
      </c>
      <c r="B34" s="71"/>
      <c r="C34" s="71"/>
      <c r="D34" s="71"/>
      <c r="E34" s="71"/>
      <c r="F34" s="71"/>
      <c r="G34" s="71"/>
      <c r="H34" s="71"/>
      <c r="I34" s="71"/>
      <c r="J34" s="71"/>
      <c r="K34" s="71"/>
      <c r="L34" s="71"/>
    </row>
    <row r="35" spans="1:12">
      <c r="A35" s="72" t="s">
        <v>452</v>
      </c>
      <c r="B35" s="71"/>
      <c r="C35" s="71"/>
      <c r="D35" s="71"/>
      <c r="E35" s="71"/>
      <c r="F35" s="71"/>
      <c r="G35" s="71"/>
      <c r="H35" s="71"/>
      <c r="I35" s="71"/>
      <c r="J35" s="71"/>
      <c r="K35" s="71"/>
      <c r="L35" s="71"/>
    </row>
    <row r="36" spans="1:12">
      <c r="A36" s="72" t="s">
        <v>453</v>
      </c>
      <c r="B36" s="71"/>
      <c r="C36" s="71"/>
      <c r="D36" s="71"/>
      <c r="E36" s="71"/>
      <c r="F36" s="71"/>
      <c r="G36" s="71"/>
      <c r="H36" s="71"/>
      <c r="I36" s="71"/>
      <c r="J36" s="71"/>
      <c r="K36" s="71"/>
      <c r="L36" s="71"/>
    </row>
    <row r="37" spans="1:12">
      <c r="A37" s="260" t="s">
        <v>699</v>
      </c>
    </row>
  </sheetData>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dimension ref="A1:Q121"/>
  <sheetViews>
    <sheetView showGridLines="0" view="pageBreakPreview" topLeftCell="A86" zoomScale="90" zoomScaleNormal="100" zoomScaleSheetLayoutView="90" workbookViewId="0">
      <selection activeCell="A118" sqref="A118"/>
    </sheetView>
  </sheetViews>
  <sheetFormatPr defaultColWidth="9.140625" defaultRowHeight="12"/>
  <cols>
    <col min="1" max="1" width="13.28515625" style="350" customWidth="1"/>
    <col min="2" max="2" width="3.7109375" style="350" customWidth="1"/>
    <col min="3" max="3" width="9.7109375" style="350" customWidth="1"/>
    <col min="4" max="4" width="10.140625" style="350" customWidth="1"/>
    <col min="5" max="5" width="1.28515625" style="72" customWidth="1"/>
    <col min="6" max="6" width="10.140625" style="350" customWidth="1"/>
    <col min="7" max="7" width="1.28515625" style="72" customWidth="1"/>
    <col min="8" max="8" width="10.42578125" style="350" customWidth="1"/>
    <col min="9" max="9" width="1.28515625" style="72" customWidth="1"/>
    <col min="10" max="10" width="14.42578125" style="350" customWidth="1"/>
    <col min="11" max="11" width="1.28515625" style="72" customWidth="1"/>
    <col min="12" max="12" width="4.5703125" style="350" customWidth="1"/>
    <col min="13" max="13" width="14.85546875" style="459" customWidth="1"/>
    <col min="14" max="14" width="1.28515625" style="72" customWidth="1"/>
    <col min="15" max="15" width="14.7109375" style="459" customWidth="1"/>
    <col min="16" max="16" width="1.28515625" style="72" customWidth="1"/>
    <col min="17" max="17" width="9.140625" style="350"/>
    <col min="18" max="16384" width="9.140625" style="71"/>
  </cols>
  <sheetData>
    <row r="1" spans="1:17" s="70" customFormat="1" ht="11.25" customHeight="1">
      <c r="A1" s="420" t="s">
        <v>460</v>
      </c>
      <c r="B1" s="421"/>
      <c r="C1" s="421"/>
      <c r="D1" s="421"/>
      <c r="E1" s="76"/>
      <c r="F1" s="421"/>
      <c r="G1" s="76"/>
      <c r="H1" s="421"/>
      <c r="I1" s="76"/>
      <c r="J1" s="421"/>
      <c r="K1" s="76"/>
      <c r="L1" s="421"/>
      <c r="M1" s="422"/>
      <c r="N1" s="76"/>
      <c r="O1" s="422"/>
      <c r="P1" s="76"/>
      <c r="Q1" s="421"/>
    </row>
    <row r="2" spans="1:17" s="70" customFormat="1" ht="11.25" customHeight="1">
      <c r="A2" s="420" t="s">
        <v>700</v>
      </c>
      <c r="B2" s="421"/>
      <c r="C2" s="421"/>
      <c r="D2" s="421"/>
      <c r="E2" s="76"/>
      <c r="F2" s="421"/>
      <c r="G2" s="76"/>
      <c r="H2" s="421"/>
      <c r="I2" s="76"/>
      <c r="J2" s="421"/>
      <c r="K2" s="76"/>
      <c r="L2" s="421"/>
      <c r="M2" s="422"/>
      <c r="N2" s="76"/>
      <c r="O2" s="422"/>
      <c r="P2" s="76"/>
      <c r="Q2" s="421"/>
    </row>
    <row r="3" spans="1:17" s="70" customFormat="1" ht="11.25" customHeight="1">
      <c r="A3" s="285" t="s">
        <v>461</v>
      </c>
      <c r="B3" s="421"/>
      <c r="C3" s="421"/>
      <c r="D3" s="421"/>
      <c r="E3" s="76"/>
      <c r="F3" s="421"/>
      <c r="G3" s="76"/>
      <c r="H3" s="421"/>
      <c r="I3" s="76"/>
      <c r="J3" s="421"/>
      <c r="K3" s="76"/>
      <c r="L3" s="421"/>
      <c r="M3" s="422"/>
      <c r="N3" s="76"/>
      <c r="O3" s="422"/>
      <c r="P3" s="76"/>
      <c r="Q3" s="421"/>
    </row>
    <row r="4" spans="1:17" s="70" customFormat="1" ht="11.25" customHeight="1">
      <c r="A4" s="285" t="s">
        <v>701</v>
      </c>
      <c r="B4" s="421"/>
      <c r="C4" s="421"/>
      <c r="D4" s="421"/>
      <c r="E4" s="76"/>
      <c r="F4" s="421"/>
      <c r="G4" s="76"/>
      <c r="H4" s="421"/>
      <c r="I4" s="76"/>
      <c r="J4" s="421"/>
      <c r="K4" s="76"/>
      <c r="L4" s="421"/>
      <c r="M4" s="422"/>
      <c r="N4" s="76"/>
      <c r="O4" s="422"/>
      <c r="P4" s="76"/>
      <c r="Q4" s="421"/>
    </row>
    <row r="5" spans="1:17" s="72" customFormat="1" ht="11.25" customHeight="1">
      <c r="A5" s="423"/>
      <c r="B5" s="423"/>
      <c r="C5" s="423"/>
      <c r="D5" s="423"/>
      <c r="E5" s="258"/>
      <c r="F5" s="423"/>
      <c r="G5" s="258"/>
      <c r="H5" s="423"/>
      <c r="I5" s="258"/>
      <c r="J5" s="424"/>
      <c r="K5" s="258"/>
      <c r="L5" s="424"/>
      <c r="M5" s="375"/>
      <c r="N5" s="258"/>
      <c r="O5" s="278"/>
      <c r="P5" s="258"/>
      <c r="Q5" s="425"/>
    </row>
    <row r="6" spans="1:17" s="72" customFormat="1" ht="24" customHeight="1">
      <c r="A6" s="420" t="s">
        <v>13</v>
      </c>
      <c r="B6" s="425"/>
      <c r="C6" s="420" t="s">
        <v>443</v>
      </c>
      <c r="D6" s="425"/>
      <c r="F6" s="426"/>
      <c r="H6" s="425"/>
      <c r="J6" s="427"/>
      <c r="K6" s="427"/>
      <c r="L6" s="427"/>
      <c r="M6" s="462" t="s">
        <v>454</v>
      </c>
      <c r="N6" s="462"/>
      <c r="O6" s="462"/>
      <c r="P6" s="428"/>
      <c r="Q6" s="425"/>
    </row>
    <row r="7" spans="1:17" s="72" customFormat="1" ht="25.5" customHeight="1">
      <c r="A7" s="426" t="s">
        <v>19</v>
      </c>
      <c r="B7" s="425"/>
      <c r="C7" s="429" t="s">
        <v>444</v>
      </c>
      <c r="D7" s="423"/>
      <c r="E7" s="258"/>
      <c r="F7" s="423"/>
      <c r="G7" s="258"/>
      <c r="H7" s="423"/>
      <c r="I7" s="258"/>
      <c r="J7" s="423"/>
      <c r="K7" s="423"/>
      <c r="L7" s="423"/>
      <c r="M7" s="463" t="s">
        <v>459</v>
      </c>
      <c r="N7" s="463"/>
      <c r="O7" s="463"/>
      <c r="P7" s="430"/>
      <c r="Q7" s="425"/>
    </row>
    <row r="8" spans="1:17" s="72" customFormat="1" ht="11.25">
      <c r="A8" s="420" t="s">
        <v>103</v>
      </c>
      <c r="B8" s="425"/>
      <c r="C8" s="431" t="s">
        <v>153</v>
      </c>
      <c r="D8" s="431" t="s">
        <v>445</v>
      </c>
      <c r="E8" s="263"/>
      <c r="F8" s="431" t="s">
        <v>446</v>
      </c>
      <c r="G8" s="263"/>
      <c r="H8" s="431" t="s">
        <v>447</v>
      </c>
      <c r="I8" s="263"/>
      <c r="J8" s="431" t="s">
        <v>350</v>
      </c>
      <c r="K8" s="263"/>
      <c r="L8" s="432"/>
      <c r="M8" s="433" t="s">
        <v>455</v>
      </c>
      <c r="N8" s="263"/>
      <c r="O8" s="433" t="s">
        <v>456</v>
      </c>
      <c r="P8" s="263"/>
      <c r="Q8" s="425"/>
    </row>
    <row r="9" spans="1:17" s="72" customFormat="1" ht="11.25">
      <c r="A9" s="434" t="s">
        <v>105</v>
      </c>
      <c r="B9" s="425"/>
      <c r="C9" s="431"/>
      <c r="D9" s="435"/>
      <c r="E9" s="267"/>
      <c r="F9" s="435"/>
      <c r="G9" s="267"/>
      <c r="H9" s="435"/>
      <c r="I9" s="267"/>
      <c r="J9" s="431"/>
      <c r="K9" s="267"/>
      <c r="L9" s="432"/>
      <c r="M9" s="433"/>
      <c r="N9" s="267"/>
      <c r="O9" s="433"/>
      <c r="P9" s="267"/>
      <c r="Q9" s="425"/>
    </row>
    <row r="10" spans="1:17" s="72" customFormat="1" ht="11.25">
      <c r="A10" s="420" t="s">
        <v>448</v>
      </c>
      <c r="B10" s="434"/>
      <c r="C10" s="436" t="s">
        <v>101</v>
      </c>
      <c r="D10" s="437" t="s">
        <v>445</v>
      </c>
      <c r="E10" s="269"/>
      <c r="F10" s="437" t="s">
        <v>446</v>
      </c>
      <c r="G10" s="269"/>
      <c r="H10" s="437" t="s">
        <v>447</v>
      </c>
      <c r="I10" s="269"/>
      <c r="J10" s="436" t="s">
        <v>120</v>
      </c>
      <c r="K10" s="269"/>
      <c r="L10" s="434"/>
      <c r="M10" s="436" t="s">
        <v>457</v>
      </c>
      <c r="N10" s="269"/>
      <c r="O10" s="436" t="s">
        <v>458</v>
      </c>
      <c r="P10" s="269"/>
      <c r="Q10" s="425"/>
    </row>
    <row r="11" spans="1:17" s="260" customFormat="1" ht="11.25">
      <c r="A11" s="429" t="s">
        <v>104</v>
      </c>
      <c r="B11" s="429"/>
      <c r="C11" s="429"/>
      <c r="D11" s="438"/>
      <c r="E11" s="270"/>
      <c r="F11" s="438"/>
      <c r="G11" s="270"/>
      <c r="H11" s="438"/>
      <c r="I11" s="270"/>
      <c r="J11" s="429"/>
      <c r="K11" s="270"/>
      <c r="L11" s="429"/>
      <c r="M11" s="439"/>
      <c r="N11" s="270"/>
      <c r="O11" s="439"/>
      <c r="P11" s="270"/>
      <c r="Q11" s="426"/>
    </row>
    <row r="12" spans="1:17" s="72" customFormat="1" ht="11.25">
      <c r="A12" s="425"/>
      <c r="B12" s="425"/>
      <c r="C12" s="425"/>
      <c r="D12" s="425"/>
      <c r="F12" s="425"/>
      <c r="H12" s="425"/>
      <c r="J12" s="425"/>
      <c r="L12" s="424"/>
      <c r="M12" s="375"/>
      <c r="O12" s="375"/>
      <c r="Q12" s="425"/>
    </row>
    <row r="13" spans="1:17" s="72" customFormat="1" ht="11.25">
      <c r="A13" s="420" t="s">
        <v>232</v>
      </c>
      <c r="B13" s="425"/>
      <c r="C13" s="278"/>
      <c r="D13" s="278"/>
      <c r="E13" s="417"/>
      <c r="F13" s="278"/>
      <c r="G13" s="417"/>
      <c r="H13" s="278"/>
      <c r="I13" s="417"/>
      <c r="J13" s="278"/>
      <c r="K13" s="417"/>
      <c r="L13" s="278"/>
      <c r="M13" s="440"/>
      <c r="N13" s="417"/>
      <c r="O13" s="440"/>
      <c r="P13" s="417"/>
      <c r="Q13" s="425"/>
    </row>
    <row r="14" spans="1:17" s="72" customFormat="1" ht="11.25">
      <c r="A14" s="441">
        <v>2006</v>
      </c>
      <c r="B14" s="425"/>
      <c r="C14" s="442">
        <v>279</v>
      </c>
      <c r="D14" s="442">
        <v>207</v>
      </c>
      <c r="E14" s="271"/>
      <c r="F14" s="442">
        <v>8</v>
      </c>
      <c r="G14" s="271"/>
      <c r="H14" s="442">
        <v>40</v>
      </c>
      <c r="I14" s="271"/>
      <c r="J14" s="442">
        <v>24</v>
      </c>
      <c r="K14" s="271"/>
      <c r="L14" s="271"/>
      <c r="M14" s="440">
        <f t="shared" ref="M14:M19" si="0">100*SUM(F14,H14)/C14</f>
        <v>17.204301075268816</v>
      </c>
      <c r="N14" s="271"/>
      <c r="O14" s="440">
        <f t="shared" ref="O14:O19" si="1">100*H14/C14</f>
        <v>14.336917562724015</v>
      </c>
      <c r="P14" s="271"/>
      <c r="Q14" s="443"/>
    </row>
    <row r="15" spans="1:17" s="72" customFormat="1" ht="11.25">
      <c r="A15" s="441">
        <v>2007</v>
      </c>
      <c r="B15" s="425"/>
      <c r="C15" s="442">
        <v>337</v>
      </c>
      <c r="D15" s="442">
        <v>208</v>
      </c>
      <c r="E15" s="271"/>
      <c r="F15" s="442">
        <v>20</v>
      </c>
      <c r="G15" s="271"/>
      <c r="H15" s="442">
        <v>51</v>
      </c>
      <c r="I15" s="271"/>
      <c r="J15" s="442">
        <v>58</v>
      </c>
      <c r="K15" s="271"/>
      <c r="L15" s="271"/>
      <c r="M15" s="440">
        <f t="shared" si="0"/>
        <v>21.068249258160236</v>
      </c>
      <c r="N15" s="271"/>
      <c r="O15" s="440">
        <f t="shared" si="1"/>
        <v>15.13353115727003</v>
      </c>
      <c r="P15" s="271"/>
      <c r="Q15" s="443"/>
    </row>
    <row r="16" spans="1:17" s="72" customFormat="1" ht="11.25">
      <c r="A16" s="441">
        <v>2008</v>
      </c>
      <c r="B16" s="425"/>
      <c r="C16" s="442">
        <v>254</v>
      </c>
      <c r="D16" s="442">
        <v>187</v>
      </c>
      <c r="E16" s="417"/>
      <c r="F16" s="442">
        <v>12</v>
      </c>
      <c r="G16" s="417"/>
      <c r="H16" s="442">
        <v>32</v>
      </c>
      <c r="I16" s="417"/>
      <c r="J16" s="442">
        <v>23</v>
      </c>
      <c r="K16" s="417"/>
      <c r="L16" s="271"/>
      <c r="M16" s="440">
        <f t="shared" si="0"/>
        <v>17.322834645669293</v>
      </c>
      <c r="N16" s="417"/>
      <c r="O16" s="440">
        <f t="shared" si="1"/>
        <v>12.598425196850394</v>
      </c>
      <c r="P16" s="417"/>
      <c r="Q16" s="443"/>
    </row>
    <row r="17" spans="1:17" s="72" customFormat="1" ht="11.25">
      <c r="A17" s="441">
        <v>2009</v>
      </c>
      <c r="B17" s="425"/>
      <c r="C17" s="442">
        <v>225</v>
      </c>
      <c r="D17" s="442">
        <v>137</v>
      </c>
      <c r="E17" s="417"/>
      <c r="F17" s="442">
        <v>8</v>
      </c>
      <c r="G17" s="417"/>
      <c r="H17" s="442">
        <v>40</v>
      </c>
      <c r="I17" s="417"/>
      <c r="J17" s="442">
        <v>40</v>
      </c>
      <c r="K17" s="417"/>
      <c r="L17" s="271"/>
      <c r="M17" s="440">
        <f t="shared" si="0"/>
        <v>21.333333333333332</v>
      </c>
      <c r="N17" s="417"/>
      <c r="O17" s="440">
        <f t="shared" si="1"/>
        <v>17.777777777777779</v>
      </c>
      <c r="P17" s="417"/>
      <c r="Q17" s="443"/>
    </row>
    <row r="18" spans="1:17" s="72" customFormat="1" ht="11.25">
      <c r="A18" s="441">
        <v>2010</v>
      </c>
      <c r="B18" s="425"/>
      <c r="C18" s="444">
        <v>165</v>
      </c>
      <c r="D18" s="444">
        <v>122</v>
      </c>
      <c r="E18" s="271"/>
      <c r="F18" s="444">
        <v>1</v>
      </c>
      <c r="G18" s="271"/>
      <c r="H18" s="444">
        <v>21</v>
      </c>
      <c r="I18" s="271"/>
      <c r="J18" s="445">
        <v>21</v>
      </c>
      <c r="K18" s="271"/>
      <c r="L18" s="271"/>
      <c r="M18" s="440">
        <f t="shared" si="0"/>
        <v>13.333333333333334</v>
      </c>
      <c r="N18" s="271"/>
      <c r="O18" s="440">
        <f t="shared" si="1"/>
        <v>12.727272727272727</v>
      </c>
      <c r="P18" s="271"/>
      <c r="Q18" s="443"/>
    </row>
    <row r="19" spans="1:17" s="446" customFormat="1" ht="11.25">
      <c r="A19" s="441">
        <v>2011</v>
      </c>
      <c r="B19" s="425"/>
      <c r="C19" s="444">
        <v>173</v>
      </c>
      <c r="D19" s="444">
        <v>105</v>
      </c>
      <c r="E19" s="417" t="s">
        <v>698</v>
      </c>
      <c r="F19" s="444">
        <v>11</v>
      </c>
      <c r="G19" s="417" t="s">
        <v>698</v>
      </c>
      <c r="H19" s="444">
        <v>25</v>
      </c>
      <c r="I19" s="417" t="s">
        <v>698</v>
      </c>
      <c r="J19" s="445">
        <v>32</v>
      </c>
      <c r="K19" s="417" t="s">
        <v>698</v>
      </c>
      <c r="L19" s="271"/>
      <c r="M19" s="440">
        <f t="shared" si="0"/>
        <v>20.809248554913296</v>
      </c>
      <c r="N19" s="417" t="s">
        <v>698</v>
      </c>
      <c r="O19" s="440">
        <f t="shared" si="1"/>
        <v>14.450867052023121</v>
      </c>
      <c r="P19" s="417" t="s">
        <v>698</v>
      </c>
      <c r="Q19" s="443"/>
    </row>
    <row r="20" spans="1:17" s="72" customFormat="1" ht="11.25">
      <c r="A20" s="425"/>
      <c r="B20" s="425"/>
      <c r="C20" s="278"/>
      <c r="D20" s="278"/>
      <c r="F20" s="278"/>
      <c r="H20" s="278"/>
      <c r="J20" s="278"/>
      <c r="L20" s="271"/>
      <c r="M20" s="447"/>
      <c r="O20" s="440"/>
      <c r="Q20" s="443"/>
    </row>
    <row r="21" spans="1:17" s="72" customFormat="1" ht="11.25">
      <c r="A21" s="420" t="s">
        <v>324</v>
      </c>
      <c r="B21" s="425"/>
      <c r="C21" s="278"/>
      <c r="D21" s="278"/>
      <c r="E21" s="417"/>
      <c r="F21" s="440"/>
      <c r="G21" s="417"/>
      <c r="H21" s="440"/>
      <c r="I21" s="417"/>
      <c r="J21" s="278"/>
      <c r="K21" s="417"/>
      <c r="L21" s="271"/>
      <c r="M21" s="440"/>
      <c r="N21" s="417"/>
      <c r="O21" s="440"/>
      <c r="P21" s="417"/>
      <c r="Q21" s="443"/>
    </row>
    <row r="22" spans="1:17" s="72" customFormat="1" ht="11.25">
      <c r="A22" s="441">
        <v>2006</v>
      </c>
      <c r="B22" s="425"/>
      <c r="C22" s="278">
        <v>238</v>
      </c>
      <c r="D22" s="278">
        <v>171</v>
      </c>
      <c r="E22" s="417"/>
      <c r="F22" s="278">
        <v>8</v>
      </c>
      <c r="G22" s="417"/>
      <c r="H22" s="278">
        <v>39</v>
      </c>
      <c r="I22" s="417"/>
      <c r="J22" s="278">
        <v>20</v>
      </c>
      <c r="K22" s="417"/>
      <c r="L22" s="271"/>
      <c r="M22" s="440">
        <f t="shared" ref="M22:M27" si="2">100*SUM(F22,H22)/C22</f>
        <v>19.747899159663866</v>
      </c>
      <c r="N22" s="417"/>
      <c r="O22" s="440">
        <f t="shared" ref="O22:O27" si="3">100*H22/C22</f>
        <v>16.386554621848738</v>
      </c>
      <c r="P22" s="417"/>
      <c r="Q22" s="443"/>
    </row>
    <row r="23" spans="1:17" s="72" customFormat="1" ht="11.25">
      <c r="A23" s="441">
        <v>2007</v>
      </c>
      <c r="B23" s="425"/>
      <c r="C23" s="278">
        <v>262</v>
      </c>
      <c r="D23" s="278">
        <v>157</v>
      </c>
      <c r="E23" s="417"/>
      <c r="F23" s="278">
        <v>15</v>
      </c>
      <c r="G23" s="417"/>
      <c r="H23" s="278">
        <v>48</v>
      </c>
      <c r="I23" s="417"/>
      <c r="J23" s="278">
        <v>42</v>
      </c>
      <c r="K23" s="417"/>
      <c r="L23" s="271"/>
      <c r="M23" s="440">
        <f t="shared" si="2"/>
        <v>24.045801526717558</v>
      </c>
      <c r="N23" s="417"/>
      <c r="O23" s="440">
        <f t="shared" si="3"/>
        <v>18.320610687022899</v>
      </c>
      <c r="P23" s="417"/>
      <c r="Q23" s="443"/>
    </row>
    <row r="24" spans="1:17" s="72" customFormat="1" ht="11.25">
      <c r="A24" s="441">
        <v>2008</v>
      </c>
      <c r="B24" s="425"/>
      <c r="C24" s="278">
        <v>208</v>
      </c>
      <c r="D24" s="278">
        <v>150</v>
      </c>
      <c r="E24" s="417"/>
      <c r="F24" s="278">
        <v>11</v>
      </c>
      <c r="G24" s="417"/>
      <c r="H24" s="278">
        <v>29</v>
      </c>
      <c r="I24" s="417"/>
      <c r="J24" s="278">
        <v>18</v>
      </c>
      <c r="K24" s="417"/>
      <c r="L24" s="271"/>
      <c r="M24" s="440">
        <f t="shared" si="2"/>
        <v>19.23076923076923</v>
      </c>
      <c r="N24" s="417"/>
      <c r="O24" s="440">
        <f t="shared" si="3"/>
        <v>13.942307692307692</v>
      </c>
      <c r="P24" s="417"/>
      <c r="Q24" s="443"/>
    </row>
    <row r="25" spans="1:17" s="72" customFormat="1" ht="11.25">
      <c r="A25" s="441">
        <v>2009</v>
      </c>
      <c r="B25" s="425"/>
      <c r="C25" s="278">
        <v>191</v>
      </c>
      <c r="D25" s="278">
        <v>116</v>
      </c>
      <c r="E25" s="417"/>
      <c r="F25" s="278">
        <v>7</v>
      </c>
      <c r="G25" s="417"/>
      <c r="H25" s="278">
        <v>37</v>
      </c>
      <c r="I25" s="417"/>
      <c r="J25" s="278">
        <v>31</v>
      </c>
      <c r="K25" s="417"/>
      <c r="L25" s="271"/>
      <c r="M25" s="440">
        <f t="shared" si="2"/>
        <v>23.036649214659686</v>
      </c>
      <c r="N25" s="417"/>
      <c r="O25" s="440">
        <f t="shared" si="3"/>
        <v>19.3717277486911</v>
      </c>
      <c r="P25" s="417"/>
      <c r="Q25" s="443"/>
    </row>
    <row r="26" spans="1:17" s="72" customFormat="1" ht="11.25">
      <c r="A26" s="441">
        <v>2010</v>
      </c>
      <c r="B26" s="425"/>
      <c r="C26" s="271">
        <v>138</v>
      </c>
      <c r="D26" s="271">
        <v>98</v>
      </c>
      <c r="E26" s="271"/>
      <c r="F26" s="271">
        <v>1</v>
      </c>
      <c r="G26" s="271"/>
      <c r="H26" s="271">
        <v>21</v>
      </c>
      <c r="I26" s="271"/>
      <c r="J26" s="213">
        <v>18</v>
      </c>
      <c r="K26" s="271"/>
      <c r="L26" s="271"/>
      <c r="M26" s="440">
        <f t="shared" si="2"/>
        <v>15.942028985507246</v>
      </c>
      <c r="N26" s="271"/>
      <c r="O26" s="440">
        <f t="shared" si="3"/>
        <v>15.217391304347826</v>
      </c>
      <c r="P26" s="271"/>
      <c r="Q26" s="443"/>
    </row>
    <row r="27" spans="1:17" s="446" customFormat="1" ht="11.25">
      <c r="A27" s="441">
        <v>2011</v>
      </c>
      <c r="B27" s="425"/>
      <c r="C27" s="271">
        <v>148</v>
      </c>
      <c r="D27" s="271">
        <v>87</v>
      </c>
      <c r="E27" s="417" t="s">
        <v>698</v>
      </c>
      <c r="F27" s="271">
        <v>10</v>
      </c>
      <c r="G27" s="417" t="s">
        <v>698</v>
      </c>
      <c r="H27" s="271">
        <v>23</v>
      </c>
      <c r="I27" s="417" t="s">
        <v>698</v>
      </c>
      <c r="J27" s="213">
        <v>28</v>
      </c>
      <c r="K27" s="417" t="s">
        <v>698</v>
      </c>
      <c r="L27" s="271"/>
      <c r="M27" s="440">
        <f t="shared" si="2"/>
        <v>22.297297297297298</v>
      </c>
      <c r="N27" s="417" t="s">
        <v>698</v>
      </c>
      <c r="O27" s="440">
        <f t="shared" si="3"/>
        <v>15.54054054054054</v>
      </c>
      <c r="P27" s="417" t="s">
        <v>698</v>
      </c>
      <c r="Q27" s="443"/>
    </row>
    <row r="28" spans="1:17" s="72" customFormat="1" ht="11.25">
      <c r="A28" s="441"/>
      <c r="B28" s="425"/>
      <c r="C28" s="425"/>
      <c r="D28" s="425"/>
      <c r="E28" s="417"/>
      <c r="F28" s="425"/>
      <c r="G28" s="417"/>
      <c r="H28" s="425"/>
      <c r="I28" s="417"/>
      <c r="J28" s="425"/>
      <c r="K28" s="417"/>
      <c r="L28" s="271"/>
      <c r="M28" s="447"/>
      <c r="N28" s="417"/>
      <c r="O28" s="440"/>
      <c r="P28" s="417"/>
      <c r="Q28" s="443"/>
    </row>
    <row r="29" spans="1:17" s="72" customFormat="1" ht="12" customHeight="1">
      <c r="A29" s="420" t="s">
        <v>325</v>
      </c>
      <c r="B29" s="425"/>
      <c r="C29" s="278"/>
      <c r="D29" s="278"/>
      <c r="E29" s="417"/>
      <c r="F29" s="278"/>
      <c r="G29" s="417"/>
      <c r="H29" s="278"/>
      <c r="I29" s="417"/>
      <c r="J29" s="278"/>
      <c r="K29" s="417"/>
      <c r="L29" s="271"/>
      <c r="M29" s="440"/>
      <c r="N29" s="417"/>
      <c r="O29" s="440"/>
      <c r="P29" s="417"/>
      <c r="Q29" s="443"/>
    </row>
    <row r="30" spans="1:17" s="72" customFormat="1" ht="12" customHeight="1">
      <c r="A30" s="441">
        <v>2006</v>
      </c>
      <c r="B30" s="425"/>
      <c r="C30" s="278">
        <v>41</v>
      </c>
      <c r="D30" s="278">
        <v>36</v>
      </c>
      <c r="E30" s="417"/>
      <c r="F30" s="278" t="s">
        <v>142</v>
      </c>
      <c r="G30" s="417"/>
      <c r="H30" s="278">
        <v>1</v>
      </c>
      <c r="I30" s="417"/>
      <c r="J30" s="278">
        <v>4</v>
      </c>
      <c r="K30" s="417"/>
      <c r="L30" s="271"/>
      <c r="M30" s="440">
        <f>100*SUM(F30,H30)/C30</f>
        <v>2.4390243902439024</v>
      </c>
      <c r="N30" s="417"/>
      <c r="O30" s="440">
        <f>100*H30/C30</f>
        <v>2.4390243902439024</v>
      </c>
      <c r="P30" s="417"/>
      <c r="Q30" s="443"/>
    </row>
    <row r="31" spans="1:17" s="72" customFormat="1" ht="12" customHeight="1">
      <c r="A31" s="441">
        <v>2007</v>
      </c>
      <c r="B31" s="425"/>
      <c r="C31" s="278">
        <v>75</v>
      </c>
      <c r="D31" s="278">
        <v>51</v>
      </c>
      <c r="E31" s="419"/>
      <c r="F31" s="278">
        <v>5</v>
      </c>
      <c r="G31" s="419"/>
      <c r="H31" s="278">
        <v>3</v>
      </c>
      <c r="I31" s="419"/>
      <c r="J31" s="278">
        <v>16</v>
      </c>
      <c r="K31" s="419"/>
      <c r="L31" s="271"/>
      <c r="M31" s="440">
        <f>100*SUM(F31,H31)/C31</f>
        <v>10.666666666666666</v>
      </c>
      <c r="N31" s="419"/>
      <c r="O31" s="440">
        <f>100*H31/C31</f>
        <v>4</v>
      </c>
      <c r="P31" s="419"/>
      <c r="Q31" s="443"/>
    </row>
    <row r="32" spans="1:17" s="72" customFormat="1" ht="12" customHeight="1">
      <c r="A32" s="441">
        <v>2008</v>
      </c>
      <c r="B32" s="425"/>
      <c r="C32" s="278">
        <v>46</v>
      </c>
      <c r="D32" s="278">
        <v>37</v>
      </c>
      <c r="F32" s="278">
        <v>1</v>
      </c>
      <c r="H32" s="278">
        <v>3</v>
      </c>
      <c r="J32" s="278">
        <v>5</v>
      </c>
      <c r="L32" s="271"/>
      <c r="M32" s="440">
        <f>100*SUM(F32,H32)/C32</f>
        <v>8.695652173913043</v>
      </c>
      <c r="O32" s="440">
        <f>100*H32/C32</f>
        <v>6.5217391304347823</v>
      </c>
      <c r="Q32" s="443"/>
    </row>
    <row r="33" spans="1:17" s="72" customFormat="1" ht="12" customHeight="1">
      <c r="A33" s="441">
        <v>2009</v>
      </c>
      <c r="B33" s="425"/>
      <c r="C33" s="278">
        <v>34</v>
      </c>
      <c r="D33" s="278">
        <v>21</v>
      </c>
      <c r="E33" s="71"/>
      <c r="F33" s="278">
        <v>1</v>
      </c>
      <c r="G33" s="71"/>
      <c r="H33" s="278">
        <v>3</v>
      </c>
      <c r="I33" s="71"/>
      <c r="J33" s="278">
        <v>9</v>
      </c>
      <c r="K33" s="71"/>
      <c r="L33" s="271"/>
      <c r="M33" s="440">
        <f>100*SUM(F33,H33)/C33</f>
        <v>11.764705882352942</v>
      </c>
      <c r="N33" s="71"/>
      <c r="O33" s="440">
        <f>100*H33/C33</f>
        <v>8.8235294117647065</v>
      </c>
      <c r="P33" s="71"/>
      <c r="Q33" s="443"/>
    </row>
    <row r="34" spans="1:17" s="72" customFormat="1">
      <c r="A34" s="441">
        <v>2010</v>
      </c>
      <c r="B34" s="425"/>
      <c r="C34" s="271">
        <v>27</v>
      </c>
      <c r="D34" s="271">
        <v>24</v>
      </c>
      <c r="E34" s="71"/>
      <c r="F34" s="278" t="s">
        <v>142</v>
      </c>
      <c r="G34" s="71"/>
      <c r="H34" s="278" t="s">
        <v>142</v>
      </c>
      <c r="I34" s="71"/>
      <c r="J34" s="213">
        <v>3</v>
      </c>
      <c r="K34" s="71"/>
      <c r="L34" s="271"/>
      <c r="M34" s="278" t="s">
        <v>142</v>
      </c>
      <c r="N34" s="71"/>
      <c r="O34" s="278" t="s">
        <v>142</v>
      </c>
      <c r="P34" s="71"/>
      <c r="Q34" s="443"/>
    </row>
    <row r="35" spans="1:17" s="446" customFormat="1" ht="11.25">
      <c r="A35" s="441">
        <v>2011</v>
      </c>
      <c r="B35" s="425"/>
      <c r="C35" s="271">
        <v>25</v>
      </c>
      <c r="D35" s="271">
        <v>18</v>
      </c>
      <c r="E35" s="417" t="s">
        <v>698</v>
      </c>
      <c r="F35" s="278">
        <v>1</v>
      </c>
      <c r="G35" s="417" t="s">
        <v>698</v>
      </c>
      <c r="H35" s="278">
        <v>2</v>
      </c>
      <c r="I35" s="417" t="s">
        <v>698</v>
      </c>
      <c r="J35" s="213">
        <v>4</v>
      </c>
      <c r="K35" s="417" t="s">
        <v>698</v>
      </c>
      <c r="L35" s="271"/>
      <c r="M35" s="440">
        <f>100*SUM(F35,H35)/C35</f>
        <v>12</v>
      </c>
      <c r="N35" s="417" t="s">
        <v>698</v>
      </c>
      <c r="O35" s="440">
        <f>100*H35/C35</f>
        <v>8</v>
      </c>
      <c r="P35" s="417" t="s">
        <v>698</v>
      </c>
      <c r="Q35" s="443"/>
    </row>
    <row r="36" spans="1:17" s="72" customFormat="1" ht="12" customHeight="1">
      <c r="A36" s="441"/>
      <c r="B36" s="425"/>
      <c r="C36" s="278"/>
      <c r="D36" s="278"/>
      <c r="E36" s="71"/>
      <c r="F36" s="278"/>
      <c r="G36" s="71"/>
      <c r="H36" s="278"/>
      <c r="I36" s="71"/>
      <c r="J36" s="278"/>
      <c r="K36" s="71"/>
      <c r="L36" s="271"/>
      <c r="M36" s="447"/>
      <c r="N36" s="71"/>
      <c r="O36" s="440"/>
      <c r="P36" s="71"/>
      <c r="Q36" s="443"/>
    </row>
    <row r="37" spans="1:17" s="72" customFormat="1" ht="12" customHeight="1">
      <c r="A37" s="448" t="s">
        <v>473</v>
      </c>
      <c r="B37" s="425"/>
      <c r="C37" s="278"/>
      <c r="D37" s="278"/>
      <c r="F37" s="278"/>
      <c r="H37" s="278"/>
      <c r="J37" s="278"/>
      <c r="L37" s="271"/>
      <c r="M37" s="440"/>
      <c r="O37" s="440"/>
      <c r="Q37" s="443"/>
    </row>
    <row r="38" spans="1:17" s="72" customFormat="1" ht="12" customHeight="1">
      <c r="A38" s="441">
        <v>2006</v>
      </c>
      <c r="B38" s="425"/>
      <c r="C38" s="278">
        <v>11</v>
      </c>
      <c r="D38" s="278">
        <v>7</v>
      </c>
      <c r="F38" s="278">
        <v>1</v>
      </c>
      <c r="H38" s="278">
        <v>3</v>
      </c>
      <c r="J38" s="278" t="s">
        <v>142</v>
      </c>
      <c r="L38" s="271"/>
      <c r="M38" s="440">
        <f>100*SUM(F38,H38)/C38</f>
        <v>36.363636363636367</v>
      </c>
      <c r="O38" s="440">
        <f>100*H38/C38</f>
        <v>27.272727272727273</v>
      </c>
      <c r="Q38" s="443"/>
    </row>
    <row r="39" spans="1:17" s="72" customFormat="1" ht="12" customHeight="1">
      <c r="A39" s="441">
        <v>2007</v>
      </c>
      <c r="B39" s="425"/>
      <c r="C39" s="278">
        <v>14</v>
      </c>
      <c r="D39" s="278">
        <v>9</v>
      </c>
      <c r="F39" s="278">
        <v>1</v>
      </c>
      <c r="H39" s="278">
        <v>1</v>
      </c>
      <c r="J39" s="278">
        <v>3</v>
      </c>
      <c r="L39" s="271"/>
      <c r="M39" s="440">
        <f>100*SUM(F39,H39)/C39</f>
        <v>14.285714285714286</v>
      </c>
      <c r="O39" s="440">
        <f>100*H39/C39</f>
        <v>7.1428571428571432</v>
      </c>
      <c r="Q39" s="443"/>
    </row>
    <row r="40" spans="1:17" s="72" customFormat="1" ht="12" customHeight="1">
      <c r="A40" s="441">
        <v>2008</v>
      </c>
      <c r="B40" s="425"/>
      <c r="C40" s="278">
        <v>7</v>
      </c>
      <c r="D40" s="278">
        <v>9</v>
      </c>
      <c r="F40" s="278">
        <v>1</v>
      </c>
      <c r="H40" s="278">
        <v>1</v>
      </c>
      <c r="J40" s="278">
        <v>3</v>
      </c>
      <c r="L40" s="271"/>
      <c r="M40" s="440">
        <f>100*SUM(F40,H40)/C40</f>
        <v>28.571428571428573</v>
      </c>
      <c r="O40" s="440">
        <f>100*H40/C40</f>
        <v>14.285714285714286</v>
      </c>
      <c r="Q40" s="443"/>
    </row>
    <row r="41" spans="1:17" s="72" customFormat="1" ht="12" customHeight="1">
      <c r="A41" s="441">
        <v>2009</v>
      </c>
      <c r="B41" s="425"/>
      <c r="C41" s="278">
        <v>11</v>
      </c>
      <c r="D41" s="278">
        <v>9</v>
      </c>
      <c r="F41" s="278">
        <v>1</v>
      </c>
      <c r="H41" s="278">
        <v>1</v>
      </c>
      <c r="J41" s="278">
        <v>3</v>
      </c>
      <c r="L41" s="271"/>
      <c r="M41" s="440">
        <f>100*SUM(F41,H41)/C41</f>
        <v>18.181818181818183</v>
      </c>
      <c r="O41" s="440">
        <f>100*H41/C41</f>
        <v>9.0909090909090917</v>
      </c>
      <c r="Q41" s="443"/>
    </row>
    <row r="42" spans="1:17" s="72" customFormat="1" ht="12" customHeight="1">
      <c r="A42" s="441">
        <v>2010</v>
      </c>
      <c r="B42" s="425"/>
      <c r="C42" s="271">
        <v>4</v>
      </c>
      <c r="D42" s="278">
        <v>4</v>
      </c>
      <c r="F42" s="278" t="s">
        <v>142</v>
      </c>
      <c r="H42" s="278" t="s">
        <v>142</v>
      </c>
      <c r="J42" s="278" t="s">
        <v>142</v>
      </c>
      <c r="L42" s="271"/>
      <c r="M42" s="278" t="s">
        <v>142</v>
      </c>
      <c r="O42" s="278" t="s">
        <v>142</v>
      </c>
      <c r="Q42" s="443"/>
    </row>
    <row r="43" spans="1:17" s="446" customFormat="1" ht="11.25">
      <c r="A43" s="441">
        <v>2011</v>
      </c>
      <c r="B43" s="425"/>
      <c r="C43" s="413">
        <v>1</v>
      </c>
      <c r="D43" s="413" t="s">
        <v>142</v>
      </c>
      <c r="E43" s="417" t="s">
        <v>698</v>
      </c>
      <c r="F43" s="413" t="s">
        <v>142</v>
      </c>
      <c r="G43" s="417" t="s">
        <v>698</v>
      </c>
      <c r="H43" s="413" t="s">
        <v>142</v>
      </c>
      <c r="I43" s="417" t="s">
        <v>698</v>
      </c>
      <c r="J43" s="413">
        <v>1</v>
      </c>
      <c r="K43" s="417" t="s">
        <v>698</v>
      </c>
      <c r="L43" s="271"/>
      <c r="M43" s="278" t="s">
        <v>142</v>
      </c>
      <c r="N43" s="417" t="s">
        <v>698</v>
      </c>
      <c r="O43" s="278" t="s">
        <v>142</v>
      </c>
      <c r="P43" s="417" t="s">
        <v>698</v>
      </c>
      <c r="Q43" s="443"/>
    </row>
    <row r="44" spans="1:17" s="72" customFormat="1" ht="11.25">
      <c r="A44" s="441"/>
      <c r="B44" s="425"/>
      <c r="C44" s="425"/>
      <c r="D44" s="425"/>
      <c r="F44" s="425"/>
      <c r="H44" s="425"/>
      <c r="J44" s="425"/>
      <c r="L44" s="271"/>
      <c r="M44" s="440"/>
      <c r="O44" s="440"/>
      <c r="Q44" s="443"/>
    </row>
    <row r="45" spans="1:17" s="72" customFormat="1" ht="12" customHeight="1">
      <c r="A45" s="448" t="s">
        <v>474</v>
      </c>
      <c r="B45" s="425"/>
      <c r="C45" s="278"/>
      <c r="D45" s="278"/>
      <c r="F45" s="278"/>
      <c r="H45" s="278"/>
      <c r="J45" s="278"/>
      <c r="L45" s="271"/>
      <c r="M45" s="440"/>
      <c r="O45" s="440"/>
      <c r="Q45" s="443"/>
    </row>
    <row r="46" spans="1:17" s="72" customFormat="1" ht="12" customHeight="1">
      <c r="A46" s="441">
        <v>2006</v>
      </c>
      <c r="B46" s="425"/>
      <c r="C46" s="278">
        <v>54</v>
      </c>
      <c r="D46" s="278">
        <v>39</v>
      </c>
      <c r="F46" s="278">
        <v>3</v>
      </c>
      <c r="H46" s="278">
        <v>9</v>
      </c>
      <c r="J46" s="278">
        <v>3</v>
      </c>
      <c r="L46" s="278"/>
      <c r="M46" s="440">
        <f t="shared" ref="M46:M51" si="4">100*SUM(F46,H46)/C46</f>
        <v>22.222222222222221</v>
      </c>
      <c r="O46" s="440">
        <f t="shared" ref="O46:O51" si="5">100*H46/C46</f>
        <v>16.666666666666668</v>
      </c>
      <c r="Q46" s="443"/>
    </row>
    <row r="47" spans="1:17" s="72" customFormat="1" ht="12" customHeight="1">
      <c r="A47" s="441">
        <v>2007</v>
      </c>
      <c r="B47" s="425"/>
      <c r="C47" s="278">
        <v>70</v>
      </c>
      <c r="D47" s="278">
        <v>39</v>
      </c>
      <c r="F47" s="278">
        <v>7</v>
      </c>
      <c r="H47" s="278">
        <v>11</v>
      </c>
      <c r="J47" s="278">
        <v>13</v>
      </c>
      <c r="L47" s="278"/>
      <c r="M47" s="440">
        <f t="shared" si="4"/>
        <v>25.714285714285715</v>
      </c>
      <c r="O47" s="440">
        <f t="shared" si="5"/>
        <v>15.714285714285714</v>
      </c>
      <c r="Q47" s="443"/>
    </row>
    <row r="48" spans="1:17" s="72" customFormat="1" ht="12" customHeight="1">
      <c r="A48" s="441">
        <v>2008</v>
      </c>
      <c r="B48" s="425"/>
      <c r="C48" s="278">
        <v>43</v>
      </c>
      <c r="D48" s="278">
        <v>28</v>
      </c>
      <c r="F48" s="278">
        <v>4</v>
      </c>
      <c r="H48" s="278">
        <v>8</v>
      </c>
      <c r="J48" s="278">
        <v>3</v>
      </c>
      <c r="L48" s="278"/>
      <c r="M48" s="440">
        <f t="shared" si="4"/>
        <v>27.906976744186046</v>
      </c>
      <c r="O48" s="440">
        <f t="shared" si="5"/>
        <v>18.604651162790699</v>
      </c>
      <c r="Q48" s="443"/>
    </row>
    <row r="49" spans="1:17" s="72" customFormat="1" ht="12" customHeight="1">
      <c r="A49" s="441">
        <v>2009</v>
      </c>
      <c r="B49" s="425"/>
      <c r="C49" s="278">
        <v>40</v>
      </c>
      <c r="D49" s="278">
        <v>22</v>
      </c>
      <c r="F49" s="278">
        <v>1</v>
      </c>
      <c r="H49" s="278">
        <v>10</v>
      </c>
      <c r="J49" s="278">
        <v>7</v>
      </c>
      <c r="L49" s="278"/>
      <c r="M49" s="440">
        <f t="shared" si="4"/>
        <v>27.5</v>
      </c>
      <c r="O49" s="440">
        <f t="shared" si="5"/>
        <v>25</v>
      </c>
      <c r="Q49" s="443"/>
    </row>
    <row r="50" spans="1:17" s="72" customFormat="1" ht="12" customHeight="1">
      <c r="A50" s="441">
        <v>2010</v>
      </c>
      <c r="B50" s="425"/>
      <c r="C50" s="271">
        <v>30</v>
      </c>
      <c r="D50" s="278">
        <v>22</v>
      </c>
      <c r="F50" s="278" t="s">
        <v>142</v>
      </c>
      <c r="H50" s="278">
        <v>7</v>
      </c>
      <c r="J50" s="213">
        <v>1</v>
      </c>
      <c r="L50" s="271"/>
      <c r="M50" s="440">
        <f t="shared" si="4"/>
        <v>23.333333333333332</v>
      </c>
      <c r="O50" s="440">
        <f t="shared" si="5"/>
        <v>23.333333333333332</v>
      </c>
      <c r="Q50" s="443"/>
    </row>
    <row r="51" spans="1:17" s="446" customFormat="1" ht="11.25">
      <c r="A51" s="441">
        <v>2011</v>
      </c>
      <c r="B51" s="425"/>
      <c r="C51" s="413">
        <v>34</v>
      </c>
      <c r="D51" s="449">
        <v>21</v>
      </c>
      <c r="E51" s="417" t="s">
        <v>698</v>
      </c>
      <c r="F51" s="449">
        <v>4</v>
      </c>
      <c r="G51" s="417" t="s">
        <v>698</v>
      </c>
      <c r="H51" s="449">
        <v>5</v>
      </c>
      <c r="I51" s="417" t="s">
        <v>698</v>
      </c>
      <c r="J51" s="413">
        <v>4</v>
      </c>
      <c r="K51" s="417" t="s">
        <v>698</v>
      </c>
      <c r="L51" s="271"/>
      <c r="M51" s="440">
        <f t="shared" si="4"/>
        <v>26.470588235294116</v>
      </c>
      <c r="N51" s="417" t="s">
        <v>698</v>
      </c>
      <c r="O51" s="440">
        <f t="shared" si="5"/>
        <v>14.705882352941176</v>
      </c>
      <c r="P51" s="417" t="s">
        <v>698</v>
      </c>
      <c r="Q51" s="443"/>
    </row>
    <row r="52" spans="1:17" s="72" customFormat="1" ht="12" customHeight="1">
      <c r="A52" s="441"/>
      <c r="B52" s="425"/>
      <c r="C52" s="278"/>
      <c r="D52" s="278"/>
      <c r="F52" s="278"/>
      <c r="H52" s="278"/>
      <c r="J52" s="278"/>
      <c r="L52" s="271"/>
      <c r="M52" s="440"/>
      <c r="O52" s="440"/>
      <c r="Q52" s="443"/>
    </row>
    <row r="53" spans="1:17" s="72" customFormat="1" ht="12" customHeight="1">
      <c r="A53" s="448" t="s">
        <v>475</v>
      </c>
      <c r="B53" s="425"/>
      <c r="C53" s="278"/>
      <c r="D53" s="278"/>
      <c r="F53" s="278"/>
      <c r="H53" s="278"/>
      <c r="J53" s="278"/>
      <c r="L53" s="271"/>
      <c r="M53" s="440"/>
      <c r="O53" s="440"/>
      <c r="Q53" s="443"/>
    </row>
    <row r="54" spans="1:17" s="72" customFormat="1" ht="12" customHeight="1">
      <c r="A54" s="441">
        <v>2006</v>
      </c>
      <c r="B54" s="425"/>
      <c r="C54" s="278">
        <v>95</v>
      </c>
      <c r="D54" s="278">
        <v>72</v>
      </c>
      <c r="F54" s="278">
        <v>1</v>
      </c>
      <c r="H54" s="278">
        <v>19</v>
      </c>
      <c r="J54" s="278">
        <v>3</v>
      </c>
      <c r="L54" s="271"/>
      <c r="M54" s="440">
        <f t="shared" ref="M54:M59" si="6">100*SUM(F54,H54)/C54</f>
        <v>21.05263157894737</v>
      </c>
      <c r="O54" s="440">
        <f t="shared" ref="O54:O59" si="7">100*H54/C54</f>
        <v>20</v>
      </c>
      <c r="Q54" s="443"/>
    </row>
    <row r="55" spans="1:17" s="72" customFormat="1" ht="12" customHeight="1">
      <c r="A55" s="441">
        <v>2007</v>
      </c>
      <c r="B55" s="425"/>
      <c r="C55" s="278">
        <v>98</v>
      </c>
      <c r="D55" s="278">
        <v>60</v>
      </c>
      <c r="F55" s="278">
        <v>4</v>
      </c>
      <c r="H55" s="278">
        <v>18</v>
      </c>
      <c r="J55" s="278">
        <v>16</v>
      </c>
      <c r="L55" s="271"/>
      <c r="M55" s="440">
        <f t="shared" si="6"/>
        <v>22.448979591836736</v>
      </c>
      <c r="O55" s="440">
        <f t="shared" si="7"/>
        <v>18.367346938775512</v>
      </c>
      <c r="Q55" s="443"/>
    </row>
    <row r="56" spans="1:17" s="72" customFormat="1" ht="12" customHeight="1">
      <c r="A56" s="441">
        <v>2008</v>
      </c>
      <c r="B56" s="425"/>
      <c r="C56" s="278">
        <v>82</v>
      </c>
      <c r="D56" s="278">
        <v>56</v>
      </c>
      <c r="F56" s="278">
        <v>5</v>
      </c>
      <c r="H56" s="278">
        <v>17</v>
      </c>
      <c r="J56" s="278">
        <v>4</v>
      </c>
      <c r="L56" s="271"/>
      <c r="M56" s="440">
        <f t="shared" si="6"/>
        <v>26.829268292682926</v>
      </c>
      <c r="O56" s="440">
        <f t="shared" si="7"/>
        <v>20.73170731707317</v>
      </c>
      <c r="Q56" s="443"/>
    </row>
    <row r="57" spans="1:17" s="72" customFormat="1" ht="12" customHeight="1">
      <c r="A57" s="441">
        <v>2009</v>
      </c>
      <c r="B57" s="425"/>
      <c r="C57" s="278">
        <v>69</v>
      </c>
      <c r="D57" s="278">
        <v>42</v>
      </c>
      <c r="F57" s="278">
        <v>2</v>
      </c>
      <c r="H57" s="278">
        <v>16</v>
      </c>
      <c r="J57" s="278">
        <v>9</v>
      </c>
      <c r="L57" s="271"/>
      <c r="M57" s="440">
        <f t="shared" si="6"/>
        <v>26.086956521739129</v>
      </c>
      <c r="O57" s="440">
        <f t="shared" si="7"/>
        <v>23.188405797101449</v>
      </c>
      <c r="Q57" s="443"/>
    </row>
    <row r="58" spans="1:17" s="72" customFormat="1" ht="12" customHeight="1">
      <c r="A58" s="441">
        <v>2010</v>
      </c>
      <c r="B58" s="425"/>
      <c r="C58" s="271">
        <v>50</v>
      </c>
      <c r="D58" s="278">
        <v>34</v>
      </c>
      <c r="F58" s="278">
        <v>1</v>
      </c>
      <c r="H58" s="278">
        <v>10</v>
      </c>
      <c r="J58" s="213">
        <v>5</v>
      </c>
      <c r="L58" s="271"/>
      <c r="M58" s="440">
        <f t="shared" si="6"/>
        <v>22</v>
      </c>
      <c r="O58" s="440">
        <f t="shared" si="7"/>
        <v>20</v>
      </c>
      <c r="Q58" s="443"/>
    </row>
    <row r="59" spans="1:17" s="446" customFormat="1" ht="11.25">
      <c r="A59" s="441">
        <v>2011</v>
      </c>
      <c r="B59" s="425"/>
      <c r="C59" s="413">
        <v>46</v>
      </c>
      <c r="D59" s="449">
        <v>23</v>
      </c>
      <c r="E59" s="417" t="s">
        <v>698</v>
      </c>
      <c r="F59" s="449">
        <v>4</v>
      </c>
      <c r="G59" s="417" t="s">
        <v>698</v>
      </c>
      <c r="H59" s="449">
        <v>14</v>
      </c>
      <c r="I59" s="417" t="s">
        <v>698</v>
      </c>
      <c r="J59" s="413">
        <v>5</v>
      </c>
      <c r="K59" s="417" t="s">
        <v>698</v>
      </c>
      <c r="L59" s="271"/>
      <c r="M59" s="440">
        <f t="shared" si="6"/>
        <v>39.130434782608695</v>
      </c>
      <c r="N59" s="417" t="s">
        <v>698</v>
      </c>
      <c r="O59" s="440">
        <f t="shared" si="7"/>
        <v>30.434782608695652</v>
      </c>
      <c r="P59" s="417" t="s">
        <v>698</v>
      </c>
      <c r="Q59" s="443"/>
    </row>
    <row r="60" spans="1:17" s="72" customFormat="1" ht="12" customHeight="1">
      <c r="A60" s="441"/>
      <c r="B60" s="425"/>
      <c r="C60" s="425"/>
      <c r="D60" s="425"/>
      <c r="F60" s="425"/>
      <c r="H60" s="425"/>
      <c r="J60" s="425"/>
      <c r="L60" s="271"/>
      <c r="M60" s="440"/>
      <c r="O60" s="440"/>
      <c r="Q60" s="443"/>
    </row>
    <row r="61" spans="1:17" s="72" customFormat="1" ht="12" customHeight="1">
      <c r="A61" s="448" t="s">
        <v>476</v>
      </c>
      <c r="B61" s="425"/>
      <c r="C61" s="278"/>
      <c r="D61" s="278"/>
      <c r="F61" s="278"/>
      <c r="H61" s="278"/>
      <c r="J61" s="278"/>
      <c r="L61" s="271"/>
      <c r="M61" s="440"/>
      <c r="O61" s="440"/>
      <c r="Q61" s="443"/>
    </row>
    <row r="62" spans="1:17" s="72" customFormat="1" ht="12" customHeight="1">
      <c r="A62" s="441">
        <v>2006</v>
      </c>
      <c r="B62" s="425"/>
      <c r="C62" s="278">
        <v>72</v>
      </c>
      <c r="D62" s="278">
        <v>56</v>
      </c>
      <c r="F62" s="278">
        <v>3</v>
      </c>
      <c r="H62" s="278">
        <v>6</v>
      </c>
      <c r="J62" s="278">
        <v>7</v>
      </c>
      <c r="L62" s="271"/>
      <c r="M62" s="440">
        <f t="shared" ref="M62:M67" si="8">100*SUM(F62,H62)/C62</f>
        <v>12.5</v>
      </c>
      <c r="O62" s="440">
        <f t="shared" ref="O62:O67" si="9">100*H62/C62</f>
        <v>8.3333333333333339</v>
      </c>
      <c r="Q62" s="443"/>
    </row>
    <row r="63" spans="1:17" s="72" customFormat="1" ht="12" customHeight="1">
      <c r="A63" s="441">
        <v>2007</v>
      </c>
      <c r="B63" s="425"/>
      <c r="C63" s="278">
        <v>98</v>
      </c>
      <c r="D63" s="278">
        <v>60</v>
      </c>
      <c r="F63" s="278">
        <v>8</v>
      </c>
      <c r="H63" s="278">
        <v>18</v>
      </c>
      <c r="J63" s="278">
        <v>12</v>
      </c>
      <c r="L63" s="271"/>
      <c r="M63" s="440">
        <f t="shared" si="8"/>
        <v>26.530612244897959</v>
      </c>
      <c r="O63" s="440">
        <f t="shared" si="9"/>
        <v>18.367346938775512</v>
      </c>
      <c r="Q63" s="443"/>
    </row>
    <row r="64" spans="1:17" s="72" customFormat="1" ht="12" customHeight="1">
      <c r="A64" s="441">
        <v>2008</v>
      </c>
      <c r="B64" s="425"/>
      <c r="C64" s="278">
        <v>66</v>
      </c>
      <c r="D64" s="278">
        <v>54</v>
      </c>
      <c r="F64" s="278">
        <v>2</v>
      </c>
      <c r="H64" s="278">
        <v>5</v>
      </c>
      <c r="J64" s="278">
        <v>5</v>
      </c>
      <c r="L64" s="271"/>
      <c r="M64" s="440">
        <f t="shared" si="8"/>
        <v>10.606060606060606</v>
      </c>
      <c r="O64" s="440">
        <f t="shared" si="9"/>
        <v>7.5757575757575761</v>
      </c>
      <c r="Q64" s="443"/>
    </row>
    <row r="65" spans="1:17" s="72" customFormat="1" ht="12" customHeight="1">
      <c r="A65" s="441">
        <v>2009</v>
      </c>
      <c r="B65" s="425"/>
      <c r="C65" s="278">
        <v>59</v>
      </c>
      <c r="D65" s="278">
        <v>36</v>
      </c>
      <c r="F65" s="278">
        <v>3</v>
      </c>
      <c r="H65" s="278">
        <v>11</v>
      </c>
      <c r="J65" s="278">
        <v>9</v>
      </c>
      <c r="L65" s="271"/>
      <c r="M65" s="440">
        <f t="shared" si="8"/>
        <v>23.728813559322035</v>
      </c>
      <c r="O65" s="440">
        <f t="shared" si="9"/>
        <v>18.64406779661017</v>
      </c>
      <c r="Q65" s="443"/>
    </row>
    <row r="66" spans="1:17" s="72" customFormat="1" ht="12" customHeight="1">
      <c r="A66" s="441">
        <v>2010</v>
      </c>
      <c r="B66" s="425"/>
      <c r="C66" s="271">
        <v>48</v>
      </c>
      <c r="D66" s="278">
        <v>36</v>
      </c>
      <c r="F66" s="278" t="s">
        <v>142</v>
      </c>
      <c r="H66" s="278">
        <v>4</v>
      </c>
      <c r="J66" s="213">
        <v>8</v>
      </c>
      <c r="L66" s="271"/>
      <c r="M66" s="440">
        <f t="shared" si="8"/>
        <v>8.3333333333333339</v>
      </c>
      <c r="O66" s="440">
        <f t="shared" si="9"/>
        <v>8.3333333333333339</v>
      </c>
      <c r="Q66" s="443"/>
    </row>
    <row r="67" spans="1:17" s="446" customFormat="1" ht="11.25">
      <c r="A67" s="441">
        <v>2011</v>
      </c>
      <c r="B67" s="425"/>
      <c r="C67" s="413">
        <v>51</v>
      </c>
      <c r="D67" s="449">
        <v>39</v>
      </c>
      <c r="E67" s="417" t="s">
        <v>698</v>
      </c>
      <c r="F67" s="413" t="s">
        <v>142</v>
      </c>
      <c r="G67" s="417" t="s">
        <v>698</v>
      </c>
      <c r="H67" s="449">
        <v>6</v>
      </c>
      <c r="I67" s="417" t="s">
        <v>698</v>
      </c>
      <c r="J67" s="413">
        <v>6</v>
      </c>
      <c r="K67" s="417" t="s">
        <v>698</v>
      </c>
      <c r="L67" s="271"/>
      <c r="M67" s="440">
        <f t="shared" si="8"/>
        <v>11.764705882352942</v>
      </c>
      <c r="N67" s="417" t="s">
        <v>698</v>
      </c>
      <c r="O67" s="440">
        <f t="shared" si="9"/>
        <v>11.764705882352942</v>
      </c>
      <c r="P67" s="417" t="s">
        <v>698</v>
      </c>
      <c r="Q67" s="443"/>
    </row>
    <row r="68" spans="1:17" s="72" customFormat="1" ht="12" customHeight="1">
      <c r="A68" s="441"/>
      <c r="B68" s="425"/>
      <c r="C68" s="425"/>
      <c r="D68" s="425"/>
      <c r="F68" s="425"/>
      <c r="H68" s="425"/>
      <c r="J68" s="425"/>
      <c r="L68" s="271"/>
      <c r="M68" s="440"/>
      <c r="O68" s="440"/>
      <c r="Q68" s="443"/>
    </row>
    <row r="69" spans="1:17" s="72" customFormat="1" ht="12" customHeight="1">
      <c r="A69" s="448" t="s">
        <v>477</v>
      </c>
      <c r="B69" s="425"/>
      <c r="C69" s="278"/>
      <c r="D69" s="278"/>
      <c r="F69" s="278"/>
      <c r="H69" s="278"/>
      <c r="J69" s="278"/>
      <c r="L69" s="271"/>
      <c r="M69" s="440"/>
      <c r="O69" s="440"/>
      <c r="Q69" s="443"/>
    </row>
    <row r="70" spans="1:17" s="72" customFormat="1" ht="12" customHeight="1">
      <c r="A70" s="441">
        <v>2006</v>
      </c>
      <c r="B70" s="425"/>
      <c r="C70" s="278">
        <v>18</v>
      </c>
      <c r="D70" s="278">
        <v>14</v>
      </c>
      <c r="F70" s="278" t="s">
        <v>142</v>
      </c>
      <c r="H70" s="278">
        <v>1</v>
      </c>
      <c r="J70" s="278">
        <v>3</v>
      </c>
      <c r="L70" s="271"/>
      <c r="M70" s="440">
        <f>100*SUM(F70,H70)/C70</f>
        <v>5.5555555555555554</v>
      </c>
      <c r="O70" s="440">
        <f>100*H70/C70</f>
        <v>5.5555555555555554</v>
      </c>
      <c r="Q70" s="443"/>
    </row>
    <row r="71" spans="1:17" s="72" customFormat="1" ht="12" customHeight="1">
      <c r="A71" s="441">
        <v>2007</v>
      </c>
      <c r="B71" s="425"/>
      <c r="C71" s="278">
        <v>25</v>
      </c>
      <c r="D71" s="278">
        <v>20</v>
      </c>
      <c r="F71" s="278" t="s">
        <v>142</v>
      </c>
      <c r="H71" s="278">
        <v>2</v>
      </c>
      <c r="J71" s="278">
        <v>3</v>
      </c>
      <c r="L71" s="271"/>
      <c r="M71" s="440">
        <f>100*SUM(F71,H71)/C71</f>
        <v>8</v>
      </c>
      <c r="O71" s="440">
        <f>100*H71/C71</f>
        <v>8</v>
      </c>
      <c r="Q71" s="443"/>
    </row>
    <row r="72" spans="1:17" s="72" customFormat="1" ht="12" customHeight="1">
      <c r="A72" s="441">
        <v>2008</v>
      </c>
      <c r="B72" s="425"/>
      <c r="C72" s="278">
        <v>30</v>
      </c>
      <c r="D72" s="278">
        <v>22</v>
      </c>
      <c r="F72" s="278" t="s">
        <v>142</v>
      </c>
      <c r="H72" s="278">
        <v>2</v>
      </c>
      <c r="J72" s="278">
        <v>6</v>
      </c>
      <c r="L72" s="271"/>
      <c r="M72" s="440">
        <f>100*SUM(F72,H72)/C72</f>
        <v>6.666666666666667</v>
      </c>
      <c r="O72" s="440">
        <f>100*H72/C72</f>
        <v>6.666666666666667</v>
      </c>
      <c r="Q72" s="443"/>
    </row>
    <row r="73" spans="1:17" s="72" customFormat="1" ht="12" customHeight="1">
      <c r="A73" s="441">
        <v>2009</v>
      </c>
      <c r="B73" s="425"/>
      <c r="C73" s="278">
        <v>25</v>
      </c>
      <c r="D73" s="278">
        <v>21</v>
      </c>
      <c r="F73" s="278" t="s">
        <v>142</v>
      </c>
      <c r="H73" s="278" t="s">
        <v>142</v>
      </c>
      <c r="J73" s="278">
        <v>4</v>
      </c>
      <c r="L73" s="271"/>
      <c r="M73" s="278" t="s">
        <v>142</v>
      </c>
      <c r="O73" s="278" t="s">
        <v>142</v>
      </c>
      <c r="Q73" s="443"/>
    </row>
    <row r="74" spans="1:17" s="72" customFormat="1" ht="12" customHeight="1">
      <c r="A74" s="441">
        <v>2010</v>
      </c>
      <c r="B74" s="425"/>
      <c r="C74" s="213">
        <v>21</v>
      </c>
      <c r="D74" s="278">
        <v>20</v>
      </c>
      <c r="F74" s="278" t="s">
        <v>142</v>
      </c>
      <c r="H74" s="278" t="s">
        <v>142</v>
      </c>
      <c r="J74" s="213">
        <v>1</v>
      </c>
      <c r="L74" s="213"/>
      <c r="M74" s="278" t="s">
        <v>142</v>
      </c>
      <c r="O74" s="278" t="s">
        <v>142</v>
      </c>
      <c r="Q74" s="443"/>
    </row>
    <row r="75" spans="1:17" s="446" customFormat="1" ht="11.25">
      <c r="A75" s="441">
        <v>2011</v>
      </c>
      <c r="B75" s="425"/>
      <c r="C75" s="416">
        <v>20</v>
      </c>
      <c r="D75" s="449">
        <v>12</v>
      </c>
      <c r="E75" s="417" t="s">
        <v>698</v>
      </c>
      <c r="F75" s="449">
        <v>2</v>
      </c>
      <c r="G75" s="417" t="s">
        <v>698</v>
      </c>
      <c r="H75" s="413" t="s">
        <v>142</v>
      </c>
      <c r="I75" s="417" t="s">
        <v>698</v>
      </c>
      <c r="J75" s="413">
        <v>6</v>
      </c>
      <c r="K75" s="417" t="s">
        <v>698</v>
      </c>
      <c r="L75" s="271"/>
      <c r="M75" s="440">
        <f>100*SUM(F75,H75)/C75</f>
        <v>10</v>
      </c>
      <c r="N75" s="417" t="s">
        <v>698</v>
      </c>
      <c r="O75" s="278" t="s">
        <v>142</v>
      </c>
      <c r="P75" s="417" t="s">
        <v>698</v>
      </c>
      <c r="Q75" s="443"/>
    </row>
    <row r="76" spans="1:17" s="72" customFormat="1" ht="12" customHeight="1">
      <c r="A76" s="441"/>
      <c r="B76" s="425"/>
      <c r="C76" s="425"/>
      <c r="D76" s="425"/>
      <c r="F76" s="425"/>
      <c r="H76" s="425"/>
      <c r="J76" s="425"/>
      <c r="L76" s="271"/>
      <c r="M76" s="440"/>
      <c r="O76" s="440"/>
      <c r="Q76" s="443"/>
    </row>
    <row r="77" spans="1:17" s="72" customFormat="1" ht="12" customHeight="1">
      <c r="A77" s="448" t="s">
        <v>478</v>
      </c>
      <c r="B77" s="425"/>
      <c r="C77" s="278"/>
      <c r="D77" s="278"/>
      <c r="F77" s="278"/>
      <c r="H77" s="278"/>
      <c r="J77" s="278"/>
      <c r="L77" s="271"/>
      <c r="M77" s="440"/>
      <c r="O77" s="440"/>
      <c r="Q77" s="443"/>
    </row>
    <row r="78" spans="1:17" s="72" customFormat="1" ht="12" customHeight="1">
      <c r="A78" s="441">
        <v>2006</v>
      </c>
      <c r="B78" s="425"/>
      <c r="C78" s="278">
        <v>29</v>
      </c>
      <c r="D78" s="278">
        <v>19</v>
      </c>
      <c r="F78" s="278" t="s">
        <v>142</v>
      </c>
      <c r="H78" s="278">
        <v>2</v>
      </c>
      <c r="J78" s="278">
        <v>8</v>
      </c>
      <c r="L78" s="271"/>
      <c r="M78" s="440">
        <f t="shared" ref="M78:M83" si="10">100*SUM(F78,H78)/C78</f>
        <v>6.8965517241379306</v>
      </c>
      <c r="O78" s="440">
        <f>100*H78/C78</f>
        <v>6.8965517241379306</v>
      </c>
      <c r="Q78" s="443"/>
    </row>
    <row r="79" spans="1:17" s="72" customFormat="1" ht="12" customHeight="1">
      <c r="A79" s="441">
        <v>2007</v>
      </c>
      <c r="B79" s="425"/>
      <c r="C79" s="278">
        <v>32</v>
      </c>
      <c r="D79" s="278">
        <v>20</v>
      </c>
      <c r="F79" s="278" t="s">
        <v>142</v>
      </c>
      <c r="H79" s="278">
        <v>1</v>
      </c>
      <c r="J79" s="278">
        <v>11</v>
      </c>
      <c r="L79" s="271"/>
      <c r="M79" s="440">
        <f t="shared" si="10"/>
        <v>3.125</v>
      </c>
      <c r="O79" s="440">
        <f>100*H79/C79</f>
        <v>3.125</v>
      </c>
      <c r="Q79" s="443"/>
    </row>
    <row r="80" spans="1:17" s="72" customFormat="1" ht="12" customHeight="1">
      <c r="A80" s="441">
        <v>2008</v>
      </c>
      <c r="B80" s="425"/>
      <c r="C80" s="278">
        <v>26</v>
      </c>
      <c r="D80" s="278">
        <v>20</v>
      </c>
      <c r="F80" s="278">
        <v>1</v>
      </c>
      <c r="H80" s="278" t="s">
        <v>142</v>
      </c>
      <c r="J80" s="278">
        <v>5</v>
      </c>
      <c r="L80" s="271"/>
      <c r="M80" s="440">
        <f t="shared" si="10"/>
        <v>3.8461538461538463</v>
      </c>
      <c r="O80" s="278" t="s">
        <v>142</v>
      </c>
      <c r="Q80" s="443"/>
    </row>
    <row r="81" spans="1:17" s="72" customFormat="1" ht="12" customHeight="1">
      <c r="A81" s="441">
        <v>2009</v>
      </c>
      <c r="B81" s="425"/>
      <c r="C81" s="278">
        <v>21</v>
      </c>
      <c r="D81" s="278">
        <v>11</v>
      </c>
      <c r="F81" s="278" t="s">
        <v>142</v>
      </c>
      <c r="H81" s="278" t="s">
        <v>142</v>
      </c>
      <c r="J81" s="278">
        <v>10</v>
      </c>
      <c r="L81" s="271"/>
      <c r="M81" s="440">
        <f t="shared" si="10"/>
        <v>0</v>
      </c>
      <c r="O81" s="278" t="s">
        <v>142</v>
      </c>
      <c r="Q81" s="443"/>
    </row>
    <row r="82" spans="1:17" s="72" customFormat="1" ht="12" customHeight="1">
      <c r="A82" s="441">
        <v>2010</v>
      </c>
      <c r="B82" s="425"/>
      <c r="C82" s="271">
        <v>12</v>
      </c>
      <c r="D82" s="278">
        <v>6</v>
      </c>
      <c r="F82" s="278" t="s">
        <v>142</v>
      </c>
      <c r="H82" s="278" t="s">
        <v>142</v>
      </c>
      <c r="J82" s="213">
        <v>6</v>
      </c>
      <c r="L82" s="271"/>
      <c r="M82" s="440">
        <f t="shared" si="10"/>
        <v>0</v>
      </c>
      <c r="O82" s="278" t="s">
        <v>142</v>
      </c>
      <c r="Q82" s="443"/>
    </row>
    <row r="83" spans="1:17" s="446" customFormat="1" ht="11.25">
      <c r="A83" s="441">
        <v>2011</v>
      </c>
      <c r="B83" s="425"/>
      <c r="C83" s="413">
        <v>21</v>
      </c>
      <c r="D83" s="449">
        <v>10</v>
      </c>
      <c r="E83" s="417" t="s">
        <v>698</v>
      </c>
      <c r="F83" s="449">
        <v>1</v>
      </c>
      <c r="G83" s="417" t="s">
        <v>698</v>
      </c>
      <c r="H83" s="413" t="s">
        <v>142</v>
      </c>
      <c r="I83" s="417" t="s">
        <v>698</v>
      </c>
      <c r="J83" s="413">
        <v>10</v>
      </c>
      <c r="K83" s="417" t="s">
        <v>698</v>
      </c>
      <c r="L83" s="271"/>
      <c r="M83" s="440">
        <f t="shared" si="10"/>
        <v>4.7619047619047619</v>
      </c>
      <c r="N83" s="417" t="s">
        <v>698</v>
      </c>
      <c r="O83" s="278" t="s">
        <v>142</v>
      </c>
      <c r="P83" s="417" t="s">
        <v>698</v>
      </c>
      <c r="Q83" s="443"/>
    </row>
    <row r="84" spans="1:17" s="72" customFormat="1" ht="12" customHeight="1">
      <c r="A84" s="441"/>
      <c r="B84" s="425"/>
      <c r="C84" s="278"/>
      <c r="D84" s="278"/>
      <c r="F84" s="278"/>
      <c r="H84" s="278"/>
      <c r="J84" s="278"/>
      <c r="L84" s="271"/>
      <c r="M84" s="440"/>
      <c r="O84" s="440"/>
      <c r="Q84" s="443"/>
    </row>
    <row r="85" spans="1:17" s="72" customFormat="1" ht="11.25">
      <c r="A85" s="274" t="s">
        <v>156</v>
      </c>
      <c r="B85" s="424"/>
      <c r="C85" s="278"/>
      <c r="D85" s="278"/>
      <c r="F85" s="278"/>
      <c r="H85" s="278"/>
      <c r="J85" s="278"/>
      <c r="L85" s="271"/>
      <c r="M85" s="440"/>
      <c r="O85" s="440"/>
      <c r="Q85" s="443"/>
    </row>
    <row r="86" spans="1:17" s="72" customFormat="1" ht="11.25">
      <c r="A86" s="441">
        <v>2006</v>
      </c>
      <c r="B86" s="424"/>
      <c r="C86" s="278">
        <v>194</v>
      </c>
      <c r="D86" s="278">
        <v>143</v>
      </c>
      <c r="F86" s="278">
        <v>5</v>
      </c>
      <c r="H86" s="278">
        <v>30</v>
      </c>
      <c r="J86" s="278">
        <v>16</v>
      </c>
      <c r="L86" s="271"/>
      <c r="M86" s="440">
        <f t="shared" ref="M86:M91" si="11">100*SUM(F86,H86)/C86</f>
        <v>18.041237113402062</v>
      </c>
      <c r="O86" s="440">
        <f t="shared" ref="O86:O91" si="12">100*H86/C86</f>
        <v>15.463917525773196</v>
      </c>
      <c r="Q86" s="443"/>
    </row>
    <row r="87" spans="1:17" s="72" customFormat="1" ht="11.25">
      <c r="A87" s="441">
        <v>2007</v>
      </c>
      <c r="B87" s="424"/>
      <c r="C87" s="278">
        <v>247</v>
      </c>
      <c r="D87" s="278">
        <v>150</v>
      </c>
      <c r="F87" s="278">
        <v>16</v>
      </c>
      <c r="H87" s="278">
        <v>37</v>
      </c>
      <c r="J87" s="278">
        <v>44</v>
      </c>
      <c r="L87" s="271"/>
      <c r="M87" s="440">
        <f t="shared" si="11"/>
        <v>21.457489878542511</v>
      </c>
      <c r="O87" s="440">
        <f t="shared" si="12"/>
        <v>14.979757085020243</v>
      </c>
      <c r="Q87" s="443"/>
    </row>
    <row r="88" spans="1:17" s="72" customFormat="1" ht="11.25">
      <c r="A88" s="441">
        <v>2008</v>
      </c>
      <c r="B88" s="424"/>
      <c r="C88" s="278">
        <v>167</v>
      </c>
      <c r="D88" s="278">
        <v>124</v>
      </c>
      <c r="F88" s="278">
        <v>8</v>
      </c>
      <c r="H88" s="278">
        <v>18</v>
      </c>
      <c r="J88" s="278">
        <v>17</v>
      </c>
      <c r="L88" s="271"/>
      <c r="M88" s="440">
        <f t="shared" si="11"/>
        <v>15.568862275449101</v>
      </c>
      <c r="O88" s="440">
        <f t="shared" si="12"/>
        <v>10.778443113772456</v>
      </c>
      <c r="Q88" s="443"/>
    </row>
    <row r="89" spans="1:17" s="72" customFormat="1" ht="11.25">
      <c r="A89" s="441">
        <v>2009</v>
      </c>
      <c r="B89" s="424"/>
      <c r="C89" s="278">
        <v>163</v>
      </c>
      <c r="D89" s="278">
        <v>95</v>
      </c>
      <c r="F89" s="278">
        <v>7</v>
      </c>
      <c r="H89" s="278">
        <v>31</v>
      </c>
      <c r="J89" s="278">
        <v>30</v>
      </c>
      <c r="L89" s="271"/>
      <c r="M89" s="440">
        <f t="shared" si="11"/>
        <v>23.312883435582823</v>
      </c>
      <c r="O89" s="440">
        <f t="shared" si="12"/>
        <v>19.018404907975459</v>
      </c>
      <c r="Q89" s="443"/>
    </row>
    <row r="90" spans="1:17" s="72" customFormat="1" ht="11.25">
      <c r="A90" s="441">
        <v>2010</v>
      </c>
      <c r="B90" s="424"/>
      <c r="C90" s="271">
        <v>109</v>
      </c>
      <c r="D90" s="278">
        <v>82</v>
      </c>
      <c r="F90" s="278" t="s">
        <v>142</v>
      </c>
      <c r="H90" s="278">
        <v>11</v>
      </c>
      <c r="J90" s="213">
        <v>16</v>
      </c>
      <c r="L90" s="271"/>
      <c r="M90" s="440">
        <f t="shared" si="11"/>
        <v>10.091743119266056</v>
      </c>
      <c r="O90" s="440">
        <f t="shared" si="12"/>
        <v>10.091743119266056</v>
      </c>
      <c r="Q90" s="443"/>
    </row>
    <row r="91" spans="1:17" s="446" customFormat="1" ht="11.25">
      <c r="A91" s="441">
        <v>2011</v>
      </c>
      <c r="B91" s="425"/>
      <c r="C91" s="271">
        <v>103</v>
      </c>
      <c r="D91" s="278">
        <v>64</v>
      </c>
      <c r="E91" s="417" t="s">
        <v>698</v>
      </c>
      <c r="F91" s="278">
        <v>3</v>
      </c>
      <c r="G91" s="417" t="s">
        <v>698</v>
      </c>
      <c r="H91" s="278">
        <v>13</v>
      </c>
      <c r="I91" s="417" t="s">
        <v>698</v>
      </c>
      <c r="J91" s="213">
        <v>23</v>
      </c>
      <c r="K91" s="417" t="s">
        <v>698</v>
      </c>
      <c r="L91" s="271"/>
      <c r="M91" s="440">
        <f t="shared" si="11"/>
        <v>15.533980582524272</v>
      </c>
      <c r="N91" s="417" t="s">
        <v>698</v>
      </c>
      <c r="O91" s="440">
        <f t="shared" si="12"/>
        <v>12.621359223300971</v>
      </c>
      <c r="P91" s="417" t="s">
        <v>698</v>
      </c>
      <c r="Q91" s="443"/>
    </row>
    <row r="92" spans="1:17" s="76" customFormat="1" ht="11.25">
      <c r="A92" s="420"/>
      <c r="B92" s="420"/>
      <c r="C92" s="450"/>
      <c r="D92" s="450"/>
      <c r="E92" s="72"/>
      <c r="F92" s="450"/>
      <c r="G92" s="72"/>
      <c r="H92" s="450"/>
      <c r="I92" s="72"/>
      <c r="J92" s="450"/>
      <c r="K92" s="72"/>
      <c r="L92" s="451"/>
      <c r="M92" s="452"/>
      <c r="N92" s="72"/>
      <c r="O92" s="452"/>
      <c r="P92" s="72"/>
      <c r="Q92" s="453"/>
    </row>
    <row r="93" spans="1:17" s="72" customFormat="1" ht="11.25">
      <c r="A93" s="274" t="s">
        <v>158</v>
      </c>
      <c r="B93" s="424"/>
      <c r="C93" s="278"/>
      <c r="D93" s="278"/>
      <c r="F93" s="278"/>
      <c r="H93" s="278"/>
      <c r="J93" s="278"/>
      <c r="L93" s="271"/>
      <c r="M93" s="440"/>
      <c r="O93" s="440"/>
      <c r="Q93" s="443"/>
    </row>
    <row r="94" spans="1:17" s="72" customFormat="1" ht="11.25">
      <c r="A94" s="441">
        <v>2006</v>
      </c>
      <c r="B94" s="424"/>
      <c r="C94" s="278">
        <v>18</v>
      </c>
      <c r="D94" s="278">
        <v>15</v>
      </c>
      <c r="F94" s="278" t="s">
        <v>142</v>
      </c>
      <c r="H94" s="278">
        <v>1</v>
      </c>
      <c r="J94" s="278">
        <v>2</v>
      </c>
      <c r="L94" s="271"/>
      <c r="M94" s="440">
        <f t="shared" ref="M94:M99" si="13">100*SUM(F94,H94)/C94</f>
        <v>5.5555555555555554</v>
      </c>
      <c r="O94" s="440">
        <f t="shared" ref="O94:O99" si="14">100*H94/C94</f>
        <v>5.5555555555555554</v>
      </c>
      <c r="Q94" s="443"/>
    </row>
    <row r="95" spans="1:17" s="72" customFormat="1" ht="11.25">
      <c r="A95" s="441">
        <v>2007</v>
      </c>
      <c r="B95" s="424"/>
      <c r="C95" s="278">
        <v>20</v>
      </c>
      <c r="D95" s="278">
        <v>10</v>
      </c>
      <c r="F95" s="278">
        <v>1</v>
      </c>
      <c r="H95" s="278">
        <v>3</v>
      </c>
      <c r="J95" s="278">
        <v>6</v>
      </c>
      <c r="L95" s="271"/>
      <c r="M95" s="440">
        <f t="shared" si="13"/>
        <v>20</v>
      </c>
      <c r="O95" s="440">
        <f t="shared" si="14"/>
        <v>15</v>
      </c>
      <c r="Q95" s="443"/>
    </row>
    <row r="96" spans="1:17" s="72" customFormat="1" ht="11.25">
      <c r="A96" s="441">
        <v>2008</v>
      </c>
      <c r="B96" s="425"/>
      <c r="C96" s="278">
        <v>25</v>
      </c>
      <c r="D96" s="278">
        <v>17</v>
      </c>
      <c r="F96" s="278" t="s">
        <v>142</v>
      </c>
      <c r="H96" s="278">
        <v>6</v>
      </c>
      <c r="J96" s="278">
        <v>2</v>
      </c>
      <c r="L96" s="271"/>
      <c r="M96" s="440">
        <f t="shared" si="13"/>
        <v>24</v>
      </c>
      <c r="O96" s="440">
        <f t="shared" si="14"/>
        <v>24</v>
      </c>
      <c r="Q96" s="443"/>
    </row>
    <row r="97" spans="1:17" s="72" customFormat="1" ht="11.25">
      <c r="A97" s="441">
        <v>2009</v>
      </c>
      <c r="B97" s="425"/>
      <c r="C97" s="278">
        <v>9</v>
      </c>
      <c r="D97" s="278">
        <v>5</v>
      </c>
      <c r="F97" s="278" t="s">
        <v>142</v>
      </c>
      <c r="H97" s="278">
        <v>2</v>
      </c>
      <c r="J97" s="278">
        <v>2</v>
      </c>
      <c r="L97" s="271"/>
      <c r="M97" s="440">
        <f t="shared" si="13"/>
        <v>22.222222222222221</v>
      </c>
      <c r="O97" s="440">
        <f t="shared" si="14"/>
        <v>22.222222222222221</v>
      </c>
      <c r="Q97" s="443"/>
    </row>
    <row r="98" spans="1:17" s="72" customFormat="1" ht="11.25">
      <c r="A98" s="441">
        <v>2010</v>
      </c>
      <c r="B98" s="425"/>
      <c r="C98" s="271">
        <v>13</v>
      </c>
      <c r="D98" s="278">
        <v>10</v>
      </c>
      <c r="F98" s="278" t="s">
        <v>142</v>
      </c>
      <c r="H98" s="278">
        <v>2</v>
      </c>
      <c r="J98" s="213">
        <v>1</v>
      </c>
      <c r="L98" s="271"/>
      <c r="M98" s="440">
        <f t="shared" si="13"/>
        <v>15.384615384615385</v>
      </c>
      <c r="O98" s="440">
        <f t="shared" si="14"/>
        <v>15.384615384615385</v>
      </c>
      <c r="Q98" s="443"/>
    </row>
    <row r="99" spans="1:17" s="446" customFormat="1" ht="11.25">
      <c r="A99" s="441">
        <v>2011</v>
      </c>
      <c r="B99" s="425"/>
      <c r="C99" s="271">
        <v>13</v>
      </c>
      <c r="D99" s="278">
        <v>7</v>
      </c>
      <c r="E99" s="417" t="s">
        <v>698</v>
      </c>
      <c r="F99" s="278">
        <v>1</v>
      </c>
      <c r="G99" s="417" t="s">
        <v>698</v>
      </c>
      <c r="H99" s="278">
        <v>1</v>
      </c>
      <c r="I99" s="417" t="s">
        <v>698</v>
      </c>
      <c r="J99" s="213">
        <v>4</v>
      </c>
      <c r="K99" s="417" t="s">
        <v>698</v>
      </c>
      <c r="L99" s="271"/>
      <c r="M99" s="440">
        <f t="shared" si="13"/>
        <v>15.384615384615385</v>
      </c>
      <c r="N99" s="417" t="s">
        <v>698</v>
      </c>
      <c r="O99" s="440">
        <f t="shared" si="14"/>
        <v>7.6923076923076925</v>
      </c>
      <c r="P99" s="417" t="s">
        <v>698</v>
      </c>
      <c r="Q99" s="443"/>
    </row>
    <row r="100" spans="1:17" s="72" customFormat="1" ht="11.25">
      <c r="A100" s="441"/>
      <c r="B100" s="425"/>
      <c r="C100" s="278"/>
      <c r="D100" s="278"/>
      <c r="F100" s="278"/>
      <c r="H100" s="454"/>
      <c r="J100" s="278"/>
      <c r="L100" s="425"/>
      <c r="M100" s="440"/>
      <c r="O100" s="440"/>
      <c r="Q100" s="443"/>
    </row>
    <row r="101" spans="1:17" s="72" customFormat="1" ht="11.25">
      <c r="A101" s="274" t="s">
        <v>160</v>
      </c>
      <c r="B101" s="425"/>
      <c r="C101" s="278"/>
      <c r="D101" s="278"/>
      <c r="F101" s="278"/>
      <c r="H101" s="454"/>
      <c r="J101" s="278"/>
      <c r="L101" s="425"/>
      <c r="M101" s="440"/>
      <c r="O101" s="440"/>
      <c r="Q101" s="443"/>
    </row>
    <row r="102" spans="1:17" s="72" customFormat="1" ht="11.25">
      <c r="A102" s="441">
        <v>2006</v>
      </c>
      <c r="B102" s="425"/>
      <c r="C102" s="278">
        <v>52</v>
      </c>
      <c r="D102" s="278">
        <v>41</v>
      </c>
      <c r="F102" s="278">
        <v>3</v>
      </c>
      <c r="H102" s="278">
        <v>5</v>
      </c>
      <c r="J102" s="278">
        <v>3</v>
      </c>
      <c r="L102" s="425"/>
      <c r="M102" s="440">
        <f t="shared" ref="M102:M107" si="15">100*SUM(F102,H102)/C102</f>
        <v>15.384615384615385</v>
      </c>
      <c r="O102" s="440">
        <f t="shared" ref="O102:O107" si="16">100*H102/C102</f>
        <v>9.615384615384615</v>
      </c>
      <c r="Q102" s="443"/>
    </row>
    <row r="103" spans="1:17" s="72" customFormat="1" ht="11.25">
      <c r="A103" s="441">
        <v>2007</v>
      </c>
      <c r="B103" s="425"/>
      <c r="C103" s="278">
        <v>58</v>
      </c>
      <c r="D103" s="278">
        <v>41</v>
      </c>
      <c r="F103" s="278">
        <v>3</v>
      </c>
      <c r="H103" s="278">
        <v>10</v>
      </c>
      <c r="J103" s="278">
        <v>4</v>
      </c>
      <c r="L103" s="425"/>
      <c r="M103" s="440">
        <f t="shared" si="15"/>
        <v>22.413793103448278</v>
      </c>
      <c r="O103" s="440">
        <f t="shared" si="16"/>
        <v>17.241379310344829</v>
      </c>
      <c r="Q103" s="443"/>
    </row>
    <row r="104" spans="1:17" s="72" customFormat="1" ht="11.25">
      <c r="A104" s="441">
        <v>2008</v>
      </c>
      <c r="B104" s="425"/>
      <c r="C104" s="278">
        <v>51</v>
      </c>
      <c r="D104" s="278">
        <v>39</v>
      </c>
      <c r="F104" s="278">
        <v>3</v>
      </c>
      <c r="H104" s="278">
        <v>6</v>
      </c>
      <c r="J104" s="278">
        <v>3</v>
      </c>
      <c r="L104" s="425"/>
      <c r="M104" s="440">
        <f t="shared" si="15"/>
        <v>17.647058823529413</v>
      </c>
      <c r="O104" s="440">
        <f t="shared" si="16"/>
        <v>11.764705882352942</v>
      </c>
      <c r="Q104" s="443"/>
    </row>
    <row r="105" spans="1:17" s="72" customFormat="1" ht="11.25">
      <c r="A105" s="441">
        <v>2009</v>
      </c>
      <c r="B105" s="425"/>
      <c r="C105" s="278">
        <v>43</v>
      </c>
      <c r="D105" s="278">
        <v>34</v>
      </c>
      <c r="F105" s="278">
        <v>1</v>
      </c>
      <c r="H105" s="278">
        <v>4</v>
      </c>
      <c r="J105" s="278">
        <v>4</v>
      </c>
      <c r="L105" s="425"/>
      <c r="M105" s="440">
        <f t="shared" si="15"/>
        <v>11.627906976744185</v>
      </c>
      <c r="O105" s="440">
        <f t="shared" si="16"/>
        <v>9.3023255813953494</v>
      </c>
      <c r="Q105" s="443"/>
    </row>
    <row r="106" spans="1:17" s="72" customFormat="1" ht="11.25">
      <c r="A106" s="441">
        <v>2010</v>
      </c>
      <c r="B106" s="425"/>
      <c r="C106" s="271">
        <v>35</v>
      </c>
      <c r="D106" s="278">
        <v>26</v>
      </c>
      <c r="F106" s="278">
        <v>1</v>
      </c>
      <c r="H106" s="278">
        <v>7</v>
      </c>
      <c r="J106" s="213">
        <v>1</v>
      </c>
      <c r="L106" s="425"/>
      <c r="M106" s="440">
        <f t="shared" si="15"/>
        <v>22.857142857142858</v>
      </c>
      <c r="O106" s="440">
        <f t="shared" si="16"/>
        <v>20</v>
      </c>
      <c r="Q106" s="443"/>
    </row>
    <row r="107" spans="1:17" s="446" customFormat="1" ht="11.25">
      <c r="A107" s="441">
        <v>2011</v>
      </c>
      <c r="B107" s="425"/>
      <c r="C107" s="271">
        <v>46</v>
      </c>
      <c r="D107" s="278">
        <v>29</v>
      </c>
      <c r="E107" s="417" t="s">
        <v>698</v>
      </c>
      <c r="F107" s="278">
        <v>4</v>
      </c>
      <c r="G107" s="417" t="s">
        <v>698</v>
      </c>
      <c r="H107" s="278">
        <v>9</v>
      </c>
      <c r="I107" s="417" t="s">
        <v>698</v>
      </c>
      <c r="J107" s="213">
        <v>4</v>
      </c>
      <c r="K107" s="417" t="s">
        <v>698</v>
      </c>
      <c r="L107" s="271"/>
      <c r="M107" s="440">
        <f t="shared" si="15"/>
        <v>28.260869565217391</v>
      </c>
      <c r="N107" s="417" t="s">
        <v>698</v>
      </c>
      <c r="O107" s="440">
        <f t="shared" si="16"/>
        <v>19.565217391304348</v>
      </c>
      <c r="P107" s="417" t="s">
        <v>698</v>
      </c>
      <c r="Q107" s="443"/>
    </row>
    <row r="108" spans="1:17" s="72" customFormat="1" ht="11.25">
      <c r="A108" s="441"/>
      <c r="B108" s="425"/>
      <c r="C108" s="425"/>
      <c r="D108" s="425"/>
      <c r="F108" s="425"/>
      <c r="H108" s="425"/>
      <c r="J108" s="425"/>
      <c r="L108" s="425"/>
      <c r="M108" s="440"/>
      <c r="O108" s="440"/>
      <c r="Q108" s="443"/>
    </row>
    <row r="109" spans="1:17" s="72" customFormat="1" ht="11.25">
      <c r="A109" s="274" t="s">
        <v>449</v>
      </c>
      <c r="B109" s="425"/>
      <c r="C109" s="278"/>
      <c r="D109" s="278"/>
      <c r="F109" s="278"/>
      <c r="H109" s="454"/>
      <c r="J109" s="278"/>
      <c r="L109" s="425"/>
      <c r="M109" s="440"/>
      <c r="O109" s="440"/>
      <c r="Q109" s="443"/>
    </row>
    <row r="110" spans="1:17" s="72" customFormat="1" ht="11.25">
      <c r="A110" s="441">
        <v>2006</v>
      </c>
      <c r="B110" s="425"/>
      <c r="C110" s="278">
        <v>15</v>
      </c>
      <c r="D110" s="278">
        <v>8</v>
      </c>
      <c r="F110" s="278" t="s">
        <v>142</v>
      </c>
      <c r="H110" s="278">
        <v>4</v>
      </c>
      <c r="J110" s="278">
        <v>3</v>
      </c>
      <c r="L110" s="425"/>
      <c r="M110" s="440">
        <f t="shared" ref="M110:M115" si="17">100*SUM(F110,H110)/C110</f>
        <v>26.666666666666668</v>
      </c>
      <c r="O110" s="440">
        <f t="shared" ref="O110:O115" si="18">100*H110/C110</f>
        <v>26.666666666666668</v>
      </c>
      <c r="Q110" s="443"/>
    </row>
    <row r="111" spans="1:17" s="72" customFormat="1" ht="11.25">
      <c r="A111" s="441">
        <v>2007</v>
      </c>
      <c r="B111" s="425"/>
      <c r="C111" s="278">
        <v>12</v>
      </c>
      <c r="D111" s="278">
        <v>7</v>
      </c>
      <c r="F111" s="278" t="s">
        <v>142</v>
      </c>
      <c r="H111" s="278">
        <v>1</v>
      </c>
      <c r="J111" s="278">
        <v>4</v>
      </c>
      <c r="L111" s="425"/>
      <c r="M111" s="440">
        <f t="shared" si="17"/>
        <v>8.3333333333333339</v>
      </c>
      <c r="O111" s="440">
        <f t="shared" si="18"/>
        <v>8.3333333333333339</v>
      </c>
      <c r="Q111" s="443"/>
    </row>
    <row r="112" spans="1:17" s="72" customFormat="1" ht="11.25">
      <c r="A112" s="441">
        <v>2008</v>
      </c>
      <c r="B112" s="425"/>
      <c r="C112" s="278">
        <v>11</v>
      </c>
      <c r="D112" s="278">
        <v>7</v>
      </c>
      <c r="F112" s="278">
        <v>1</v>
      </c>
      <c r="H112" s="278">
        <v>2</v>
      </c>
      <c r="J112" s="278">
        <v>1</v>
      </c>
      <c r="L112" s="425"/>
      <c r="M112" s="440">
        <f t="shared" si="17"/>
        <v>27.272727272727273</v>
      </c>
      <c r="O112" s="440">
        <f t="shared" si="18"/>
        <v>18.181818181818183</v>
      </c>
      <c r="Q112" s="443"/>
    </row>
    <row r="113" spans="1:17" s="72" customFormat="1" ht="11.25">
      <c r="A113" s="455">
        <v>2009</v>
      </c>
      <c r="B113" s="424"/>
      <c r="C113" s="375">
        <v>10</v>
      </c>
      <c r="D113" s="375">
        <v>3</v>
      </c>
      <c r="F113" s="375" t="s">
        <v>142</v>
      </c>
      <c r="H113" s="375">
        <v>3</v>
      </c>
      <c r="J113" s="375">
        <v>4</v>
      </c>
      <c r="L113" s="424"/>
      <c r="M113" s="440">
        <f t="shared" si="17"/>
        <v>30</v>
      </c>
      <c r="O113" s="440">
        <f t="shared" si="18"/>
        <v>30</v>
      </c>
      <c r="Q113" s="443"/>
    </row>
    <row r="114" spans="1:17" s="259" customFormat="1" ht="11.25">
      <c r="A114" s="455">
        <v>2010</v>
      </c>
      <c r="B114" s="424"/>
      <c r="C114" s="374">
        <v>8</v>
      </c>
      <c r="D114" s="375">
        <v>4</v>
      </c>
      <c r="E114" s="72"/>
      <c r="F114" s="375" t="s">
        <v>142</v>
      </c>
      <c r="G114" s="72"/>
      <c r="H114" s="375">
        <v>1</v>
      </c>
      <c r="I114" s="72"/>
      <c r="J114" s="376">
        <v>3</v>
      </c>
      <c r="K114" s="72"/>
      <c r="L114" s="424"/>
      <c r="M114" s="440">
        <f t="shared" si="17"/>
        <v>12.5</v>
      </c>
      <c r="N114" s="72"/>
      <c r="O114" s="440">
        <f t="shared" si="18"/>
        <v>12.5</v>
      </c>
      <c r="P114" s="72"/>
      <c r="Q114" s="456"/>
    </row>
    <row r="115" spans="1:17" s="446" customFormat="1" ht="11.25">
      <c r="A115" s="457">
        <v>2011</v>
      </c>
      <c r="B115" s="423"/>
      <c r="C115" s="281">
        <v>11</v>
      </c>
      <c r="D115" s="282">
        <v>5</v>
      </c>
      <c r="E115" s="419" t="s">
        <v>698</v>
      </c>
      <c r="F115" s="282">
        <v>3</v>
      </c>
      <c r="G115" s="419" t="s">
        <v>698</v>
      </c>
      <c r="H115" s="282">
        <v>2</v>
      </c>
      <c r="I115" s="419" t="s">
        <v>698</v>
      </c>
      <c r="J115" s="352">
        <v>1</v>
      </c>
      <c r="K115" s="419" t="s">
        <v>698</v>
      </c>
      <c r="L115" s="281"/>
      <c r="M115" s="458">
        <f t="shared" si="17"/>
        <v>45.454545454545453</v>
      </c>
      <c r="N115" s="419" t="s">
        <v>698</v>
      </c>
      <c r="O115" s="458">
        <f t="shared" si="18"/>
        <v>18.181818181818183</v>
      </c>
      <c r="P115" s="419" t="s">
        <v>698</v>
      </c>
      <c r="Q115" s="443"/>
    </row>
    <row r="116" spans="1:17">
      <c r="A116" s="425" t="s">
        <v>450</v>
      </c>
    </row>
    <row r="117" spans="1:17">
      <c r="A117" s="425" t="s">
        <v>558</v>
      </c>
    </row>
    <row r="118" spans="1:17">
      <c r="A118" s="260" t="s">
        <v>702</v>
      </c>
      <c r="B118" s="72"/>
      <c r="C118" s="72"/>
      <c r="D118" s="72"/>
      <c r="F118" s="72"/>
      <c r="H118" s="72"/>
      <c r="J118" s="72"/>
      <c r="L118" s="72"/>
      <c r="M118" s="71"/>
      <c r="N118" s="71"/>
      <c r="O118" s="71"/>
      <c r="P118" s="71"/>
      <c r="Q118" s="71"/>
    </row>
    <row r="119" spans="1:17" s="350" customFormat="1">
      <c r="E119" s="72"/>
      <c r="G119" s="72"/>
      <c r="I119" s="72"/>
      <c r="K119" s="72"/>
      <c r="M119" s="459"/>
      <c r="N119" s="72"/>
      <c r="O119" s="459"/>
      <c r="P119" s="72"/>
    </row>
    <row r="121" spans="1:17" s="350" customFormat="1">
      <c r="A121" s="460"/>
      <c r="E121" s="72"/>
      <c r="G121" s="72"/>
      <c r="I121" s="72"/>
      <c r="K121" s="72"/>
      <c r="M121" s="459"/>
      <c r="N121" s="72"/>
      <c r="O121" s="459"/>
      <c r="P121" s="72"/>
    </row>
  </sheetData>
  <mergeCells count="2">
    <mergeCell ref="M6:O6"/>
    <mergeCell ref="M7:O7"/>
  </mergeCells>
  <pageMargins left="0.70866141732283472" right="0.70866141732283472" top="0.74803149606299213" bottom="0.74803149606299213" header="0.31496062992125984" footer="0.31496062992125984"/>
  <pageSetup paperSize="9" scale="55" orientation="portrait" r:id="rId1"/>
  <rowBreaks count="1" manualBreakCount="1">
    <brk id="68" max="16383" man="1"/>
  </rowBreaks>
  <drawing r:id="rId2"/>
</worksheet>
</file>

<file path=xl/worksheets/sheet22.xml><?xml version="1.0" encoding="utf-8"?>
<worksheet xmlns="http://schemas.openxmlformats.org/spreadsheetml/2006/main" xmlns:r="http://schemas.openxmlformats.org/officeDocument/2006/relationships">
  <sheetPr codeName="Blad22"/>
  <dimension ref="A1:N67"/>
  <sheetViews>
    <sheetView zoomScaleNormal="100" workbookViewId="0">
      <pane ySplit="11" topLeftCell="A12" activePane="bottomLeft" state="frozen"/>
      <selection pane="bottomLeft" activeCell="H68" sqref="H68"/>
    </sheetView>
  </sheetViews>
  <sheetFormatPr defaultColWidth="9.140625" defaultRowHeight="11.25"/>
  <cols>
    <col min="1" max="1" width="19.42578125" style="2" customWidth="1"/>
    <col min="2" max="2" width="9.42578125" style="2" customWidth="1"/>
    <col min="3" max="3" width="9.140625" style="2"/>
    <col min="4" max="4" width="11.42578125" style="2" customWidth="1"/>
    <col min="5" max="9" width="9.28515625" style="2" customWidth="1"/>
    <col min="10" max="16384" width="9.140625" style="2"/>
  </cols>
  <sheetData>
    <row r="1" spans="1:12" s="4" customFormat="1">
      <c r="A1" s="4" t="s">
        <v>539</v>
      </c>
    </row>
    <row r="2" spans="1:12" s="4" customFormat="1">
      <c r="A2" s="4" t="s">
        <v>617</v>
      </c>
    </row>
    <row r="3" spans="1:12" s="4" customFormat="1">
      <c r="A3" s="18" t="s">
        <v>540</v>
      </c>
    </row>
    <row r="4" spans="1:12" s="4" customFormat="1">
      <c r="A4" s="18" t="s">
        <v>618</v>
      </c>
    </row>
    <row r="5" spans="1:12" s="4" customFormat="1">
      <c r="A5" s="6"/>
      <c r="B5" s="6"/>
      <c r="C5" s="6"/>
      <c r="D5" s="6"/>
      <c r="E5" s="6"/>
      <c r="F5" s="6"/>
      <c r="G5" s="6"/>
      <c r="H5" s="6"/>
      <c r="I5" s="6"/>
      <c r="J5" s="5"/>
    </row>
    <row r="6" spans="1:12" s="4" customFormat="1">
      <c r="A6" s="4" t="s">
        <v>33</v>
      </c>
      <c r="B6" s="4" t="s">
        <v>45</v>
      </c>
      <c r="F6" s="5" t="s">
        <v>203</v>
      </c>
      <c r="G6" s="5"/>
      <c r="H6" s="5"/>
    </row>
    <row r="7" spans="1:12" s="4" customFormat="1">
      <c r="A7" s="18" t="s">
        <v>37</v>
      </c>
      <c r="B7" s="20" t="s">
        <v>46</v>
      </c>
      <c r="C7" s="6"/>
      <c r="D7" s="6"/>
      <c r="E7" s="6"/>
      <c r="F7" s="20" t="s">
        <v>204</v>
      </c>
      <c r="G7" s="6"/>
      <c r="H7" s="6"/>
      <c r="I7" s="6"/>
    </row>
    <row r="8" spans="1:12" s="4" customFormat="1">
      <c r="B8" s="4" t="s">
        <v>47</v>
      </c>
      <c r="C8" s="4" t="s">
        <v>48</v>
      </c>
      <c r="E8" s="4" t="s">
        <v>153</v>
      </c>
      <c r="F8" s="4" t="s">
        <v>9</v>
      </c>
      <c r="G8" s="4" t="s">
        <v>0</v>
      </c>
      <c r="H8" s="4" t="s">
        <v>1</v>
      </c>
      <c r="I8" s="4" t="s">
        <v>153</v>
      </c>
    </row>
    <row r="9" spans="1:12" s="4" customFormat="1">
      <c r="B9" s="4" t="s">
        <v>208</v>
      </c>
      <c r="C9" s="20" t="s">
        <v>49</v>
      </c>
      <c r="D9" s="6"/>
      <c r="E9" s="18" t="s">
        <v>101</v>
      </c>
      <c r="F9" s="18" t="s">
        <v>69</v>
      </c>
      <c r="G9" s="4" t="s">
        <v>12</v>
      </c>
      <c r="H9" s="4" t="s">
        <v>12</v>
      </c>
      <c r="I9" s="18" t="s">
        <v>101</v>
      </c>
    </row>
    <row r="10" spans="1:12" s="4" customFormat="1">
      <c r="B10" s="18" t="s">
        <v>50</v>
      </c>
      <c r="C10" s="4" t="s">
        <v>51</v>
      </c>
      <c r="D10" s="4" t="s">
        <v>131</v>
      </c>
      <c r="G10" s="18" t="s">
        <v>52</v>
      </c>
      <c r="H10" s="18" t="s">
        <v>4</v>
      </c>
    </row>
    <row r="11" spans="1:12" s="4" customFormat="1">
      <c r="A11" s="6"/>
      <c r="B11" s="20" t="s">
        <v>212</v>
      </c>
      <c r="C11" s="20" t="s">
        <v>53</v>
      </c>
      <c r="D11" s="20" t="s">
        <v>54</v>
      </c>
      <c r="E11" s="6"/>
      <c r="F11" s="6"/>
      <c r="G11" s="20" t="s">
        <v>211</v>
      </c>
      <c r="H11" s="20" t="s">
        <v>211</v>
      </c>
      <c r="I11" s="6"/>
    </row>
    <row r="13" spans="1:12">
      <c r="A13" s="37">
        <v>1960</v>
      </c>
      <c r="B13" s="56">
        <v>970</v>
      </c>
      <c r="C13" s="56">
        <v>2514</v>
      </c>
      <c r="D13" s="56">
        <v>13739</v>
      </c>
      <c r="E13" s="56">
        <v>17223</v>
      </c>
      <c r="F13" s="56">
        <v>1036</v>
      </c>
      <c r="G13" s="56">
        <v>2983</v>
      </c>
      <c r="H13" s="56">
        <v>18553</v>
      </c>
      <c r="I13" s="56">
        <v>22572</v>
      </c>
      <c r="K13" s="22"/>
      <c r="L13" s="22"/>
    </row>
    <row r="14" spans="1:12">
      <c r="A14" s="37">
        <v>1961</v>
      </c>
      <c r="B14" s="56">
        <v>1020</v>
      </c>
      <c r="C14" s="56">
        <v>2548</v>
      </c>
      <c r="D14" s="56">
        <v>14490</v>
      </c>
      <c r="E14" s="56">
        <v>18058</v>
      </c>
      <c r="F14" s="56">
        <v>1083</v>
      </c>
      <c r="G14" s="56">
        <v>3031</v>
      </c>
      <c r="H14" s="56">
        <v>19867</v>
      </c>
      <c r="I14" s="56">
        <v>23981</v>
      </c>
      <c r="K14" s="22"/>
      <c r="L14" s="22"/>
    </row>
    <row r="15" spans="1:12">
      <c r="A15" s="37">
        <v>1962</v>
      </c>
      <c r="B15" s="56">
        <v>1022</v>
      </c>
      <c r="C15" s="56">
        <v>2454</v>
      </c>
      <c r="D15" s="56">
        <v>14042</v>
      </c>
      <c r="E15" s="56">
        <v>17518</v>
      </c>
      <c r="F15" s="56">
        <v>1123</v>
      </c>
      <c r="G15" s="56">
        <v>2942</v>
      </c>
      <c r="H15" s="56">
        <v>19496</v>
      </c>
      <c r="I15" s="56">
        <v>23561</v>
      </c>
      <c r="K15" s="22"/>
      <c r="L15" s="22"/>
    </row>
    <row r="16" spans="1:12">
      <c r="A16" s="37">
        <v>1963</v>
      </c>
      <c r="B16" s="56">
        <v>1126</v>
      </c>
      <c r="C16" s="56">
        <v>2555</v>
      </c>
      <c r="D16" s="56">
        <v>14549</v>
      </c>
      <c r="E16" s="56">
        <v>18230</v>
      </c>
      <c r="F16" s="56">
        <v>1217</v>
      </c>
      <c r="G16" s="56">
        <v>3068</v>
      </c>
      <c r="H16" s="56">
        <v>20332</v>
      </c>
      <c r="I16" s="56">
        <v>24617</v>
      </c>
      <c r="K16" s="22"/>
      <c r="L16" s="22"/>
    </row>
    <row r="17" spans="1:12">
      <c r="A17" s="37">
        <v>1964</v>
      </c>
      <c r="B17" s="56">
        <v>1202</v>
      </c>
      <c r="C17" s="56">
        <v>2739</v>
      </c>
      <c r="D17" s="56">
        <v>15397</v>
      </c>
      <c r="E17" s="56">
        <v>19338</v>
      </c>
      <c r="F17" s="56">
        <v>1308</v>
      </c>
      <c r="G17" s="56">
        <v>3370</v>
      </c>
      <c r="H17" s="56">
        <v>21565</v>
      </c>
      <c r="I17" s="56">
        <v>26243</v>
      </c>
      <c r="K17" s="22"/>
      <c r="L17" s="22"/>
    </row>
    <row r="18" spans="1:12">
      <c r="A18" s="37">
        <v>1965</v>
      </c>
      <c r="B18" s="56">
        <v>1204</v>
      </c>
      <c r="C18" s="56">
        <v>2517</v>
      </c>
      <c r="D18" s="56">
        <v>14423</v>
      </c>
      <c r="E18" s="56">
        <v>18144</v>
      </c>
      <c r="F18" s="56">
        <v>1313</v>
      </c>
      <c r="G18" s="56">
        <v>3158</v>
      </c>
      <c r="H18" s="56">
        <v>20460</v>
      </c>
      <c r="I18" s="56">
        <v>24931</v>
      </c>
      <c r="K18" s="22"/>
      <c r="L18" s="22"/>
    </row>
    <row r="19" spans="1:12">
      <c r="A19" s="37">
        <v>1966</v>
      </c>
      <c r="B19" s="56">
        <v>1168</v>
      </c>
      <c r="C19" s="56">
        <v>3645</v>
      </c>
      <c r="D19" s="56">
        <v>11397</v>
      </c>
      <c r="E19" s="56">
        <v>16210</v>
      </c>
      <c r="F19" s="56">
        <v>1313</v>
      </c>
      <c r="G19" s="56">
        <v>4700</v>
      </c>
      <c r="H19" s="56">
        <v>16730</v>
      </c>
      <c r="I19" s="56">
        <v>22743</v>
      </c>
      <c r="K19" s="22"/>
      <c r="L19" s="22"/>
    </row>
    <row r="20" spans="1:12">
      <c r="A20" s="37">
        <v>1967</v>
      </c>
      <c r="B20" s="56">
        <v>968</v>
      </c>
      <c r="C20" s="56">
        <v>4011</v>
      </c>
      <c r="D20" s="56">
        <v>10429</v>
      </c>
      <c r="E20" s="56">
        <v>15408</v>
      </c>
      <c r="F20" s="56">
        <v>1077</v>
      </c>
      <c r="G20" s="56">
        <v>5304</v>
      </c>
      <c r="H20" s="56">
        <v>15697</v>
      </c>
      <c r="I20" s="56">
        <v>22078</v>
      </c>
      <c r="K20" s="22"/>
      <c r="L20" s="22"/>
    </row>
    <row r="21" spans="1:12">
      <c r="A21" s="37">
        <v>1968</v>
      </c>
      <c r="B21" s="56">
        <v>1133</v>
      </c>
      <c r="C21" s="56">
        <v>4607</v>
      </c>
      <c r="D21" s="56">
        <v>11077</v>
      </c>
      <c r="E21" s="56">
        <v>16817</v>
      </c>
      <c r="F21" s="56">
        <v>1262</v>
      </c>
      <c r="G21" s="56">
        <v>6117</v>
      </c>
      <c r="H21" s="56">
        <v>16917</v>
      </c>
      <c r="I21" s="56">
        <v>24296</v>
      </c>
      <c r="K21" s="22"/>
      <c r="L21" s="22"/>
    </row>
    <row r="22" spans="1:12">
      <c r="A22" s="37">
        <v>1969</v>
      </c>
      <c r="B22" s="56">
        <v>1158</v>
      </c>
      <c r="C22" s="56">
        <v>5085</v>
      </c>
      <c r="D22" s="56">
        <v>11094</v>
      </c>
      <c r="E22" s="56">
        <v>17337</v>
      </c>
      <c r="F22" s="56">
        <v>1275</v>
      </c>
      <c r="G22" s="56">
        <v>5989</v>
      </c>
      <c r="H22" s="56">
        <v>16670</v>
      </c>
      <c r="I22" s="56">
        <v>23934</v>
      </c>
      <c r="K22" s="22"/>
      <c r="L22" s="22"/>
    </row>
    <row r="23" spans="1:12">
      <c r="A23" s="37">
        <v>1970</v>
      </c>
      <c r="B23" s="56">
        <v>1158</v>
      </c>
      <c r="C23" s="56">
        <v>5124</v>
      </c>
      <c r="D23" s="56">
        <v>10354</v>
      </c>
      <c r="E23" s="56">
        <v>16636</v>
      </c>
      <c r="F23" s="56">
        <v>1307</v>
      </c>
      <c r="G23" s="56">
        <v>6614</v>
      </c>
      <c r="H23" s="56">
        <v>15616</v>
      </c>
      <c r="I23" s="56">
        <v>23537</v>
      </c>
      <c r="K23" s="22"/>
      <c r="L23" s="22"/>
    </row>
    <row r="24" spans="1:12">
      <c r="A24" s="37">
        <v>1971</v>
      </c>
      <c r="B24" s="56">
        <v>1093</v>
      </c>
      <c r="C24" s="56">
        <v>5460</v>
      </c>
      <c r="D24" s="56">
        <v>9869</v>
      </c>
      <c r="E24" s="56">
        <v>16422</v>
      </c>
      <c r="F24" s="56">
        <v>1213</v>
      </c>
      <c r="G24" s="56">
        <v>7031</v>
      </c>
      <c r="H24" s="56">
        <v>14841</v>
      </c>
      <c r="I24" s="56">
        <v>23085</v>
      </c>
      <c r="K24" s="22"/>
      <c r="L24" s="22"/>
    </row>
    <row r="25" spans="1:12">
      <c r="A25" s="37">
        <v>1972</v>
      </c>
      <c r="B25" s="56">
        <v>1053</v>
      </c>
      <c r="C25" s="56">
        <v>5154</v>
      </c>
      <c r="D25" s="56">
        <v>9806</v>
      </c>
      <c r="E25" s="56">
        <v>16013</v>
      </c>
      <c r="F25" s="56">
        <v>1194</v>
      </c>
      <c r="G25" s="56">
        <v>6657</v>
      </c>
      <c r="H25" s="56">
        <v>14599</v>
      </c>
      <c r="I25" s="56">
        <v>22450</v>
      </c>
      <c r="K25" s="22"/>
      <c r="L25" s="22"/>
    </row>
    <row r="26" spans="1:12">
      <c r="A26" s="37">
        <v>1973</v>
      </c>
      <c r="B26" s="56">
        <v>1076</v>
      </c>
      <c r="C26" s="56">
        <v>5632</v>
      </c>
      <c r="D26" s="56">
        <v>10194</v>
      </c>
      <c r="E26" s="56">
        <v>16902</v>
      </c>
      <c r="F26" s="56">
        <v>1177</v>
      </c>
      <c r="G26" s="56">
        <v>7264</v>
      </c>
      <c r="H26" s="56">
        <v>15287</v>
      </c>
      <c r="I26" s="56">
        <v>23728</v>
      </c>
      <c r="K26" s="22"/>
      <c r="L26" s="22"/>
    </row>
    <row r="27" spans="1:12">
      <c r="A27" s="37">
        <v>1974</v>
      </c>
      <c r="B27" s="56">
        <v>1089</v>
      </c>
      <c r="C27" s="56">
        <v>5494</v>
      </c>
      <c r="D27" s="56">
        <v>9460</v>
      </c>
      <c r="E27" s="56">
        <v>16043</v>
      </c>
      <c r="F27" s="56">
        <v>1197</v>
      </c>
      <c r="G27" s="56">
        <v>6982</v>
      </c>
      <c r="H27" s="56">
        <v>13920</v>
      </c>
      <c r="I27" s="56">
        <v>22099</v>
      </c>
      <c r="K27" s="22"/>
      <c r="L27" s="22"/>
    </row>
    <row r="28" spans="1:12">
      <c r="A28" s="37">
        <v>1975</v>
      </c>
      <c r="B28" s="56">
        <v>1046</v>
      </c>
      <c r="C28" s="56">
        <v>5284</v>
      </c>
      <c r="D28" s="56">
        <v>9717</v>
      </c>
      <c r="E28" s="56">
        <v>16047</v>
      </c>
      <c r="F28" s="56">
        <v>1172</v>
      </c>
      <c r="G28" s="56">
        <v>6728</v>
      </c>
      <c r="H28" s="56">
        <v>14081</v>
      </c>
      <c r="I28" s="56">
        <v>21981</v>
      </c>
      <c r="K28" s="22"/>
      <c r="L28" s="22"/>
    </row>
    <row r="29" spans="1:12">
      <c r="A29" s="37">
        <v>1976</v>
      </c>
      <c r="B29" s="56">
        <v>1035</v>
      </c>
      <c r="C29" s="56">
        <v>5186</v>
      </c>
      <c r="D29" s="56">
        <v>10822</v>
      </c>
      <c r="E29" s="56">
        <v>17043</v>
      </c>
      <c r="F29" s="56">
        <v>1168</v>
      </c>
      <c r="G29" s="56">
        <v>6679</v>
      </c>
      <c r="H29" s="56">
        <v>15164</v>
      </c>
      <c r="I29" s="56">
        <v>23011</v>
      </c>
      <c r="K29" s="22"/>
      <c r="L29" s="22"/>
    </row>
    <row r="30" spans="1:12">
      <c r="A30" s="37">
        <v>1977</v>
      </c>
      <c r="B30" s="56">
        <v>922</v>
      </c>
      <c r="C30" s="56">
        <v>5017</v>
      </c>
      <c r="D30" s="56">
        <v>10290</v>
      </c>
      <c r="E30" s="56">
        <v>16229</v>
      </c>
      <c r="F30" s="56">
        <v>1031</v>
      </c>
      <c r="G30" s="56">
        <v>6529</v>
      </c>
      <c r="H30" s="56">
        <v>14387</v>
      </c>
      <c r="I30" s="56">
        <v>21947</v>
      </c>
      <c r="K30" s="22"/>
      <c r="L30" s="22"/>
    </row>
    <row r="31" spans="1:12">
      <c r="A31" s="37">
        <v>1978</v>
      </c>
      <c r="B31" s="56">
        <v>934</v>
      </c>
      <c r="C31" s="56">
        <v>4969</v>
      </c>
      <c r="D31" s="56">
        <v>10125</v>
      </c>
      <c r="E31" s="56">
        <v>16028</v>
      </c>
      <c r="F31" s="56">
        <v>1034</v>
      </c>
      <c r="G31" s="56">
        <v>6431</v>
      </c>
      <c r="H31" s="56">
        <v>14142</v>
      </c>
      <c r="I31" s="56">
        <v>21607</v>
      </c>
      <c r="K31" s="22"/>
      <c r="L31" s="22"/>
    </row>
    <row r="32" spans="1:12">
      <c r="A32" s="37">
        <v>1979</v>
      </c>
      <c r="B32" s="56">
        <v>820</v>
      </c>
      <c r="C32" s="56">
        <v>4638</v>
      </c>
      <c r="D32" s="56">
        <v>9966</v>
      </c>
      <c r="E32" s="56">
        <v>15424</v>
      </c>
      <c r="F32" s="56">
        <v>926</v>
      </c>
      <c r="G32" s="56">
        <v>6036</v>
      </c>
      <c r="H32" s="56">
        <v>13516</v>
      </c>
      <c r="I32" s="56">
        <v>20478</v>
      </c>
      <c r="K32" s="22"/>
      <c r="L32" s="22"/>
    </row>
    <row r="33" spans="1:12">
      <c r="A33" s="37">
        <v>1980</v>
      </c>
      <c r="B33" s="56">
        <v>755</v>
      </c>
      <c r="C33" s="56">
        <v>4656</v>
      </c>
      <c r="D33" s="56">
        <v>9820</v>
      </c>
      <c r="E33" s="56">
        <v>15231</v>
      </c>
      <c r="F33" s="56">
        <v>848</v>
      </c>
      <c r="G33" s="56">
        <v>6064</v>
      </c>
      <c r="H33" s="56">
        <v>13182</v>
      </c>
      <c r="I33" s="56">
        <v>20094</v>
      </c>
      <c r="K33" s="22"/>
      <c r="L33" s="22"/>
    </row>
    <row r="34" spans="1:12">
      <c r="A34" s="37">
        <v>1981</v>
      </c>
      <c r="B34" s="56">
        <v>693</v>
      </c>
      <c r="C34" s="56">
        <v>4761</v>
      </c>
      <c r="D34" s="56">
        <v>9347</v>
      </c>
      <c r="E34" s="56">
        <v>14801</v>
      </c>
      <c r="F34" s="56">
        <v>784</v>
      </c>
      <c r="G34" s="56">
        <v>5984</v>
      </c>
      <c r="H34" s="56">
        <v>12570</v>
      </c>
      <c r="I34" s="56">
        <v>19338</v>
      </c>
      <c r="K34" s="22"/>
      <c r="L34" s="22"/>
    </row>
    <row r="35" spans="1:12">
      <c r="A35" s="37">
        <v>1982</v>
      </c>
      <c r="B35" s="56">
        <v>681</v>
      </c>
      <c r="C35" s="56">
        <v>4706</v>
      </c>
      <c r="D35" s="56">
        <v>9901</v>
      </c>
      <c r="E35" s="56">
        <v>15288</v>
      </c>
      <c r="F35" s="56">
        <v>758</v>
      </c>
      <c r="G35" s="56">
        <v>5950</v>
      </c>
      <c r="H35" s="56">
        <v>13327</v>
      </c>
      <c r="I35" s="56">
        <v>20035</v>
      </c>
      <c r="K35" s="22"/>
      <c r="L35" s="22"/>
    </row>
    <row r="36" spans="1:12">
      <c r="A36" s="37">
        <v>1983</v>
      </c>
      <c r="B36" s="56">
        <v>706</v>
      </c>
      <c r="C36" s="56">
        <v>4840</v>
      </c>
      <c r="D36" s="56">
        <v>10302</v>
      </c>
      <c r="E36" s="56">
        <v>15848</v>
      </c>
      <c r="F36" s="56">
        <v>779</v>
      </c>
      <c r="G36" s="56">
        <v>6063</v>
      </c>
      <c r="H36" s="56">
        <v>13740</v>
      </c>
      <c r="I36" s="56">
        <v>20582</v>
      </c>
      <c r="K36" s="22"/>
      <c r="L36" s="22"/>
    </row>
    <row r="37" spans="1:12">
      <c r="A37" s="37">
        <v>1984</v>
      </c>
      <c r="B37" s="56">
        <v>717</v>
      </c>
      <c r="C37" s="56">
        <v>4842</v>
      </c>
      <c r="D37" s="56">
        <v>10972</v>
      </c>
      <c r="E37" s="56">
        <v>16531</v>
      </c>
      <c r="F37" s="56">
        <v>801</v>
      </c>
      <c r="G37" s="56">
        <v>6068</v>
      </c>
      <c r="H37" s="56">
        <v>14567</v>
      </c>
      <c r="I37" s="56">
        <v>21436</v>
      </c>
      <c r="K37" s="22"/>
      <c r="L37" s="22"/>
    </row>
    <row r="38" spans="1:12">
      <c r="A38" s="37">
        <v>1985</v>
      </c>
      <c r="B38" s="56">
        <v>695</v>
      </c>
      <c r="C38" s="56">
        <v>4504</v>
      </c>
      <c r="D38" s="56">
        <v>10730</v>
      </c>
      <c r="E38" s="56">
        <v>15929</v>
      </c>
      <c r="F38" s="56">
        <v>808</v>
      </c>
      <c r="G38" s="56">
        <v>5814</v>
      </c>
      <c r="H38" s="56">
        <v>14857</v>
      </c>
      <c r="I38" s="56">
        <v>21479</v>
      </c>
      <c r="K38" s="22"/>
      <c r="L38" s="22"/>
    </row>
    <row r="39" spans="1:12">
      <c r="A39" s="37">
        <v>1986</v>
      </c>
      <c r="B39" s="56">
        <v>748</v>
      </c>
      <c r="C39" s="56">
        <v>4535</v>
      </c>
      <c r="D39" s="56">
        <v>11394</v>
      </c>
      <c r="E39" s="56">
        <v>16677</v>
      </c>
      <c r="F39" s="56">
        <v>844</v>
      </c>
      <c r="G39" s="56">
        <v>5804</v>
      </c>
      <c r="H39" s="56">
        <v>15810</v>
      </c>
      <c r="I39" s="56">
        <v>22458</v>
      </c>
      <c r="K39" s="22"/>
      <c r="L39" s="22"/>
    </row>
    <row r="40" spans="1:12">
      <c r="A40" s="37">
        <v>1987</v>
      </c>
      <c r="B40" s="56">
        <v>717</v>
      </c>
      <c r="C40" s="56">
        <v>4203</v>
      </c>
      <c r="D40" s="56">
        <v>10732</v>
      </c>
      <c r="E40" s="56">
        <v>15652</v>
      </c>
      <c r="F40" s="56">
        <v>787</v>
      </c>
      <c r="G40" s="56">
        <v>5423</v>
      </c>
      <c r="H40" s="56">
        <v>15044</v>
      </c>
      <c r="I40" s="56">
        <v>21254</v>
      </c>
      <c r="K40" s="22"/>
      <c r="L40" s="22"/>
    </row>
    <row r="41" spans="1:12">
      <c r="A41" s="37">
        <v>1988</v>
      </c>
      <c r="B41" s="56">
        <v>722</v>
      </c>
      <c r="C41" s="56">
        <v>4584</v>
      </c>
      <c r="D41" s="56">
        <v>11901</v>
      </c>
      <c r="E41" s="56">
        <v>17207</v>
      </c>
      <c r="F41" s="56">
        <v>813</v>
      </c>
      <c r="G41" s="56">
        <v>5869</v>
      </c>
      <c r="H41" s="56">
        <v>16969</v>
      </c>
      <c r="I41" s="56">
        <v>23651</v>
      </c>
      <c r="K41" s="22"/>
      <c r="L41" s="22"/>
    </row>
    <row r="42" spans="1:12">
      <c r="A42" s="37">
        <v>1989</v>
      </c>
      <c r="B42" s="56">
        <v>790</v>
      </c>
      <c r="C42" s="56">
        <v>4545</v>
      </c>
      <c r="D42" s="56">
        <v>12634</v>
      </c>
      <c r="E42" s="56">
        <v>17969</v>
      </c>
      <c r="F42" s="56">
        <v>904</v>
      </c>
      <c r="G42" s="56">
        <v>5790</v>
      </c>
      <c r="H42" s="56">
        <v>17741</v>
      </c>
      <c r="I42" s="56">
        <v>24435</v>
      </c>
      <c r="K42" s="22"/>
      <c r="L42" s="22"/>
    </row>
    <row r="43" spans="1:12">
      <c r="A43" s="37">
        <v>1990</v>
      </c>
      <c r="B43" s="56">
        <v>704</v>
      </c>
      <c r="C43" s="56">
        <v>4340</v>
      </c>
      <c r="D43" s="56">
        <v>11931</v>
      </c>
      <c r="E43" s="56">
        <v>16975</v>
      </c>
      <c r="F43" s="56">
        <v>772</v>
      </c>
      <c r="G43" s="56">
        <v>5501</v>
      </c>
      <c r="H43" s="56">
        <v>16996</v>
      </c>
      <c r="I43" s="56">
        <v>23269</v>
      </c>
      <c r="K43" s="22"/>
      <c r="L43" s="22"/>
    </row>
    <row r="44" spans="1:12">
      <c r="A44" s="37">
        <v>1991</v>
      </c>
      <c r="B44" s="56">
        <v>667</v>
      </c>
      <c r="C44" s="56">
        <v>3814</v>
      </c>
      <c r="D44" s="56">
        <v>11522</v>
      </c>
      <c r="E44" s="56">
        <v>16003</v>
      </c>
      <c r="F44" s="56">
        <v>745</v>
      </c>
      <c r="G44" s="56">
        <v>4832</v>
      </c>
      <c r="H44" s="56">
        <v>16225</v>
      </c>
      <c r="I44" s="56">
        <v>21802</v>
      </c>
      <c r="K44" s="22"/>
      <c r="L44" s="22"/>
    </row>
    <row r="45" spans="1:12">
      <c r="A45" s="37">
        <v>1992</v>
      </c>
      <c r="B45" s="56">
        <v>667</v>
      </c>
      <c r="C45" s="56">
        <v>3722</v>
      </c>
      <c r="D45" s="56">
        <v>11210</v>
      </c>
      <c r="E45" s="56">
        <v>15599</v>
      </c>
      <c r="F45" s="56">
        <v>759</v>
      </c>
      <c r="G45" s="56">
        <v>4705</v>
      </c>
      <c r="H45" s="56">
        <v>16022</v>
      </c>
      <c r="I45" s="56">
        <v>21486</v>
      </c>
      <c r="K45" s="22"/>
      <c r="L45" s="22"/>
    </row>
    <row r="46" spans="1:12">
      <c r="A46" s="37">
        <v>1993</v>
      </c>
      <c r="B46" s="56">
        <v>573</v>
      </c>
      <c r="C46" s="56">
        <v>3479</v>
      </c>
      <c r="D46" s="56">
        <v>10907</v>
      </c>
      <c r="E46" s="56">
        <v>14959</v>
      </c>
      <c r="F46" s="56">
        <v>632</v>
      </c>
      <c r="G46" s="56">
        <v>4334</v>
      </c>
      <c r="H46" s="56">
        <v>15407</v>
      </c>
      <c r="I46" s="56">
        <v>20373</v>
      </c>
      <c r="K46" s="22"/>
      <c r="L46" s="22"/>
    </row>
    <row r="47" spans="1:12">
      <c r="A47" s="37">
        <v>1994</v>
      </c>
      <c r="B47" s="56">
        <v>528</v>
      </c>
      <c r="C47" s="56">
        <v>3355</v>
      </c>
      <c r="D47" s="56">
        <v>12005</v>
      </c>
      <c r="E47" s="56">
        <v>15888</v>
      </c>
      <c r="F47" s="56">
        <v>589</v>
      </c>
      <c r="G47" s="56">
        <v>4221</v>
      </c>
      <c r="H47" s="56">
        <v>16862</v>
      </c>
      <c r="I47" s="56">
        <v>21672</v>
      </c>
      <c r="K47" s="22"/>
      <c r="L47" s="22"/>
    </row>
    <row r="48" spans="1:12">
      <c r="A48" s="37">
        <v>1995</v>
      </c>
      <c r="B48" s="56">
        <v>519</v>
      </c>
      <c r="C48" s="56">
        <v>3137</v>
      </c>
      <c r="D48" s="56">
        <v>11970</v>
      </c>
      <c r="E48" s="56">
        <v>15626</v>
      </c>
      <c r="F48" s="56">
        <v>572</v>
      </c>
      <c r="G48" s="56">
        <v>3965</v>
      </c>
      <c r="H48" s="56">
        <v>17208</v>
      </c>
      <c r="I48" s="56">
        <v>21745</v>
      </c>
      <c r="K48" s="305"/>
      <c r="L48" s="22"/>
    </row>
    <row r="49" spans="1:14">
      <c r="A49" s="37">
        <v>1996</v>
      </c>
      <c r="B49" s="56">
        <v>488</v>
      </c>
      <c r="C49" s="56">
        <v>3048</v>
      </c>
      <c r="D49" s="56">
        <v>11785</v>
      </c>
      <c r="E49" s="56">
        <v>15321</v>
      </c>
      <c r="F49" s="56">
        <v>537</v>
      </c>
      <c r="G49" s="56">
        <v>3837</v>
      </c>
      <c r="H49" s="56">
        <v>16973</v>
      </c>
      <c r="I49" s="56">
        <v>21347</v>
      </c>
      <c r="K49" s="305"/>
      <c r="L49" s="22"/>
    </row>
    <row r="50" spans="1:14">
      <c r="A50" s="37">
        <v>1997</v>
      </c>
      <c r="B50" s="56">
        <v>493</v>
      </c>
      <c r="C50" s="56">
        <v>3067</v>
      </c>
      <c r="D50" s="56">
        <v>12192</v>
      </c>
      <c r="E50" s="56">
        <v>15752</v>
      </c>
      <c r="F50" s="56">
        <v>541</v>
      </c>
      <c r="G50" s="56">
        <v>3917</v>
      </c>
      <c r="H50" s="56">
        <v>17363</v>
      </c>
      <c r="I50" s="56">
        <v>21821</v>
      </c>
      <c r="K50" s="305"/>
      <c r="L50" s="22"/>
    </row>
    <row r="51" spans="1:14">
      <c r="A51" s="37">
        <v>1998</v>
      </c>
      <c r="B51" s="56">
        <v>490</v>
      </c>
      <c r="C51" s="56">
        <v>3004</v>
      </c>
      <c r="D51" s="56">
        <v>12020</v>
      </c>
      <c r="E51" s="56">
        <v>15514</v>
      </c>
      <c r="F51" s="56">
        <v>531</v>
      </c>
      <c r="G51" s="56">
        <v>3883</v>
      </c>
      <c r="H51" s="56">
        <v>17473</v>
      </c>
      <c r="I51" s="56">
        <v>21887</v>
      </c>
      <c r="J51" s="22"/>
      <c r="K51" s="305"/>
      <c r="L51" s="22"/>
    </row>
    <row r="52" spans="1:14">
      <c r="A52" s="37">
        <v>1999</v>
      </c>
      <c r="B52" s="56">
        <v>516</v>
      </c>
      <c r="C52" s="56">
        <v>3113</v>
      </c>
      <c r="D52" s="56">
        <v>12205</v>
      </c>
      <c r="E52" s="56">
        <v>15834</v>
      </c>
      <c r="F52" s="56">
        <v>580</v>
      </c>
      <c r="G52" s="56">
        <v>4043</v>
      </c>
      <c r="H52" s="56">
        <v>17921</v>
      </c>
      <c r="I52" s="56">
        <v>22544</v>
      </c>
      <c r="J52" s="22"/>
      <c r="K52" s="305"/>
      <c r="L52" s="22"/>
    </row>
    <row r="53" spans="1:14">
      <c r="A53" s="37">
        <v>2000</v>
      </c>
      <c r="B53" s="57">
        <v>535</v>
      </c>
      <c r="C53" s="57">
        <v>3104</v>
      </c>
      <c r="D53" s="57">
        <v>12131</v>
      </c>
      <c r="E53" s="57">
        <v>15770</v>
      </c>
      <c r="F53" s="57">
        <v>591</v>
      </c>
      <c r="G53" s="57">
        <v>4103</v>
      </c>
      <c r="H53" s="57">
        <v>17929</v>
      </c>
      <c r="I53" s="57">
        <v>22623</v>
      </c>
      <c r="J53" s="22"/>
      <c r="K53" s="305"/>
      <c r="L53" s="22"/>
      <c r="M53" s="22"/>
      <c r="N53" s="22"/>
    </row>
    <row r="54" spans="1:14">
      <c r="A54" s="37">
        <v>2001</v>
      </c>
      <c r="B54" s="56">
        <v>511</v>
      </c>
      <c r="C54" s="56">
        <v>3100</v>
      </c>
      <c r="D54" s="56">
        <v>12185</v>
      </c>
      <c r="E54" s="56">
        <v>15796</v>
      </c>
      <c r="F54" s="56">
        <v>583</v>
      </c>
      <c r="G54" s="56">
        <v>4058</v>
      </c>
      <c r="H54" s="56">
        <v>18272</v>
      </c>
      <c r="I54" s="56">
        <v>22913</v>
      </c>
      <c r="J54" s="56"/>
      <c r="K54" s="305"/>
      <c r="L54" s="22"/>
      <c r="M54" s="22"/>
      <c r="N54" s="22"/>
    </row>
    <row r="55" spans="1:14">
      <c r="A55" s="44">
        <v>2002</v>
      </c>
      <c r="B55" s="2">
        <v>490</v>
      </c>
      <c r="C55" s="22">
        <v>3420</v>
      </c>
      <c r="D55" s="22">
        <v>13037</v>
      </c>
      <c r="E55" s="22">
        <v>16947</v>
      </c>
      <c r="F55" s="2">
        <v>560</v>
      </c>
      <c r="G55" s="22">
        <v>4592</v>
      </c>
      <c r="H55" s="22">
        <v>20155</v>
      </c>
      <c r="I55" s="22">
        <v>25307</v>
      </c>
      <c r="K55" s="305"/>
      <c r="L55" s="22"/>
      <c r="M55" s="22"/>
      <c r="N55" s="22"/>
    </row>
    <row r="56" spans="1:14">
      <c r="A56" s="44">
        <v>2003</v>
      </c>
      <c r="B56" s="51">
        <v>460</v>
      </c>
      <c r="C56" s="51">
        <v>3446</v>
      </c>
      <c r="D56" s="51">
        <v>14459</v>
      </c>
      <c r="E56" s="51">
        <v>18365</v>
      </c>
      <c r="F56" s="51">
        <v>529</v>
      </c>
      <c r="G56" s="51">
        <v>4664</v>
      </c>
      <c r="H56" s="51">
        <v>22439</v>
      </c>
      <c r="I56" s="51">
        <v>27632</v>
      </c>
      <c r="J56" s="51"/>
      <c r="K56" s="305"/>
      <c r="L56" s="22"/>
      <c r="M56" s="22"/>
      <c r="N56" s="22"/>
    </row>
    <row r="57" spans="1:14">
      <c r="A57" s="44">
        <v>2004</v>
      </c>
      <c r="B57" s="51">
        <v>430</v>
      </c>
      <c r="C57" s="51">
        <v>3082</v>
      </c>
      <c r="D57" s="51">
        <v>14517</v>
      </c>
      <c r="E57" s="51">
        <v>18029</v>
      </c>
      <c r="F57" s="51">
        <v>480</v>
      </c>
      <c r="G57" s="51">
        <v>4022</v>
      </c>
      <c r="H57" s="51">
        <v>22560</v>
      </c>
      <c r="I57" s="51">
        <v>27062</v>
      </c>
      <c r="J57" s="51"/>
      <c r="K57" s="305"/>
      <c r="L57" s="22"/>
      <c r="M57" s="22"/>
      <c r="N57" s="22"/>
    </row>
    <row r="58" spans="1:14">
      <c r="A58" s="44">
        <v>2005</v>
      </c>
      <c r="B58" s="2">
        <v>406</v>
      </c>
      <c r="C58" s="22">
        <v>3004</v>
      </c>
      <c r="D58" s="22">
        <v>14684</v>
      </c>
      <c r="E58" s="22">
        <v>18094</v>
      </c>
      <c r="F58" s="2">
        <v>440</v>
      </c>
      <c r="G58" s="22">
        <v>3915</v>
      </c>
      <c r="H58" s="22">
        <v>22544</v>
      </c>
      <c r="I58" s="22">
        <v>26899</v>
      </c>
      <c r="K58" s="305"/>
      <c r="L58" s="22"/>
      <c r="M58" s="22"/>
      <c r="N58" s="22"/>
    </row>
    <row r="59" spans="1:14">
      <c r="A59" s="44">
        <v>2006</v>
      </c>
      <c r="B59" s="2">
        <v>404</v>
      </c>
      <c r="C59" s="22">
        <v>3002</v>
      </c>
      <c r="D59" s="22">
        <v>14807</v>
      </c>
      <c r="E59" s="22">
        <v>18213</v>
      </c>
      <c r="F59" s="2">
        <v>445</v>
      </c>
      <c r="G59" s="22">
        <v>3959</v>
      </c>
      <c r="H59" s="22">
        <v>22677</v>
      </c>
      <c r="I59" s="22">
        <v>27081</v>
      </c>
      <c r="K59" s="305"/>
      <c r="L59" s="22"/>
      <c r="M59" s="22"/>
      <c r="N59" s="22"/>
    </row>
    <row r="60" spans="1:14">
      <c r="A60" s="44">
        <v>2007</v>
      </c>
      <c r="B60" s="2">
        <v>426</v>
      </c>
      <c r="C60" s="22">
        <v>2979</v>
      </c>
      <c r="D60" s="22">
        <v>15143</v>
      </c>
      <c r="E60" s="22">
        <f>B60+C60+D60</f>
        <v>18548</v>
      </c>
      <c r="F60" s="2">
        <v>471</v>
      </c>
      <c r="G60" s="22">
        <v>3824</v>
      </c>
      <c r="H60" s="22">
        <v>22925</v>
      </c>
      <c r="I60" s="22">
        <f>F60+G60+H60</f>
        <v>27220</v>
      </c>
      <c r="K60" s="305"/>
      <c r="L60" s="22"/>
      <c r="M60" s="22"/>
      <c r="N60" s="22"/>
    </row>
    <row r="61" spans="1:14">
      <c r="A61" s="44">
        <v>2008</v>
      </c>
      <c r="B61" s="2">
        <v>355</v>
      </c>
      <c r="C61" s="22">
        <v>2868</v>
      </c>
      <c r="D61" s="22">
        <v>15239</v>
      </c>
      <c r="E61" s="22">
        <v>18462</v>
      </c>
      <c r="F61" s="2">
        <v>397</v>
      </c>
      <c r="G61" s="22">
        <v>3657</v>
      </c>
      <c r="H61" s="22">
        <v>22591</v>
      </c>
      <c r="I61" s="22">
        <v>26645</v>
      </c>
      <c r="K61" s="305"/>
      <c r="L61" s="22"/>
      <c r="M61" s="22"/>
      <c r="N61" s="22"/>
    </row>
    <row r="62" spans="1:14">
      <c r="A62" s="44">
        <v>2009</v>
      </c>
      <c r="B62" s="2">
        <v>336</v>
      </c>
      <c r="C62" s="22">
        <v>2729</v>
      </c>
      <c r="D62" s="22">
        <v>14793</v>
      </c>
      <c r="E62" s="22">
        <v>17858</v>
      </c>
      <c r="F62" s="2">
        <v>358</v>
      </c>
      <c r="G62" s="22">
        <v>3460</v>
      </c>
      <c r="H62" s="22">
        <v>21821</v>
      </c>
      <c r="I62" s="22">
        <v>25639</v>
      </c>
      <c r="K62" s="305"/>
      <c r="L62" s="22"/>
      <c r="M62" s="22"/>
      <c r="N62" s="22"/>
    </row>
    <row r="63" spans="1:14">
      <c r="A63" s="48">
        <v>2010</v>
      </c>
      <c r="B63" s="254">
        <v>249</v>
      </c>
      <c r="C63" s="254">
        <v>2325</v>
      </c>
      <c r="D63" s="254">
        <v>13930</v>
      </c>
      <c r="E63" s="254">
        <v>16500</v>
      </c>
      <c r="F63" s="254">
        <v>266</v>
      </c>
      <c r="G63" s="254">
        <v>2888</v>
      </c>
      <c r="H63" s="254">
        <v>20417</v>
      </c>
      <c r="I63" s="254">
        <v>23571</v>
      </c>
      <c r="K63" s="305"/>
      <c r="L63" s="22"/>
      <c r="M63" s="22"/>
      <c r="N63" s="22"/>
    </row>
    <row r="64" spans="1:14">
      <c r="A64" s="55">
        <v>2011</v>
      </c>
      <c r="B64" s="58">
        <v>292</v>
      </c>
      <c r="C64" s="58">
        <v>2502</v>
      </c>
      <c r="D64" s="58">
        <v>13325</v>
      </c>
      <c r="E64" s="58">
        <v>16119</v>
      </c>
      <c r="F64" s="58">
        <v>319</v>
      </c>
      <c r="G64" s="58">
        <v>3127</v>
      </c>
      <c r="H64" s="58">
        <v>19233</v>
      </c>
      <c r="I64" s="58">
        <v>22679</v>
      </c>
      <c r="J64" s="254"/>
      <c r="K64" s="305"/>
      <c r="L64" s="22"/>
      <c r="M64" s="22"/>
      <c r="N64" s="22"/>
    </row>
    <row r="65" spans="1:14">
      <c r="A65" s="44"/>
      <c r="C65" s="22"/>
      <c r="D65" s="22"/>
      <c r="E65" s="22"/>
      <c r="G65" s="22"/>
      <c r="H65" s="22"/>
      <c r="I65" s="22"/>
      <c r="K65" s="22"/>
      <c r="L65" s="22"/>
      <c r="M65" s="22"/>
      <c r="N65" s="22"/>
    </row>
    <row r="66" spans="1:14">
      <c r="F66" s="22"/>
      <c r="G66" s="22"/>
      <c r="H66" s="22"/>
      <c r="I66" s="22"/>
    </row>
    <row r="67" spans="1:14">
      <c r="F67" s="22"/>
      <c r="G67" s="22"/>
    </row>
  </sheetData>
  <pageMargins left="0.74803149606299213" right="0.74803149606299213" top="0.98425196850393704" bottom="0.98425196850393704" header="0.51181102362204722" footer="0.51181102362204722"/>
  <pageSetup paperSize="9" scale="91" orientation="portrait" r:id="rId1"/>
  <headerFooter alignWithMargins="0"/>
  <rowBreaks count="1" manualBreakCount="1">
    <brk id="64" max="16383" man="1"/>
  </rowBreaks>
  <drawing r:id="rId2"/>
</worksheet>
</file>

<file path=xl/worksheets/sheet23.xml><?xml version="1.0" encoding="utf-8"?>
<worksheet xmlns="http://schemas.openxmlformats.org/spreadsheetml/2006/main" xmlns:r="http://schemas.openxmlformats.org/officeDocument/2006/relationships">
  <sheetPr codeName="Blad10"/>
  <dimension ref="A1:M178"/>
  <sheetViews>
    <sheetView zoomScaleNormal="100" workbookViewId="0">
      <pane ySplit="9" topLeftCell="A163" activePane="bottomLeft" state="frozen"/>
      <selection pane="bottomLeft" activeCell="C174" sqref="C174"/>
    </sheetView>
  </sheetViews>
  <sheetFormatPr defaultColWidth="9.140625" defaultRowHeight="11.25"/>
  <cols>
    <col min="1" max="1" width="14.140625" style="13" customWidth="1"/>
    <col min="2" max="2" width="7.85546875" style="13" bestFit="1" customWidth="1"/>
    <col min="3" max="3" width="11.140625" style="13" bestFit="1" customWidth="1"/>
    <col min="4" max="4" width="10" style="13" bestFit="1" customWidth="1"/>
    <col min="5" max="5" width="11.140625" style="13" bestFit="1" customWidth="1"/>
    <col min="6" max="6" width="10.28515625" style="13" customWidth="1"/>
    <col min="7" max="7" width="8.28515625" style="13" bestFit="1" customWidth="1"/>
    <col min="8" max="8" width="10.7109375" style="13" customWidth="1"/>
    <col min="9" max="9" width="5.5703125" style="13" customWidth="1"/>
    <col min="10" max="10" width="7.140625" style="13" bestFit="1" customWidth="1"/>
    <col min="11" max="16384" width="9.140625" style="13"/>
  </cols>
  <sheetData>
    <row r="1" spans="1:13" s="12" customFormat="1">
      <c r="A1" s="12" t="s">
        <v>533</v>
      </c>
    </row>
    <row r="2" spans="1:13" s="12" customFormat="1">
      <c r="A2" s="12" t="s">
        <v>619</v>
      </c>
    </row>
    <row r="3" spans="1:13">
      <c r="A3" s="24" t="s">
        <v>534</v>
      </c>
      <c r="B3" s="12"/>
      <c r="C3" s="12"/>
      <c r="D3" s="12"/>
      <c r="E3" s="12"/>
      <c r="F3" s="12"/>
      <c r="G3" s="12"/>
      <c r="H3" s="12"/>
      <c r="I3" s="12"/>
      <c r="J3" s="12"/>
      <c r="K3" s="12"/>
      <c r="L3" s="12"/>
      <c r="M3" s="12"/>
    </row>
    <row r="4" spans="1:13">
      <c r="A4" s="24" t="s">
        <v>620</v>
      </c>
      <c r="B4" s="12"/>
      <c r="C4" s="12"/>
      <c r="D4" s="12"/>
      <c r="E4" s="12"/>
      <c r="F4" s="12"/>
      <c r="G4" s="12"/>
      <c r="H4" s="12"/>
      <c r="I4" s="12"/>
      <c r="J4" s="12"/>
      <c r="K4" s="12"/>
      <c r="L4" s="12"/>
      <c r="M4" s="12"/>
    </row>
    <row r="5" spans="1:13">
      <c r="A5" s="15"/>
      <c r="B5" s="15"/>
      <c r="C5" s="15"/>
      <c r="D5" s="15"/>
      <c r="E5" s="15"/>
      <c r="F5" s="15"/>
      <c r="G5" s="15"/>
      <c r="H5" s="15"/>
      <c r="I5" s="15"/>
      <c r="J5" s="15"/>
      <c r="K5" s="21"/>
      <c r="L5" s="21"/>
      <c r="M5" s="21"/>
    </row>
    <row r="6" spans="1:13">
      <c r="A6" s="12" t="s">
        <v>33</v>
      </c>
      <c r="B6" s="12" t="s">
        <v>34</v>
      </c>
      <c r="C6" s="12"/>
      <c r="D6" s="12" t="s">
        <v>35</v>
      </c>
      <c r="E6" s="12"/>
      <c r="F6" s="12" t="s">
        <v>548</v>
      </c>
      <c r="G6" s="12" t="s">
        <v>550</v>
      </c>
      <c r="H6" s="12" t="s">
        <v>164</v>
      </c>
      <c r="I6" s="12" t="s">
        <v>36</v>
      </c>
      <c r="J6" s="12" t="s">
        <v>153</v>
      </c>
      <c r="K6" s="3"/>
      <c r="L6" s="3"/>
      <c r="M6" s="3"/>
    </row>
    <row r="7" spans="1:13">
      <c r="A7" s="24" t="s">
        <v>37</v>
      </c>
      <c r="B7" s="28" t="s">
        <v>38</v>
      </c>
      <c r="C7" s="15"/>
      <c r="D7" s="28" t="s">
        <v>39</v>
      </c>
      <c r="E7" s="15"/>
      <c r="F7" s="24" t="s">
        <v>40</v>
      </c>
      <c r="G7" s="24" t="s">
        <v>551</v>
      </c>
      <c r="H7" s="24" t="s">
        <v>100</v>
      </c>
      <c r="I7" s="24" t="s">
        <v>216</v>
      </c>
      <c r="J7" s="24" t="s">
        <v>101</v>
      </c>
      <c r="K7" s="3"/>
      <c r="L7" s="3"/>
      <c r="M7" s="3"/>
    </row>
    <row r="8" spans="1:13">
      <c r="A8" s="12"/>
      <c r="B8" s="12" t="s">
        <v>41</v>
      </c>
      <c r="C8" s="12" t="s">
        <v>42</v>
      </c>
      <c r="D8" s="12" t="s">
        <v>41</v>
      </c>
      <c r="E8" s="12" t="s">
        <v>42</v>
      </c>
      <c r="F8" s="24" t="s">
        <v>549</v>
      </c>
      <c r="G8" s="12"/>
      <c r="H8" s="12"/>
      <c r="I8" s="12"/>
      <c r="J8" s="12"/>
      <c r="K8" s="3"/>
      <c r="L8" s="21"/>
      <c r="M8" s="3"/>
    </row>
    <row r="9" spans="1:13">
      <c r="A9" s="15"/>
      <c r="B9" s="28" t="s">
        <v>43</v>
      </c>
      <c r="C9" s="28" t="s">
        <v>44</v>
      </c>
      <c r="D9" s="28" t="s">
        <v>43</v>
      </c>
      <c r="E9" s="28" t="s">
        <v>44</v>
      </c>
      <c r="F9" s="34"/>
      <c r="G9" s="15"/>
      <c r="H9" s="15"/>
      <c r="I9" s="15"/>
      <c r="J9" s="15"/>
      <c r="K9" s="21"/>
      <c r="L9" s="21"/>
      <c r="M9" s="21"/>
    </row>
    <row r="10" spans="1:13" s="12" customFormat="1">
      <c r="A10" s="13"/>
      <c r="B10" s="13"/>
      <c r="C10" s="13"/>
      <c r="D10" s="13"/>
      <c r="E10" s="13"/>
      <c r="F10" s="13"/>
      <c r="G10" s="13"/>
      <c r="H10" s="13"/>
      <c r="I10" s="13"/>
      <c r="J10" s="13"/>
    </row>
    <row r="11" spans="1:13">
      <c r="A11" s="35" t="s">
        <v>9</v>
      </c>
      <c r="B11" s="36"/>
    </row>
    <row r="12" spans="1:13" s="3" customFormat="1">
      <c r="A12" s="41">
        <v>1960</v>
      </c>
      <c r="B12" s="50">
        <v>180</v>
      </c>
      <c r="C12" s="50">
        <v>159</v>
      </c>
      <c r="D12" s="50">
        <v>66</v>
      </c>
      <c r="E12" s="50">
        <v>12</v>
      </c>
      <c r="F12" s="50">
        <v>130</v>
      </c>
      <c r="G12" s="50">
        <v>171</v>
      </c>
      <c r="H12" s="50">
        <v>272</v>
      </c>
      <c r="I12" s="50">
        <v>46</v>
      </c>
      <c r="J12" s="49">
        <v>1036</v>
      </c>
    </row>
    <row r="13" spans="1:13" s="3" customFormat="1">
      <c r="A13" s="41">
        <v>1961</v>
      </c>
      <c r="B13" s="50">
        <v>192</v>
      </c>
      <c r="C13" s="50">
        <v>176</v>
      </c>
      <c r="D13" s="50">
        <v>58</v>
      </c>
      <c r="E13" s="50">
        <v>6</v>
      </c>
      <c r="F13" s="50">
        <v>139</v>
      </c>
      <c r="G13" s="50">
        <v>168</v>
      </c>
      <c r="H13" s="50">
        <v>281</v>
      </c>
      <c r="I13" s="50">
        <v>63</v>
      </c>
      <c r="J13" s="49">
        <v>1083</v>
      </c>
    </row>
    <row r="14" spans="1:13">
      <c r="A14" s="37">
        <v>1962</v>
      </c>
      <c r="B14" s="36">
        <v>244</v>
      </c>
      <c r="C14" s="36">
        <v>220</v>
      </c>
      <c r="D14" s="36">
        <v>38</v>
      </c>
      <c r="E14" s="36">
        <v>8</v>
      </c>
      <c r="F14" s="36">
        <v>131</v>
      </c>
      <c r="G14" s="36">
        <v>157</v>
      </c>
      <c r="H14" s="36">
        <v>281</v>
      </c>
      <c r="I14" s="36">
        <v>44</v>
      </c>
      <c r="J14" s="38">
        <v>1123</v>
      </c>
    </row>
    <row r="15" spans="1:13">
      <c r="A15" s="37">
        <v>1963</v>
      </c>
      <c r="B15" s="36">
        <v>276</v>
      </c>
      <c r="C15" s="36">
        <v>217</v>
      </c>
      <c r="D15" s="36">
        <v>45</v>
      </c>
      <c r="E15" s="36">
        <v>4</v>
      </c>
      <c r="F15" s="36">
        <v>132</v>
      </c>
      <c r="G15" s="36">
        <v>164</v>
      </c>
      <c r="H15" s="36">
        <v>336</v>
      </c>
      <c r="I15" s="36">
        <v>43</v>
      </c>
      <c r="J15" s="38">
        <v>1217</v>
      </c>
    </row>
    <row r="16" spans="1:13">
      <c r="A16" s="37">
        <v>1964</v>
      </c>
      <c r="B16" s="36">
        <v>345</v>
      </c>
      <c r="C16" s="36">
        <v>265</v>
      </c>
      <c r="D16" s="36">
        <v>37</v>
      </c>
      <c r="E16" s="36">
        <v>3</v>
      </c>
      <c r="F16" s="36">
        <v>118</v>
      </c>
      <c r="G16" s="36">
        <v>175</v>
      </c>
      <c r="H16" s="36">
        <v>325</v>
      </c>
      <c r="I16" s="36">
        <v>40</v>
      </c>
      <c r="J16" s="38">
        <v>1308</v>
      </c>
    </row>
    <row r="17" spans="1:10">
      <c r="A17" s="37">
        <v>1965</v>
      </c>
      <c r="B17" s="36">
        <v>334</v>
      </c>
      <c r="C17" s="36">
        <v>273</v>
      </c>
      <c r="D17" s="36">
        <v>35</v>
      </c>
      <c r="E17" s="36">
        <v>3</v>
      </c>
      <c r="F17" s="36">
        <v>125</v>
      </c>
      <c r="G17" s="36">
        <v>171</v>
      </c>
      <c r="H17" s="36">
        <v>327</v>
      </c>
      <c r="I17" s="36">
        <v>45</v>
      </c>
      <c r="J17" s="38">
        <v>1313</v>
      </c>
    </row>
    <row r="18" spans="1:10">
      <c r="A18" s="39" t="s">
        <v>552</v>
      </c>
      <c r="B18" s="36">
        <v>353</v>
      </c>
      <c r="C18" s="36">
        <v>321</v>
      </c>
      <c r="D18" s="36">
        <v>26</v>
      </c>
      <c r="E18" s="36">
        <v>5</v>
      </c>
      <c r="F18" s="36">
        <v>120</v>
      </c>
      <c r="G18" s="36">
        <v>152</v>
      </c>
      <c r="H18" s="36">
        <v>297</v>
      </c>
      <c r="I18" s="36">
        <v>39</v>
      </c>
      <c r="J18" s="38">
        <v>1313</v>
      </c>
    </row>
    <row r="19" spans="1:10">
      <c r="A19" s="37">
        <v>1967</v>
      </c>
      <c r="B19" s="36">
        <v>325</v>
      </c>
      <c r="C19" s="36">
        <v>275</v>
      </c>
      <c r="D19" s="36">
        <v>30</v>
      </c>
      <c r="E19" s="36">
        <v>3</v>
      </c>
      <c r="F19" s="36">
        <v>84</v>
      </c>
      <c r="G19" s="36">
        <v>128</v>
      </c>
      <c r="H19" s="36">
        <v>195</v>
      </c>
      <c r="I19" s="36">
        <v>37</v>
      </c>
      <c r="J19" s="38">
        <v>1077</v>
      </c>
    </row>
    <row r="20" spans="1:10">
      <c r="A20" s="37">
        <v>1968</v>
      </c>
      <c r="B20" s="36">
        <v>367</v>
      </c>
      <c r="C20" s="36">
        <v>304</v>
      </c>
      <c r="D20" s="36">
        <v>27</v>
      </c>
      <c r="E20" s="36">
        <v>9</v>
      </c>
      <c r="F20" s="36">
        <v>111</v>
      </c>
      <c r="G20" s="36">
        <v>152</v>
      </c>
      <c r="H20" s="36">
        <v>260</v>
      </c>
      <c r="I20" s="36">
        <v>32</v>
      </c>
      <c r="J20" s="38">
        <v>1262</v>
      </c>
    </row>
    <row r="21" spans="1:10">
      <c r="A21" s="37">
        <v>1969</v>
      </c>
      <c r="B21" s="36">
        <v>376</v>
      </c>
      <c r="C21" s="36">
        <v>274</v>
      </c>
      <c r="D21" s="36">
        <v>44</v>
      </c>
      <c r="E21" s="36">
        <v>8</v>
      </c>
      <c r="F21" s="36">
        <v>120</v>
      </c>
      <c r="G21" s="36">
        <v>169</v>
      </c>
      <c r="H21" s="36">
        <v>255</v>
      </c>
      <c r="I21" s="36">
        <v>29</v>
      </c>
      <c r="J21" s="38">
        <v>1275</v>
      </c>
    </row>
    <row r="22" spans="1:10">
      <c r="A22" s="37">
        <v>1970</v>
      </c>
      <c r="B22" s="36">
        <v>393</v>
      </c>
      <c r="C22" s="36">
        <v>275</v>
      </c>
      <c r="D22" s="36">
        <v>40</v>
      </c>
      <c r="E22" s="36">
        <v>13</v>
      </c>
      <c r="F22" s="36">
        <v>108</v>
      </c>
      <c r="G22" s="36">
        <v>141</v>
      </c>
      <c r="H22" s="36">
        <v>308</v>
      </c>
      <c r="I22" s="36">
        <v>29</v>
      </c>
      <c r="J22" s="38">
        <v>1307</v>
      </c>
    </row>
    <row r="23" spans="1:10">
      <c r="A23" s="37">
        <v>1971</v>
      </c>
      <c r="B23" s="36">
        <v>391</v>
      </c>
      <c r="C23" s="36">
        <v>278</v>
      </c>
      <c r="D23" s="36">
        <v>43</v>
      </c>
      <c r="E23" s="36">
        <v>9</v>
      </c>
      <c r="F23" s="36">
        <v>115</v>
      </c>
      <c r="G23" s="36">
        <v>118</v>
      </c>
      <c r="H23" s="36">
        <v>243</v>
      </c>
      <c r="I23" s="36">
        <v>16</v>
      </c>
      <c r="J23" s="38">
        <v>1213</v>
      </c>
    </row>
    <row r="24" spans="1:10">
      <c r="A24" s="37">
        <v>1972</v>
      </c>
      <c r="B24" s="36">
        <v>385</v>
      </c>
      <c r="C24" s="36">
        <v>260</v>
      </c>
      <c r="D24" s="36">
        <v>57</v>
      </c>
      <c r="E24" s="36">
        <v>9</v>
      </c>
      <c r="F24" s="36">
        <v>101</v>
      </c>
      <c r="G24" s="36">
        <v>138</v>
      </c>
      <c r="H24" s="36">
        <v>226</v>
      </c>
      <c r="I24" s="36">
        <v>18</v>
      </c>
      <c r="J24" s="38">
        <v>1194</v>
      </c>
    </row>
    <row r="25" spans="1:10">
      <c r="A25" s="37">
        <v>1973</v>
      </c>
      <c r="B25" s="36">
        <v>385</v>
      </c>
      <c r="C25" s="36">
        <v>264</v>
      </c>
      <c r="D25" s="36">
        <v>33</v>
      </c>
      <c r="E25" s="36">
        <v>7</v>
      </c>
      <c r="F25" s="36">
        <v>100</v>
      </c>
      <c r="G25" s="36">
        <v>144</v>
      </c>
      <c r="H25" s="36">
        <v>231</v>
      </c>
      <c r="I25" s="36">
        <v>13</v>
      </c>
      <c r="J25" s="38">
        <v>1177</v>
      </c>
    </row>
    <row r="26" spans="1:10">
      <c r="A26" s="37">
        <v>1974</v>
      </c>
      <c r="B26" s="36">
        <v>362</v>
      </c>
      <c r="C26" s="36">
        <v>257</v>
      </c>
      <c r="D26" s="36">
        <v>64</v>
      </c>
      <c r="E26" s="36">
        <v>8</v>
      </c>
      <c r="F26" s="36">
        <v>92</v>
      </c>
      <c r="G26" s="36">
        <v>139</v>
      </c>
      <c r="H26" s="36">
        <v>247</v>
      </c>
      <c r="I26" s="36">
        <v>28</v>
      </c>
      <c r="J26" s="38">
        <v>1197</v>
      </c>
    </row>
    <row r="27" spans="1:10">
      <c r="A27" s="37">
        <v>1975</v>
      </c>
      <c r="B27" s="36">
        <v>367</v>
      </c>
      <c r="C27" s="36">
        <v>253</v>
      </c>
      <c r="D27" s="36">
        <v>35</v>
      </c>
      <c r="E27" s="36">
        <v>6</v>
      </c>
      <c r="F27" s="36">
        <v>91</v>
      </c>
      <c r="G27" s="36">
        <v>147</v>
      </c>
      <c r="H27" s="36">
        <v>240</v>
      </c>
      <c r="I27" s="36">
        <v>33</v>
      </c>
      <c r="J27" s="38">
        <v>1172</v>
      </c>
    </row>
    <row r="28" spans="1:10">
      <c r="A28" s="37">
        <v>1976</v>
      </c>
      <c r="B28" s="36">
        <v>364</v>
      </c>
      <c r="C28" s="36">
        <v>305</v>
      </c>
      <c r="D28" s="36">
        <v>25</v>
      </c>
      <c r="E28" s="36">
        <v>4</v>
      </c>
      <c r="F28" s="36">
        <v>73</v>
      </c>
      <c r="G28" s="36">
        <v>127</v>
      </c>
      <c r="H28" s="36">
        <v>247</v>
      </c>
      <c r="I28" s="36">
        <v>23</v>
      </c>
      <c r="J28" s="38">
        <v>1168</v>
      </c>
    </row>
    <row r="29" spans="1:10">
      <c r="A29" s="37">
        <v>1977</v>
      </c>
      <c r="B29" s="36">
        <v>383</v>
      </c>
      <c r="C29" s="36">
        <v>225</v>
      </c>
      <c r="D29" s="36">
        <v>25</v>
      </c>
      <c r="E29" s="36">
        <v>4</v>
      </c>
      <c r="F29" s="36">
        <v>73</v>
      </c>
      <c r="G29" s="36">
        <v>121</v>
      </c>
      <c r="H29" s="36">
        <v>181</v>
      </c>
      <c r="I29" s="36">
        <v>19</v>
      </c>
      <c r="J29" s="38">
        <v>1031</v>
      </c>
    </row>
    <row r="30" spans="1:10">
      <c r="A30" s="37">
        <v>1978</v>
      </c>
      <c r="B30" s="36">
        <v>360</v>
      </c>
      <c r="C30" s="36">
        <v>240</v>
      </c>
      <c r="D30" s="36">
        <v>37</v>
      </c>
      <c r="E30" s="36">
        <v>5</v>
      </c>
      <c r="F30" s="36">
        <v>78</v>
      </c>
      <c r="G30" s="36">
        <v>114</v>
      </c>
      <c r="H30" s="36">
        <v>189</v>
      </c>
      <c r="I30" s="36">
        <v>11</v>
      </c>
      <c r="J30" s="38">
        <v>1034</v>
      </c>
    </row>
    <row r="31" spans="1:10">
      <c r="A31" s="37">
        <v>1979</v>
      </c>
      <c r="B31" s="36">
        <v>337</v>
      </c>
      <c r="C31" s="36">
        <v>216</v>
      </c>
      <c r="D31" s="36">
        <v>28</v>
      </c>
      <c r="E31" s="36">
        <v>4</v>
      </c>
      <c r="F31" s="36">
        <v>50</v>
      </c>
      <c r="G31" s="36">
        <v>94</v>
      </c>
      <c r="H31" s="36">
        <v>178</v>
      </c>
      <c r="I31" s="36">
        <v>19</v>
      </c>
      <c r="J31" s="36">
        <v>926</v>
      </c>
    </row>
    <row r="32" spans="1:10">
      <c r="A32" s="37">
        <v>1980</v>
      </c>
      <c r="B32" s="36">
        <v>295</v>
      </c>
      <c r="C32" s="36">
        <v>203</v>
      </c>
      <c r="D32" s="36">
        <v>40</v>
      </c>
      <c r="E32" s="36">
        <v>3</v>
      </c>
      <c r="F32" s="36">
        <v>34</v>
      </c>
      <c r="G32" s="36">
        <v>112</v>
      </c>
      <c r="H32" s="36">
        <v>133</v>
      </c>
      <c r="I32" s="36">
        <v>28</v>
      </c>
      <c r="J32" s="36">
        <v>848</v>
      </c>
    </row>
    <row r="33" spans="1:10">
      <c r="A33" s="37">
        <v>1981</v>
      </c>
      <c r="B33" s="36">
        <v>277</v>
      </c>
      <c r="C33" s="36">
        <v>185</v>
      </c>
      <c r="D33" s="36">
        <v>46</v>
      </c>
      <c r="E33" s="36">
        <v>7</v>
      </c>
      <c r="F33" s="36">
        <v>32</v>
      </c>
      <c r="G33" s="36">
        <v>76</v>
      </c>
      <c r="H33" s="36">
        <v>135</v>
      </c>
      <c r="I33" s="36">
        <v>26</v>
      </c>
      <c r="J33" s="36">
        <v>784</v>
      </c>
    </row>
    <row r="34" spans="1:10">
      <c r="A34" s="37">
        <v>1982</v>
      </c>
      <c r="B34" s="36">
        <v>278</v>
      </c>
      <c r="C34" s="36">
        <v>153</v>
      </c>
      <c r="D34" s="36">
        <v>43</v>
      </c>
      <c r="E34" s="36">
        <v>4</v>
      </c>
      <c r="F34" s="36">
        <v>41</v>
      </c>
      <c r="G34" s="36">
        <v>82</v>
      </c>
      <c r="H34" s="36">
        <v>142</v>
      </c>
      <c r="I34" s="36">
        <v>15</v>
      </c>
      <c r="J34" s="36">
        <v>758</v>
      </c>
    </row>
    <row r="35" spans="1:10">
      <c r="A35" s="37">
        <v>1983</v>
      </c>
      <c r="B35" s="36">
        <v>258</v>
      </c>
      <c r="C35" s="36">
        <v>151</v>
      </c>
      <c r="D35" s="36">
        <v>72</v>
      </c>
      <c r="E35" s="36">
        <v>12</v>
      </c>
      <c r="F35" s="36">
        <v>31</v>
      </c>
      <c r="G35" s="36">
        <v>90</v>
      </c>
      <c r="H35" s="36">
        <v>157</v>
      </c>
      <c r="I35" s="36">
        <v>8</v>
      </c>
      <c r="J35" s="36">
        <v>779</v>
      </c>
    </row>
    <row r="36" spans="1:10">
      <c r="A36" s="37">
        <v>1984</v>
      </c>
      <c r="B36" s="36">
        <v>266</v>
      </c>
      <c r="C36" s="36">
        <v>161</v>
      </c>
      <c r="D36" s="36">
        <v>66</v>
      </c>
      <c r="E36" s="36">
        <v>9</v>
      </c>
      <c r="F36" s="36">
        <v>32</v>
      </c>
      <c r="G36" s="36">
        <v>111</v>
      </c>
      <c r="H36" s="36">
        <v>152</v>
      </c>
      <c r="I36" s="36">
        <v>4</v>
      </c>
      <c r="J36" s="36">
        <v>801</v>
      </c>
    </row>
    <row r="37" spans="1:10">
      <c r="A37" s="37">
        <v>1985</v>
      </c>
      <c r="B37" s="36">
        <v>306</v>
      </c>
      <c r="C37" s="36">
        <v>205</v>
      </c>
      <c r="D37" s="36">
        <v>51</v>
      </c>
      <c r="E37" s="36">
        <v>6</v>
      </c>
      <c r="F37" s="36">
        <v>26</v>
      </c>
      <c r="G37" s="36">
        <v>91</v>
      </c>
      <c r="H37" s="36">
        <v>113</v>
      </c>
      <c r="I37" s="36">
        <v>10</v>
      </c>
      <c r="J37" s="36">
        <v>808</v>
      </c>
    </row>
    <row r="38" spans="1:10">
      <c r="A38" s="37">
        <v>1986</v>
      </c>
      <c r="B38" s="36">
        <v>347</v>
      </c>
      <c r="C38" s="36">
        <v>160</v>
      </c>
      <c r="D38" s="36">
        <v>60</v>
      </c>
      <c r="E38" s="36">
        <v>8</v>
      </c>
      <c r="F38" s="36">
        <v>30</v>
      </c>
      <c r="G38" s="36">
        <v>85</v>
      </c>
      <c r="H38" s="36">
        <v>148</v>
      </c>
      <c r="I38" s="36">
        <v>6</v>
      </c>
      <c r="J38" s="36">
        <v>844</v>
      </c>
    </row>
    <row r="39" spans="1:10">
      <c r="A39" s="37">
        <v>1987</v>
      </c>
      <c r="B39" s="36">
        <v>334</v>
      </c>
      <c r="C39" s="36">
        <v>162</v>
      </c>
      <c r="D39" s="36">
        <v>53</v>
      </c>
      <c r="E39" s="36">
        <v>6</v>
      </c>
      <c r="F39" s="36">
        <v>24</v>
      </c>
      <c r="G39" s="36">
        <v>58</v>
      </c>
      <c r="H39" s="36">
        <v>144</v>
      </c>
      <c r="I39" s="36">
        <v>6</v>
      </c>
      <c r="J39" s="36">
        <v>787</v>
      </c>
    </row>
    <row r="40" spans="1:10">
      <c r="A40" s="37">
        <v>1988</v>
      </c>
      <c r="B40" s="36">
        <v>359</v>
      </c>
      <c r="C40" s="36">
        <v>166</v>
      </c>
      <c r="D40" s="36">
        <v>50</v>
      </c>
      <c r="E40" s="36">
        <v>7</v>
      </c>
      <c r="F40" s="36">
        <v>24</v>
      </c>
      <c r="G40" s="36">
        <v>66</v>
      </c>
      <c r="H40" s="36">
        <v>136</v>
      </c>
      <c r="I40" s="36">
        <v>5</v>
      </c>
      <c r="J40" s="36">
        <v>813</v>
      </c>
    </row>
    <row r="41" spans="1:10">
      <c r="A41" s="37">
        <v>1989</v>
      </c>
      <c r="B41" s="36">
        <v>377</v>
      </c>
      <c r="C41" s="36">
        <v>213</v>
      </c>
      <c r="D41" s="36">
        <v>35</v>
      </c>
      <c r="E41" s="36">
        <v>5</v>
      </c>
      <c r="F41" s="36">
        <v>24</v>
      </c>
      <c r="G41" s="36">
        <v>87</v>
      </c>
      <c r="H41" s="36">
        <v>155</v>
      </c>
      <c r="I41" s="36">
        <v>8</v>
      </c>
      <c r="J41" s="36">
        <v>904</v>
      </c>
    </row>
    <row r="42" spans="1:10">
      <c r="A42" s="37">
        <v>1990</v>
      </c>
      <c r="B42" s="36">
        <v>342</v>
      </c>
      <c r="C42" s="36">
        <v>154</v>
      </c>
      <c r="D42" s="36">
        <v>39</v>
      </c>
      <c r="E42" s="36">
        <v>7</v>
      </c>
      <c r="F42" s="36">
        <v>22</v>
      </c>
      <c r="G42" s="36">
        <v>68</v>
      </c>
      <c r="H42" s="36">
        <v>134</v>
      </c>
      <c r="I42" s="36">
        <v>6</v>
      </c>
      <c r="J42" s="36">
        <v>772</v>
      </c>
    </row>
    <row r="43" spans="1:10">
      <c r="A43" s="37">
        <v>1991</v>
      </c>
      <c r="B43" s="36">
        <v>333</v>
      </c>
      <c r="C43" s="36">
        <v>157</v>
      </c>
      <c r="D43" s="36">
        <v>30</v>
      </c>
      <c r="E43" s="36">
        <v>7</v>
      </c>
      <c r="F43" s="36">
        <v>12</v>
      </c>
      <c r="G43" s="36">
        <v>68</v>
      </c>
      <c r="H43" s="36">
        <v>125</v>
      </c>
      <c r="I43" s="36">
        <v>13</v>
      </c>
      <c r="J43" s="36">
        <v>745</v>
      </c>
    </row>
    <row r="44" spans="1:10">
      <c r="A44" s="37">
        <v>1992</v>
      </c>
      <c r="B44" s="36">
        <v>356</v>
      </c>
      <c r="C44" s="36">
        <v>129</v>
      </c>
      <c r="D44" s="36">
        <v>28</v>
      </c>
      <c r="E44" s="36">
        <v>5</v>
      </c>
      <c r="F44" s="36">
        <v>17</v>
      </c>
      <c r="G44" s="36">
        <v>76</v>
      </c>
      <c r="H44" s="36">
        <v>138</v>
      </c>
      <c r="I44" s="36">
        <v>10</v>
      </c>
      <c r="J44" s="36">
        <v>759</v>
      </c>
    </row>
    <row r="45" spans="1:10">
      <c r="A45" s="37">
        <v>1993</v>
      </c>
      <c r="B45" s="36">
        <v>294</v>
      </c>
      <c r="C45" s="36">
        <v>114</v>
      </c>
      <c r="D45" s="36">
        <v>38</v>
      </c>
      <c r="E45" s="36">
        <v>4</v>
      </c>
      <c r="F45" s="36">
        <v>14</v>
      </c>
      <c r="G45" s="36">
        <v>70</v>
      </c>
      <c r="H45" s="36">
        <v>94</v>
      </c>
      <c r="I45" s="36">
        <v>4</v>
      </c>
      <c r="J45" s="36">
        <v>632</v>
      </c>
    </row>
    <row r="46" spans="1:10">
      <c r="A46" s="37">
        <v>1994</v>
      </c>
      <c r="B46" s="36">
        <v>293</v>
      </c>
      <c r="C46" s="36">
        <v>115</v>
      </c>
      <c r="D46" s="36">
        <v>27</v>
      </c>
      <c r="E46" s="36">
        <v>4</v>
      </c>
      <c r="F46" s="36">
        <v>10</v>
      </c>
      <c r="G46" s="36">
        <v>52</v>
      </c>
      <c r="H46" s="36">
        <v>86</v>
      </c>
      <c r="I46" s="36">
        <v>2</v>
      </c>
      <c r="J46" s="36">
        <v>589</v>
      </c>
    </row>
    <row r="47" spans="1:10">
      <c r="A47" s="37">
        <v>1995</v>
      </c>
      <c r="B47" s="36">
        <v>283</v>
      </c>
      <c r="C47" s="36">
        <v>111</v>
      </c>
      <c r="D47" s="36">
        <v>29</v>
      </c>
      <c r="E47" s="36">
        <v>3</v>
      </c>
      <c r="F47" s="36">
        <v>9</v>
      </c>
      <c r="G47" s="36">
        <v>57</v>
      </c>
      <c r="H47" s="36">
        <v>71</v>
      </c>
      <c r="I47" s="36">
        <v>9</v>
      </c>
      <c r="J47" s="36">
        <v>572</v>
      </c>
    </row>
    <row r="48" spans="1:10">
      <c r="A48" s="37">
        <v>1996</v>
      </c>
      <c r="B48" s="36">
        <v>243</v>
      </c>
      <c r="C48" s="36">
        <v>113</v>
      </c>
      <c r="D48" s="36">
        <v>38</v>
      </c>
      <c r="E48" s="36">
        <v>2</v>
      </c>
      <c r="F48" s="36">
        <v>14</v>
      </c>
      <c r="G48" s="36">
        <v>49</v>
      </c>
      <c r="H48" s="36">
        <v>74</v>
      </c>
      <c r="I48" s="36">
        <v>4</v>
      </c>
      <c r="J48" s="36">
        <v>537</v>
      </c>
    </row>
    <row r="49" spans="1:10">
      <c r="A49" s="37">
        <v>1997</v>
      </c>
      <c r="B49" s="36">
        <v>273</v>
      </c>
      <c r="C49" s="36">
        <v>98</v>
      </c>
      <c r="D49" s="36">
        <v>33</v>
      </c>
      <c r="E49" s="36">
        <v>3</v>
      </c>
      <c r="F49" s="36">
        <v>13</v>
      </c>
      <c r="G49" s="36">
        <v>42</v>
      </c>
      <c r="H49" s="36">
        <v>72</v>
      </c>
      <c r="I49" s="36">
        <v>7</v>
      </c>
      <c r="J49" s="36">
        <v>541</v>
      </c>
    </row>
    <row r="50" spans="1:10">
      <c r="A50" s="37">
        <v>1998</v>
      </c>
      <c r="B50" s="36">
        <v>271</v>
      </c>
      <c r="C50" s="36">
        <v>74</v>
      </c>
      <c r="D50" s="36">
        <v>33</v>
      </c>
      <c r="E50" s="36">
        <v>7</v>
      </c>
      <c r="F50" s="36">
        <v>12</v>
      </c>
      <c r="G50" s="36">
        <v>58</v>
      </c>
      <c r="H50" s="36">
        <v>69</v>
      </c>
      <c r="I50" s="36">
        <v>7</v>
      </c>
      <c r="J50" s="36">
        <v>531</v>
      </c>
    </row>
    <row r="51" spans="1:10">
      <c r="A51" s="37">
        <v>1999</v>
      </c>
      <c r="B51" s="36">
        <v>277</v>
      </c>
      <c r="C51" s="36">
        <v>115</v>
      </c>
      <c r="D51" s="36">
        <v>36</v>
      </c>
      <c r="E51" s="40">
        <v>0</v>
      </c>
      <c r="F51" s="36">
        <v>12</v>
      </c>
      <c r="G51" s="36">
        <v>45</v>
      </c>
      <c r="H51" s="36">
        <v>86</v>
      </c>
      <c r="I51" s="36">
        <v>9</v>
      </c>
      <c r="J51" s="36">
        <v>580</v>
      </c>
    </row>
    <row r="52" spans="1:10">
      <c r="A52" s="41">
        <v>2000</v>
      </c>
      <c r="B52" s="42">
        <v>301</v>
      </c>
      <c r="C52" s="42">
        <v>116</v>
      </c>
      <c r="D52" s="42">
        <v>36</v>
      </c>
      <c r="E52" s="42">
        <v>3</v>
      </c>
      <c r="F52" s="42">
        <v>10</v>
      </c>
      <c r="G52" s="42">
        <v>47</v>
      </c>
      <c r="H52" s="42">
        <v>73</v>
      </c>
      <c r="I52" s="42">
        <v>5</v>
      </c>
      <c r="J52" s="42">
        <v>591</v>
      </c>
    </row>
    <row r="53" spans="1:10">
      <c r="A53" s="43">
        <v>2001</v>
      </c>
      <c r="B53" s="36">
        <v>278</v>
      </c>
      <c r="C53" s="36">
        <v>121</v>
      </c>
      <c r="D53" s="36">
        <v>35</v>
      </c>
      <c r="E53" s="36">
        <v>3</v>
      </c>
      <c r="F53" s="36">
        <v>9</v>
      </c>
      <c r="G53" s="36">
        <v>43</v>
      </c>
      <c r="H53" s="36">
        <v>87</v>
      </c>
      <c r="I53" s="36">
        <v>7</v>
      </c>
      <c r="J53" s="36">
        <v>583</v>
      </c>
    </row>
    <row r="54" spans="1:10">
      <c r="A54" s="44">
        <v>2002</v>
      </c>
      <c r="B54" s="2">
        <v>289</v>
      </c>
      <c r="C54" s="2">
        <v>116</v>
      </c>
      <c r="D54" s="2">
        <v>34</v>
      </c>
      <c r="E54" s="2">
        <v>3</v>
      </c>
      <c r="F54" s="2">
        <v>12</v>
      </c>
      <c r="G54" s="2">
        <v>42</v>
      </c>
      <c r="H54" s="2">
        <v>58</v>
      </c>
      <c r="I54" s="2">
        <v>6</v>
      </c>
      <c r="J54" s="2">
        <v>560</v>
      </c>
    </row>
    <row r="55" spans="1:10">
      <c r="A55" s="44">
        <v>2003</v>
      </c>
      <c r="B55" s="13">
        <v>268</v>
      </c>
      <c r="C55" s="13">
        <v>110</v>
      </c>
      <c r="D55" s="13">
        <v>45</v>
      </c>
      <c r="E55" s="13">
        <v>2</v>
      </c>
      <c r="F55" s="13">
        <v>9</v>
      </c>
      <c r="G55" s="13">
        <v>35</v>
      </c>
      <c r="H55" s="13">
        <v>55</v>
      </c>
      <c r="I55" s="13">
        <v>5</v>
      </c>
      <c r="J55" s="13">
        <v>529</v>
      </c>
    </row>
    <row r="56" spans="1:10">
      <c r="A56" s="44">
        <v>2004</v>
      </c>
      <c r="B56" s="13">
        <v>210</v>
      </c>
      <c r="C56" s="13">
        <v>92</v>
      </c>
      <c r="D56" s="13">
        <v>51</v>
      </c>
      <c r="E56" s="13">
        <v>5</v>
      </c>
      <c r="F56" s="13">
        <v>18</v>
      </c>
      <c r="G56" s="13">
        <v>27</v>
      </c>
      <c r="H56" s="13">
        <v>67</v>
      </c>
      <c r="I56" s="13">
        <v>10</v>
      </c>
      <c r="J56" s="13">
        <v>480</v>
      </c>
    </row>
    <row r="57" spans="1:10">
      <c r="A57" s="44">
        <v>2005</v>
      </c>
      <c r="B57" s="13">
        <v>209</v>
      </c>
      <c r="C57" s="13">
        <v>82</v>
      </c>
      <c r="D57" s="13">
        <v>41</v>
      </c>
      <c r="E57" s="13">
        <v>5</v>
      </c>
      <c r="F57" s="13">
        <v>8</v>
      </c>
      <c r="G57" s="13">
        <v>38</v>
      </c>
      <c r="H57" s="13">
        <v>50</v>
      </c>
      <c r="I57" s="13">
        <v>7</v>
      </c>
      <c r="J57" s="13">
        <v>440</v>
      </c>
    </row>
    <row r="58" spans="1:10">
      <c r="A58" s="44">
        <v>2006</v>
      </c>
      <c r="B58" s="13">
        <v>208</v>
      </c>
      <c r="C58" s="13">
        <v>79</v>
      </c>
      <c r="D58" s="13">
        <v>52</v>
      </c>
      <c r="E58" s="13">
        <v>3</v>
      </c>
      <c r="F58" s="13">
        <v>15</v>
      </c>
      <c r="G58" s="13">
        <v>26</v>
      </c>
      <c r="H58" s="13">
        <v>55</v>
      </c>
      <c r="I58" s="13">
        <v>7</v>
      </c>
      <c r="J58" s="13">
        <v>445</v>
      </c>
    </row>
    <row r="59" spans="1:10">
      <c r="A59" s="44">
        <v>2007</v>
      </c>
      <c r="B59" s="13">
        <v>218</v>
      </c>
      <c r="C59" s="13">
        <v>82</v>
      </c>
      <c r="D59" s="13">
        <v>55</v>
      </c>
      <c r="E59" s="13">
        <v>5</v>
      </c>
      <c r="F59" s="13">
        <v>14</v>
      </c>
      <c r="G59" s="13">
        <v>33</v>
      </c>
      <c r="H59" s="13">
        <v>58</v>
      </c>
      <c r="I59" s="13">
        <v>6</v>
      </c>
      <c r="J59" s="13">
        <f>B59+C59+D59+E59+F59+G59+H59+I59</f>
        <v>471</v>
      </c>
    </row>
    <row r="60" spans="1:10">
      <c r="A60" s="44">
        <v>2008</v>
      </c>
      <c r="B60" s="13">
        <v>185</v>
      </c>
      <c r="C60" s="13">
        <v>66</v>
      </c>
      <c r="D60" s="13">
        <v>51</v>
      </c>
      <c r="E60" s="63">
        <v>0</v>
      </c>
      <c r="F60" s="13">
        <v>11</v>
      </c>
      <c r="G60" s="13">
        <v>30</v>
      </c>
      <c r="H60" s="13">
        <v>45</v>
      </c>
      <c r="I60" s="13">
        <v>9</v>
      </c>
      <c r="J60" s="13">
        <v>397</v>
      </c>
    </row>
    <row r="61" spans="1:10">
      <c r="A61" s="48">
        <v>2009</v>
      </c>
      <c r="B61" s="3">
        <v>169</v>
      </c>
      <c r="C61" s="3">
        <v>60</v>
      </c>
      <c r="D61" s="3">
        <v>43</v>
      </c>
      <c r="E61" s="302">
        <v>4</v>
      </c>
      <c r="F61" s="3">
        <v>11</v>
      </c>
      <c r="G61" s="3">
        <v>20</v>
      </c>
      <c r="H61" s="3">
        <v>44</v>
      </c>
      <c r="I61" s="3">
        <v>7</v>
      </c>
      <c r="J61" s="3">
        <v>358</v>
      </c>
    </row>
    <row r="62" spans="1:10" s="3" customFormat="1">
      <c r="A62" s="48">
        <v>2010</v>
      </c>
      <c r="B62" s="3">
        <v>122</v>
      </c>
      <c r="C62" s="3">
        <v>43</v>
      </c>
      <c r="D62" s="3">
        <v>35</v>
      </c>
      <c r="E62" s="3">
        <v>2</v>
      </c>
      <c r="F62" s="3">
        <v>8</v>
      </c>
      <c r="G62" s="3">
        <v>21</v>
      </c>
      <c r="H62" s="3">
        <v>31</v>
      </c>
      <c r="I62" s="3">
        <v>4</v>
      </c>
      <c r="J62" s="3">
        <v>266</v>
      </c>
    </row>
    <row r="63" spans="1:10">
      <c r="A63" s="55">
        <v>2011</v>
      </c>
      <c r="B63" s="344">
        <v>116</v>
      </c>
      <c r="C63" s="344">
        <v>59</v>
      </c>
      <c r="D63" s="344">
        <v>46</v>
      </c>
      <c r="E63" s="344" t="s">
        <v>142</v>
      </c>
      <c r="F63" s="344">
        <v>11</v>
      </c>
      <c r="G63" s="344">
        <v>21</v>
      </c>
      <c r="H63" s="344">
        <v>53</v>
      </c>
      <c r="I63" s="344">
        <v>13</v>
      </c>
      <c r="J63" s="344">
        <v>319</v>
      </c>
    </row>
    <row r="64" spans="1:10">
      <c r="A64" s="327"/>
      <c r="B64" s="330"/>
      <c r="C64" s="330"/>
      <c r="D64" s="330"/>
      <c r="E64" s="330"/>
      <c r="F64" s="330"/>
      <c r="G64" s="330"/>
      <c r="H64" s="330"/>
      <c r="I64" s="330"/>
      <c r="J64" s="330"/>
    </row>
    <row r="65" spans="1:10">
      <c r="A65" s="35" t="s">
        <v>221</v>
      </c>
      <c r="B65" s="36"/>
    </row>
    <row r="66" spans="1:10">
      <c r="A66" s="37">
        <v>1960</v>
      </c>
      <c r="B66" s="36">
        <v>584</v>
      </c>
      <c r="C66" s="36">
        <v>577</v>
      </c>
      <c r="D66" s="36">
        <v>362</v>
      </c>
      <c r="E66" s="36">
        <v>55</v>
      </c>
      <c r="F66" s="36">
        <v>345</v>
      </c>
      <c r="G66" s="36">
        <v>365</v>
      </c>
      <c r="H66" s="36">
        <v>631</v>
      </c>
      <c r="I66" s="36">
        <v>64</v>
      </c>
      <c r="J66" s="38">
        <v>2983</v>
      </c>
    </row>
    <row r="67" spans="1:10">
      <c r="A67" s="37">
        <v>1961</v>
      </c>
      <c r="B67" s="36">
        <v>637</v>
      </c>
      <c r="C67" s="36">
        <v>694</v>
      </c>
      <c r="D67" s="36">
        <v>293</v>
      </c>
      <c r="E67" s="36">
        <v>39</v>
      </c>
      <c r="F67" s="36">
        <v>333</v>
      </c>
      <c r="G67" s="36">
        <v>335</v>
      </c>
      <c r="H67" s="36">
        <v>631</v>
      </c>
      <c r="I67" s="36">
        <v>69</v>
      </c>
      <c r="J67" s="38">
        <v>3031</v>
      </c>
    </row>
    <row r="68" spans="1:10">
      <c r="A68" s="37">
        <v>1962</v>
      </c>
      <c r="B68" s="36">
        <v>638</v>
      </c>
      <c r="C68" s="36">
        <v>710</v>
      </c>
      <c r="D68" s="36">
        <v>210</v>
      </c>
      <c r="E68" s="36">
        <v>37</v>
      </c>
      <c r="F68" s="36">
        <v>349</v>
      </c>
      <c r="G68" s="36">
        <v>291</v>
      </c>
      <c r="H68" s="36">
        <v>651</v>
      </c>
      <c r="I68" s="36">
        <v>56</v>
      </c>
      <c r="J68" s="38">
        <v>2942</v>
      </c>
    </row>
    <row r="69" spans="1:10">
      <c r="A69" s="37">
        <v>1963</v>
      </c>
      <c r="B69" s="36">
        <v>747</v>
      </c>
      <c r="C69" s="36">
        <v>695</v>
      </c>
      <c r="D69" s="36">
        <v>169</v>
      </c>
      <c r="E69" s="36">
        <v>32</v>
      </c>
      <c r="F69" s="36">
        <v>381</v>
      </c>
      <c r="G69" s="36">
        <v>322</v>
      </c>
      <c r="H69" s="36">
        <v>667</v>
      </c>
      <c r="I69" s="36">
        <v>55</v>
      </c>
      <c r="J69" s="38">
        <v>3068</v>
      </c>
    </row>
    <row r="70" spans="1:10">
      <c r="A70" s="37">
        <v>1964</v>
      </c>
      <c r="B70" s="36">
        <v>886</v>
      </c>
      <c r="C70" s="36">
        <v>889</v>
      </c>
      <c r="D70" s="36">
        <v>172</v>
      </c>
      <c r="E70" s="36">
        <v>21</v>
      </c>
      <c r="F70" s="36">
        <v>345</v>
      </c>
      <c r="G70" s="36">
        <v>332</v>
      </c>
      <c r="H70" s="36">
        <v>680</v>
      </c>
      <c r="I70" s="36">
        <v>45</v>
      </c>
      <c r="J70" s="38">
        <v>3370</v>
      </c>
    </row>
    <row r="71" spans="1:10">
      <c r="A71" s="37">
        <v>1965</v>
      </c>
      <c r="B71" s="36">
        <v>911</v>
      </c>
      <c r="C71" s="36">
        <v>814</v>
      </c>
      <c r="D71" s="36">
        <v>116</v>
      </c>
      <c r="E71" s="36">
        <v>15</v>
      </c>
      <c r="F71" s="36">
        <v>297</v>
      </c>
      <c r="G71" s="36">
        <v>303</v>
      </c>
      <c r="H71" s="36">
        <v>650</v>
      </c>
      <c r="I71" s="36">
        <v>52</v>
      </c>
      <c r="J71" s="38">
        <v>3158</v>
      </c>
    </row>
    <row r="72" spans="1:10">
      <c r="A72" s="39" t="s">
        <v>552</v>
      </c>
      <c r="B72" s="38">
        <v>1403</v>
      </c>
      <c r="C72" s="38">
        <v>1308</v>
      </c>
      <c r="D72" s="36">
        <v>173</v>
      </c>
      <c r="E72" s="36">
        <v>23</v>
      </c>
      <c r="F72" s="36">
        <v>422</v>
      </c>
      <c r="G72" s="36">
        <v>485</v>
      </c>
      <c r="H72" s="36">
        <v>825</v>
      </c>
      <c r="I72" s="36">
        <v>61</v>
      </c>
      <c r="J72" s="38">
        <v>4700</v>
      </c>
    </row>
    <row r="73" spans="1:10">
      <c r="A73" s="37">
        <v>1967</v>
      </c>
      <c r="B73" s="38">
        <v>1752</v>
      </c>
      <c r="C73" s="38">
        <v>1539</v>
      </c>
      <c r="D73" s="36">
        <v>196</v>
      </c>
      <c r="E73" s="36">
        <v>32</v>
      </c>
      <c r="F73" s="36">
        <v>518</v>
      </c>
      <c r="G73" s="36">
        <v>446</v>
      </c>
      <c r="H73" s="36">
        <v>755</v>
      </c>
      <c r="I73" s="36">
        <v>66</v>
      </c>
      <c r="J73" s="38">
        <v>5304</v>
      </c>
    </row>
    <row r="74" spans="1:10">
      <c r="A74" s="37">
        <v>1968</v>
      </c>
      <c r="B74" s="38">
        <v>1934</v>
      </c>
      <c r="C74" s="38">
        <v>1775</v>
      </c>
      <c r="D74" s="36">
        <v>234</v>
      </c>
      <c r="E74" s="36">
        <v>61</v>
      </c>
      <c r="F74" s="36">
        <v>603</v>
      </c>
      <c r="G74" s="36">
        <v>588</v>
      </c>
      <c r="H74" s="36">
        <v>854</v>
      </c>
      <c r="I74" s="36">
        <v>62</v>
      </c>
      <c r="J74" s="38">
        <v>6111</v>
      </c>
    </row>
    <row r="75" spans="1:10">
      <c r="A75" s="37">
        <v>1969</v>
      </c>
      <c r="B75" s="38">
        <v>2033</v>
      </c>
      <c r="C75" s="38">
        <v>1731</v>
      </c>
      <c r="D75" s="36">
        <v>333</v>
      </c>
      <c r="E75" s="36">
        <v>69</v>
      </c>
      <c r="F75" s="36">
        <v>702</v>
      </c>
      <c r="G75" s="36">
        <v>659</v>
      </c>
      <c r="H75" s="36">
        <v>936</v>
      </c>
      <c r="I75" s="36">
        <v>66</v>
      </c>
      <c r="J75" s="38">
        <v>6529</v>
      </c>
    </row>
    <row r="76" spans="1:10">
      <c r="A76" s="37">
        <v>1970</v>
      </c>
      <c r="B76" s="38">
        <v>2048</v>
      </c>
      <c r="C76" s="38">
        <v>1732</v>
      </c>
      <c r="D76" s="36">
        <v>322</v>
      </c>
      <c r="E76" s="36">
        <v>64</v>
      </c>
      <c r="F76" s="36">
        <v>655</v>
      </c>
      <c r="G76" s="36">
        <v>673</v>
      </c>
      <c r="H76" s="38">
        <v>1051</v>
      </c>
      <c r="I76" s="36">
        <v>69</v>
      </c>
      <c r="J76" s="38">
        <v>6614</v>
      </c>
    </row>
    <row r="77" spans="1:10">
      <c r="A77" s="37">
        <v>1971</v>
      </c>
      <c r="B77" s="38">
        <v>2224</v>
      </c>
      <c r="C77" s="38">
        <v>1796</v>
      </c>
      <c r="D77" s="36">
        <v>398</v>
      </c>
      <c r="E77" s="36">
        <v>84</v>
      </c>
      <c r="F77" s="36">
        <v>714</v>
      </c>
      <c r="G77" s="36">
        <v>671</v>
      </c>
      <c r="H77" s="38">
        <v>1087</v>
      </c>
      <c r="I77" s="36">
        <v>57</v>
      </c>
      <c r="J77" s="38">
        <v>7031</v>
      </c>
    </row>
    <row r="78" spans="1:10">
      <c r="A78" s="37">
        <v>1972</v>
      </c>
      <c r="B78" s="38">
        <v>2180</v>
      </c>
      <c r="C78" s="38">
        <v>1739</v>
      </c>
      <c r="D78" s="36">
        <v>426</v>
      </c>
      <c r="E78" s="36">
        <v>87</v>
      </c>
      <c r="F78" s="36">
        <v>578</v>
      </c>
      <c r="G78" s="36">
        <v>652</v>
      </c>
      <c r="H78" s="36">
        <v>957</v>
      </c>
      <c r="I78" s="36">
        <v>38</v>
      </c>
      <c r="J78" s="38">
        <v>6657</v>
      </c>
    </row>
    <row r="79" spans="1:10">
      <c r="A79" s="37">
        <v>1973</v>
      </c>
      <c r="B79" s="38">
        <v>2418</v>
      </c>
      <c r="C79" s="38">
        <v>1883</v>
      </c>
      <c r="D79" s="36">
        <v>413</v>
      </c>
      <c r="E79" s="36">
        <v>94</v>
      </c>
      <c r="F79" s="36">
        <v>648</v>
      </c>
      <c r="G79" s="36">
        <v>775</v>
      </c>
      <c r="H79" s="36">
        <v>976</v>
      </c>
      <c r="I79" s="36">
        <v>57</v>
      </c>
      <c r="J79" s="38">
        <v>7264</v>
      </c>
    </row>
    <row r="80" spans="1:10">
      <c r="A80" s="37">
        <v>1974</v>
      </c>
      <c r="B80" s="38">
        <v>2205</v>
      </c>
      <c r="C80" s="38">
        <v>1704</v>
      </c>
      <c r="D80" s="36">
        <v>471</v>
      </c>
      <c r="E80" s="36">
        <v>91</v>
      </c>
      <c r="F80" s="36">
        <v>701</v>
      </c>
      <c r="G80" s="36">
        <v>732</v>
      </c>
      <c r="H80" s="38">
        <v>1010</v>
      </c>
      <c r="I80" s="36">
        <v>68</v>
      </c>
      <c r="J80" s="38">
        <v>6982</v>
      </c>
    </row>
    <row r="81" spans="1:10">
      <c r="A81" s="37">
        <v>1975</v>
      </c>
      <c r="B81" s="38">
        <v>2061</v>
      </c>
      <c r="C81" s="38">
        <v>1683</v>
      </c>
      <c r="D81" s="36">
        <v>379</v>
      </c>
      <c r="E81" s="36">
        <v>64</v>
      </c>
      <c r="F81" s="36">
        <v>693</v>
      </c>
      <c r="G81" s="36">
        <v>770</v>
      </c>
      <c r="H81" s="36">
        <v>989</v>
      </c>
      <c r="I81" s="36">
        <v>89</v>
      </c>
      <c r="J81" s="38">
        <v>6728</v>
      </c>
    </row>
    <row r="82" spans="1:10">
      <c r="A82" s="37">
        <v>1976</v>
      </c>
      <c r="B82" s="38">
        <v>2245</v>
      </c>
      <c r="C82" s="38">
        <v>1707</v>
      </c>
      <c r="D82" s="36">
        <v>339</v>
      </c>
      <c r="E82" s="36">
        <v>58</v>
      </c>
      <c r="F82" s="36">
        <v>642</v>
      </c>
      <c r="G82" s="36">
        <v>698</v>
      </c>
      <c r="H82" s="36">
        <v>926</v>
      </c>
      <c r="I82" s="36">
        <v>64</v>
      </c>
      <c r="J82" s="38">
        <v>6679</v>
      </c>
    </row>
    <row r="83" spans="1:10">
      <c r="A83" s="45">
        <v>1977</v>
      </c>
      <c r="B83" s="46">
        <v>2142</v>
      </c>
      <c r="C83" s="46">
        <v>1742</v>
      </c>
      <c r="D83" s="47">
        <v>308</v>
      </c>
      <c r="E83" s="47">
        <v>45</v>
      </c>
      <c r="F83" s="47">
        <v>643</v>
      </c>
      <c r="G83" s="47">
        <v>667</v>
      </c>
      <c r="H83" s="47">
        <v>910</v>
      </c>
      <c r="I83" s="47">
        <v>72</v>
      </c>
      <c r="J83" s="46">
        <v>6529</v>
      </c>
    </row>
    <row r="84" spans="1:10">
      <c r="A84" s="37">
        <v>1978</v>
      </c>
      <c r="B84" s="38">
        <v>2147</v>
      </c>
      <c r="C84" s="38">
        <v>1645</v>
      </c>
      <c r="D84" s="36">
        <v>304</v>
      </c>
      <c r="E84" s="36">
        <v>54</v>
      </c>
      <c r="F84" s="36">
        <v>578</v>
      </c>
      <c r="G84" s="36">
        <v>751</v>
      </c>
      <c r="H84" s="36">
        <v>871</v>
      </c>
      <c r="I84" s="36">
        <v>81</v>
      </c>
      <c r="J84" s="38">
        <v>6431</v>
      </c>
    </row>
    <row r="85" spans="1:10">
      <c r="A85" s="37">
        <v>1979</v>
      </c>
      <c r="B85" s="38">
        <v>1998</v>
      </c>
      <c r="C85" s="38">
        <v>1532</v>
      </c>
      <c r="D85" s="36">
        <v>324</v>
      </c>
      <c r="E85" s="36">
        <v>61</v>
      </c>
      <c r="F85" s="36">
        <v>485</v>
      </c>
      <c r="G85" s="36">
        <v>729</v>
      </c>
      <c r="H85" s="36">
        <v>844</v>
      </c>
      <c r="I85" s="36">
        <v>63</v>
      </c>
      <c r="J85" s="38">
        <v>6036</v>
      </c>
    </row>
    <row r="86" spans="1:10">
      <c r="A86" s="37">
        <v>1980</v>
      </c>
      <c r="B86" s="38">
        <v>1934</v>
      </c>
      <c r="C86" s="38">
        <v>1549</v>
      </c>
      <c r="D86" s="36">
        <v>396</v>
      </c>
      <c r="E86" s="36">
        <v>63</v>
      </c>
      <c r="F86" s="36">
        <v>452</v>
      </c>
      <c r="G86" s="36">
        <v>776</v>
      </c>
      <c r="H86" s="36">
        <v>817</v>
      </c>
      <c r="I86" s="36">
        <v>77</v>
      </c>
      <c r="J86" s="38">
        <v>6064</v>
      </c>
    </row>
    <row r="87" spans="1:10">
      <c r="A87" s="37">
        <v>1981</v>
      </c>
      <c r="B87" s="38">
        <v>1884</v>
      </c>
      <c r="C87" s="38">
        <v>1389</v>
      </c>
      <c r="D87" s="36">
        <v>475</v>
      </c>
      <c r="E87" s="36">
        <v>73</v>
      </c>
      <c r="F87" s="36">
        <v>408</v>
      </c>
      <c r="G87" s="36">
        <v>812</v>
      </c>
      <c r="H87" s="36">
        <v>846</v>
      </c>
      <c r="I87" s="36">
        <v>97</v>
      </c>
      <c r="J87" s="38">
        <v>5984</v>
      </c>
    </row>
    <row r="88" spans="1:10">
      <c r="A88" s="37">
        <v>1982</v>
      </c>
      <c r="B88" s="38">
        <v>1875</v>
      </c>
      <c r="C88" s="38">
        <v>1358</v>
      </c>
      <c r="D88" s="36">
        <v>542</v>
      </c>
      <c r="E88" s="36">
        <v>103</v>
      </c>
      <c r="F88" s="36">
        <v>439</v>
      </c>
      <c r="G88" s="36">
        <v>850</v>
      </c>
      <c r="H88" s="36">
        <v>722</v>
      </c>
      <c r="I88" s="36">
        <v>61</v>
      </c>
      <c r="J88" s="38">
        <v>5950</v>
      </c>
    </row>
    <row r="89" spans="1:10">
      <c r="A89" s="37">
        <v>1983</v>
      </c>
      <c r="B89" s="38">
        <v>1915</v>
      </c>
      <c r="C89" s="38">
        <v>1344</v>
      </c>
      <c r="D89" s="36">
        <v>581</v>
      </c>
      <c r="E89" s="36">
        <v>99</v>
      </c>
      <c r="F89" s="36">
        <v>380</v>
      </c>
      <c r="G89" s="36">
        <v>945</v>
      </c>
      <c r="H89" s="36">
        <v>749</v>
      </c>
      <c r="I89" s="36">
        <v>50</v>
      </c>
      <c r="J89" s="38">
        <v>6063</v>
      </c>
    </row>
    <row r="90" spans="1:10">
      <c r="A90" s="37">
        <v>1984</v>
      </c>
      <c r="B90" s="38">
        <v>2030</v>
      </c>
      <c r="C90" s="38">
        <v>1332</v>
      </c>
      <c r="D90" s="36">
        <v>549</v>
      </c>
      <c r="E90" s="36">
        <v>79</v>
      </c>
      <c r="F90" s="36">
        <v>312</v>
      </c>
      <c r="G90" s="36">
        <v>895</v>
      </c>
      <c r="H90" s="36">
        <v>821</v>
      </c>
      <c r="I90" s="36">
        <v>50</v>
      </c>
      <c r="J90" s="38">
        <v>6068</v>
      </c>
    </row>
    <row r="91" spans="1:10">
      <c r="A91" s="37">
        <v>1985</v>
      </c>
      <c r="B91" s="38">
        <v>2055</v>
      </c>
      <c r="C91" s="38">
        <v>1386</v>
      </c>
      <c r="D91" s="36">
        <v>474</v>
      </c>
      <c r="E91" s="36">
        <v>58</v>
      </c>
      <c r="F91" s="36">
        <v>282</v>
      </c>
      <c r="G91" s="36">
        <v>794</v>
      </c>
      <c r="H91" s="36">
        <v>717</v>
      </c>
      <c r="I91" s="36">
        <v>48</v>
      </c>
      <c r="J91" s="38">
        <v>5814</v>
      </c>
    </row>
    <row r="92" spans="1:10">
      <c r="A92" s="37">
        <v>1986</v>
      </c>
      <c r="B92" s="38">
        <v>2008</v>
      </c>
      <c r="C92" s="38">
        <v>1385</v>
      </c>
      <c r="D92" s="36">
        <v>499</v>
      </c>
      <c r="E92" s="36">
        <v>87</v>
      </c>
      <c r="F92" s="36">
        <v>246</v>
      </c>
      <c r="G92" s="36">
        <v>815</v>
      </c>
      <c r="H92" s="36">
        <v>716</v>
      </c>
      <c r="I92" s="36">
        <v>50</v>
      </c>
      <c r="J92" s="38">
        <v>5804</v>
      </c>
    </row>
    <row r="93" spans="1:10">
      <c r="A93" s="37">
        <v>1987</v>
      </c>
      <c r="B93" s="38">
        <v>1962</v>
      </c>
      <c r="C93" s="38">
        <v>1328</v>
      </c>
      <c r="D93" s="36">
        <v>469</v>
      </c>
      <c r="E93" s="36">
        <v>64</v>
      </c>
      <c r="F93" s="36">
        <v>208</v>
      </c>
      <c r="G93" s="36">
        <v>652</v>
      </c>
      <c r="H93" s="36">
        <v>701</v>
      </c>
      <c r="I93" s="36">
        <v>39</v>
      </c>
      <c r="J93" s="38">
        <v>5423</v>
      </c>
    </row>
    <row r="94" spans="1:10">
      <c r="A94" s="37">
        <v>1988</v>
      </c>
      <c r="B94" s="38">
        <v>2297</v>
      </c>
      <c r="C94" s="38">
        <v>1351</v>
      </c>
      <c r="D94" s="36">
        <v>424</v>
      </c>
      <c r="E94" s="36">
        <v>58</v>
      </c>
      <c r="F94" s="36">
        <v>257</v>
      </c>
      <c r="G94" s="36">
        <v>717</v>
      </c>
      <c r="H94" s="36">
        <v>720</v>
      </c>
      <c r="I94" s="36">
        <v>45</v>
      </c>
      <c r="J94" s="38">
        <v>5869</v>
      </c>
    </row>
    <row r="95" spans="1:10">
      <c r="A95" s="37">
        <v>1989</v>
      </c>
      <c r="B95" s="38">
        <v>2272</v>
      </c>
      <c r="C95" s="38">
        <v>1274</v>
      </c>
      <c r="D95" s="36">
        <v>384</v>
      </c>
      <c r="E95" s="36">
        <v>51</v>
      </c>
      <c r="F95" s="36">
        <v>259</v>
      </c>
      <c r="G95" s="36">
        <v>742</v>
      </c>
      <c r="H95" s="36">
        <v>746</v>
      </c>
      <c r="I95" s="36">
        <v>62</v>
      </c>
      <c r="J95" s="38">
        <v>5790</v>
      </c>
    </row>
    <row r="96" spans="1:10">
      <c r="A96" s="37">
        <v>1990</v>
      </c>
      <c r="B96" s="38">
        <v>2149</v>
      </c>
      <c r="C96" s="38">
        <v>1239</v>
      </c>
      <c r="D96" s="36">
        <v>309</v>
      </c>
      <c r="E96" s="36">
        <v>48</v>
      </c>
      <c r="F96" s="36">
        <v>299</v>
      </c>
      <c r="G96" s="36">
        <v>772</v>
      </c>
      <c r="H96" s="36">
        <v>647</v>
      </c>
      <c r="I96" s="36">
        <v>38</v>
      </c>
      <c r="J96" s="38">
        <v>5501</v>
      </c>
    </row>
    <row r="97" spans="1:10">
      <c r="A97" s="37">
        <v>1991</v>
      </c>
      <c r="B97" s="38">
        <v>1918</v>
      </c>
      <c r="C97" s="38">
        <v>1052</v>
      </c>
      <c r="D97" s="36">
        <v>250</v>
      </c>
      <c r="E97" s="36">
        <v>36</v>
      </c>
      <c r="F97" s="36">
        <v>248</v>
      </c>
      <c r="G97" s="36">
        <v>755</v>
      </c>
      <c r="H97" s="36">
        <v>545</v>
      </c>
      <c r="I97" s="36">
        <v>28</v>
      </c>
      <c r="J97" s="38">
        <v>4832</v>
      </c>
    </row>
    <row r="98" spans="1:10">
      <c r="A98" s="37">
        <v>1992</v>
      </c>
      <c r="B98" s="38">
        <v>1793</v>
      </c>
      <c r="C98" s="36">
        <v>998</v>
      </c>
      <c r="D98" s="36">
        <v>309</v>
      </c>
      <c r="E98" s="36">
        <v>39</v>
      </c>
      <c r="F98" s="36">
        <v>273</v>
      </c>
      <c r="G98" s="36">
        <v>703</v>
      </c>
      <c r="H98" s="36">
        <v>562</v>
      </c>
      <c r="I98" s="36">
        <v>28</v>
      </c>
      <c r="J98" s="38">
        <v>4705</v>
      </c>
    </row>
    <row r="99" spans="1:10">
      <c r="A99" s="37">
        <v>1993</v>
      </c>
      <c r="B99" s="38">
        <v>1685</v>
      </c>
      <c r="C99" s="36">
        <v>928</v>
      </c>
      <c r="D99" s="36">
        <v>257</v>
      </c>
      <c r="E99" s="36">
        <v>36</v>
      </c>
      <c r="F99" s="36">
        <v>195</v>
      </c>
      <c r="G99" s="36">
        <v>719</v>
      </c>
      <c r="H99" s="36">
        <v>486</v>
      </c>
      <c r="I99" s="36">
        <v>28</v>
      </c>
      <c r="J99" s="38">
        <v>4334</v>
      </c>
    </row>
    <row r="100" spans="1:10">
      <c r="A100" s="37">
        <v>1994</v>
      </c>
      <c r="B100" s="38">
        <v>1622</v>
      </c>
      <c r="C100" s="36">
        <v>895</v>
      </c>
      <c r="D100" s="36">
        <v>224</v>
      </c>
      <c r="E100" s="36">
        <v>43</v>
      </c>
      <c r="F100" s="36">
        <v>216</v>
      </c>
      <c r="G100" s="36">
        <v>727</v>
      </c>
      <c r="H100" s="36">
        <v>459</v>
      </c>
      <c r="I100" s="36">
        <v>35</v>
      </c>
      <c r="J100" s="38">
        <v>4221</v>
      </c>
    </row>
    <row r="101" spans="1:10">
      <c r="A101" s="37">
        <v>1995</v>
      </c>
      <c r="B101" s="38">
        <v>1490</v>
      </c>
      <c r="C101" s="36">
        <v>834</v>
      </c>
      <c r="D101" s="36">
        <v>235</v>
      </c>
      <c r="E101" s="36">
        <v>33</v>
      </c>
      <c r="F101" s="36">
        <v>235</v>
      </c>
      <c r="G101" s="36">
        <v>670</v>
      </c>
      <c r="H101" s="36">
        <v>434</v>
      </c>
      <c r="I101" s="36">
        <v>34</v>
      </c>
      <c r="J101" s="38">
        <v>3965</v>
      </c>
    </row>
    <row r="102" spans="1:10">
      <c r="A102" s="37">
        <v>1996</v>
      </c>
      <c r="B102" s="38">
        <v>1504</v>
      </c>
      <c r="C102" s="36">
        <v>825</v>
      </c>
      <c r="D102" s="36">
        <v>208</v>
      </c>
      <c r="E102" s="36">
        <v>35</v>
      </c>
      <c r="F102" s="36">
        <v>161</v>
      </c>
      <c r="G102" s="36">
        <v>643</v>
      </c>
      <c r="H102" s="36">
        <v>433</v>
      </c>
      <c r="I102" s="36">
        <v>28</v>
      </c>
      <c r="J102" s="38">
        <v>3837</v>
      </c>
    </row>
    <row r="103" spans="1:10">
      <c r="A103" s="37">
        <v>1997</v>
      </c>
      <c r="B103" s="38">
        <v>1549</v>
      </c>
      <c r="C103" s="36">
        <v>838</v>
      </c>
      <c r="D103" s="36">
        <v>244</v>
      </c>
      <c r="E103" s="36">
        <v>30</v>
      </c>
      <c r="F103" s="36">
        <v>183</v>
      </c>
      <c r="G103" s="36">
        <v>675</v>
      </c>
      <c r="H103" s="36">
        <v>364</v>
      </c>
      <c r="I103" s="36">
        <v>34</v>
      </c>
      <c r="J103" s="38">
        <v>3917</v>
      </c>
    </row>
    <row r="104" spans="1:10">
      <c r="A104" s="37">
        <v>1998</v>
      </c>
      <c r="B104" s="38">
        <v>1656</v>
      </c>
      <c r="C104" s="36">
        <v>889</v>
      </c>
      <c r="D104" s="36">
        <v>195</v>
      </c>
      <c r="E104" s="36">
        <v>20</v>
      </c>
      <c r="F104" s="36">
        <v>153</v>
      </c>
      <c r="G104" s="36">
        <v>538</v>
      </c>
      <c r="H104" s="36">
        <v>403</v>
      </c>
      <c r="I104" s="36">
        <v>29</v>
      </c>
      <c r="J104" s="38">
        <v>3883</v>
      </c>
    </row>
    <row r="105" spans="1:10">
      <c r="A105" s="37">
        <v>1999</v>
      </c>
      <c r="B105" s="38">
        <v>1762</v>
      </c>
      <c r="C105" s="36">
        <v>888</v>
      </c>
      <c r="D105" s="36">
        <v>247</v>
      </c>
      <c r="E105" s="36">
        <v>27</v>
      </c>
      <c r="F105" s="36">
        <v>182</v>
      </c>
      <c r="G105" s="36">
        <v>532</v>
      </c>
      <c r="H105" s="36">
        <v>368</v>
      </c>
      <c r="I105" s="36">
        <v>37</v>
      </c>
      <c r="J105" s="38">
        <v>4043</v>
      </c>
    </row>
    <row r="106" spans="1:10">
      <c r="A106" s="48">
        <v>2000</v>
      </c>
      <c r="B106" s="42">
        <v>1802</v>
      </c>
      <c r="C106" s="42">
        <v>910</v>
      </c>
      <c r="D106" s="42">
        <v>280</v>
      </c>
      <c r="E106" s="42">
        <v>19</v>
      </c>
      <c r="F106" s="42">
        <v>194</v>
      </c>
      <c r="G106" s="42">
        <v>468</v>
      </c>
      <c r="H106" s="42">
        <v>402</v>
      </c>
      <c r="I106" s="42">
        <v>28</v>
      </c>
      <c r="J106" s="42">
        <v>4103</v>
      </c>
    </row>
    <row r="107" spans="1:10">
      <c r="A107" s="41">
        <v>2001</v>
      </c>
      <c r="B107" s="49">
        <v>1827</v>
      </c>
      <c r="C107" s="50">
        <v>897</v>
      </c>
      <c r="D107" s="50">
        <v>270</v>
      </c>
      <c r="E107" s="50">
        <v>28</v>
      </c>
      <c r="F107" s="50">
        <v>213</v>
      </c>
      <c r="G107" s="50">
        <v>431</v>
      </c>
      <c r="H107" s="50">
        <v>347</v>
      </c>
      <c r="I107" s="50">
        <v>45</v>
      </c>
      <c r="J107" s="49">
        <v>4058</v>
      </c>
    </row>
    <row r="108" spans="1:10">
      <c r="A108" s="44">
        <v>2002</v>
      </c>
      <c r="B108" s="22">
        <v>2047</v>
      </c>
      <c r="C108" s="22">
        <v>1047</v>
      </c>
      <c r="D108" s="2">
        <v>357</v>
      </c>
      <c r="E108" s="2">
        <v>37</v>
      </c>
      <c r="F108" s="2">
        <v>238</v>
      </c>
      <c r="G108" s="2">
        <v>441</v>
      </c>
      <c r="H108" s="2">
        <v>381</v>
      </c>
      <c r="I108" s="2">
        <v>44</v>
      </c>
      <c r="J108" s="22">
        <v>4592</v>
      </c>
    </row>
    <row r="109" spans="1:10">
      <c r="A109" s="44">
        <v>2003</v>
      </c>
      <c r="B109" s="51">
        <v>2024</v>
      </c>
      <c r="C109" s="51">
        <v>1095</v>
      </c>
      <c r="D109" s="51">
        <v>364</v>
      </c>
      <c r="E109" s="51">
        <v>36</v>
      </c>
      <c r="F109" s="51">
        <v>251</v>
      </c>
      <c r="G109" s="51">
        <v>420</v>
      </c>
      <c r="H109" s="51">
        <v>417</v>
      </c>
      <c r="I109" s="51">
        <v>57</v>
      </c>
      <c r="J109" s="51">
        <v>4664</v>
      </c>
    </row>
    <row r="110" spans="1:10">
      <c r="A110" s="44">
        <v>2004</v>
      </c>
      <c r="B110" s="52">
        <v>1826</v>
      </c>
      <c r="C110" s="13">
        <v>881</v>
      </c>
      <c r="D110" s="13">
        <v>288</v>
      </c>
      <c r="E110" s="13">
        <v>30</v>
      </c>
      <c r="F110" s="13">
        <v>259</v>
      </c>
      <c r="G110" s="13">
        <v>350</v>
      </c>
      <c r="H110" s="13">
        <v>359</v>
      </c>
      <c r="I110" s="13">
        <v>29</v>
      </c>
      <c r="J110" s="52">
        <v>4022</v>
      </c>
    </row>
    <row r="111" spans="1:10">
      <c r="A111" s="44">
        <v>2005</v>
      </c>
      <c r="B111" s="52">
        <v>1704</v>
      </c>
      <c r="C111" s="52">
        <v>853</v>
      </c>
      <c r="D111" s="52">
        <v>339</v>
      </c>
      <c r="E111" s="52">
        <v>32</v>
      </c>
      <c r="F111" s="52">
        <v>296</v>
      </c>
      <c r="G111" s="52">
        <v>353</v>
      </c>
      <c r="H111" s="52">
        <v>317</v>
      </c>
      <c r="I111" s="52">
        <v>21</v>
      </c>
      <c r="J111" s="52">
        <v>3915</v>
      </c>
    </row>
    <row r="112" spans="1:10">
      <c r="A112" s="44">
        <v>2006</v>
      </c>
      <c r="B112" s="52">
        <v>1682</v>
      </c>
      <c r="C112" s="52">
        <v>831</v>
      </c>
      <c r="D112" s="52">
        <v>348</v>
      </c>
      <c r="E112" s="52">
        <v>44</v>
      </c>
      <c r="F112" s="52">
        <v>329</v>
      </c>
      <c r="G112" s="52">
        <v>336</v>
      </c>
      <c r="H112" s="52">
        <v>364</v>
      </c>
      <c r="I112" s="52">
        <v>25</v>
      </c>
      <c r="J112" s="52">
        <v>3959</v>
      </c>
    </row>
    <row r="113" spans="1:10">
      <c r="A113" s="44">
        <v>2007</v>
      </c>
      <c r="B113" s="52">
        <v>1612</v>
      </c>
      <c r="C113" s="52">
        <v>776</v>
      </c>
      <c r="D113" s="52">
        <v>345</v>
      </c>
      <c r="E113" s="52">
        <v>31</v>
      </c>
      <c r="F113" s="52">
        <v>342</v>
      </c>
      <c r="G113" s="52">
        <v>331</v>
      </c>
      <c r="H113" s="52">
        <v>343</v>
      </c>
      <c r="I113" s="52">
        <v>44</v>
      </c>
      <c r="J113" s="52">
        <f>B113+C113+D113+E113+F113+G113+H113+I113</f>
        <v>3824</v>
      </c>
    </row>
    <row r="114" spans="1:10">
      <c r="A114" s="44">
        <v>2008</v>
      </c>
      <c r="B114" s="52">
        <v>1575</v>
      </c>
      <c r="C114" s="52">
        <v>755</v>
      </c>
      <c r="D114" s="52">
        <v>306</v>
      </c>
      <c r="E114" s="52">
        <v>35</v>
      </c>
      <c r="F114" s="52">
        <v>300</v>
      </c>
      <c r="G114" s="52">
        <v>337</v>
      </c>
      <c r="H114" s="52">
        <v>331</v>
      </c>
      <c r="I114" s="52">
        <v>18</v>
      </c>
      <c r="J114" s="52">
        <v>3657</v>
      </c>
    </row>
    <row r="115" spans="1:10">
      <c r="A115" s="48">
        <v>2009</v>
      </c>
      <c r="B115" s="54">
        <v>1453</v>
      </c>
      <c r="C115" s="54">
        <v>714</v>
      </c>
      <c r="D115" s="54">
        <v>323</v>
      </c>
      <c r="E115" s="54">
        <v>31</v>
      </c>
      <c r="F115" s="54">
        <v>309</v>
      </c>
      <c r="G115" s="54">
        <v>302</v>
      </c>
      <c r="H115" s="54">
        <v>293</v>
      </c>
      <c r="I115" s="54">
        <v>35</v>
      </c>
      <c r="J115" s="54">
        <v>3460</v>
      </c>
    </row>
    <row r="116" spans="1:10" s="3" customFormat="1">
      <c r="A116" s="48">
        <v>2010</v>
      </c>
      <c r="B116" s="54">
        <v>1278</v>
      </c>
      <c r="C116" s="54">
        <v>612</v>
      </c>
      <c r="D116" s="54">
        <v>232</v>
      </c>
      <c r="E116" s="54">
        <v>28</v>
      </c>
      <c r="F116" s="54">
        <v>153</v>
      </c>
      <c r="G116" s="54">
        <v>269</v>
      </c>
      <c r="H116" s="54">
        <v>276</v>
      </c>
      <c r="I116" s="54">
        <v>40</v>
      </c>
      <c r="J116" s="54">
        <v>2888</v>
      </c>
    </row>
    <row r="117" spans="1:10">
      <c r="A117" s="55">
        <v>2011</v>
      </c>
      <c r="B117" s="17">
        <v>1306</v>
      </c>
      <c r="C117" s="17">
        <v>633</v>
      </c>
      <c r="D117" s="17">
        <v>288</v>
      </c>
      <c r="E117" s="17">
        <v>27</v>
      </c>
      <c r="F117" s="17">
        <v>172</v>
      </c>
      <c r="G117" s="17">
        <v>324</v>
      </c>
      <c r="H117" s="17">
        <v>320</v>
      </c>
      <c r="I117" s="17">
        <v>57</v>
      </c>
      <c r="J117" s="17">
        <v>3127</v>
      </c>
    </row>
    <row r="118" spans="1:10">
      <c r="A118" s="44"/>
      <c r="B118" s="52"/>
      <c r="C118" s="52"/>
      <c r="D118" s="52"/>
      <c r="E118" s="52"/>
      <c r="F118" s="52"/>
      <c r="G118" s="52"/>
      <c r="H118" s="52"/>
      <c r="I118" s="52"/>
      <c r="J118" s="52"/>
    </row>
    <row r="119" spans="1:10">
      <c r="A119" s="35" t="s">
        <v>10</v>
      </c>
      <c r="B119" s="36"/>
    </row>
    <row r="120" spans="1:10">
      <c r="A120" s="37">
        <v>1960</v>
      </c>
      <c r="B120" s="38">
        <v>4746</v>
      </c>
      <c r="C120" s="38">
        <v>5437</v>
      </c>
      <c r="D120" s="38">
        <v>1606</v>
      </c>
      <c r="E120" s="36">
        <v>346</v>
      </c>
      <c r="F120" s="38">
        <v>2060</v>
      </c>
      <c r="G120" s="38">
        <v>1756</v>
      </c>
      <c r="H120" s="38">
        <v>2352</v>
      </c>
      <c r="I120" s="36">
        <v>250</v>
      </c>
      <c r="J120" s="38">
        <v>18553</v>
      </c>
    </row>
    <row r="121" spans="1:10">
      <c r="A121" s="37">
        <v>1961</v>
      </c>
      <c r="B121" s="38">
        <v>5317</v>
      </c>
      <c r="C121" s="38">
        <v>6190</v>
      </c>
      <c r="D121" s="38">
        <v>1360</v>
      </c>
      <c r="E121" s="36">
        <v>259</v>
      </c>
      <c r="F121" s="38">
        <v>2316</v>
      </c>
      <c r="G121" s="38">
        <v>1767</v>
      </c>
      <c r="H121" s="38">
        <v>2386</v>
      </c>
      <c r="I121" s="36">
        <v>272</v>
      </c>
      <c r="J121" s="38">
        <v>19867</v>
      </c>
    </row>
    <row r="122" spans="1:10">
      <c r="A122" s="37">
        <v>1962</v>
      </c>
      <c r="B122" s="38">
        <v>5612</v>
      </c>
      <c r="C122" s="38">
        <v>6397</v>
      </c>
      <c r="D122" s="36">
        <v>989</v>
      </c>
      <c r="E122" s="36">
        <v>182</v>
      </c>
      <c r="F122" s="38">
        <v>2026</v>
      </c>
      <c r="G122" s="38">
        <v>1518</v>
      </c>
      <c r="H122" s="38">
        <v>2509</v>
      </c>
      <c r="I122" s="36">
        <v>263</v>
      </c>
      <c r="J122" s="38">
        <v>19496</v>
      </c>
    </row>
    <row r="123" spans="1:10">
      <c r="A123" s="37">
        <v>1963</v>
      </c>
      <c r="B123" s="38">
        <v>6237</v>
      </c>
      <c r="C123" s="38">
        <v>6534</v>
      </c>
      <c r="D123" s="36">
        <v>914</v>
      </c>
      <c r="E123" s="36">
        <v>169</v>
      </c>
      <c r="F123" s="38">
        <v>2051</v>
      </c>
      <c r="G123" s="38">
        <v>1671</v>
      </c>
      <c r="H123" s="38">
        <v>2525</v>
      </c>
      <c r="I123" s="36">
        <v>231</v>
      </c>
      <c r="J123" s="38">
        <v>20332</v>
      </c>
    </row>
    <row r="124" spans="1:10">
      <c r="A124" s="37">
        <v>1964</v>
      </c>
      <c r="B124" s="38">
        <v>6974</v>
      </c>
      <c r="C124" s="38">
        <v>7058</v>
      </c>
      <c r="D124" s="36">
        <v>814</v>
      </c>
      <c r="E124" s="36">
        <v>160</v>
      </c>
      <c r="F124" s="38">
        <v>2086</v>
      </c>
      <c r="G124" s="38">
        <v>1689</v>
      </c>
      <c r="H124" s="38">
        <v>2570</v>
      </c>
      <c r="I124" s="36">
        <v>214</v>
      </c>
      <c r="J124" s="38">
        <v>21565</v>
      </c>
    </row>
    <row r="125" spans="1:10">
      <c r="A125" s="37">
        <v>1965</v>
      </c>
      <c r="B125" s="38">
        <v>6869</v>
      </c>
      <c r="C125" s="38">
        <v>6930</v>
      </c>
      <c r="D125" s="36">
        <v>675</v>
      </c>
      <c r="E125" s="36">
        <v>111</v>
      </c>
      <c r="F125" s="38">
        <v>1797</v>
      </c>
      <c r="G125" s="38">
        <v>1423</v>
      </c>
      <c r="H125" s="38">
        <v>2428</v>
      </c>
      <c r="I125" s="36">
        <v>227</v>
      </c>
      <c r="J125" s="38">
        <v>20460</v>
      </c>
    </row>
    <row r="126" spans="1:10">
      <c r="A126" s="39" t="s">
        <v>552</v>
      </c>
      <c r="B126" s="38">
        <v>5576</v>
      </c>
      <c r="C126" s="38">
        <v>5812</v>
      </c>
      <c r="D126" s="36">
        <v>484</v>
      </c>
      <c r="E126" s="36">
        <v>81</v>
      </c>
      <c r="F126" s="38">
        <v>1391</v>
      </c>
      <c r="G126" s="38">
        <v>1309</v>
      </c>
      <c r="H126" s="38">
        <v>1943</v>
      </c>
      <c r="I126" s="36">
        <v>134</v>
      </c>
      <c r="J126" s="38">
        <v>16730</v>
      </c>
    </row>
    <row r="127" spans="1:10">
      <c r="A127" s="37">
        <v>1967</v>
      </c>
      <c r="B127" s="38">
        <v>5470</v>
      </c>
      <c r="C127" s="38">
        <v>5541</v>
      </c>
      <c r="D127" s="36">
        <v>451</v>
      </c>
      <c r="E127" s="36">
        <v>104</v>
      </c>
      <c r="F127" s="38">
        <v>1316</v>
      </c>
      <c r="G127" s="38">
        <v>1097</v>
      </c>
      <c r="H127" s="38">
        <v>1588</v>
      </c>
      <c r="I127" s="36">
        <v>130</v>
      </c>
      <c r="J127" s="38">
        <v>15697</v>
      </c>
    </row>
    <row r="128" spans="1:10">
      <c r="A128" s="37">
        <v>1968</v>
      </c>
      <c r="B128" s="38">
        <v>6012</v>
      </c>
      <c r="C128" s="38">
        <v>5940</v>
      </c>
      <c r="D128" s="36">
        <v>575</v>
      </c>
      <c r="E128" s="36">
        <v>122</v>
      </c>
      <c r="F128" s="38">
        <v>1307</v>
      </c>
      <c r="G128" s="38">
        <v>1277</v>
      </c>
      <c r="H128" s="38">
        <v>1536</v>
      </c>
      <c r="I128" s="36">
        <v>148</v>
      </c>
      <c r="J128" s="38">
        <v>16917</v>
      </c>
    </row>
    <row r="129" spans="1:10">
      <c r="A129" s="37">
        <v>1969</v>
      </c>
      <c r="B129" s="38">
        <v>5937</v>
      </c>
      <c r="C129" s="38">
        <v>5713</v>
      </c>
      <c r="D129" s="36">
        <v>573</v>
      </c>
      <c r="E129" s="36">
        <v>137</v>
      </c>
      <c r="F129" s="38">
        <v>1383</v>
      </c>
      <c r="G129" s="38">
        <v>1229</v>
      </c>
      <c r="H129" s="38">
        <v>1605</v>
      </c>
      <c r="I129" s="36">
        <v>93</v>
      </c>
      <c r="J129" s="38">
        <v>16670</v>
      </c>
    </row>
    <row r="130" spans="1:10">
      <c r="A130" s="37">
        <v>1970</v>
      </c>
      <c r="B130" s="38">
        <v>5718</v>
      </c>
      <c r="C130" s="38">
        <v>5336</v>
      </c>
      <c r="D130" s="36">
        <v>600</v>
      </c>
      <c r="E130" s="36">
        <v>129</v>
      </c>
      <c r="F130" s="38">
        <v>1141</v>
      </c>
      <c r="G130" s="38">
        <v>1139</v>
      </c>
      <c r="H130" s="38">
        <v>1464</v>
      </c>
      <c r="I130" s="36">
        <v>89</v>
      </c>
      <c r="J130" s="38">
        <v>15616</v>
      </c>
    </row>
    <row r="131" spans="1:10">
      <c r="A131" s="37">
        <v>1971</v>
      </c>
      <c r="B131" s="38">
        <v>5344</v>
      </c>
      <c r="C131" s="38">
        <v>5106</v>
      </c>
      <c r="D131" s="36">
        <v>577</v>
      </c>
      <c r="E131" s="36">
        <v>147</v>
      </c>
      <c r="F131" s="38">
        <v>1057</v>
      </c>
      <c r="G131" s="38">
        <v>1231</v>
      </c>
      <c r="H131" s="38">
        <v>1302</v>
      </c>
      <c r="I131" s="36">
        <v>77</v>
      </c>
      <c r="J131" s="38">
        <v>14841</v>
      </c>
    </row>
    <row r="132" spans="1:10">
      <c r="A132" s="37">
        <v>1972</v>
      </c>
      <c r="B132" s="38">
        <v>5544</v>
      </c>
      <c r="C132" s="38">
        <v>4883</v>
      </c>
      <c r="D132" s="36">
        <v>670</v>
      </c>
      <c r="E132" s="36">
        <v>144</v>
      </c>
      <c r="F132" s="38">
        <v>1001</v>
      </c>
      <c r="G132" s="38">
        <v>1102</v>
      </c>
      <c r="H132" s="38">
        <v>1189</v>
      </c>
      <c r="I132" s="36">
        <v>66</v>
      </c>
      <c r="J132" s="38">
        <v>14599</v>
      </c>
    </row>
    <row r="133" spans="1:10">
      <c r="A133" s="37">
        <v>1973</v>
      </c>
      <c r="B133" s="38">
        <v>5967</v>
      </c>
      <c r="C133" s="38">
        <v>5192</v>
      </c>
      <c r="D133" s="36">
        <v>557</v>
      </c>
      <c r="E133" s="36">
        <v>116</v>
      </c>
      <c r="F133" s="38">
        <v>1033</v>
      </c>
      <c r="G133" s="38">
        <v>1237</v>
      </c>
      <c r="H133" s="38">
        <v>1090</v>
      </c>
      <c r="I133" s="36">
        <v>95</v>
      </c>
      <c r="J133" s="38">
        <v>15287</v>
      </c>
    </row>
    <row r="134" spans="1:10">
      <c r="A134" s="37">
        <v>1974</v>
      </c>
      <c r="B134" s="38">
        <v>5313</v>
      </c>
      <c r="C134" s="38">
        <v>4441</v>
      </c>
      <c r="D134" s="36">
        <v>636</v>
      </c>
      <c r="E134" s="36">
        <v>144</v>
      </c>
      <c r="F134" s="36">
        <v>935</v>
      </c>
      <c r="G134" s="38">
        <v>1160</v>
      </c>
      <c r="H134" s="38">
        <v>1193</v>
      </c>
      <c r="I134" s="36">
        <v>98</v>
      </c>
      <c r="J134" s="38">
        <v>13920</v>
      </c>
    </row>
    <row r="135" spans="1:10">
      <c r="A135" s="37">
        <v>1975</v>
      </c>
      <c r="B135" s="38">
        <v>5221</v>
      </c>
      <c r="C135" s="38">
        <v>4526</v>
      </c>
      <c r="D135" s="36">
        <v>562</v>
      </c>
      <c r="E135" s="36">
        <v>121</v>
      </c>
      <c r="F135" s="38">
        <v>1161</v>
      </c>
      <c r="G135" s="38">
        <v>1219</v>
      </c>
      <c r="H135" s="38">
        <v>1134</v>
      </c>
      <c r="I135" s="36">
        <v>137</v>
      </c>
      <c r="J135" s="38">
        <v>14081</v>
      </c>
    </row>
    <row r="136" spans="1:10">
      <c r="A136" s="37">
        <v>1976</v>
      </c>
      <c r="B136" s="38">
        <v>6338</v>
      </c>
      <c r="C136" s="38">
        <v>4594</v>
      </c>
      <c r="D136" s="36">
        <v>575</v>
      </c>
      <c r="E136" s="36">
        <v>93</v>
      </c>
      <c r="F136" s="38">
        <v>1106</v>
      </c>
      <c r="G136" s="38">
        <v>1193</v>
      </c>
      <c r="H136" s="38">
        <v>1142</v>
      </c>
      <c r="I136" s="36">
        <v>123</v>
      </c>
      <c r="J136" s="38">
        <v>15164</v>
      </c>
    </row>
    <row r="137" spans="1:10">
      <c r="A137" s="37">
        <v>1977</v>
      </c>
      <c r="B137" s="38">
        <v>5901</v>
      </c>
      <c r="C137" s="38">
        <v>4442</v>
      </c>
      <c r="D137" s="36">
        <v>510</v>
      </c>
      <c r="E137" s="36">
        <v>87</v>
      </c>
      <c r="F137" s="38">
        <v>1013</v>
      </c>
      <c r="G137" s="38">
        <v>1219</v>
      </c>
      <c r="H137" s="38">
        <v>1108</v>
      </c>
      <c r="I137" s="36">
        <v>107</v>
      </c>
      <c r="J137" s="38">
        <v>14387</v>
      </c>
    </row>
    <row r="138" spans="1:10">
      <c r="A138" s="37">
        <v>1978</v>
      </c>
      <c r="B138" s="38">
        <v>5953</v>
      </c>
      <c r="C138" s="38">
        <v>4250</v>
      </c>
      <c r="D138" s="36">
        <v>522</v>
      </c>
      <c r="E138" s="36">
        <v>94</v>
      </c>
      <c r="F138" s="36">
        <v>933</v>
      </c>
      <c r="G138" s="38">
        <v>1214</v>
      </c>
      <c r="H138" s="38">
        <v>1085</v>
      </c>
      <c r="I138" s="36">
        <v>91</v>
      </c>
      <c r="J138" s="38">
        <v>14142</v>
      </c>
    </row>
    <row r="139" spans="1:10">
      <c r="A139" s="37">
        <v>1979</v>
      </c>
      <c r="B139" s="38">
        <v>5660</v>
      </c>
      <c r="C139" s="38">
        <v>3845</v>
      </c>
      <c r="D139" s="36">
        <v>523</v>
      </c>
      <c r="E139" s="36">
        <v>90</v>
      </c>
      <c r="F139" s="36">
        <v>868</v>
      </c>
      <c r="G139" s="38">
        <v>1367</v>
      </c>
      <c r="H139" s="38">
        <v>1073</v>
      </c>
      <c r="I139" s="36">
        <v>90</v>
      </c>
      <c r="J139" s="38">
        <v>13516</v>
      </c>
    </row>
    <row r="140" spans="1:10">
      <c r="A140" s="37">
        <v>1980</v>
      </c>
      <c r="B140" s="38">
        <v>5352</v>
      </c>
      <c r="C140" s="38">
        <v>3620</v>
      </c>
      <c r="D140" s="36">
        <v>639</v>
      </c>
      <c r="E140" s="36">
        <v>107</v>
      </c>
      <c r="F140" s="36">
        <v>755</v>
      </c>
      <c r="G140" s="38">
        <v>1507</v>
      </c>
      <c r="H140" s="38">
        <v>1075</v>
      </c>
      <c r="I140" s="36">
        <v>127</v>
      </c>
      <c r="J140" s="38">
        <v>13182</v>
      </c>
    </row>
    <row r="141" spans="1:10">
      <c r="A141" s="37">
        <v>1981</v>
      </c>
      <c r="B141" s="38">
        <v>5034</v>
      </c>
      <c r="C141" s="38">
        <v>3332</v>
      </c>
      <c r="D141" s="36">
        <v>708</v>
      </c>
      <c r="E141" s="36">
        <v>122</v>
      </c>
      <c r="F141" s="36">
        <v>648</v>
      </c>
      <c r="G141" s="38">
        <v>1511</v>
      </c>
      <c r="H141" s="38">
        <v>1014</v>
      </c>
      <c r="I141" s="36">
        <v>201</v>
      </c>
      <c r="J141" s="38">
        <v>12570</v>
      </c>
    </row>
    <row r="142" spans="1:10">
      <c r="A142" s="37">
        <v>1982</v>
      </c>
      <c r="B142" s="38">
        <v>5276</v>
      </c>
      <c r="C142" s="38">
        <v>3413</v>
      </c>
      <c r="D142" s="36">
        <v>939</v>
      </c>
      <c r="E142" s="36">
        <v>146</v>
      </c>
      <c r="F142" s="36">
        <v>644</v>
      </c>
      <c r="G142" s="38">
        <v>1806</v>
      </c>
      <c r="H142" s="36">
        <v>998</v>
      </c>
      <c r="I142" s="36">
        <v>105</v>
      </c>
      <c r="J142" s="38">
        <v>13327</v>
      </c>
    </row>
    <row r="143" spans="1:10">
      <c r="A143" s="37">
        <v>1983</v>
      </c>
      <c r="B143" s="38">
        <v>5458</v>
      </c>
      <c r="C143" s="38">
        <v>3529</v>
      </c>
      <c r="D143" s="38">
        <v>1036</v>
      </c>
      <c r="E143" s="36">
        <v>168</v>
      </c>
      <c r="F143" s="36">
        <v>633</v>
      </c>
      <c r="G143" s="38">
        <v>1875</v>
      </c>
      <c r="H143" s="36">
        <v>944</v>
      </c>
      <c r="I143" s="36">
        <v>97</v>
      </c>
      <c r="J143" s="38">
        <v>13740</v>
      </c>
    </row>
    <row r="144" spans="1:10">
      <c r="A144" s="37">
        <v>1984</v>
      </c>
      <c r="B144" s="38">
        <v>6119</v>
      </c>
      <c r="C144" s="38">
        <v>3586</v>
      </c>
      <c r="D144" s="36">
        <v>950</v>
      </c>
      <c r="E144" s="36">
        <v>152</v>
      </c>
      <c r="F144" s="36">
        <v>553</v>
      </c>
      <c r="G144" s="38">
        <v>2042</v>
      </c>
      <c r="H144" s="38">
        <v>1052</v>
      </c>
      <c r="I144" s="36">
        <v>113</v>
      </c>
      <c r="J144" s="38">
        <v>14567</v>
      </c>
    </row>
    <row r="145" spans="1:10">
      <c r="A145" s="37">
        <v>1985</v>
      </c>
      <c r="B145" s="38">
        <v>6747</v>
      </c>
      <c r="C145" s="38">
        <v>3849</v>
      </c>
      <c r="D145" s="36">
        <v>778</v>
      </c>
      <c r="E145" s="36">
        <v>111</v>
      </c>
      <c r="F145" s="36">
        <v>471</v>
      </c>
      <c r="G145" s="38">
        <v>1779</v>
      </c>
      <c r="H145" s="38">
        <v>1056</v>
      </c>
      <c r="I145" s="36">
        <v>66</v>
      </c>
      <c r="J145" s="38">
        <v>14857</v>
      </c>
    </row>
    <row r="146" spans="1:10">
      <c r="A146" s="37">
        <v>1986</v>
      </c>
      <c r="B146" s="38">
        <v>7271</v>
      </c>
      <c r="C146" s="38">
        <v>4044</v>
      </c>
      <c r="D146" s="36">
        <v>798</v>
      </c>
      <c r="E146" s="36">
        <v>126</v>
      </c>
      <c r="F146" s="36">
        <v>508</v>
      </c>
      <c r="G146" s="38">
        <v>1909</v>
      </c>
      <c r="H146" s="38">
        <v>1034</v>
      </c>
      <c r="I146" s="36">
        <v>120</v>
      </c>
      <c r="J146" s="38">
        <v>15810</v>
      </c>
    </row>
    <row r="147" spans="1:10">
      <c r="A147" s="37">
        <v>1987</v>
      </c>
      <c r="B147" s="38">
        <v>7174</v>
      </c>
      <c r="C147" s="38">
        <v>3780</v>
      </c>
      <c r="D147" s="36">
        <v>700</v>
      </c>
      <c r="E147" s="36">
        <v>91</v>
      </c>
      <c r="F147" s="36">
        <v>421</v>
      </c>
      <c r="G147" s="38">
        <v>1656</v>
      </c>
      <c r="H147" s="38">
        <v>1111</v>
      </c>
      <c r="I147" s="36">
        <v>111</v>
      </c>
      <c r="J147" s="38">
        <v>15044</v>
      </c>
    </row>
    <row r="148" spans="1:10">
      <c r="A148" s="37">
        <v>1988</v>
      </c>
      <c r="B148" s="38">
        <v>8201</v>
      </c>
      <c r="C148" s="38">
        <v>4428</v>
      </c>
      <c r="D148" s="36">
        <v>714</v>
      </c>
      <c r="E148" s="36">
        <v>113</v>
      </c>
      <c r="F148" s="36">
        <v>462</v>
      </c>
      <c r="G148" s="38">
        <v>1854</v>
      </c>
      <c r="H148" s="38">
        <v>1069</v>
      </c>
      <c r="I148" s="36">
        <v>128</v>
      </c>
      <c r="J148" s="38">
        <v>16969</v>
      </c>
    </row>
    <row r="149" spans="1:10">
      <c r="A149" s="37">
        <v>1989</v>
      </c>
      <c r="B149" s="38">
        <v>8745</v>
      </c>
      <c r="C149" s="38">
        <v>4359</v>
      </c>
      <c r="D149" s="36">
        <v>628</v>
      </c>
      <c r="E149" s="36">
        <v>91</v>
      </c>
      <c r="F149" s="36">
        <v>559</v>
      </c>
      <c r="G149" s="38">
        <v>2010</v>
      </c>
      <c r="H149" s="38">
        <v>1217</v>
      </c>
      <c r="I149" s="36">
        <v>132</v>
      </c>
      <c r="J149" s="38">
        <v>17741</v>
      </c>
    </row>
    <row r="150" spans="1:10">
      <c r="A150" s="37">
        <v>1990</v>
      </c>
      <c r="B150" s="38">
        <v>8239</v>
      </c>
      <c r="C150" s="38">
        <v>4256</v>
      </c>
      <c r="D150" s="36">
        <v>590</v>
      </c>
      <c r="E150" s="36">
        <v>70</v>
      </c>
      <c r="F150" s="36">
        <v>584</v>
      </c>
      <c r="G150" s="38">
        <v>2056</v>
      </c>
      <c r="H150" s="38">
        <v>1077</v>
      </c>
      <c r="I150" s="36">
        <v>124</v>
      </c>
      <c r="J150" s="38">
        <v>16996</v>
      </c>
    </row>
    <row r="151" spans="1:10">
      <c r="A151" s="37">
        <v>1991</v>
      </c>
      <c r="B151" s="38">
        <v>7910</v>
      </c>
      <c r="C151" s="38">
        <v>3987</v>
      </c>
      <c r="D151" s="36">
        <v>554</v>
      </c>
      <c r="E151" s="36">
        <v>94</v>
      </c>
      <c r="F151" s="36">
        <v>574</v>
      </c>
      <c r="G151" s="38">
        <v>1998</v>
      </c>
      <c r="H151" s="38">
        <v>1037</v>
      </c>
      <c r="I151" s="36">
        <v>71</v>
      </c>
      <c r="J151" s="38">
        <v>16225</v>
      </c>
    </row>
    <row r="152" spans="1:10">
      <c r="A152" s="37">
        <v>1992</v>
      </c>
      <c r="B152" s="38">
        <v>7761</v>
      </c>
      <c r="C152" s="38">
        <v>4017</v>
      </c>
      <c r="D152" s="36">
        <v>517</v>
      </c>
      <c r="E152" s="36">
        <v>81</v>
      </c>
      <c r="F152" s="36">
        <v>581</v>
      </c>
      <c r="G152" s="38">
        <v>2032</v>
      </c>
      <c r="H152" s="36">
        <v>945</v>
      </c>
      <c r="I152" s="36">
        <v>88</v>
      </c>
      <c r="J152" s="38">
        <v>16022</v>
      </c>
    </row>
    <row r="153" spans="1:10">
      <c r="A153" s="37">
        <v>1993</v>
      </c>
      <c r="B153" s="38">
        <v>7532</v>
      </c>
      <c r="C153" s="38">
        <v>3756</v>
      </c>
      <c r="D153" s="36">
        <v>490</v>
      </c>
      <c r="E153" s="36">
        <v>53</v>
      </c>
      <c r="F153" s="36">
        <v>512</v>
      </c>
      <c r="G153" s="38">
        <v>2058</v>
      </c>
      <c r="H153" s="36">
        <v>888</v>
      </c>
      <c r="I153" s="36">
        <v>118</v>
      </c>
      <c r="J153" s="38">
        <v>15407</v>
      </c>
    </row>
    <row r="154" spans="1:10">
      <c r="A154" s="37">
        <v>1994</v>
      </c>
      <c r="B154" s="38">
        <v>8219</v>
      </c>
      <c r="C154" s="38">
        <v>3919</v>
      </c>
      <c r="D154" s="36">
        <v>452</v>
      </c>
      <c r="E154" s="36">
        <v>75</v>
      </c>
      <c r="F154" s="36">
        <v>560</v>
      </c>
      <c r="G154" s="38">
        <v>2513</v>
      </c>
      <c r="H154" s="38">
        <v>1020</v>
      </c>
      <c r="I154" s="36">
        <v>104</v>
      </c>
      <c r="J154" s="38">
        <v>16862</v>
      </c>
    </row>
    <row r="155" spans="1:10">
      <c r="A155" s="37">
        <v>1995</v>
      </c>
      <c r="B155" s="38">
        <v>8494</v>
      </c>
      <c r="C155" s="38">
        <v>4170</v>
      </c>
      <c r="D155" s="36">
        <v>489</v>
      </c>
      <c r="E155" s="36">
        <v>88</v>
      </c>
      <c r="F155" s="36">
        <v>576</v>
      </c>
      <c r="G155" s="38">
        <v>2331</v>
      </c>
      <c r="H155" s="36">
        <v>969</v>
      </c>
      <c r="I155" s="36">
        <v>91</v>
      </c>
      <c r="J155" s="38">
        <v>17208</v>
      </c>
    </row>
    <row r="156" spans="1:10">
      <c r="A156" s="37">
        <v>1996</v>
      </c>
      <c r="B156" s="38">
        <v>8344</v>
      </c>
      <c r="C156" s="38">
        <v>4098</v>
      </c>
      <c r="D156" s="36">
        <v>493</v>
      </c>
      <c r="E156" s="36">
        <v>61</v>
      </c>
      <c r="F156" s="36">
        <v>548</v>
      </c>
      <c r="G156" s="38">
        <v>2293</v>
      </c>
      <c r="H156" s="38">
        <v>1028</v>
      </c>
      <c r="I156" s="36">
        <v>108</v>
      </c>
      <c r="J156" s="38">
        <v>16973</v>
      </c>
    </row>
    <row r="157" spans="1:10">
      <c r="A157" s="37">
        <v>1997</v>
      </c>
      <c r="B157" s="38">
        <v>8719</v>
      </c>
      <c r="C157" s="38">
        <v>3987</v>
      </c>
      <c r="D157" s="36">
        <v>500</v>
      </c>
      <c r="E157" s="36">
        <v>78</v>
      </c>
      <c r="F157" s="36">
        <v>573</v>
      </c>
      <c r="G157" s="38">
        <v>2467</v>
      </c>
      <c r="H157" s="36">
        <v>948</v>
      </c>
      <c r="I157" s="36">
        <v>91</v>
      </c>
      <c r="J157" s="38">
        <v>17363</v>
      </c>
    </row>
    <row r="158" spans="1:10">
      <c r="A158" s="37">
        <v>1998</v>
      </c>
      <c r="B158" s="38">
        <v>9023</v>
      </c>
      <c r="C158" s="38">
        <v>4400</v>
      </c>
      <c r="D158" s="36">
        <v>456</v>
      </c>
      <c r="E158" s="36">
        <v>53</v>
      </c>
      <c r="F158" s="36">
        <v>479</v>
      </c>
      <c r="G158" s="38">
        <v>2068</v>
      </c>
      <c r="H158" s="36">
        <v>931</v>
      </c>
      <c r="I158" s="36">
        <v>63</v>
      </c>
      <c r="J158" s="38">
        <v>17473</v>
      </c>
    </row>
    <row r="159" spans="1:10">
      <c r="A159" s="37">
        <v>1999</v>
      </c>
      <c r="B159" s="38">
        <v>9204</v>
      </c>
      <c r="C159" s="38">
        <v>4413</v>
      </c>
      <c r="D159" s="36">
        <v>472</v>
      </c>
      <c r="E159" s="36">
        <v>74</v>
      </c>
      <c r="F159" s="36">
        <v>582</v>
      </c>
      <c r="G159" s="38">
        <v>2046</v>
      </c>
      <c r="H159" s="38">
        <v>1027</v>
      </c>
      <c r="I159" s="36">
        <v>103</v>
      </c>
      <c r="J159" s="38">
        <v>17921</v>
      </c>
    </row>
    <row r="160" spans="1:10">
      <c r="A160" s="37">
        <v>2000</v>
      </c>
      <c r="B160" s="53">
        <v>9395</v>
      </c>
      <c r="C160" s="53">
        <v>4257</v>
      </c>
      <c r="D160" s="53">
        <v>512</v>
      </c>
      <c r="E160" s="53">
        <v>47</v>
      </c>
      <c r="F160" s="53">
        <v>711</v>
      </c>
      <c r="G160" s="53">
        <v>1919</v>
      </c>
      <c r="H160" s="53">
        <v>1013</v>
      </c>
      <c r="I160" s="53">
        <v>75</v>
      </c>
      <c r="J160" s="53">
        <v>17929</v>
      </c>
    </row>
    <row r="161" spans="1:10">
      <c r="A161" s="48">
        <v>2001</v>
      </c>
      <c r="B161" s="38">
        <v>9509</v>
      </c>
      <c r="C161" s="38">
        <v>4441</v>
      </c>
      <c r="D161" s="36">
        <v>556</v>
      </c>
      <c r="E161" s="36">
        <v>66</v>
      </c>
      <c r="F161" s="36">
        <v>853</v>
      </c>
      <c r="G161" s="38">
        <v>1734</v>
      </c>
      <c r="H161" s="52">
        <v>1029</v>
      </c>
      <c r="I161" s="36">
        <v>84</v>
      </c>
      <c r="J161" s="38">
        <v>18272</v>
      </c>
    </row>
    <row r="162" spans="1:10">
      <c r="A162" s="44">
        <v>2002</v>
      </c>
      <c r="B162" s="22">
        <v>10340</v>
      </c>
      <c r="C162" s="22">
        <v>5116</v>
      </c>
      <c r="D162" s="2">
        <v>735</v>
      </c>
      <c r="E162" s="2">
        <v>111</v>
      </c>
      <c r="F162" s="2">
        <v>882</v>
      </c>
      <c r="G162" s="22">
        <v>1796</v>
      </c>
      <c r="H162" s="22">
        <v>1071</v>
      </c>
      <c r="I162" s="2">
        <v>104</v>
      </c>
      <c r="J162" s="22">
        <v>20155</v>
      </c>
    </row>
    <row r="163" spans="1:10">
      <c r="A163" s="44">
        <v>2003</v>
      </c>
      <c r="B163" s="52">
        <v>11554</v>
      </c>
      <c r="C163" s="52">
        <v>5636</v>
      </c>
      <c r="D163" s="52">
        <v>733</v>
      </c>
      <c r="E163" s="52">
        <v>81</v>
      </c>
      <c r="F163" s="52">
        <v>1182</v>
      </c>
      <c r="G163" s="52">
        <v>1857</v>
      </c>
      <c r="H163" s="52">
        <v>1201</v>
      </c>
      <c r="I163" s="52">
        <v>195</v>
      </c>
      <c r="J163" s="52">
        <v>22439</v>
      </c>
    </row>
    <row r="164" spans="1:10">
      <c r="A164" s="44">
        <v>2004</v>
      </c>
      <c r="B164" s="52">
        <v>11621</v>
      </c>
      <c r="C164" s="52">
        <v>5757</v>
      </c>
      <c r="D164" s="13">
        <v>672</v>
      </c>
      <c r="E164" s="13">
        <v>72</v>
      </c>
      <c r="F164" s="52">
        <v>1303</v>
      </c>
      <c r="G164" s="52">
        <v>1812</v>
      </c>
      <c r="H164" s="52">
        <v>1223</v>
      </c>
      <c r="I164" s="13">
        <v>100</v>
      </c>
      <c r="J164" s="52">
        <v>22560</v>
      </c>
    </row>
    <row r="165" spans="1:10">
      <c r="A165" s="44">
        <v>2005</v>
      </c>
      <c r="B165" s="52">
        <v>11549</v>
      </c>
      <c r="C165" s="52">
        <v>5581</v>
      </c>
      <c r="D165" s="52">
        <v>676</v>
      </c>
      <c r="E165" s="52">
        <v>69</v>
      </c>
      <c r="F165" s="52">
        <v>1506</v>
      </c>
      <c r="G165" s="52">
        <v>1870</v>
      </c>
      <c r="H165" s="52">
        <v>1176</v>
      </c>
      <c r="I165" s="52">
        <v>117</v>
      </c>
      <c r="J165" s="52">
        <v>22544</v>
      </c>
    </row>
    <row r="166" spans="1:10">
      <c r="A166" s="44">
        <v>2006</v>
      </c>
      <c r="B166" s="52">
        <v>11489</v>
      </c>
      <c r="C166" s="52">
        <v>5606</v>
      </c>
      <c r="D166" s="52">
        <v>743</v>
      </c>
      <c r="E166" s="52">
        <v>79</v>
      </c>
      <c r="F166" s="52">
        <v>1642</v>
      </c>
      <c r="G166" s="52">
        <v>1729</v>
      </c>
      <c r="H166" s="52">
        <v>1267</v>
      </c>
      <c r="I166" s="52">
        <v>122</v>
      </c>
      <c r="J166" s="52">
        <v>22677</v>
      </c>
    </row>
    <row r="167" spans="1:10">
      <c r="A167" s="44">
        <v>2007</v>
      </c>
      <c r="B167" s="52">
        <v>11602</v>
      </c>
      <c r="C167" s="52">
        <v>5467</v>
      </c>
      <c r="D167" s="52">
        <v>741</v>
      </c>
      <c r="E167" s="52">
        <v>78</v>
      </c>
      <c r="F167" s="52">
        <v>1817</v>
      </c>
      <c r="G167" s="52">
        <v>1767</v>
      </c>
      <c r="H167" s="52">
        <v>1322</v>
      </c>
      <c r="I167" s="52">
        <v>131</v>
      </c>
      <c r="J167" s="52">
        <f>B167+C167+D167+E167+F167+G167+H167+I167</f>
        <v>22925</v>
      </c>
    </row>
    <row r="168" spans="1:10">
      <c r="A168" s="44">
        <v>2008</v>
      </c>
      <c r="B168" s="52">
        <v>11250</v>
      </c>
      <c r="C168" s="52">
        <v>5243</v>
      </c>
      <c r="D168" s="52">
        <v>833</v>
      </c>
      <c r="E168" s="52">
        <v>65</v>
      </c>
      <c r="F168" s="52">
        <v>1726</v>
      </c>
      <c r="G168" s="52">
        <v>1980</v>
      </c>
      <c r="H168" s="52">
        <v>1344</v>
      </c>
      <c r="I168" s="52">
        <v>150</v>
      </c>
      <c r="J168" s="52">
        <v>22591</v>
      </c>
    </row>
    <row r="169" spans="1:10">
      <c r="A169" s="44">
        <v>2009</v>
      </c>
      <c r="B169" s="52">
        <v>10998</v>
      </c>
      <c r="C169" s="52">
        <v>5056</v>
      </c>
      <c r="D169" s="52">
        <v>736</v>
      </c>
      <c r="E169" s="52">
        <v>74</v>
      </c>
      <c r="F169" s="52">
        <v>1714</v>
      </c>
      <c r="G169" s="52">
        <v>1912</v>
      </c>
      <c r="H169" s="52">
        <v>1216</v>
      </c>
      <c r="I169" s="52">
        <v>115</v>
      </c>
      <c r="J169" s="52">
        <v>21821</v>
      </c>
    </row>
    <row r="170" spans="1:10" s="3" customFormat="1">
      <c r="A170" s="48">
        <v>2010</v>
      </c>
      <c r="B170" s="54">
        <v>10966</v>
      </c>
      <c r="C170" s="54">
        <v>4860</v>
      </c>
      <c r="D170" s="54">
        <v>695</v>
      </c>
      <c r="E170" s="54">
        <v>62</v>
      </c>
      <c r="F170" s="54">
        <v>1075</v>
      </c>
      <c r="G170" s="54">
        <v>1491</v>
      </c>
      <c r="H170" s="54">
        <v>1144</v>
      </c>
      <c r="I170" s="54">
        <v>124</v>
      </c>
      <c r="J170" s="54">
        <v>20417</v>
      </c>
    </row>
    <row r="171" spans="1:10">
      <c r="A171" s="55">
        <v>2011</v>
      </c>
      <c r="B171" s="17">
        <v>10231</v>
      </c>
      <c r="C171" s="17">
        <v>4263</v>
      </c>
      <c r="D171" s="17">
        <v>667</v>
      </c>
      <c r="E171" s="17">
        <v>61</v>
      </c>
      <c r="F171" s="17">
        <v>964</v>
      </c>
      <c r="G171" s="17">
        <v>1688</v>
      </c>
      <c r="H171" s="17">
        <v>1217</v>
      </c>
      <c r="I171" s="17">
        <v>142</v>
      </c>
      <c r="J171" s="17">
        <v>19233</v>
      </c>
    </row>
    <row r="172" spans="1:10">
      <c r="A172" s="44"/>
      <c r="B172" s="52"/>
      <c r="C172" s="52"/>
      <c r="D172" s="52"/>
      <c r="E172" s="52"/>
      <c r="F172" s="52"/>
      <c r="G172" s="52"/>
      <c r="H172" s="52"/>
      <c r="I172" s="52"/>
      <c r="J172" s="52"/>
    </row>
    <row r="173" spans="1:10" s="110" customFormat="1">
      <c r="A173" s="200" t="s">
        <v>546</v>
      </c>
    </row>
    <row r="174" spans="1:10" s="110" customFormat="1">
      <c r="A174" s="200" t="s">
        <v>547</v>
      </c>
      <c r="C174" s="32"/>
      <c r="D174" s="32"/>
      <c r="E174" s="32"/>
      <c r="F174" s="32"/>
      <c r="G174" s="32"/>
      <c r="H174" s="32"/>
      <c r="I174" s="32"/>
      <c r="J174" s="32"/>
    </row>
    <row r="176" spans="1:10">
      <c r="C176" s="2"/>
      <c r="D176" s="2"/>
      <c r="E176" s="2"/>
      <c r="F176" s="2"/>
      <c r="G176" s="2"/>
      <c r="H176" s="2"/>
      <c r="I176" s="2"/>
      <c r="J176" s="2"/>
    </row>
    <row r="178" spans="3:10">
      <c r="C178" s="2"/>
      <c r="D178" s="2"/>
      <c r="E178" s="2"/>
      <c r="F178" s="2"/>
      <c r="G178" s="2"/>
      <c r="H178" s="2"/>
      <c r="I178" s="2"/>
      <c r="J178" s="2"/>
    </row>
  </sheetData>
  <phoneticPr fontId="0" type="noConversion"/>
  <pageMargins left="0.74803149606299213" right="0.74803149606299213" top="0.98425196850393704" bottom="0.98425196850393704" header="0.51181102362204722" footer="0.51181102362204722"/>
  <pageSetup paperSize="9" scale="87" orientation="portrait" r:id="rId1"/>
  <headerFooter alignWithMargins="0"/>
  <rowBreaks count="2" manualBreakCount="2">
    <brk id="63" max="16383" man="1"/>
    <brk id="117" max="16383" man="1"/>
  </rowBreaks>
  <drawing r:id="rId2"/>
</worksheet>
</file>

<file path=xl/worksheets/sheet24.xml><?xml version="1.0" encoding="utf-8"?>
<worksheet xmlns="http://schemas.openxmlformats.org/spreadsheetml/2006/main" xmlns:r="http://schemas.openxmlformats.org/officeDocument/2006/relationships">
  <sheetPr codeName="Blad23"/>
  <dimension ref="A1:AB54"/>
  <sheetViews>
    <sheetView zoomScaleNormal="100" workbookViewId="0">
      <pane ySplit="7" topLeftCell="A8" activePane="bottomLeft" state="frozen"/>
      <selection pane="bottomLeft" activeCell="AB10" sqref="B10:AB10"/>
    </sheetView>
  </sheetViews>
  <sheetFormatPr defaultColWidth="9.140625" defaultRowHeight="11.25" customHeight="1"/>
  <cols>
    <col min="1" max="1" width="18.7109375" style="2" customWidth="1"/>
    <col min="2" max="28" width="4.7109375" style="2" customWidth="1"/>
    <col min="29" max="16384" width="9.140625" style="2"/>
  </cols>
  <sheetData>
    <row r="1" spans="1:28" ht="11.25" customHeight="1">
      <c r="A1" s="4" t="s">
        <v>621</v>
      </c>
      <c r="B1" s="4"/>
      <c r="C1" s="4"/>
      <c r="D1" s="4"/>
      <c r="E1" s="4"/>
      <c r="F1" s="4"/>
      <c r="G1" s="4"/>
      <c r="H1" s="4"/>
      <c r="I1" s="4"/>
      <c r="J1" s="4"/>
      <c r="K1" s="4"/>
      <c r="L1" s="4"/>
      <c r="M1" s="4"/>
    </row>
    <row r="2" spans="1:28" ht="11.25" hidden="1" customHeight="1">
      <c r="A2" s="4" t="s">
        <v>317</v>
      </c>
      <c r="B2" s="4"/>
      <c r="C2" s="4"/>
      <c r="D2" s="4"/>
      <c r="E2" s="4"/>
      <c r="F2" s="4"/>
      <c r="G2" s="4"/>
      <c r="H2" s="4"/>
      <c r="I2" s="4"/>
      <c r="J2" s="4"/>
      <c r="K2" s="4"/>
      <c r="L2" s="4"/>
      <c r="M2" s="4"/>
    </row>
    <row r="3" spans="1:28" ht="11.25" customHeight="1">
      <c r="A3" s="18" t="s">
        <v>622</v>
      </c>
      <c r="B3" s="4"/>
      <c r="C3" s="4"/>
      <c r="D3" s="4"/>
      <c r="E3" s="4"/>
      <c r="F3" s="4"/>
      <c r="G3" s="4"/>
      <c r="H3" s="4"/>
      <c r="I3" s="4"/>
      <c r="J3" s="4"/>
      <c r="K3" s="4"/>
      <c r="L3" s="4"/>
      <c r="M3" s="4"/>
    </row>
    <row r="4" spans="1:28" ht="11.25" hidden="1" customHeight="1">
      <c r="A4" s="18" t="s">
        <v>317</v>
      </c>
      <c r="B4" s="4"/>
      <c r="C4" s="4"/>
      <c r="D4" s="4"/>
      <c r="E4" s="4"/>
      <c r="F4" s="4"/>
      <c r="G4" s="4"/>
      <c r="H4" s="4"/>
      <c r="I4" s="4"/>
      <c r="J4" s="4"/>
      <c r="K4" s="4"/>
      <c r="L4" s="4"/>
      <c r="M4" s="4"/>
    </row>
    <row r="5" spans="1:28" ht="11.25" customHeight="1">
      <c r="A5" s="20"/>
      <c r="B5" s="6"/>
      <c r="C5" s="6"/>
      <c r="D5" s="6"/>
      <c r="E5" s="6"/>
      <c r="F5" s="6"/>
      <c r="G5" s="6"/>
      <c r="H5" s="6"/>
      <c r="I5" s="6"/>
      <c r="J5" s="6"/>
      <c r="K5" s="6"/>
      <c r="L5" s="5"/>
      <c r="M5" s="5"/>
    </row>
    <row r="6" spans="1:28" ht="11.25" customHeight="1">
      <c r="A6" s="4" t="s">
        <v>20</v>
      </c>
      <c r="B6" s="4"/>
      <c r="C6" s="4"/>
      <c r="D6" s="4"/>
      <c r="E6" s="4"/>
      <c r="F6" s="4"/>
      <c r="G6" s="4"/>
      <c r="H6" s="4"/>
      <c r="I6" s="4"/>
      <c r="J6" s="4"/>
      <c r="K6" s="4"/>
      <c r="L6" s="66"/>
      <c r="M6" s="66"/>
      <c r="N6" s="67"/>
      <c r="O6" s="67"/>
      <c r="P6" s="67"/>
      <c r="Q6" s="67"/>
      <c r="R6" s="67"/>
      <c r="S6" s="67"/>
      <c r="T6" s="67"/>
      <c r="U6" s="67"/>
      <c r="V6" s="67"/>
      <c r="W6" s="67"/>
      <c r="X6" s="67"/>
      <c r="Y6" s="67"/>
      <c r="Z6" s="67"/>
      <c r="AA6" s="67"/>
      <c r="AB6" s="67"/>
    </row>
    <row r="7" spans="1:28" s="23" customFormat="1" ht="11.25" customHeight="1">
      <c r="A7" s="20" t="s">
        <v>95</v>
      </c>
      <c r="B7" s="6">
        <v>1985</v>
      </c>
      <c r="C7" s="6">
        <f>B7+1</f>
        <v>1986</v>
      </c>
      <c r="D7" s="6">
        <f t="shared" ref="D7:Y7" si="0">C7+1</f>
        <v>1987</v>
      </c>
      <c r="E7" s="6">
        <f t="shared" si="0"/>
        <v>1988</v>
      </c>
      <c r="F7" s="6">
        <f t="shared" si="0"/>
        <v>1989</v>
      </c>
      <c r="G7" s="6">
        <f t="shared" si="0"/>
        <v>1990</v>
      </c>
      <c r="H7" s="6">
        <f t="shared" si="0"/>
        <v>1991</v>
      </c>
      <c r="I7" s="6">
        <f t="shared" si="0"/>
        <v>1992</v>
      </c>
      <c r="J7" s="6">
        <f t="shared" si="0"/>
        <v>1993</v>
      </c>
      <c r="K7" s="6">
        <f t="shared" si="0"/>
        <v>1994</v>
      </c>
      <c r="L7" s="6">
        <f t="shared" si="0"/>
        <v>1995</v>
      </c>
      <c r="M7" s="6">
        <f t="shared" si="0"/>
        <v>1996</v>
      </c>
      <c r="N7" s="6">
        <f t="shared" si="0"/>
        <v>1997</v>
      </c>
      <c r="O7" s="6">
        <f t="shared" si="0"/>
        <v>1998</v>
      </c>
      <c r="P7" s="6">
        <f t="shared" si="0"/>
        <v>1999</v>
      </c>
      <c r="Q7" s="6">
        <f t="shared" si="0"/>
        <v>2000</v>
      </c>
      <c r="R7" s="6">
        <f t="shared" si="0"/>
        <v>2001</v>
      </c>
      <c r="S7" s="6">
        <f t="shared" si="0"/>
        <v>2002</v>
      </c>
      <c r="T7" s="6">
        <f t="shared" si="0"/>
        <v>2003</v>
      </c>
      <c r="U7" s="6">
        <f t="shared" si="0"/>
        <v>2004</v>
      </c>
      <c r="V7" s="6">
        <f t="shared" si="0"/>
        <v>2005</v>
      </c>
      <c r="W7" s="6">
        <f t="shared" si="0"/>
        <v>2006</v>
      </c>
      <c r="X7" s="6">
        <f t="shared" si="0"/>
        <v>2007</v>
      </c>
      <c r="Y7" s="6">
        <f t="shared" si="0"/>
        <v>2008</v>
      </c>
      <c r="Z7" s="6">
        <f t="shared" ref="Z7" si="1">Y7+1</f>
        <v>2009</v>
      </c>
      <c r="AA7" s="6">
        <f t="shared" ref="AA7" si="2">Z7+1</f>
        <v>2010</v>
      </c>
      <c r="AB7" s="6">
        <f t="shared" ref="AB7" si="3">AA7+1</f>
        <v>2011</v>
      </c>
    </row>
    <row r="8" spans="1:28" s="23" customFormat="1" ht="11.25" customHeight="1"/>
    <row r="9" spans="1:28" s="4" customFormat="1" ht="11.25" customHeight="1">
      <c r="A9" s="9" t="s">
        <v>167</v>
      </c>
      <c r="B9" s="30">
        <v>808</v>
      </c>
      <c r="C9" s="30">
        <v>844</v>
      </c>
      <c r="D9" s="30">
        <v>787</v>
      </c>
      <c r="E9" s="30">
        <v>813</v>
      </c>
      <c r="F9" s="30">
        <v>904</v>
      </c>
      <c r="G9" s="30">
        <v>772</v>
      </c>
      <c r="H9" s="30">
        <v>745</v>
      </c>
      <c r="I9" s="30">
        <v>759</v>
      </c>
      <c r="J9" s="30">
        <v>632</v>
      </c>
      <c r="K9" s="30">
        <v>589</v>
      </c>
      <c r="L9" s="30">
        <v>572</v>
      </c>
      <c r="M9" s="30">
        <v>537</v>
      </c>
      <c r="N9" s="4">
        <v>541</v>
      </c>
      <c r="O9" s="4">
        <v>531</v>
      </c>
      <c r="P9" s="4">
        <v>580</v>
      </c>
      <c r="Q9" s="4">
        <v>591</v>
      </c>
      <c r="R9" s="4">
        <v>583</v>
      </c>
      <c r="S9" s="4">
        <v>560</v>
      </c>
      <c r="T9" s="4">
        <v>529</v>
      </c>
      <c r="U9" s="4">
        <v>480</v>
      </c>
      <c r="V9" s="4">
        <v>440</v>
      </c>
      <c r="W9" s="4">
        <v>445</v>
      </c>
      <c r="X9" s="4">
        <v>471</v>
      </c>
      <c r="Y9" s="4">
        <v>397</v>
      </c>
      <c r="Z9" s="4">
        <v>358</v>
      </c>
      <c r="AA9" s="79">
        <v>266</v>
      </c>
      <c r="AB9" s="102">
        <v>319</v>
      </c>
    </row>
    <row r="10" spans="1:28" s="4" customFormat="1" ht="11.25" customHeight="1">
      <c r="A10" s="9"/>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row>
    <row r="11" spans="1:28" ht="11.25" customHeight="1">
      <c r="A11" s="32" t="s">
        <v>168</v>
      </c>
      <c r="B11" s="31">
        <v>54</v>
      </c>
      <c r="C11" s="31">
        <v>85</v>
      </c>
      <c r="D11" s="31">
        <v>84</v>
      </c>
      <c r="E11" s="31">
        <v>86</v>
      </c>
      <c r="F11" s="31">
        <v>95</v>
      </c>
      <c r="G11" s="31">
        <v>84</v>
      </c>
      <c r="H11" s="31">
        <v>70</v>
      </c>
      <c r="I11" s="31">
        <v>57</v>
      </c>
      <c r="J11" s="31">
        <v>74</v>
      </c>
      <c r="K11" s="31">
        <v>51</v>
      </c>
      <c r="L11" s="31">
        <v>54</v>
      </c>
      <c r="M11" s="31">
        <v>39</v>
      </c>
      <c r="N11" s="2">
        <v>43</v>
      </c>
      <c r="O11" s="2">
        <v>53</v>
      </c>
      <c r="P11" s="2">
        <v>49</v>
      </c>
      <c r="Q11" s="2">
        <v>67</v>
      </c>
      <c r="R11" s="2">
        <v>67</v>
      </c>
      <c r="S11" s="2">
        <v>64</v>
      </c>
      <c r="T11" s="2">
        <v>59</v>
      </c>
      <c r="U11" s="2">
        <v>58</v>
      </c>
      <c r="V11" s="2">
        <v>40</v>
      </c>
      <c r="W11" s="2">
        <v>47</v>
      </c>
      <c r="X11" s="2">
        <v>53</v>
      </c>
      <c r="Y11" s="2">
        <v>44</v>
      </c>
      <c r="Z11" s="2">
        <v>34</v>
      </c>
      <c r="AA11" s="22">
        <v>33</v>
      </c>
      <c r="AB11" s="51">
        <v>35</v>
      </c>
    </row>
    <row r="12" spans="1:28" s="27" customFormat="1" ht="11.25" customHeight="1">
      <c r="A12" s="106" t="s">
        <v>553</v>
      </c>
      <c r="B12" s="100">
        <v>16</v>
      </c>
      <c r="C12" s="100">
        <v>24</v>
      </c>
      <c r="D12" s="100">
        <v>26</v>
      </c>
      <c r="E12" s="100">
        <v>29</v>
      </c>
      <c r="F12" s="100">
        <v>34</v>
      </c>
      <c r="G12" s="100">
        <v>20</v>
      </c>
      <c r="H12" s="100">
        <v>22</v>
      </c>
      <c r="I12" s="100">
        <v>23</v>
      </c>
      <c r="J12" s="100">
        <v>24</v>
      </c>
      <c r="K12" s="100">
        <v>14</v>
      </c>
      <c r="L12" s="100">
        <v>20</v>
      </c>
      <c r="M12" s="100">
        <v>11</v>
      </c>
      <c r="N12" s="27">
        <v>17</v>
      </c>
      <c r="O12" s="27">
        <v>17</v>
      </c>
      <c r="P12" s="27">
        <v>17</v>
      </c>
      <c r="Q12" s="27">
        <v>20</v>
      </c>
      <c r="R12" s="27">
        <v>16</v>
      </c>
      <c r="S12" s="27">
        <v>18</v>
      </c>
      <c r="T12" s="27">
        <v>12</v>
      </c>
      <c r="U12" s="27">
        <v>12</v>
      </c>
      <c r="V12" s="27">
        <v>9</v>
      </c>
      <c r="W12" s="27">
        <v>7</v>
      </c>
      <c r="X12" s="27">
        <v>16</v>
      </c>
      <c r="Y12" s="27">
        <v>8</v>
      </c>
      <c r="Z12" s="27">
        <v>9</v>
      </c>
      <c r="AA12" s="121">
        <v>12</v>
      </c>
      <c r="AB12" s="377">
        <v>11</v>
      </c>
    </row>
    <row r="13" spans="1:28" ht="11.25" customHeight="1">
      <c r="A13" s="32" t="s">
        <v>169</v>
      </c>
      <c r="B13" s="31">
        <v>15</v>
      </c>
      <c r="C13" s="31">
        <v>27</v>
      </c>
      <c r="D13" s="31">
        <v>21</v>
      </c>
      <c r="E13" s="31">
        <v>35</v>
      </c>
      <c r="F13" s="31">
        <v>32</v>
      </c>
      <c r="G13" s="31">
        <v>37</v>
      </c>
      <c r="H13" s="31">
        <v>24</v>
      </c>
      <c r="I13" s="31">
        <v>35</v>
      </c>
      <c r="J13" s="31">
        <v>22</v>
      </c>
      <c r="K13" s="31">
        <v>16</v>
      </c>
      <c r="L13" s="31">
        <v>19</v>
      </c>
      <c r="M13" s="31">
        <v>22</v>
      </c>
      <c r="N13" s="2">
        <v>10</v>
      </c>
      <c r="O13" s="2">
        <v>15</v>
      </c>
      <c r="P13" s="2">
        <v>20</v>
      </c>
      <c r="Q13" s="2">
        <v>19</v>
      </c>
      <c r="R13" s="2">
        <v>11</v>
      </c>
      <c r="S13" s="2">
        <v>21</v>
      </c>
      <c r="T13" s="2">
        <v>16</v>
      </c>
      <c r="U13" s="2">
        <v>12</v>
      </c>
      <c r="V13" s="2">
        <v>19</v>
      </c>
      <c r="W13" s="2">
        <v>12</v>
      </c>
      <c r="X13" s="2">
        <v>20</v>
      </c>
      <c r="Y13" s="2">
        <v>11</v>
      </c>
      <c r="Z13" s="2">
        <v>13</v>
      </c>
      <c r="AA13" s="22">
        <v>18</v>
      </c>
      <c r="AB13" s="51">
        <v>8</v>
      </c>
    </row>
    <row r="14" spans="1:28" ht="11.25" customHeight="1">
      <c r="A14" s="32" t="s">
        <v>170</v>
      </c>
      <c r="B14" s="31">
        <v>25</v>
      </c>
      <c r="C14" s="31">
        <v>32</v>
      </c>
      <c r="D14" s="31">
        <v>18</v>
      </c>
      <c r="E14" s="31">
        <v>26</v>
      </c>
      <c r="F14" s="31">
        <v>30</v>
      </c>
      <c r="G14" s="31">
        <v>35</v>
      </c>
      <c r="H14" s="31">
        <v>15</v>
      </c>
      <c r="I14" s="31">
        <v>24</v>
      </c>
      <c r="J14" s="31">
        <v>13</v>
      </c>
      <c r="K14" s="31">
        <v>23</v>
      </c>
      <c r="L14" s="31">
        <v>18</v>
      </c>
      <c r="M14" s="31">
        <v>26</v>
      </c>
      <c r="N14" s="2">
        <v>22</v>
      </c>
      <c r="O14" s="2">
        <v>12</v>
      </c>
      <c r="P14" s="2">
        <v>15</v>
      </c>
      <c r="Q14" s="2">
        <v>11</v>
      </c>
      <c r="R14" s="2">
        <v>30</v>
      </c>
      <c r="S14" s="2">
        <v>22</v>
      </c>
      <c r="T14" s="2">
        <v>12</v>
      </c>
      <c r="U14" s="2">
        <v>10</v>
      </c>
      <c r="V14" s="2">
        <v>15</v>
      </c>
      <c r="W14" s="2">
        <v>13</v>
      </c>
      <c r="X14" s="2">
        <v>7</v>
      </c>
      <c r="Y14" s="2">
        <v>15</v>
      </c>
      <c r="Z14" s="2">
        <v>8</v>
      </c>
      <c r="AA14" s="22">
        <v>8</v>
      </c>
      <c r="AB14" s="51">
        <v>10</v>
      </c>
    </row>
    <row r="15" spans="1:28" ht="11.25" customHeight="1">
      <c r="A15" s="32" t="s">
        <v>171</v>
      </c>
      <c r="B15" s="31">
        <v>39</v>
      </c>
      <c r="C15" s="31">
        <v>30</v>
      </c>
      <c r="D15" s="31">
        <v>33</v>
      </c>
      <c r="E15" s="31">
        <v>29</v>
      </c>
      <c r="F15" s="31">
        <v>35</v>
      </c>
      <c r="G15" s="31">
        <v>32</v>
      </c>
      <c r="H15" s="31">
        <v>34</v>
      </c>
      <c r="I15" s="31">
        <v>39</v>
      </c>
      <c r="J15" s="31">
        <v>22</v>
      </c>
      <c r="K15" s="31">
        <v>24</v>
      </c>
      <c r="L15" s="31">
        <v>21</v>
      </c>
      <c r="M15" s="31">
        <v>12</v>
      </c>
      <c r="N15" s="2">
        <v>22</v>
      </c>
      <c r="O15" s="2">
        <v>11</v>
      </c>
      <c r="P15" s="2">
        <v>30</v>
      </c>
      <c r="Q15" s="2">
        <v>21</v>
      </c>
      <c r="R15" s="2">
        <v>28</v>
      </c>
      <c r="S15" s="2">
        <v>21</v>
      </c>
      <c r="T15" s="2">
        <v>16</v>
      </c>
      <c r="U15" s="2">
        <v>9</v>
      </c>
      <c r="V15" s="2">
        <v>14</v>
      </c>
      <c r="W15" s="2">
        <v>16</v>
      </c>
      <c r="X15" s="2">
        <v>22</v>
      </c>
      <c r="Y15" s="2">
        <v>21</v>
      </c>
      <c r="Z15" s="2">
        <v>18</v>
      </c>
      <c r="AA15" s="22">
        <v>13</v>
      </c>
      <c r="AB15" s="51">
        <v>16</v>
      </c>
    </row>
    <row r="16" spans="1:28" ht="11.25" customHeight="1">
      <c r="A16" s="32"/>
      <c r="AB16" s="51"/>
    </row>
    <row r="17" spans="1:28" ht="11.25" customHeight="1">
      <c r="A17" s="32" t="s">
        <v>172</v>
      </c>
      <c r="B17" s="31">
        <v>37</v>
      </c>
      <c r="C17" s="31">
        <v>36</v>
      </c>
      <c r="D17" s="31">
        <v>29</v>
      </c>
      <c r="E17" s="31">
        <v>34</v>
      </c>
      <c r="F17" s="31">
        <v>37</v>
      </c>
      <c r="G17" s="31">
        <v>34</v>
      </c>
      <c r="H17" s="31">
        <v>40</v>
      </c>
      <c r="I17" s="31">
        <v>42</v>
      </c>
      <c r="J17" s="31">
        <v>29</v>
      </c>
      <c r="K17" s="31">
        <v>30</v>
      </c>
      <c r="L17" s="31">
        <v>17</v>
      </c>
      <c r="M17" s="31">
        <v>17</v>
      </c>
      <c r="N17" s="2">
        <v>11</v>
      </c>
      <c r="O17" s="2">
        <v>19</v>
      </c>
      <c r="P17" s="2">
        <v>26</v>
      </c>
      <c r="Q17" s="2">
        <v>29</v>
      </c>
      <c r="R17" s="2">
        <v>30</v>
      </c>
      <c r="S17" s="2">
        <v>25</v>
      </c>
      <c r="T17" s="2">
        <v>17</v>
      </c>
      <c r="U17" s="2">
        <v>34</v>
      </c>
      <c r="V17" s="2">
        <v>20</v>
      </c>
      <c r="W17" s="2">
        <v>28</v>
      </c>
      <c r="X17" s="2">
        <v>16</v>
      </c>
      <c r="Y17" s="2">
        <v>9</v>
      </c>
      <c r="Z17" s="2">
        <v>13</v>
      </c>
      <c r="AA17" s="22">
        <v>9</v>
      </c>
      <c r="AB17" s="51">
        <v>13</v>
      </c>
    </row>
    <row r="18" spans="1:28" ht="11.25" customHeight="1">
      <c r="A18" s="32" t="s">
        <v>173</v>
      </c>
      <c r="B18" s="31">
        <v>24</v>
      </c>
      <c r="C18" s="31">
        <v>15</v>
      </c>
      <c r="D18" s="31">
        <v>17</v>
      </c>
      <c r="E18" s="31">
        <v>27</v>
      </c>
      <c r="F18" s="31">
        <v>36</v>
      </c>
      <c r="G18" s="31">
        <v>21</v>
      </c>
      <c r="H18" s="31">
        <v>25</v>
      </c>
      <c r="I18" s="31">
        <v>20</v>
      </c>
      <c r="J18" s="31">
        <v>17</v>
      </c>
      <c r="K18" s="31">
        <v>21</v>
      </c>
      <c r="L18" s="31">
        <v>12</v>
      </c>
      <c r="M18" s="31">
        <v>11</v>
      </c>
      <c r="N18" s="2">
        <v>23</v>
      </c>
      <c r="O18" s="2">
        <v>20</v>
      </c>
      <c r="P18" s="2">
        <v>15</v>
      </c>
      <c r="Q18" s="2">
        <v>18</v>
      </c>
      <c r="R18" s="2">
        <v>11</v>
      </c>
      <c r="S18" s="2">
        <v>13</v>
      </c>
      <c r="T18" s="2">
        <v>14</v>
      </c>
      <c r="U18" s="2">
        <v>7</v>
      </c>
      <c r="V18" s="2">
        <v>11</v>
      </c>
      <c r="W18" s="2">
        <v>12</v>
      </c>
      <c r="X18" s="2">
        <v>19</v>
      </c>
      <c r="Y18" s="2">
        <v>10</v>
      </c>
      <c r="Z18" s="2">
        <v>11</v>
      </c>
      <c r="AA18" s="22">
        <v>10</v>
      </c>
      <c r="AB18" s="63">
        <v>3</v>
      </c>
    </row>
    <row r="19" spans="1:28" ht="11.25" customHeight="1">
      <c r="A19" s="32" t="s">
        <v>174</v>
      </c>
      <c r="B19" s="31">
        <v>21</v>
      </c>
      <c r="C19" s="31">
        <v>38</v>
      </c>
      <c r="D19" s="31">
        <v>14</v>
      </c>
      <c r="E19" s="31">
        <v>16</v>
      </c>
      <c r="F19" s="31">
        <v>15</v>
      </c>
      <c r="G19" s="31">
        <v>23</v>
      </c>
      <c r="H19" s="31">
        <v>28</v>
      </c>
      <c r="I19" s="31">
        <v>9</v>
      </c>
      <c r="J19" s="31">
        <v>16</v>
      </c>
      <c r="K19" s="31">
        <v>16</v>
      </c>
      <c r="L19" s="31">
        <v>19</v>
      </c>
      <c r="M19" s="31">
        <v>22</v>
      </c>
      <c r="N19" s="2">
        <v>21</v>
      </c>
      <c r="O19" s="2">
        <v>25</v>
      </c>
      <c r="P19" s="2">
        <v>15</v>
      </c>
      <c r="Q19" s="2">
        <v>21</v>
      </c>
      <c r="R19" s="2">
        <v>21</v>
      </c>
      <c r="S19" s="2">
        <v>22</v>
      </c>
      <c r="T19" s="2">
        <v>14</v>
      </c>
      <c r="U19" s="2">
        <v>14</v>
      </c>
      <c r="V19" s="2">
        <v>13</v>
      </c>
      <c r="W19" s="2">
        <v>14</v>
      </c>
      <c r="X19" s="2">
        <v>12</v>
      </c>
      <c r="Y19" s="2">
        <v>13</v>
      </c>
      <c r="Z19" s="2">
        <v>16</v>
      </c>
      <c r="AA19" s="22">
        <v>6</v>
      </c>
      <c r="AB19" s="51">
        <v>13</v>
      </c>
    </row>
    <row r="20" spans="1:28" ht="11.25" customHeight="1">
      <c r="A20" s="32" t="s">
        <v>175</v>
      </c>
      <c r="B20" s="31">
        <v>3</v>
      </c>
      <c r="C20" s="31">
        <v>10</v>
      </c>
      <c r="D20" s="31">
        <v>4</v>
      </c>
      <c r="E20" s="31">
        <v>11</v>
      </c>
      <c r="F20" s="31">
        <v>3</v>
      </c>
      <c r="G20" s="31">
        <v>6</v>
      </c>
      <c r="H20" s="31">
        <v>4</v>
      </c>
      <c r="I20" s="31">
        <v>4</v>
      </c>
      <c r="J20" s="31">
        <v>5</v>
      </c>
      <c r="K20" s="31">
        <v>8</v>
      </c>
      <c r="L20" s="31">
        <v>3</v>
      </c>
      <c r="M20" s="31">
        <v>3</v>
      </c>
      <c r="N20" s="2">
        <v>4</v>
      </c>
      <c r="O20" s="2">
        <v>3</v>
      </c>
      <c r="P20" s="2">
        <v>5</v>
      </c>
      <c r="Q20" s="2">
        <v>6</v>
      </c>
      <c r="R20" s="2">
        <v>7</v>
      </c>
      <c r="S20" s="2">
        <v>4</v>
      </c>
      <c r="T20" s="2">
        <v>5</v>
      </c>
      <c r="U20" s="2">
        <v>1</v>
      </c>
      <c r="V20" s="2">
        <v>3</v>
      </c>
      <c r="W20" s="2">
        <v>1</v>
      </c>
      <c r="X20" s="2">
        <v>5</v>
      </c>
      <c r="Y20" s="2">
        <v>2</v>
      </c>
      <c r="Z20" s="2">
        <v>3</v>
      </c>
      <c r="AA20" s="22">
        <v>2</v>
      </c>
      <c r="AB20" s="51">
        <v>1</v>
      </c>
    </row>
    <row r="21" spans="1:28" ht="11.25" customHeight="1">
      <c r="A21" s="32" t="s">
        <v>176</v>
      </c>
      <c r="B21" s="31">
        <v>25</v>
      </c>
      <c r="C21" s="31">
        <v>10</v>
      </c>
      <c r="D21" s="31">
        <v>9</v>
      </c>
      <c r="E21" s="31">
        <v>20</v>
      </c>
      <c r="F21" s="31">
        <v>22</v>
      </c>
      <c r="G21" s="31">
        <v>9</v>
      </c>
      <c r="H21" s="31">
        <v>11</v>
      </c>
      <c r="I21" s="31">
        <v>18</v>
      </c>
      <c r="J21" s="31">
        <v>13</v>
      </c>
      <c r="K21" s="31">
        <v>13</v>
      </c>
      <c r="L21" s="31">
        <v>12</v>
      </c>
      <c r="M21" s="31">
        <v>17</v>
      </c>
      <c r="N21" s="2">
        <v>11</v>
      </c>
      <c r="O21" s="2">
        <v>10</v>
      </c>
      <c r="P21" s="2">
        <v>9</v>
      </c>
      <c r="Q21" s="2">
        <v>11</v>
      </c>
      <c r="R21" s="2">
        <v>9</v>
      </c>
      <c r="S21" s="2">
        <v>5</v>
      </c>
      <c r="T21" s="2">
        <v>4</v>
      </c>
      <c r="U21" s="2">
        <v>9</v>
      </c>
      <c r="V21" s="2">
        <v>7</v>
      </c>
      <c r="W21" s="2">
        <v>5</v>
      </c>
      <c r="X21" s="2">
        <v>12</v>
      </c>
      <c r="Y21" s="2">
        <v>3</v>
      </c>
      <c r="Z21" s="2">
        <v>6</v>
      </c>
      <c r="AA21" s="108">
        <v>3</v>
      </c>
      <c r="AB21" s="51">
        <v>4</v>
      </c>
    </row>
    <row r="22" spans="1:28" ht="11.25" customHeight="1">
      <c r="A22" s="32"/>
      <c r="AB22" s="51"/>
    </row>
    <row r="23" spans="1:28" ht="11.25" customHeight="1">
      <c r="A23" s="32" t="s">
        <v>177</v>
      </c>
      <c r="B23" s="31">
        <v>84</v>
      </c>
      <c r="C23" s="31">
        <v>88</v>
      </c>
      <c r="D23" s="31">
        <v>105</v>
      </c>
      <c r="E23" s="31">
        <v>79</v>
      </c>
      <c r="F23" s="31">
        <v>107</v>
      </c>
      <c r="G23" s="31">
        <v>88</v>
      </c>
      <c r="H23" s="31">
        <v>82</v>
      </c>
      <c r="I23" s="31">
        <v>67</v>
      </c>
      <c r="J23" s="31">
        <v>80</v>
      </c>
      <c r="K23" s="31">
        <v>71</v>
      </c>
      <c r="L23" s="31">
        <v>83</v>
      </c>
      <c r="M23" s="31">
        <v>56</v>
      </c>
      <c r="N23" s="2">
        <v>74</v>
      </c>
      <c r="O23" s="2">
        <v>62</v>
      </c>
      <c r="P23" s="2">
        <v>85</v>
      </c>
      <c r="Q23" s="2">
        <v>86</v>
      </c>
      <c r="R23" s="2">
        <v>58</v>
      </c>
      <c r="S23" s="2">
        <v>58</v>
      </c>
      <c r="T23" s="2">
        <v>79</v>
      </c>
      <c r="U23" s="2">
        <v>71</v>
      </c>
      <c r="V23" s="2">
        <v>59</v>
      </c>
      <c r="W23" s="2">
        <v>60</v>
      </c>
      <c r="X23" s="2">
        <v>69</v>
      </c>
      <c r="Y23" s="2">
        <v>55</v>
      </c>
      <c r="Z23" s="2">
        <v>43</v>
      </c>
      <c r="AA23" s="22">
        <v>34</v>
      </c>
      <c r="AB23" s="51">
        <v>38</v>
      </c>
    </row>
    <row r="24" spans="1:28" s="27" customFormat="1" ht="11.25" customHeight="1">
      <c r="A24" s="106" t="s">
        <v>554</v>
      </c>
      <c r="B24" s="100">
        <v>8</v>
      </c>
      <c r="C24" s="100">
        <v>10</v>
      </c>
      <c r="D24" s="100">
        <v>14</v>
      </c>
      <c r="E24" s="100">
        <v>11</v>
      </c>
      <c r="F24" s="100">
        <v>10</v>
      </c>
      <c r="G24" s="100">
        <v>13</v>
      </c>
      <c r="H24" s="100">
        <v>7</v>
      </c>
      <c r="I24" s="100">
        <v>9</v>
      </c>
      <c r="J24" s="100">
        <v>13</v>
      </c>
      <c r="K24" s="100">
        <v>6</v>
      </c>
      <c r="L24" s="100">
        <v>8</v>
      </c>
      <c r="M24" s="100">
        <v>7</v>
      </c>
      <c r="N24" s="27">
        <v>3</v>
      </c>
      <c r="O24" s="27">
        <v>6</v>
      </c>
      <c r="P24" s="27">
        <v>10</v>
      </c>
      <c r="Q24" s="27">
        <v>9</v>
      </c>
      <c r="R24" s="27">
        <v>6</v>
      </c>
      <c r="S24" s="27">
        <v>4</v>
      </c>
      <c r="T24" s="27">
        <v>8</v>
      </c>
      <c r="U24" s="27">
        <v>7</v>
      </c>
      <c r="V24" s="27">
        <v>13</v>
      </c>
      <c r="W24" s="27">
        <v>9</v>
      </c>
      <c r="X24" s="27">
        <v>10</v>
      </c>
      <c r="Y24" s="27">
        <v>4</v>
      </c>
      <c r="Z24" s="27">
        <v>4</v>
      </c>
      <c r="AA24" s="27">
        <v>1</v>
      </c>
      <c r="AB24" s="377">
        <v>4</v>
      </c>
    </row>
    <row r="25" spans="1:28" ht="11.25" customHeight="1">
      <c r="A25" s="32" t="s">
        <v>178</v>
      </c>
      <c r="B25" s="31">
        <v>34</v>
      </c>
      <c r="C25" s="31">
        <v>33</v>
      </c>
      <c r="D25" s="31">
        <v>29</v>
      </c>
      <c r="E25" s="31">
        <v>38</v>
      </c>
      <c r="F25" s="31">
        <v>61</v>
      </c>
      <c r="G25" s="31">
        <v>19</v>
      </c>
      <c r="H25" s="31">
        <v>19</v>
      </c>
      <c r="I25" s="31">
        <v>23</v>
      </c>
      <c r="J25" s="31">
        <v>25</v>
      </c>
      <c r="K25" s="31">
        <v>17</v>
      </c>
      <c r="L25" s="31">
        <v>12</v>
      </c>
      <c r="M25" s="31">
        <v>26</v>
      </c>
      <c r="N25" s="2">
        <v>20</v>
      </c>
      <c r="O25" s="2">
        <v>21</v>
      </c>
      <c r="P25" s="2">
        <v>17</v>
      </c>
      <c r="Q25" s="2">
        <v>17</v>
      </c>
      <c r="R25" s="2">
        <v>22</v>
      </c>
      <c r="S25" s="2">
        <v>17</v>
      </c>
      <c r="T25" s="2">
        <v>15</v>
      </c>
      <c r="U25" s="2">
        <v>24</v>
      </c>
      <c r="V25" s="2">
        <v>17</v>
      </c>
      <c r="W25" s="2">
        <v>14</v>
      </c>
      <c r="X25" s="2">
        <v>15</v>
      </c>
      <c r="Y25" s="2">
        <v>17</v>
      </c>
      <c r="Z25" s="2">
        <v>13</v>
      </c>
      <c r="AA25" s="22">
        <v>9</v>
      </c>
      <c r="AB25" s="109">
        <v>7</v>
      </c>
    </row>
    <row r="26" spans="1:28" ht="11.25" customHeight="1">
      <c r="A26" s="32" t="s">
        <v>179</v>
      </c>
      <c r="B26" s="31">
        <v>164</v>
      </c>
      <c r="C26" s="31">
        <v>154</v>
      </c>
      <c r="D26" s="31">
        <v>148</v>
      </c>
      <c r="E26" s="31">
        <v>138</v>
      </c>
      <c r="F26" s="31">
        <v>131</v>
      </c>
      <c r="G26" s="31">
        <v>120</v>
      </c>
      <c r="H26" s="31">
        <v>107</v>
      </c>
      <c r="I26" s="31">
        <v>142</v>
      </c>
      <c r="J26" s="31">
        <v>93</v>
      </c>
      <c r="K26" s="31">
        <v>86</v>
      </c>
      <c r="L26" s="31">
        <v>78</v>
      </c>
      <c r="M26" s="31">
        <v>83</v>
      </c>
      <c r="N26" s="2">
        <v>93</v>
      </c>
      <c r="O26" s="2">
        <v>91</v>
      </c>
      <c r="P26" s="2">
        <v>98</v>
      </c>
      <c r="Q26" s="2">
        <v>90</v>
      </c>
      <c r="R26" s="2">
        <v>90</v>
      </c>
      <c r="S26" s="2">
        <v>108</v>
      </c>
      <c r="T26" s="2">
        <v>82</v>
      </c>
      <c r="U26" s="2">
        <v>78</v>
      </c>
      <c r="V26" s="2">
        <v>68</v>
      </c>
      <c r="W26" s="2">
        <v>61</v>
      </c>
      <c r="X26" s="2">
        <v>67</v>
      </c>
      <c r="Y26" s="2">
        <v>69</v>
      </c>
      <c r="Z26" s="2">
        <v>55</v>
      </c>
      <c r="AA26" s="22">
        <v>35</v>
      </c>
      <c r="AB26" s="63">
        <v>70</v>
      </c>
    </row>
    <row r="27" spans="1:28" s="27" customFormat="1" ht="11.25" customHeight="1">
      <c r="A27" s="106" t="s">
        <v>555</v>
      </c>
      <c r="B27" s="100">
        <v>21</v>
      </c>
      <c r="C27" s="100">
        <v>25</v>
      </c>
      <c r="D27" s="100">
        <v>19</v>
      </c>
      <c r="E27" s="100">
        <v>22</v>
      </c>
      <c r="F27" s="100">
        <v>17</v>
      </c>
      <c r="G27" s="100">
        <v>19</v>
      </c>
      <c r="H27" s="100">
        <v>15</v>
      </c>
      <c r="I27" s="100">
        <v>42</v>
      </c>
      <c r="J27" s="100">
        <v>7</v>
      </c>
      <c r="K27" s="100">
        <v>13</v>
      </c>
      <c r="L27" s="100">
        <v>11</v>
      </c>
      <c r="M27" s="100">
        <v>7</v>
      </c>
      <c r="N27" s="27">
        <v>14</v>
      </c>
      <c r="O27" s="27">
        <v>24</v>
      </c>
      <c r="P27" s="27">
        <v>16</v>
      </c>
      <c r="Q27" s="27">
        <v>12</v>
      </c>
      <c r="R27" s="27">
        <v>13</v>
      </c>
      <c r="S27" s="27">
        <v>10</v>
      </c>
      <c r="T27" s="27">
        <v>11</v>
      </c>
      <c r="U27" s="27">
        <v>12</v>
      </c>
      <c r="V27" s="27">
        <v>9</v>
      </c>
      <c r="W27" s="27">
        <v>9</v>
      </c>
      <c r="X27" s="27">
        <v>11</v>
      </c>
      <c r="Y27" s="27">
        <v>13</v>
      </c>
      <c r="Z27" s="27">
        <v>9</v>
      </c>
      <c r="AA27" s="27">
        <v>4</v>
      </c>
      <c r="AB27" s="379">
        <v>10</v>
      </c>
    </row>
    <row r="28" spans="1:28" ht="11.25" customHeight="1">
      <c r="A28" s="32"/>
      <c r="AB28" s="63"/>
    </row>
    <row r="29" spans="1:28" ht="11.25" customHeight="1">
      <c r="A29" s="32" t="s">
        <v>180</v>
      </c>
      <c r="B29" s="31">
        <v>27</v>
      </c>
      <c r="C29" s="31">
        <v>41</v>
      </c>
      <c r="D29" s="31">
        <v>45</v>
      </c>
      <c r="E29" s="31">
        <v>36</v>
      </c>
      <c r="F29" s="31">
        <v>42</v>
      </c>
      <c r="G29" s="31">
        <v>27</v>
      </c>
      <c r="H29" s="31">
        <v>37</v>
      </c>
      <c r="I29" s="31">
        <v>39</v>
      </c>
      <c r="J29" s="31">
        <v>29</v>
      </c>
      <c r="K29" s="31">
        <v>20</v>
      </c>
      <c r="L29" s="31">
        <v>31</v>
      </c>
      <c r="M29" s="31">
        <v>20</v>
      </c>
      <c r="N29" s="2">
        <v>26</v>
      </c>
      <c r="O29" s="2">
        <v>20</v>
      </c>
      <c r="P29" s="2">
        <v>28</v>
      </c>
      <c r="Q29" s="2">
        <v>30</v>
      </c>
      <c r="R29" s="2">
        <v>27</v>
      </c>
      <c r="S29" s="2">
        <v>32</v>
      </c>
      <c r="T29" s="2">
        <v>23</v>
      </c>
      <c r="U29" s="2">
        <v>16</v>
      </c>
      <c r="V29" s="2">
        <v>35</v>
      </c>
      <c r="W29" s="2">
        <v>21</v>
      </c>
      <c r="X29" s="2">
        <v>24</v>
      </c>
      <c r="Y29" s="2">
        <v>22</v>
      </c>
      <c r="Z29" s="2">
        <v>16</v>
      </c>
      <c r="AA29" s="22">
        <v>16</v>
      </c>
      <c r="AB29" s="51">
        <v>9</v>
      </c>
    </row>
    <row r="30" spans="1:28" ht="11.25" customHeight="1">
      <c r="A30" s="32" t="s">
        <v>181</v>
      </c>
      <c r="B30" s="31">
        <v>27</v>
      </c>
      <c r="C30" s="31">
        <v>36</v>
      </c>
      <c r="D30" s="31">
        <v>32</v>
      </c>
      <c r="E30" s="31">
        <v>30</v>
      </c>
      <c r="F30" s="31">
        <v>28</v>
      </c>
      <c r="G30" s="31">
        <v>37</v>
      </c>
      <c r="H30" s="31">
        <v>23</v>
      </c>
      <c r="I30" s="31">
        <v>17</v>
      </c>
      <c r="J30" s="31">
        <v>24</v>
      </c>
      <c r="K30" s="31">
        <v>25</v>
      </c>
      <c r="L30" s="31">
        <v>22</v>
      </c>
      <c r="M30" s="31">
        <v>28</v>
      </c>
      <c r="N30" s="2">
        <v>18</v>
      </c>
      <c r="O30" s="2">
        <v>24</v>
      </c>
      <c r="P30" s="2">
        <v>30</v>
      </c>
      <c r="Q30" s="2">
        <v>28</v>
      </c>
      <c r="R30" s="2">
        <v>27</v>
      </c>
      <c r="S30" s="2">
        <v>23</v>
      </c>
      <c r="T30" s="2">
        <v>21</v>
      </c>
      <c r="U30" s="2">
        <v>14</v>
      </c>
      <c r="V30" s="2">
        <v>16</v>
      </c>
      <c r="W30" s="2">
        <v>17</v>
      </c>
      <c r="X30" s="2">
        <v>13</v>
      </c>
      <c r="Y30" s="2">
        <v>12</v>
      </c>
      <c r="Z30" s="2">
        <v>18</v>
      </c>
      <c r="AA30" s="22">
        <v>4</v>
      </c>
      <c r="AB30" s="63">
        <v>13</v>
      </c>
    </row>
    <row r="31" spans="1:28" ht="11.25" customHeight="1">
      <c r="A31" s="2" t="s">
        <v>182</v>
      </c>
      <c r="B31" s="31">
        <v>33</v>
      </c>
      <c r="C31" s="31">
        <v>18</v>
      </c>
      <c r="D31" s="31">
        <v>26</v>
      </c>
      <c r="E31" s="31">
        <v>26</v>
      </c>
      <c r="F31" s="31">
        <v>26</v>
      </c>
      <c r="G31" s="31">
        <v>30</v>
      </c>
      <c r="H31" s="31">
        <v>24</v>
      </c>
      <c r="I31" s="31">
        <v>26</v>
      </c>
      <c r="J31" s="31">
        <v>22</v>
      </c>
      <c r="K31" s="31">
        <v>21</v>
      </c>
      <c r="L31" s="31">
        <v>19</v>
      </c>
      <c r="M31" s="31">
        <v>17</v>
      </c>
      <c r="N31" s="2">
        <v>17</v>
      </c>
      <c r="O31" s="2">
        <v>27</v>
      </c>
      <c r="P31" s="2">
        <v>20</v>
      </c>
      <c r="Q31" s="2">
        <v>16</v>
      </c>
      <c r="R31" s="2">
        <v>22</v>
      </c>
      <c r="S31" s="2">
        <v>17</v>
      </c>
      <c r="T31" s="2">
        <v>15</v>
      </c>
      <c r="U31" s="2">
        <v>21</v>
      </c>
      <c r="V31" s="2">
        <v>14</v>
      </c>
      <c r="W31" s="2">
        <v>23</v>
      </c>
      <c r="X31" s="2">
        <v>8</v>
      </c>
      <c r="Y31" s="2">
        <v>6</v>
      </c>
      <c r="Z31" s="2">
        <v>16</v>
      </c>
      <c r="AA31" s="22">
        <v>5</v>
      </c>
      <c r="AB31" s="51">
        <v>9</v>
      </c>
    </row>
    <row r="32" spans="1:28" ht="11.25" customHeight="1">
      <c r="A32" s="2" t="s">
        <v>183</v>
      </c>
      <c r="B32" s="31">
        <v>29</v>
      </c>
      <c r="C32" s="31">
        <v>36</v>
      </c>
      <c r="D32" s="31">
        <v>40</v>
      </c>
      <c r="E32" s="31">
        <v>38</v>
      </c>
      <c r="F32" s="31">
        <v>33</v>
      </c>
      <c r="G32" s="31">
        <v>25</v>
      </c>
      <c r="H32" s="31">
        <v>52</v>
      </c>
      <c r="I32" s="31">
        <v>43</v>
      </c>
      <c r="J32" s="31">
        <v>25</v>
      </c>
      <c r="K32" s="31">
        <v>27</v>
      </c>
      <c r="L32" s="31">
        <v>38</v>
      </c>
      <c r="M32" s="31">
        <v>31</v>
      </c>
      <c r="N32" s="2">
        <v>24</v>
      </c>
      <c r="O32" s="2">
        <v>19</v>
      </c>
      <c r="P32" s="2">
        <v>28</v>
      </c>
      <c r="Q32" s="2">
        <v>13</v>
      </c>
      <c r="R32" s="2">
        <v>17</v>
      </c>
      <c r="S32" s="2">
        <v>20</v>
      </c>
      <c r="T32" s="2">
        <v>22</v>
      </c>
      <c r="U32" s="2">
        <v>29</v>
      </c>
      <c r="V32" s="2">
        <v>19</v>
      </c>
      <c r="W32" s="2">
        <v>23</v>
      </c>
      <c r="X32" s="2">
        <v>18</v>
      </c>
      <c r="Y32" s="2">
        <v>16</v>
      </c>
      <c r="Z32" s="2">
        <v>14</v>
      </c>
      <c r="AA32" s="22">
        <v>15</v>
      </c>
      <c r="AB32" s="51">
        <v>10</v>
      </c>
    </row>
    <row r="33" spans="1:28" ht="11.25" customHeight="1">
      <c r="A33" s="2" t="s">
        <v>184</v>
      </c>
      <c r="B33" s="31">
        <v>51</v>
      </c>
      <c r="C33" s="31">
        <v>33</v>
      </c>
      <c r="D33" s="31">
        <v>34</v>
      </c>
      <c r="E33" s="31">
        <v>43</v>
      </c>
      <c r="F33" s="31">
        <v>36</v>
      </c>
      <c r="G33" s="31">
        <v>37</v>
      </c>
      <c r="H33" s="31">
        <v>46</v>
      </c>
      <c r="I33" s="31">
        <v>45</v>
      </c>
      <c r="J33" s="31">
        <v>32</v>
      </c>
      <c r="K33" s="31">
        <v>30</v>
      </c>
      <c r="L33" s="31">
        <v>33</v>
      </c>
      <c r="M33" s="31">
        <v>35</v>
      </c>
      <c r="N33" s="2">
        <v>23</v>
      </c>
      <c r="O33" s="2">
        <v>22</v>
      </c>
      <c r="P33" s="2">
        <v>17</v>
      </c>
      <c r="Q33" s="2">
        <v>29</v>
      </c>
      <c r="R33" s="2">
        <v>18</v>
      </c>
      <c r="S33" s="2">
        <v>15</v>
      </c>
      <c r="T33" s="2">
        <v>28</v>
      </c>
      <c r="U33" s="2">
        <v>12</v>
      </c>
      <c r="V33" s="2">
        <v>15</v>
      </c>
      <c r="W33" s="2">
        <v>21</v>
      </c>
      <c r="X33" s="2">
        <v>23</v>
      </c>
      <c r="Y33" s="2">
        <v>15</v>
      </c>
      <c r="Z33" s="2">
        <v>15</v>
      </c>
      <c r="AA33" s="22">
        <v>14</v>
      </c>
      <c r="AB33" s="63">
        <v>10</v>
      </c>
    </row>
    <row r="34" spans="1:28" ht="11.25" customHeight="1">
      <c r="AB34" s="63"/>
    </row>
    <row r="35" spans="1:28" ht="11.25" customHeight="1">
      <c r="A35" s="2" t="s">
        <v>185</v>
      </c>
      <c r="B35" s="31">
        <v>34</v>
      </c>
      <c r="C35" s="31">
        <v>40</v>
      </c>
      <c r="D35" s="31">
        <v>29</v>
      </c>
      <c r="E35" s="31">
        <v>37</v>
      </c>
      <c r="F35" s="31">
        <v>41</v>
      </c>
      <c r="G35" s="31">
        <v>33</v>
      </c>
      <c r="H35" s="31">
        <v>36</v>
      </c>
      <c r="I35" s="31">
        <v>32</v>
      </c>
      <c r="J35" s="31">
        <v>23</v>
      </c>
      <c r="K35" s="31">
        <v>26</v>
      </c>
      <c r="L35" s="31">
        <v>21</v>
      </c>
      <c r="M35" s="31">
        <v>16</v>
      </c>
      <c r="N35" s="2">
        <v>24</v>
      </c>
      <c r="O35" s="2">
        <v>17</v>
      </c>
      <c r="P35" s="2">
        <v>28</v>
      </c>
      <c r="Q35" s="2">
        <v>22</v>
      </c>
      <c r="R35" s="2">
        <v>26</v>
      </c>
      <c r="S35" s="2">
        <v>13</v>
      </c>
      <c r="T35" s="2">
        <v>22</v>
      </c>
      <c r="U35" s="2">
        <v>10</v>
      </c>
      <c r="V35" s="2">
        <v>7</v>
      </c>
      <c r="W35" s="2">
        <v>18</v>
      </c>
      <c r="X35" s="2">
        <v>19</v>
      </c>
      <c r="Y35" s="2">
        <v>17</v>
      </c>
      <c r="Z35" s="2">
        <v>13</v>
      </c>
      <c r="AA35" s="22">
        <v>8</v>
      </c>
      <c r="AB35" s="63">
        <v>8</v>
      </c>
    </row>
    <row r="36" spans="1:28" ht="11.25" customHeight="1">
      <c r="A36" s="2" t="s">
        <v>186</v>
      </c>
      <c r="B36" s="31">
        <v>26</v>
      </c>
      <c r="C36" s="31">
        <v>11</v>
      </c>
      <c r="D36" s="31">
        <v>11</v>
      </c>
      <c r="E36" s="31">
        <v>19</v>
      </c>
      <c r="F36" s="31">
        <v>26</v>
      </c>
      <c r="G36" s="31">
        <v>20</v>
      </c>
      <c r="H36" s="31">
        <v>22</v>
      </c>
      <c r="I36" s="31">
        <v>33</v>
      </c>
      <c r="J36" s="31">
        <v>19</v>
      </c>
      <c r="K36" s="31">
        <v>17</v>
      </c>
      <c r="L36" s="31">
        <v>17</v>
      </c>
      <c r="M36" s="31">
        <v>20</v>
      </c>
      <c r="N36" s="2">
        <v>10</v>
      </c>
      <c r="O36" s="2">
        <v>13</v>
      </c>
      <c r="P36" s="2">
        <v>10</v>
      </c>
      <c r="Q36" s="2">
        <v>18</v>
      </c>
      <c r="R36" s="2">
        <v>16</v>
      </c>
      <c r="S36" s="2">
        <v>8</v>
      </c>
      <c r="T36" s="2">
        <v>19</v>
      </c>
      <c r="U36" s="2">
        <v>9</v>
      </c>
      <c r="V36" s="2">
        <v>16</v>
      </c>
      <c r="W36" s="2">
        <v>11</v>
      </c>
      <c r="X36" s="2">
        <v>9</v>
      </c>
      <c r="Y36" s="2">
        <v>6</v>
      </c>
      <c r="Z36" s="2">
        <v>7</v>
      </c>
      <c r="AA36" s="22">
        <v>9</v>
      </c>
      <c r="AB36" s="51">
        <v>6</v>
      </c>
    </row>
    <row r="37" spans="1:28" ht="11.25" customHeight="1">
      <c r="A37" s="2" t="s">
        <v>187</v>
      </c>
      <c r="B37" s="31">
        <v>30</v>
      </c>
      <c r="C37" s="31">
        <v>30</v>
      </c>
      <c r="D37" s="31">
        <v>34</v>
      </c>
      <c r="E37" s="31">
        <v>20</v>
      </c>
      <c r="F37" s="31">
        <v>33</v>
      </c>
      <c r="G37" s="31">
        <v>29</v>
      </c>
      <c r="H37" s="31">
        <v>19</v>
      </c>
      <c r="I37" s="31">
        <v>17</v>
      </c>
      <c r="J37" s="31">
        <v>28</v>
      </c>
      <c r="K37" s="31">
        <v>27</v>
      </c>
      <c r="L37" s="31">
        <v>21</v>
      </c>
      <c r="M37" s="31">
        <v>14</v>
      </c>
      <c r="N37" s="2">
        <v>18</v>
      </c>
      <c r="O37" s="2">
        <v>15</v>
      </c>
      <c r="P37" s="2">
        <v>20</v>
      </c>
      <c r="Q37" s="2">
        <v>15</v>
      </c>
      <c r="R37" s="2">
        <v>19</v>
      </c>
      <c r="S37" s="2">
        <v>21</v>
      </c>
      <c r="T37" s="2">
        <v>31</v>
      </c>
      <c r="U37" s="2">
        <v>22</v>
      </c>
      <c r="V37" s="2">
        <v>18</v>
      </c>
      <c r="W37" s="2">
        <v>15</v>
      </c>
      <c r="X37" s="2">
        <v>13</v>
      </c>
      <c r="Y37" s="2">
        <v>13</v>
      </c>
      <c r="Z37" s="2">
        <v>19</v>
      </c>
      <c r="AA37" s="22">
        <v>5</v>
      </c>
      <c r="AB37" s="51">
        <v>16</v>
      </c>
    </row>
    <row r="38" spans="1:28" ht="11.25" customHeight="1">
      <c r="A38" s="1" t="s">
        <v>188</v>
      </c>
      <c r="B38" s="33">
        <v>26</v>
      </c>
      <c r="C38" s="33">
        <v>41</v>
      </c>
      <c r="D38" s="33">
        <v>25</v>
      </c>
      <c r="E38" s="33">
        <v>25</v>
      </c>
      <c r="F38" s="33">
        <v>35</v>
      </c>
      <c r="G38" s="33">
        <v>26</v>
      </c>
      <c r="H38" s="33">
        <v>27</v>
      </c>
      <c r="I38" s="33">
        <v>27</v>
      </c>
      <c r="J38" s="33">
        <v>21</v>
      </c>
      <c r="K38" s="33">
        <v>20</v>
      </c>
      <c r="L38" s="33">
        <v>22</v>
      </c>
      <c r="M38" s="33">
        <v>22</v>
      </c>
      <c r="N38" s="1">
        <v>27</v>
      </c>
      <c r="O38" s="1">
        <v>32</v>
      </c>
      <c r="P38" s="1">
        <v>15</v>
      </c>
      <c r="Q38" s="1">
        <v>24</v>
      </c>
      <c r="R38" s="1">
        <v>27</v>
      </c>
      <c r="S38" s="1">
        <v>31</v>
      </c>
      <c r="T38" s="1">
        <v>15</v>
      </c>
      <c r="U38" s="1">
        <v>20</v>
      </c>
      <c r="V38" s="1">
        <v>14</v>
      </c>
      <c r="W38" s="1">
        <v>13</v>
      </c>
      <c r="X38" s="1">
        <v>27</v>
      </c>
      <c r="Y38" s="1">
        <v>21</v>
      </c>
      <c r="Z38" s="1">
        <v>7</v>
      </c>
      <c r="AA38" s="58">
        <v>10</v>
      </c>
      <c r="AB38" s="255">
        <v>20</v>
      </c>
    </row>
    <row r="40" spans="1:28" ht="11.25" customHeight="1">
      <c r="AA40" s="22"/>
      <c r="AB40" s="22"/>
    </row>
    <row r="45" spans="1:28" ht="11.25" customHeight="1">
      <c r="K45" s="9"/>
      <c r="L45" s="79"/>
      <c r="M45" s="4"/>
      <c r="N45" s="4"/>
      <c r="O45" s="4"/>
      <c r="P45" s="4"/>
    </row>
    <row r="46" spans="1:28" ht="11.25" customHeight="1">
      <c r="K46" s="9"/>
      <c r="L46" s="4"/>
      <c r="M46" s="4"/>
      <c r="N46" s="4"/>
      <c r="O46" s="4"/>
      <c r="P46" s="4"/>
    </row>
    <row r="47" spans="1:28" ht="11.25" customHeight="1">
      <c r="L47" s="22"/>
    </row>
    <row r="48" spans="1:28" ht="11.25" customHeight="1">
      <c r="L48" s="22"/>
    </row>
    <row r="49" spans="12:15" ht="11.25" customHeight="1">
      <c r="L49" s="22"/>
      <c r="O49" s="22"/>
    </row>
    <row r="50" spans="12:15" ht="11.25" customHeight="1">
      <c r="L50" s="22"/>
      <c r="O50" s="22"/>
    </row>
    <row r="51" spans="12:15" ht="11.25" customHeight="1">
      <c r="O51" s="22"/>
    </row>
    <row r="52" spans="12:15" ht="11.25" customHeight="1">
      <c r="L52" s="22"/>
      <c r="O52" s="22"/>
    </row>
    <row r="53" spans="12:15" ht="11.25" customHeight="1">
      <c r="L53" s="22"/>
      <c r="O53" s="22"/>
    </row>
    <row r="54" spans="12:15" ht="11.25" customHeight="1">
      <c r="L54" s="22"/>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53" max="16383" man="1"/>
  </rowBreaks>
  <drawing r:id="rId2"/>
</worksheet>
</file>

<file path=xl/worksheets/sheet25.xml><?xml version="1.0" encoding="utf-8"?>
<worksheet xmlns="http://schemas.openxmlformats.org/spreadsheetml/2006/main" xmlns:r="http://schemas.openxmlformats.org/officeDocument/2006/relationships">
  <sheetPr codeName="Blad24"/>
  <dimension ref="A1:AB56"/>
  <sheetViews>
    <sheetView zoomScaleNormal="100" workbookViewId="0">
      <pane ySplit="7" topLeftCell="A8" activePane="bottomLeft" state="frozen"/>
      <selection pane="bottomLeft" activeCell="AA11" sqref="AA11:AB38"/>
    </sheetView>
  </sheetViews>
  <sheetFormatPr defaultColWidth="9.140625" defaultRowHeight="11.25" customHeight="1"/>
  <cols>
    <col min="1" max="1" width="18" style="2" customWidth="1"/>
    <col min="2" max="28" width="5.140625" style="2" customWidth="1"/>
    <col min="29" max="16384" width="9.140625" style="2"/>
  </cols>
  <sheetData>
    <row r="1" spans="1:28" ht="11.25" customHeight="1">
      <c r="A1" s="4" t="s">
        <v>623</v>
      </c>
      <c r="B1" s="4"/>
      <c r="C1" s="4"/>
      <c r="D1" s="4"/>
      <c r="E1" s="4"/>
      <c r="F1" s="4"/>
      <c r="G1" s="4"/>
      <c r="H1" s="4"/>
      <c r="I1" s="4"/>
      <c r="J1" s="4"/>
      <c r="K1" s="4"/>
      <c r="L1" s="4"/>
      <c r="M1" s="4"/>
    </row>
    <row r="2" spans="1:28" ht="11.25" hidden="1" customHeight="1">
      <c r="A2" s="4" t="s">
        <v>317</v>
      </c>
      <c r="B2" s="4"/>
      <c r="C2" s="4"/>
      <c r="D2" s="4"/>
      <c r="E2" s="4"/>
      <c r="F2" s="4"/>
      <c r="G2" s="4"/>
      <c r="H2" s="4"/>
      <c r="I2" s="4"/>
      <c r="J2" s="4"/>
      <c r="K2" s="4"/>
      <c r="L2" s="4"/>
      <c r="M2" s="4"/>
    </row>
    <row r="3" spans="1:28" ht="11.25" customHeight="1">
      <c r="A3" s="18" t="s">
        <v>624</v>
      </c>
      <c r="B3" s="4"/>
      <c r="C3" s="4"/>
      <c r="D3" s="4"/>
      <c r="E3" s="4"/>
      <c r="F3" s="4"/>
      <c r="G3" s="4"/>
      <c r="H3" s="4"/>
      <c r="I3" s="4"/>
      <c r="J3" s="4"/>
      <c r="K3" s="4"/>
      <c r="L3" s="4"/>
      <c r="M3" s="4"/>
    </row>
    <row r="4" spans="1:28" ht="11.25" hidden="1" customHeight="1">
      <c r="A4" s="18" t="s">
        <v>317</v>
      </c>
      <c r="B4" s="4"/>
      <c r="C4" s="4"/>
      <c r="D4" s="4"/>
      <c r="E4" s="4"/>
      <c r="F4" s="4"/>
      <c r="G4" s="4"/>
      <c r="H4" s="4"/>
      <c r="I4" s="4"/>
      <c r="J4" s="4"/>
      <c r="K4" s="4"/>
      <c r="L4" s="4"/>
      <c r="M4" s="4"/>
    </row>
    <row r="5" spans="1:28" ht="11.25" customHeight="1">
      <c r="A5" s="20"/>
      <c r="B5" s="6"/>
      <c r="C5" s="6"/>
      <c r="D5" s="6"/>
      <c r="E5" s="6"/>
      <c r="F5" s="6"/>
      <c r="G5" s="6"/>
      <c r="H5" s="6"/>
      <c r="I5" s="6"/>
      <c r="J5" s="6"/>
      <c r="K5" s="6"/>
      <c r="L5" s="5"/>
      <c r="M5" s="5"/>
    </row>
    <row r="6" spans="1:28" ht="11.25" customHeight="1">
      <c r="A6" s="4" t="s">
        <v>20</v>
      </c>
      <c r="B6" s="4"/>
      <c r="C6" s="4"/>
      <c r="D6" s="4"/>
      <c r="E6" s="4"/>
      <c r="F6" s="4"/>
      <c r="G6" s="4"/>
      <c r="H6" s="4"/>
      <c r="I6" s="4"/>
      <c r="J6" s="4"/>
      <c r="K6" s="4"/>
      <c r="L6" s="66"/>
      <c r="M6" s="66"/>
      <c r="N6" s="67"/>
      <c r="O6" s="67"/>
      <c r="P6" s="67"/>
      <c r="Q6" s="67"/>
      <c r="R6" s="67"/>
      <c r="S6" s="67"/>
      <c r="T6" s="67"/>
      <c r="U6" s="67"/>
      <c r="V6" s="67"/>
      <c r="W6" s="67"/>
      <c r="X6" s="67"/>
      <c r="Y6" s="67"/>
      <c r="Z6" s="67"/>
      <c r="AA6" s="67"/>
      <c r="AB6" s="67"/>
    </row>
    <row r="7" spans="1:28" s="23" customFormat="1" ht="11.25" customHeight="1">
      <c r="A7" s="20" t="s">
        <v>95</v>
      </c>
      <c r="B7" s="6">
        <v>1985</v>
      </c>
      <c r="C7" s="6">
        <v>1986</v>
      </c>
      <c r="D7" s="6">
        <v>1987</v>
      </c>
      <c r="E7" s="6">
        <v>1988</v>
      </c>
      <c r="F7" s="6">
        <v>1989</v>
      </c>
      <c r="G7" s="6">
        <v>1990</v>
      </c>
      <c r="H7" s="6">
        <v>1991</v>
      </c>
      <c r="I7" s="6">
        <v>1992</v>
      </c>
      <c r="J7" s="6">
        <v>1993</v>
      </c>
      <c r="K7" s="6">
        <v>1994</v>
      </c>
      <c r="L7" s="6">
        <v>1995</v>
      </c>
      <c r="M7" s="6">
        <v>1996</v>
      </c>
      <c r="N7" s="6">
        <v>1997</v>
      </c>
      <c r="O7" s="6">
        <v>1998</v>
      </c>
      <c r="P7" s="6">
        <v>1999</v>
      </c>
      <c r="Q7" s="6">
        <v>2000</v>
      </c>
      <c r="R7" s="6">
        <v>2001</v>
      </c>
      <c r="S7" s="6">
        <v>2002</v>
      </c>
      <c r="T7" s="6">
        <v>2003</v>
      </c>
      <c r="U7" s="6">
        <v>2004</v>
      </c>
      <c r="V7" s="6">
        <v>2005</v>
      </c>
      <c r="W7" s="6">
        <v>2006</v>
      </c>
      <c r="X7" s="6">
        <v>2007</v>
      </c>
      <c r="Y7" s="6">
        <v>2008</v>
      </c>
      <c r="Z7" s="6">
        <v>2009</v>
      </c>
      <c r="AA7" s="6">
        <v>2010</v>
      </c>
      <c r="AB7" s="6">
        <v>2011</v>
      </c>
    </row>
    <row r="8" spans="1:28" s="23" customFormat="1" ht="11.25" customHeight="1"/>
    <row r="9" spans="1:28" s="9" customFormat="1" ht="11.25" customHeight="1">
      <c r="A9" s="9" t="s">
        <v>167</v>
      </c>
      <c r="B9" s="69">
        <v>9.6672237683532192</v>
      </c>
      <c r="C9" s="69">
        <v>10.069778554354434</v>
      </c>
      <c r="D9" s="69">
        <v>9.3533662551225127</v>
      </c>
      <c r="E9" s="69">
        <v>9.6111923931372534</v>
      </c>
      <c r="F9" s="69">
        <v>10.601573630039793</v>
      </c>
      <c r="G9" s="69">
        <v>8.9865353297720887</v>
      </c>
      <c r="H9" s="69">
        <v>8.6185763985896084</v>
      </c>
      <c r="I9" s="69">
        <v>8.7321544502982213</v>
      </c>
      <c r="J9" s="69">
        <v>7.2268967716697414</v>
      </c>
      <c r="K9" s="69">
        <v>6.6807457617813935</v>
      </c>
      <c r="L9" s="69">
        <v>6.4724215999645152</v>
      </c>
      <c r="M9" s="69">
        <v>6.0715705886789069</v>
      </c>
      <c r="N9" s="69">
        <v>6.1146352834800304</v>
      </c>
      <c r="O9" s="69">
        <v>5.997071260792187</v>
      </c>
      <c r="P9" s="69">
        <v>6.5452219541188965</v>
      </c>
      <c r="Q9" s="69">
        <v>6.6533135077349552</v>
      </c>
      <c r="R9" s="69">
        <v>6.5438503072354557</v>
      </c>
      <c r="S9" s="69">
        <v>6.2634300242886871</v>
      </c>
      <c r="T9" s="69">
        <v>5.8937104416717636</v>
      </c>
      <c r="U9" s="69">
        <v>5.3265910527474558</v>
      </c>
      <c r="V9" s="69">
        <v>4.8630864329614694</v>
      </c>
      <c r="W9" s="69">
        <v>4.8829962767427713</v>
      </c>
      <c r="X9" s="69">
        <v>5.1290835699771975</v>
      </c>
      <c r="Y9" s="69">
        <v>4.2889489773881637</v>
      </c>
      <c r="Z9" s="69">
        <v>3.8326965846819321</v>
      </c>
      <c r="AA9" s="69">
        <v>2.825107773613281</v>
      </c>
      <c r="AB9" s="69">
        <v>3.3639658098747689</v>
      </c>
    </row>
    <row r="10" spans="1:28" s="9" customFormat="1" ht="11.25" customHeight="1">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9"/>
    </row>
    <row r="11" spans="1:28" s="32" customFormat="1" ht="11.25" customHeight="1">
      <c r="A11" s="32" t="s">
        <v>168</v>
      </c>
      <c r="B11" s="68">
        <v>3.4214049429163929</v>
      </c>
      <c r="C11" s="68">
        <v>5.3347291495249269</v>
      </c>
      <c r="D11" s="68">
        <v>5.2298747880811156</v>
      </c>
      <c r="E11" s="68">
        <v>5.3183660495300664</v>
      </c>
      <c r="F11" s="68">
        <v>5.8295405524318085</v>
      </c>
      <c r="G11" s="68">
        <v>5.1167439965059947</v>
      </c>
      <c r="H11" s="68">
        <v>4.2308573348862595</v>
      </c>
      <c r="I11" s="68">
        <v>3.4135006946773343</v>
      </c>
      <c r="J11" s="68">
        <v>4.3884879286930012</v>
      </c>
      <c r="K11" s="68">
        <v>2.9850711324891632</v>
      </c>
      <c r="L11" s="68">
        <v>3.1290634365460703</v>
      </c>
      <c r="M11" s="68">
        <v>2.235815470696485</v>
      </c>
      <c r="N11" s="68">
        <v>2.4391295370645585</v>
      </c>
      <c r="O11" s="68">
        <v>2.9717848652043242</v>
      </c>
      <c r="P11" s="68">
        <v>2.7171245945800573</v>
      </c>
      <c r="Q11" s="68">
        <v>3.6748372376193634</v>
      </c>
      <c r="R11" s="68">
        <v>3.643518181155724</v>
      </c>
      <c r="S11" s="68">
        <v>3.458586400081709</v>
      </c>
      <c r="T11" s="68">
        <v>3.1705565992717393</v>
      </c>
      <c r="U11" s="68">
        <v>3.0968017512947834</v>
      </c>
      <c r="V11" s="68">
        <v>2.116463706615801</v>
      </c>
      <c r="W11" s="68">
        <v>2.4503363738358295</v>
      </c>
      <c r="X11" s="68">
        <v>2.7186234942416476</v>
      </c>
      <c r="Y11" s="68">
        <v>2.2208056174268638</v>
      </c>
      <c r="Z11" s="68">
        <v>1.6838501928008471</v>
      </c>
      <c r="AA11" s="68">
        <v>1.6063529800038261</v>
      </c>
      <c r="AB11" s="68">
        <v>1.6734617181288021</v>
      </c>
    </row>
    <row r="12" spans="1:28" s="106" customFormat="1" ht="11.25" customHeight="1">
      <c r="A12" s="106" t="s">
        <v>553</v>
      </c>
      <c r="B12" s="297">
        <v>2.4278105700802697</v>
      </c>
      <c r="C12" s="297">
        <v>3.6187250929936958</v>
      </c>
      <c r="D12" s="297">
        <v>3.8991616802387488</v>
      </c>
      <c r="E12" s="297">
        <v>4.3316877898683313</v>
      </c>
      <c r="F12" s="297">
        <v>5.0581162682408314</v>
      </c>
      <c r="G12" s="297">
        <v>2.9653704044172158</v>
      </c>
      <c r="H12" s="297">
        <v>3.238322902008349</v>
      </c>
      <c r="I12" s="297">
        <v>3.3597438414434628</v>
      </c>
      <c r="J12" s="297">
        <v>3.463433359212877</v>
      </c>
      <c r="K12" s="297">
        <v>1.9896905604816189</v>
      </c>
      <c r="L12" s="297">
        <v>2.8124687991742592</v>
      </c>
      <c r="M12" s="297">
        <v>1.531048266992548</v>
      </c>
      <c r="N12" s="297">
        <v>2.3372870147207836</v>
      </c>
      <c r="O12" s="297">
        <v>2.309428036184662</v>
      </c>
      <c r="P12" s="297">
        <v>2.2858587366193226</v>
      </c>
      <c r="Q12" s="297">
        <v>2.6654299071897305</v>
      </c>
      <c r="R12" s="297">
        <v>2.1193512665773007</v>
      </c>
      <c r="S12" s="297">
        <v>2.3742066192880547</v>
      </c>
      <c r="T12" s="297">
        <v>1.5753799619545739</v>
      </c>
      <c r="U12" s="297">
        <v>1.5685372344597173</v>
      </c>
      <c r="V12" s="297">
        <v>1.1672576448890974</v>
      </c>
      <c r="W12" s="297">
        <v>0.89412876731576152</v>
      </c>
      <c r="X12" s="297">
        <v>2.012166059034437</v>
      </c>
      <c r="Y12" s="297">
        <v>0.98750802350269096</v>
      </c>
      <c r="Z12" s="297">
        <v>1.0850995337689002</v>
      </c>
      <c r="AA12" s="297">
        <v>1.416642957572724</v>
      </c>
      <c r="AB12" s="297">
        <v>1.2726708965619373</v>
      </c>
    </row>
    <row r="13" spans="1:28" s="32" customFormat="1" ht="11.25" customHeight="1">
      <c r="A13" s="32" t="s">
        <v>169</v>
      </c>
      <c r="B13" s="68">
        <v>5.9558788494830299</v>
      </c>
      <c r="C13" s="68">
        <v>10.590810314664742</v>
      </c>
      <c r="D13" s="68">
        <v>8.1477774027213581</v>
      </c>
      <c r="E13" s="68">
        <v>13.436938527925797</v>
      </c>
      <c r="F13" s="68">
        <v>12.087422281652048</v>
      </c>
      <c r="G13" s="68">
        <v>13.763088883515911</v>
      </c>
      <c r="H13" s="68">
        <v>8.7617462160208532</v>
      </c>
      <c r="I13" s="68">
        <v>12.562363159972723</v>
      </c>
      <c r="J13" s="68">
        <v>7.7736867769587921</v>
      </c>
      <c r="K13" s="68">
        <v>5.5818756497652124</v>
      </c>
      <c r="L13" s="68">
        <v>6.5863593032325154</v>
      </c>
      <c r="M13" s="68">
        <v>7.6084287557106443</v>
      </c>
      <c r="N13" s="68">
        <v>3.4426607636510105</v>
      </c>
      <c r="O13" s="68">
        <v>5.1473338526421264</v>
      </c>
      <c r="P13" s="68">
        <v>6.8395944120513654</v>
      </c>
      <c r="Q13" s="68">
        <v>6.4582795143373808</v>
      </c>
      <c r="R13" s="68">
        <v>3.7083610055726552</v>
      </c>
      <c r="S13" s="68">
        <v>7.0315246689323798</v>
      </c>
      <c r="T13" s="68">
        <v>5.324547829414799</v>
      </c>
      <c r="U13" s="68">
        <v>3.9661030393569625</v>
      </c>
      <c r="V13" s="68">
        <v>6.2424638676334823</v>
      </c>
      <c r="W13" s="68">
        <v>3.7508791122919436</v>
      </c>
      <c r="X13" s="68">
        <v>6.1867788535898782</v>
      </c>
      <c r="Y13" s="68">
        <v>3.36198149076372</v>
      </c>
      <c r="Z13" s="68">
        <v>3.9168660251040981</v>
      </c>
      <c r="AA13" s="68">
        <v>5.3590248956478765</v>
      </c>
      <c r="AB13" s="68">
        <v>2.3624605026134717</v>
      </c>
    </row>
    <row r="14" spans="1:28" s="32" customFormat="1" ht="11.25" customHeight="1">
      <c r="A14" s="32" t="s">
        <v>170</v>
      </c>
      <c r="B14" s="68">
        <v>10.01197432128826</v>
      </c>
      <c r="C14" s="68">
        <v>12.826730907210626</v>
      </c>
      <c r="D14" s="68">
        <v>7.1978982137215937</v>
      </c>
      <c r="E14" s="68">
        <v>10.34113824113148</v>
      </c>
      <c r="F14" s="68">
        <v>11.840718652684094</v>
      </c>
      <c r="G14" s="68">
        <v>13.691342377442927</v>
      </c>
      <c r="H14" s="68">
        <v>5.8407120996191857</v>
      </c>
      <c r="I14" s="68">
        <v>9.3074482854904641</v>
      </c>
      <c r="J14" s="68">
        <v>5.0154514485009587</v>
      </c>
      <c r="K14" s="68">
        <v>8.8532023572613578</v>
      </c>
      <c r="L14" s="68">
        <v>6.9578662543486667</v>
      </c>
      <c r="M14" s="68">
        <v>10.101677266952363</v>
      </c>
      <c r="N14" s="68">
        <v>8.5646435940358945</v>
      </c>
      <c r="O14" s="68">
        <v>4.6825796331198859</v>
      </c>
      <c r="P14" s="68">
        <v>5.8618937824846613</v>
      </c>
      <c r="Q14" s="68">
        <v>4.2963211773482328</v>
      </c>
      <c r="R14" s="68">
        <v>11.663167716351762</v>
      </c>
      <c r="S14" s="68">
        <v>8.4940117217361752</v>
      </c>
      <c r="T14" s="68">
        <v>4.6086488977648052</v>
      </c>
      <c r="U14" s="68">
        <v>3.8303903167732791</v>
      </c>
      <c r="V14" s="68">
        <v>5.7274862063040528</v>
      </c>
      <c r="W14" s="68">
        <v>4.9411058194824005</v>
      </c>
      <c r="X14" s="68">
        <v>2.6396168784644973</v>
      </c>
      <c r="Y14" s="68">
        <v>5.6069735799404912</v>
      </c>
      <c r="Z14" s="68">
        <v>2.9733918595964366</v>
      </c>
      <c r="AA14" s="68">
        <v>2.9548862738145365</v>
      </c>
      <c r="AB14" s="68">
        <v>3.6688765533106107</v>
      </c>
    </row>
    <row r="15" spans="1:28" s="32" customFormat="1" ht="11.25" customHeight="1">
      <c r="A15" s="32" t="s">
        <v>171</v>
      </c>
      <c r="B15" s="68">
        <v>9.9089142116696518</v>
      </c>
      <c r="C15" s="68">
        <v>7.5996889194002328</v>
      </c>
      <c r="D15" s="68">
        <v>8.3421811011679061</v>
      </c>
      <c r="E15" s="68">
        <v>7.3062765954766586</v>
      </c>
      <c r="F15" s="68">
        <v>8.7608196122210931</v>
      </c>
      <c r="G15" s="68">
        <v>7.9402299192825998</v>
      </c>
      <c r="H15" s="68">
        <v>8.3723220881556273</v>
      </c>
      <c r="I15" s="68">
        <v>9.5525488159738217</v>
      </c>
      <c r="J15" s="68">
        <v>5.3500384230032196</v>
      </c>
      <c r="K15" s="68">
        <v>5.7747417607668856</v>
      </c>
      <c r="L15" s="68">
        <v>5.0427069250773817</v>
      </c>
      <c r="M15" s="68">
        <v>2.8869818769712672</v>
      </c>
      <c r="N15" s="68">
        <v>5.3093927985326772</v>
      </c>
      <c r="O15" s="68">
        <v>2.6672421443656935</v>
      </c>
      <c r="P15" s="68">
        <v>7.293591364387825</v>
      </c>
      <c r="Q15" s="68">
        <v>5.1052036611603402</v>
      </c>
      <c r="R15" s="68">
        <v>6.7901339353918759</v>
      </c>
      <c r="S15" s="68">
        <v>5.0793589365273633</v>
      </c>
      <c r="T15" s="68">
        <v>3.8563788120907119</v>
      </c>
      <c r="U15" s="68">
        <v>2.1635135459987018</v>
      </c>
      <c r="V15" s="68">
        <v>3.3629351698162155</v>
      </c>
      <c r="W15" s="68">
        <v>3.8280625696827015</v>
      </c>
      <c r="X15" s="68">
        <v>5.2280250660038163</v>
      </c>
      <c r="Y15" s="68">
        <v>4.962556330922161</v>
      </c>
      <c r="Z15" s="68">
        <v>4.2144104742148318</v>
      </c>
      <c r="AA15" s="68">
        <v>3.0257749475144422</v>
      </c>
      <c r="AB15" s="68">
        <v>3.7116511047961493</v>
      </c>
    </row>
    <row r="16" spans="1:28" s="32" customFormat="1" ht="11.25" customHeight="1">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row>
    <row r="17" spans="1:28" s="32" customFormat="1" ht="11.25" customHeight="1">
      <c r="A17" s="32" t="s">
        <v>172</v>
      </c>
      <c r="B17" s="68">
        <v>11.689440012637233</v>
      </c>
      <c r="C17" s="68">
        <v>11.348877091661098</v>
      </c>
      <c r="D17" s="68">
        <v>9.1079257798268873</v>
      </c>
      <c r="E17" s="68">
        <v>10.617070375563252</v>
      </c>
      <c r="F17" s="68">
        <v>11.45280361537152</v>
      </c>
      <c r="G17" s="68">
        <v>10.456294227818049</v>
      </c>
      <c r="H17" s="68">
        <v>12.245410267164239</v>
      </c>
      <c r="I17" s="68">
        <v>12.849852532644745</v>
      </c>
      <c r="J17" s="68">
        <v>8.8436203952183465</v>
      </c>
      <c r="K17" s="68">
        <v>9.1073022349319679</v>
      </c>
      <c r="L17" s="68">
        <v>5.1578452343027053</v>
      </c>
      <c r="M17" s="68">
        <v>5.1714801993149306</v>
      </c>
      <c r="N17" s="68">
        <v>3.352963410024751</v>
      </c>
      <c r="O17" s="68">
        <v>5.7916411377221779</v>
      </c>
      <c r="P17" s="68">
        <v>7.9446077502704222</v>
      </c>
      <c r="Q17" s="68">
        <v>8.8460752404454759</v>
      </c>
      <c r="R17" s="68">
        <v>9.151251891258724</v>
      </c>
      <c r="S17" s="68">
        <v>7.6226251711279351</v>
      </c>
      <c r="T17" s="68">
        <v>5.1725344506007751</v>
      </c>
      <c r="U17" s="68">
        <v>10.325025736645035</v>
      </c>
      <c r="V17" s="68">
        <v>6.0573204231644047</v>
      </c>
      <c r="W17" s="68">
        <v>8.4454619215235613</v>
      </c>
      <c r="X17" s="68">
        <v>4.7960193039776984</v>
      </c>
      <c r="Y17" s="68">
        <v>2.6845957893606487</v>
      </c>
      <c r="Z17" s="68">
        <v>3.8685410243896632</v>
      </c>
      <c r="AA17" s="68">
        <v>2.6716854773114531</v>
      </c>
      <c r="AB17" s="68">
        <v>3.8473376423514929</v>
      </c>
    </row>
    <row r="18" spans="1:28" s="32" customFormat="1" ht="11.25" customHeight="1">
      <c r="A18" s="32" t="s">
        <v>173</v>
      </c>
      <c r="B18" s="68">
        <v>13.79532338537236</v>
      </c>
      <c r="C18" s="68">
        <v>8.6279788096840431</v>
      </c>
      <c r="D18" s="68">
        <v>9.763605871947437</v>
      </c>
      <c r="E18" s="68">
        <v>15.391017346246587</v>
      </c>
      <c r="F18" s="68">
        <v>20.386320778757455</v>
      </c>
      <c r="G18" s="68">
        <v>11.805578979323371</v>
      </c>
      <c r="H18" s="68">
        <v>13.996819922513605</v>
      </c>
      <c r="I18" s="68">
        <v>11.175619269002743</v>
      </c>
      <c r="J18" s="68">
        <v>9.4628970937773094</v>
      </c>
      <c r="K18" s="68">
        <v>11.618450098756826</v>
      </c>
      <c r="L18" s="68">
        <v>6.6527328872306333</v>
      </c>
      <c r="M18" s="68">
        <v>6.122846567031254</v>
      </c>
      <c r="N18" s="68">
        <v>12.847654744415459</v>
      </c>
      <c r="O18" s="68">
        <v>11.231033592021474</v>
      </c>
      <c r="P18" s="68">
        <v>8.467448306228091</v>
      </c>
      <c r="Q18" s="68">
        <v>10.190275080814542</v>
      </c>
      <c r="R18" s="68">
        <v>6.2294005051477503</v>
      </c>
      <c r="S18" s="68">
        <v>7.3455457740510122</v>
      </c>
      <c r="T18" s="68">
        <v>7.8896352734322166</v>
      </c>
      <c r="U18" s="68">
        <v>3.9262977816417535</v>
      </c>
      <c r="V18" s="68">
        <v>6.1644334605448234</v>
      </c>
      <c r="W18" s="68">
        <v>6.6802126534361346</v>
      </c>
      <c r="X18" s="68">
        <v>10.509605226039483</v>
      </c>
      <c r="Y18" s="68">
        <v>5.4877513390113268</v>
      </c>
      <c r="Z18" s="68">
        <v>6.0056125178803468</v>
      </c>
      <c r="AA18" s="68">
        <v>5.436555398499511</v>
      </c>
      <c r="AB18" s="68">
        <v>1.6246601752466776</v>
      </c>
    </row>
    <row r="19" spans="1:28" s="32" customFormat="1" ht="11.25" customHeight="1">
      <c r="A19" s="32" t="s">
        <v>174</v>
      </c>
      <c r="B19" s="68">
        <v>8.8170092704554612</v>
      </c>
      <c r="C19" s="68">
        <v>16.005593533740214</v>
      </c>
      <c r="D19" s="68">
        <v>5.8983130824584169</v>
      </c>
      <c r="E19" s="68">
        <v>6.7288807768492855</v>
      </c>
      <c r="F19" s="68">
        <v>6.2613748309428798</v>
      </c>
      <c r="G19" s="68">
        <v>9.5395309868852181</v>
      </c>
      <c r="H19" s="68">
        <v>11.575844519871177</v>
      </c>
      <c r="I19" s="68">
        <v>3.7203611230530109</v>
      </c>
      <c r="J19" s="68">
        <v>6.5971764084971634</v>
      </c>
      <c r="K19" s="68">
        <v>6.5558455606682049</v>
      </c>
      <c r="L19" s="68">
        <v>7.806978617096461</v>
      </c>
      <c r="M19" s="68">
        <v>9.0948176075668883</v>
      </c>
      <c r="N19" s="68">
        <v>8.7441705529646896</v>
      </c>
      <c r="O19" s="68">
        <v>10.499613614218998</v>
      </c>
      <c r="P19" s="68">
        <v>6.3424678965416641</v>
      </c>
      <c r="Q19" s="68">
        <v>8.9213266437544334</v>
      </c>
      <c r="R19" s="68">
        <v>8.9477070435497676</v>
      </c>
      <c r="S19" s="68">
        <v>9.3765849625149702</v>
      </c>
      <c r="T19" s="68">
        <v>5.9603382066193813</v>
      </c>
      <c r="U19" s="68">
        <v>5.9702510917030569</v>
      </c>
      <c r="V19" s="68">
        <v>5.5568854084738231</v>
      </c>
      <c r="W19" s="68">
        <v>5.9886386968722194</v>
      </c>
      <c r="X19" s="68">
        <v>5.1318456682946021</v>
      </c>
      <c r="Y19" s="68">
        <v>5.5699087820323312</v>
      </c>
      <c r="Z19" s="68">
        <v>6.848171752147544</v>
      </c>
      <c r="AA19" s="68">
        <v>2.5691970402850095</v>
      </c>
      <c r="AB19" s="68">
        <v>5.5772448410485218</v>
      </c>
    </row>
    <row r="20" spans="1:28" s="32" customFormat="1" ht="11.25" customHeight="1">
      <c r="A20" s="32" t="s">
        <v>175</v>
      </c>
      <c r="B20" s="68">
        <v>5.3434026788258766</v>
      </c>
      <c r="C20" s="68">
        <v>17.80183002812689</v>
      </c>
      <c r="D20" s="68">
        <v>7.1087099468623931</v>
      </c>
      <c r="E20" s="68">
        <v>19.509426600216376</v>
      </c>
      <c r="F20" s="68">
        <v>5.2779732582688244</v>
      </c>
      <c r="G20" s="68">
        <v>10.506408909434755</v>
      </c>
      <c r="H20" s="68">
        <v>6.9707056096753393</v>
      </c>
      <c r="I20" s="68">
        <v>6.9470978498732157</v>
      </c>
      <c r="J20" s="68">
        <v>8.6578587383768255</v>
      </c>
      <c r="K20" s="68">
        <v>13.736971341243539</v>
      </c>
      <c r="L20" s="68">
        <v>5.1617343427391607</v>
      </c>
      <c r="M20" s="68">
        <v>5.1750012937503236</v>
      </c>
      <c r="N20" s="68">
        <v>6.9214929660327735</v>
      </c>
      <c r="O20" s="68">
        <v>5.2044480682823586</v>
      </c>
      <c r="P20" s="68">
        <v>8.7065542940725784</v>
      </c>
      <c r="Q20" s="68">
        <v>10.468829061469474</v>
      </c>
      <c r="R20" s="68">
        <v>12.192572981258273</v>
      </c>
      <c r="S20" s="68">
        <v>6.9709485718269111</v>
      </c>
      <c r="T20" s="68">
        <v>8.6903623881115841</v>
      </c>
      <c r="U20" s="68">
        <v>1.7342744662770331</v>
      </c>
      <c r="V20" s="68">
        <v>5.2184803785137772</v>
      </c>
      <c r="W20" s="68">
        <v>1.7452920746286891</v>
      </c>
      <c r="X20" s="68">
        <v>8.7531949161443929</v>
      </c>
      <c r="Y20" s="68">
        <v>3.5085257174935092</v>
      </c>
      <c r="Z20" s="68">
        <v>5.2428304293878121</v>
      </c>
      <c r="AA20" s="68">
        <v>3.4922907681293545</v>
      </c>
      <c r="AB20" s="68">
        <v>1.7449570740559783</v>
      </c>
    </row>
    <row r="21" spans="1:28" s="32" customFormat="1" ht="11.25" customHeight="1">
      <c r="A21" s="32" t="s">
        <v>176</v>
      </c>
      <c r="B21" s="68">
        <v>16.560788028537551</v>
      </c>
      <c r="C21" s="68">
        <v>6.6552196888019273</v>
      </c>
      <c r="D21" s="68">
        <v>6.0160427807486627</v>
      </c>
      <c r="E21" s="68">
        <v>13.373990263735088</v>
      </c>
      <c r="F21" s="68">
        <v>14.670578821018939</v>
      </c>
      <c r="G21" s="68">
        <v>5.9775245078504824</v>
      </c>
      <c r="H21" s="68">
        <v>7.2766723116003389</v>
      </c>
      <c r="I21" s="68">
        <v>11.899567649042085</v>
      </c>
      <c r="J21" s="68">
        <v>8.5609108809177297</v>
      </c>
      <c r="K21" s="68">
        <v>8.4958435719140475</v>
      </c>
      <c r="L21" s="68">
        <v>7.8566424638430767</v>
      </c>
      <c r="M21" s="68">
        <v>11.186271155212802</v>
      </c>
      <c r="N21" s="68">
        <v>7.2515360071724286</v>
      </c>
      <c r="O21" s="68">
        <v>6.6044091035175079</v>
      </c>
      <c r="P21" s="68">
        <v>5.9751037344398341</v>
      </c>
      <c r="Q21" s="68">
        <v>7.3142188414277358</v>
      </c>
      <c r="R21" s="68">
        <v>5.9993200770579334</v>
      </c>
      <c r="S21" s="68">
        <v>3.3361134278565472</v>
      </c>
      <c r="T21" s="68">
        <v>2.6686414613480642</v>
      </c>
      <c r="U21" s="68">
        <v>5.986629859979379</v>
      </c>
      <c r="V21" s="68">
        <v>4.6451133407655147</v>
      </c>
      <c r="W21" s="68">
        <v>3.3017248210465149</v>
      </c>
      <c r="X21" s="68">
        <v>7.8999341672152736</v>
      </c>
      <c r="Y21" s="68">
        <v>1.9703268772289322</v>
      </c>
      <c r="Z21" s="68">
        <v>3.9320798736491667</v>
      </c>
      <c r="AA21" s="68">
        <v>1.9578794859913722</v>
      </c>
      <c r="AB21" s="68">
        <v>2.6147379705711242</v>
      </c>
    </row>
    <row r="22" spans="1:28" s="32" customFormat="1" ht="10.15" customHeight="1">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row>
    <row r="23" spans="1:28" s="32" customFormat="1" ht="11.25" customHeight="1">
      <c r="A23" s="32" t="s">
        <v>177</v>
      </c>
      <c r="B23" s="68">
        <v>8.1514302848924878</v>
      </c>
      <c r="C23" s="68">
        <v>8.5132400230631404</v>
      </c>
      <c r="D23" s="68">
        <v>10.100524265307104</v>
      </c>
      <c r="E23" s="68">
        <v>7.5441643978467621</v>
      </c>
      <c r="F23" s="68">
        <v>10.113278167133736</v>
      </c>
      <c r="G23" s="68">
        <v>8.2351741131045024</v>
      </c>
      <c r="H23" s="68">
        <v>7.6050917016392683</v>
      </c>
      <c r="I23" s="68">
        <v>6.1655174571565556</v>
      </c>
      <c r="J23" s="68">
        <v>7.3168478653553652</v>
      </c>
      <c r="K23" s="68">
        <v>6.419611098151333</v>
      </c>
      <c r="L23" s="68">
        <v>7.4658348107590777</v>
      </c>
      <c r="M23" s="68">
        <v>5.0252699287847458</v>
      </c>
      <c r="N23" s="68">
        <v>6.6272435234367091</v>
      </c>
      <c r="O23" s="68">
        <v>5.5336095378008006</v>
      </c>
      <c r="P23" s="68">
        <v>7.5637176473100753</v>
      </c>
      <c r="Q23" s="68">
        <v>7.6145008429075354</v>
      </c>
      <c r="R23" s="68">
        <v>5.1030687920068347</v>
      </c>
      <c r="S23" s="68">
        <v>5.0651040529565359</v>
      </c>
      <c r="T23" s="68">
        <v>6.8534922880861142</v>
      </c>
      <c r="U23" s="68">
        <v>6.1158444301454278</v>
      </c>
      <c r="V23" s="68">
        <v>5.0450462776109397</v>
      </c>
      <c r="W23" s="68">
        <v>5.0654284508231324</v>
      </c>
      <c r="X23" s="68">
        <v>5.7530826934765882</v>
      </c>
      <c r="Y23" s="68">
        <v>4.5276507748868502</v>
      </c>
      <c r="Z23" s="68">
        <v>3.4929191218638866</v>
      </c>
      <c r="AA23" s="68">
        <v>2.7345939811586475</v>
      </c>
      <c r="AB23" s="68">
        <v>3.0328836418228269</v>
      </c>
    </row>
    <row r="24" spans="1:28" s="106" customFormat="1" ht="11.25" customHeight="1">
      <c r="A24" s="106" t="s">
        <v>554</v>
      </c>
      <c r="B24" s="297">
        <v>3.4792290028529678</v>
      </c>
      <c r="C24" s="297">
        <v>4.3467677435059286</v>
      </c>
      <c r="D24" s="297">
        <v>6.0648593385837684</v>
      </c>
      <c r="E24" s="297">
        <v>4.7500809672892155</v>
      </c>
      <c r="F24" s="297">
        <v>4.2935407972246553</v>
      </c>
      <c r="G24" s="297">
        <v>5.5582396627431194</v>
      </c>
      <c r="H24" s="297">
        <v>2.9813114363106696</v>
      </c>
      <c r="I24" s="297">
        <v>3.8025384056378968</v>
      </c>
      <c r="J24" s="297">
        <v>5.4751135033145495</v>
      </c>
      <c r="K24" s="297">
        <v>2.4721267706607994</v>
      </c>
      <c r="L24" s="297">
        <v>3.2560165080036958</v>
      </c>
      <c r="M24" s="297">
        <v>2.8225009777949817</v>
      </c>
      <c r="N24" s="297">
        <v>1.1932794501368293</v>
      </c>
      <c r="O24" s="297">
        <v>2.3538273232275682</v>
      </c>
      <c r="P24" s="297">
        <v>3.8823794327067174</v>
      </c>
      <c r="Q24" s="297">
        <v>3.4671525816803364</v>
      </c>
      <c r="R24" s="297">
        <v>2.2866115085157221</v>
      </c>
      <c r="S24" s="297">
        <v>1.506699161145242</v>
      </c>
      <c r="T24" s="297">
        <v>2.9943369602239764</v>
      </c>
      <c r="U24" s="297">
        <v>2.6008575398860083</v>
      </c>
      <c r="V24" s="297">
        <v>4.7922557147649396</v>
      </c>
      <c r="W24" s="297">
        <v>3.2579893137950506</v>
      </c>
      <c r="X24" s="297">
        <v>3.5612408787717991</v>
      </c>
      <c r="Y24" s="297">
        <v>1.3959900186713665</v>
      </c>
      <c r="Z24" s="297">
        <v>1.3609654689036403</v>
      </c>
      <c r="AA24" s="297">
        <v>0.33448955221883647</v>
      </c>
      <c r="AB24" s="297">
        <v>1.3208512886555386</v>
      </c>
    </row>
    <row r="25" spans="1:28" s="32" customFormat="1" ht="11.25" customHeight="1">
      <c r="A25" s="32" t="s">
        <v>178</v>
      </c>
      <c r="B25" s="68">
        <v>14.162948892582364</v>
      </c>
      <c r="C25" s="68">
        <v>13.622291021671826</v>
      </c>
      <c r="D25" s="68">
        <v>11.866910552138703</v>
      </c>
      <c r="E25" s="68">
        <v>15.358685943164778</v>
      </c>
      <c r="F25" s="68">
        <v>24.306759271434775</v>
      </c>
      <c r="G25" s="68">
        <v>7.459024438119541</v>
      </c>
      <c r="H25" s="68">
        <v>7.3679393812482061</v>
      </c>
      <c r="I25" s="68">
        <v>8.806457047462974</v>
      </c>
      <c r="J25" s="68">
        <v>9.4479737875415246</v>
      </c>
      <c r="K25" s="68">
        <v>6.341698157550165</v>
      </c>
      <c r="L25" s="68">
        <v>4.455368347578136</v>
      </c>
      <c r="M25" s="68">
        <v>9.6274901873657708</v>
      </c>
      <c r="N25" s="68">
        <v>7.3712337602506217</v>
      </c>
      <c r="O25" s="68">
        <v>7.7053192387144591</v>
      </c>
      <c r="P25" s="68">
        <v>6.2148813506033918</v>
      </c>
      <c r="Q25" s="68">
        <v>6.1817282657706798</v>
      </c>
      <c r="R25" s="68">
        <v>7.9522000484361275</v>
      </c>
      <c r="S25" s="68">
        <v>6.1030116567522645</v>
      </c>
      <c r="T25" s="68">
        <v>5.3319683494358774</v>
      </c>
      <c r="U25" s="68">
        <v>8.4570172100300223</v>
      </c>
      <c r="V25" s="68">
        <v>5.9468006212657594</v>
      </c>
      <c r="W25" s="68">
        <v>4.846655288566394</v>
      </c>
      <c r="X25" s="68">
        <v>5.1476871441661265</v>
      </c>
      <c r="Y25" s="68">
        <v>5.7907429863883477</v>
      </c>
      <c r="Z25" s="68">
        <v>4.3796849995788767</v>
      </c>
      <c r="AA25" s="68">
        <v>3.0051688904916456</v>
      </c>
      <c r="AB25" s="68">
        <v>2.3200010605719132</v>
      </c>
    </row>
    <row r="26" spans="1:28" s="32" customFormat="1" ht="11.25" customHeight="1">
      <c r="A26" s="32" t="s">
        <v>179</v>
      </c>
      <c r="B26" s="68">
        <v>11.738416544868667</v>
      </c>
      <c r="C26" s="68">
        <v>10.972545124591825</v>
      </c>
      <c r="D26" s="68">
        <v>10.486250258613603</v>
      </c>
      <c r="E26" s="68">
        <v>9.7254738349516607</v>
      </c>
      <c r="F26" s="68">
        <v>9.1527808733429801</v>
      </c>
      <c r="G26" s="68">
        <v>8.3258574072031148</v>
      </c>
      <c r="H26" s="68">
        <v>7.389216991608059</v>
      </c>
      <c r="I26" s="68">
        <v>9.7551257346399698</v>
      </c>
      <c r="J26" s="68">
        <v>6.3521422770585891</v>
      </c>
      <c r="K26" s="68">
        <v>5.8211551608601768</v>
      </c>
      <c r="L26" s="68">
        <v>5.261379250334401</v>
      </c>
      <c r="M26" s="68">
        <v>5.5891728966864962</v>
      </c>
      <c r="N26" s="68">
        <v>6.2600505785161795</v>
      </c>
      <c r="O26" s="68">
        <v>6.1200415893815263</v>
      </c>
      <c r="P26" s="68">
        <v>6.5828849022878213</v>
      </c>
      <c r="Q26" s="68">
        <v>6.0215128582716515</v>
      </c>
      <c r="R26" s="68">
        <v>5.9965739574123313</v>
      </c>
      <c r="S26" s="68">
        <v>7.1607115625600866</v>
      </c>
      <c r="T26" s="68">
        <v>5.412569835352266</v>
      </c>
      <c r="U26" s="68">
        <v>5.1251893198939484</v>
      </c>
      <c r="V26" s="68">
        <v>4.4489369984723135</v>
      </c>
      <c r="W26" s="68">
        <v>3.9654576138086335</v>
      </c>
      <c r="X26" s="68">
        <v>4.3301290378453281</v>
      </c>
      <c r="Y26" s="68">
        <v>4.4283853080294966</v>
      </c>
      <c r="Z26" s="68">
        <v>3.5043945107164385</v>
      </c>
      <c r="AA26" s="68">
        <v>2.2147735520601506</v>
      </c>
      <c r="AB26" s="68">
        <v>4.4008439561323875</v>
      </c>
    </row>
    <row r="27" spans="1:28" s="106" customFormat="1" ht="11.25" customHeight="1">
      <c r="A27" s="106" t="s">
        <v>555</v>
      </c>
      <c r="B27" s="297">
        <v>4.9354281483918729</v>
      </c>
      <c r="C27" s="297">
        <v>5.8229045113534994</v>
      </c>
      <c r="D27" s="297">
        <v>4.4030302117394058</v>
      </c>
      <c r="E27" s="297">
        <v>5.1072167293848354</v>
      </c>
      <c r="F27" s="297">
        <v>3.9366432011856243</v>
      </c>
      <c r="G27" s="297">
        <v>4.3875651784353478</v>
      </c>
      <c r="H27" s="297">
        <v>3.4713222497870921</v>
      </c>
      <c r="I27" s="297">
        <v>9.6816355509657424</v>
      </c>
      <c r="J27" s="297">
        <v>1.6006841781515757</v>
      </c>
      <c r="K27" s="297">
        <v>2.9242857432072218</v>
      </c>
      <c r="L27" s="297">
        <v>2.4488578304455362</v>
      </c>
      <c r="M27" s="297">
        <v>1.5417958838455033</v>
      </c>
      <c r="N27" s="297">
        <v>3.0660671775318598</v>
      </c>
      <c r="O27" s="297">
        <v>5.2220116494376549</v>
      </c>
      <c r="P27" s="297">
        <v>3.4596838713862521</v>
      </c>
      <c r="Q27" s="297">
        <v>2.5696481723377373</v>
      </c>
      <c r="R27" s="297">
        <v>2.7585211780158594</v>
      </c>
      <c r="S27" s="297">
        <v>2.1056133546421405</v>
      </c>
      <c r="T27" s="297">
        <v>2.3009904718076371</v>
      </c>
      <c r="U27" s="297">
        <v>2.4926777590826945</v>
      </c>
      <c r="V27" s="297">
        <v>1.855892044821855</v>
      </c>
      <c r="W27" s="297">
        <v>1.837646016289711</v>
      </c>
      <c r="X27" s="297">
        <v>2.2289676637582017</v>
      </c>
      <c r="Y27" s="297">
        <v>2.5989760034546388</v>
      </c>
      <c r="Z27" s="297">
        <v>1.7739932588256164</v>
      </c>
      <c r="AA27" s="297">
        <v>0.77858729228750889</v>
      </c>
      <c r="AB27" s="297">
        <v>1.9216947810613136</v>
      </c>
    </row>
    <row r="28" spans="1:28" s="32" customFormat="1" ht="11.25" customHeight="1">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row>
    <row r="29" spans="1:28" s="32" customFormat="1" ht="11.25" customHeight="1">
      <c r="A29" s="32" t="s">
        <v>180</v>
      </c>
      <c r="B29" s="68">
        <v>9.671075960928853</v>
      </c>
      <c r="C29" s="68">
        <v>14.702665485672073</v>
      </c>
      <c r="D29" s="68">
        <v>16.105826014130177</v>
      </c>
      <c r="E29" s="68">
        <v>12.825354300412549</v>
      </c>
      <c r="F29" s="68">
        <v>14.873837981407702</v>
      </c>
      <c r="G29" s="68">
        <v>9.536929108826957</v>
      </c>
      <c r="H29" s="68">
        <v>13.019596251763803</v>
      </c>
      <c r="I29" s="68">
        <v>13.699063194832291</v>
      </c>
      <c r="J29" s="68">
        <v>10.167589930579902</v>
      </c>
      <c r="K29" s="68">
        <v>7.0053030143818873</v>
      </c>
      <c r="L29" s="68">
        <v>10.915070190943309</v>
      </c>
      <c r="M29" s="68">
        <v>7.0885035105813632</v>
      </c>
      <c r="N29" s="68">
        <v>9.2798149747660421</v>
      </c>
      <c r="O29" s="68">
        <v>7.1861537190142037</v>
      </c>
      <c r="P29" s="68">
        <v>10.122921185827911</v>
      </c>
      <c r="Q29" s="68">
        <v>10.908971902124705</v>
      </c>
      <c r="R29" s="68">
        <v>9.856424746197062</v>
      </c>
      <c r="S29" s="68">
        <v>11.703648978308019</v>
      </c>
      <c r="T29" s="68">
        <v>8.4075697371355052</v>
      </c>
      <c r="U29" s="68">
        <v>5.8490862630553435</v>
      </c>
      <c r="V29" s="68">
        <v>12.807002136939785</v>
      </c>
      <c r="W29" s="68">
        <v>7.6785537992387258</v>
      </c>
      <c r="X29" s="68">
        <v>8.7646899856112999</v>
      </c>
      <c r="Y29" s="68">
        <v>8.0475831644560198</v>
      </c>
      <c r="Z29" s="68">
        <v>5.8552937344697487</v>
      </c>
      <c r="AA29" s="68">
        <v>5.8551223171646569</v>
      </c>
      <c r="AB29" s="68">
        <v>3.299894403379092</v>
      </c>
    </row>
    <row r="30" spans="1:28" s="32" customFormat="1" ht="11.25" customHeight="1">
      <c r="A30" s="32" t="s">
        <v>181</v>
      </c>
      <c r="B30" s="68">
        <v>9.9921912875493604</v>
      </c>
      <c r="C30" s="68">
        <v>13.352125213263111</v>
      </c>
      <c r="D30" s="68">
        <v>11.880849926301602</v>
      </c>
      <c r="E30" s="68">
        <v>11.109835537401262</v>
      </c>
      <c r="F30" s="68">
        <v>10.312201912913455</v>
      </c>
      <c r="G30" s="68">
        <v>13.57733392535402</v>
      </c>
      <c r="H30" s="68">
        <v>8.4061869535978477</v>
      </c>
      <c r="I30" s="68">
        <v>6.1970290713569671</v>
      </c>
      <c r="J30" s="68">
        <v>8.7104220199468667</v>
      </c>
      <c r="K30" s="68">
        <v>9.0308783793546894</v>
      </c>
      <c r="L30" s="68">
        <v>7.9589894977515856</v>
      </c>
      <c r="M30" s="68">
        <v>10.150260100415073</v>
      </c>
      <c r="N30" s="68">
        <v>6.5415771742567133</v>
      </c>
      <c r="O30" s="68">
        <v>8.7404947120006984</v>
      </c>
      <c r="P30" s="68">
        <v>10.956022525582313</v>
      </c>
      <c r="Q30" s="68">
        <v>10.233357089340862</v>
      </c>
      <c r="R30" s="68">
        <v>9.8851492108355874</v>
      </c>
      <c r="S30" s="68">
        <v>8.4122130703846203</v>
      </c>
      <c r="T30" s="68">
        <v>7.6660521656597371</v>
      </c>
      <c r="U30" s="68">
        <v>5.1109813084112146</v>
      </c>
      <c r="V30" s="68">
        <v>5.8368384764392367</v>
      </c>
      <c r="W30" s="68">
        <v>6.1811438752136132</v>
      </c>
      <c r="X30" s="68">
        <v>4.7090018002876111</v>
      </c>
      <c r="Y30" s="68">
        <v>4.3207120533463916</v>
      </c>
      <c r="Z30" s="68">
        <v>6.4543426969112385</v>
      </c>
      <c r="AA30" s="68">
        <v>1.4273989223138137</v>
      </c>
      <c r="AB30" s="68">
        <v>4.6169363431022967</v>
      </c>
    </row>
    <row r="31" spans="1:28" ht="11.25" customHeight="1">
      <c r="A31" s="2" t="s">
        <v>182</v>
      </c>
      <c r="B31" s="68">
        <v>12.953317030471696</v>
      </c>
      <c r="C31" s="68">
        <v>7.0748320709998707</v>
      </c>
      <c r="D31" s="68">
        <v>10.226034697722348</v>
      </c>
      <c r="E31" s="68">
        <v>10.202199751223283</v>
      </c>
      <c r="F31" s="68">
        <v>10.136057073798293</v>
      </c>
      <c r="G31" s="68">
        <v>11.605999528022686</v>
      </c>
      <c r="H31" s="68">
        <v>9.2507651153647501</v>
      </c>
      <c r="I31" s="68">
        <v>9.9963090551181111</v>
      </c>
      <c r="J31" s="68">
        <v>8.4313154385050506</v>
      </c>
      <c r="K31" s="68">
        <v>8.0228306838890102</v>
      </c>
      <c r="L31" s="68">
        <v>7.2768775301511672</v>
      </c>
      <c r="M31" s="68">
        <v>6.5387884778854328</v>
      </c>
      <c r="N31" s="68">
        <v>6.5753594207495132</v>
      </c>
      <c r="O31" s="68">
        <v>10.478885046631039</v>
      </c>
      <c r="P31" s="68">
        <v>7.7851000969244959</v>
      </c>
      <c r="Q31" s="68">
        <v>6.2283710084900479</v>
      </c>
      <c r="R31" s="68">
        <v>8.5285532084804831</v>
      </c>
      <c r="S31" s="68">
        <v>6.5659374613768389</v>
      </c>
      <c r="T31" s="68">
        <v>5.7662589280909069</v>
      </c>
      <c r="U31" s="68">
        <v>8.0458228769563807</v>
      </c>
      <c r="V31" s="68">
        <v>5.3559609933012231</v>
      </c>
      <c r="W31" s="68">
        <v>9.2559429190024503</v>
      </c>
      <c r="X31" s="68">
        <v>3.2103630519316355</v>
      </c>
      <c r="Y31" s="68">
        <v>2.4002496259610999</v>
      </c>
      <c r="Z31" s="68">
        <v>6.3655496453195308</v>
      </c>
      <c r="AA31" s="68">
        <v>1.9781924069062653</v>
      </c>
      <c r="AB31" s="68">
        <v>3.5397255532787693</v>
      </c>
    </row>
    <row r="32" spans="1:28" ht="11.25" customHeight="1">
      <c r="A32" s="2" t="s">
        <v>183</v>
      </c>
      <c r="B32" s="68">
        <v>10.215584049598421</v>
      </c>
      <c r="C32" s="68">
        <v>12.712268398360118</v>
      </c>
      <c r="D32" s="68">
        <v>14.117813150742951</v>
      </c>
      <c r="E32" s="68">
        <v>13.361133868013093</v>
      </c>
      <c r="F32" s="68">
        <v>11.511614521378464</v>
      </c>
      <c r="G32" s="68">
        <v>8.6485140123224031</v>
      </c>
      <c r="H32" s="68">
        <v>17.907076049974517</v>
      </c>
      <c r="I32" s="68">
        <v>14.815070027046117</v>
      </c>
      <c r="J32" s="68">
        <v>8.6054076381598197</v>
      </c>
      <c r="K32" s="68">
        <v>9.2718825012104951</v>
      </c>
      <c r="L32" s="68">
        <v>13.105436686945605</v>
      </c>
      <c r="M32" s="68">
        <v>10.757501622300648</v>
      </c>
      <c r="N32" s="68">
        <v>8.4142031749593311</v>
      </c>
      <c r="O32" s="68">
        <v>6.7162015991629493</v>
      </c>
      <c r="P32" s="68">
        <v>9.9795063708455842</v>
      </c>
      <c r="Q32" s="68">
        <v>4.6719063893710535</v>
      </c>
      <c r="R32" s="68">
        <v>6.1369625645283561</v>
      </c>
      <c r="S32" s="68">
        <v>7.2297170288754895</v>
      </c>
      <c r="T32" s="68">
        <v>7.9560248806596272</v>
      </c>
      <c r="U32" s="68">
        <v>10.505647691293355</v>
      </c>
      <c r="V32" s="68">
        <v>6.8901742488803466</v>
      </c>
      <c r="W32" s="68">
        <v>8.3420683251665686</v>
      </c>
      <c r="X32" s="68">
        <v>6.5307781059292207</v>
      </c>
      <c r="Y32" s="68">
        <v>5.7998963268531574</v>
      </c>
      <c r="Z32" s="68">
        <v>5.0641336352521575</v>
      </c>
      <c r="AA32" s="68">
        <v>5.4142437925694917</v>
      </c>
      <c r="AB32" s="68">
        <v>3.6157865239636253</v>
      </c>
    </row>
    <row r="33" spans="1:28" ht="11.25" customHeight="1">
      <c r="A33" s="2" t="s">
        <v>184</v>
      </c>
      <c r="B33" s="68">
        <v>17.637721206420132</v>
      </c>
      <c r="C33" s="68">
        <v>11.470640374568548</v>
      </c>
      <c r="D33" s="68">
        <v>11.85052996267083</v>
      </c>
      <c r="E33" s="68">
        <v>14.982369583699182</v>
      </c>
      <c r="F33" s="68">
        <v>12.490328669120785</v>
      </c>
      <c r="G33" s="68">
        <v>12.789757132882119</v>
      </c>
      <c r="H33" s="68">
        <v>15.898306139165477</v>
      </c>
      <c r="I33" s="68">
        <v>15.560704035409247</v>
      </c>
      <c r="J33" s="68">
        <v>11.049265914395813</v>
      </c>
      <c r="K33" s="68">
        <v>10.357184779081249</v>
      </c>
      <c r="L33" s="68">
        <v>11.438118048310452</v>
      </c>
      <c r="M33" s="68">
        <v>12.204094299293208</v>
      </c>
      <c r="N33" s="68">
        <v>8.0804957911156698</v>
      </c>
      <c r="O33" s="68">
        <v>7.7951712457392306</v>
      </c>
      <c r="P33" s="68">
        <v>6.0559210877859195</v>
      </c>
      <c r="Q33" s="68">
        <v>10.384513467639708</v>
      </c>
      <c r="R33" s="68">
        <v>6.4708398790671922</v>
      </c>
      <c r="S33" s="68">
        <v>5.4149278731607291</v>
      </c>
      <c r="T33" s="68">
        <v>10.113195553083441</v>
      </c>
      <c r="U33" s="68">
        <v>4.3384104787074431</v>
      </c>
      <c r="V33" s="68">
        <v>5.4349007587121463</v>
      </c>
      <c r="W33" s="68">
        <v>7.6182736991797659</v>
      </c>
      <c r="X33" s="68">
        <v>8.346760731031079</v>
      </c>
      <c r="Y33" s="68">
        <v>5.4365948069646404</v>
      </c>
      <c r="Z33" s="68">
        <v>5.4304539859532257</v>
      </c>
      <c r="AA33" s="68">
        <v>5.0631446468094952</v>
      </c>
      <c r="AB33" s="68">
        <v>3.6214826349907652</v>
      </c>
    </row>
    <row r="34" spans="1:28" ht="11.25" customHeight="1">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row r="35" spans="1:28" ht="11.25" customHeight="1">
      <c r="A35" s="2" t="s">
        <v>185</v>
      </c>
      <c r="B35" s="68">
        <v>12.961565147113765</v>
      </c>
      <c r="C35" s="68">
        <v>15.320446284600271</v>
      </c>
      <c r="D35" s="68">
        <v>11.139621713811595</v>
      </c>
      <c r="E35" s="68">
        <v>14.232739917834778</v>
      </c>
      <c r="F35" s="68">
        <v>15.739688584502932</v>
      </c>
      <c r="G35" s="68">
        <v>12.636173919702859</v>
      </c>
      <c r="H35" s="68">
        <v>13.778322106552357</v>
      </c>
      <c r="I35" s="68">
        <v>12.268574429990529</v>
      </c>
      <c r="J35" s="68">
        <v>8.8269044046252976</v>
      </c>
      <c r="K35" s="68">
        <v>9.988666705084615</v>
      </c>
      <c r="L35" s="68">
        <v>8.1303960664369512</v>
      </c>
      <c r="M35" s="68">
        <v>6.2357017307969613</v>
      </c>
      <c r="N35" s="68">
        <v>9.4356683991602264</v>
      </c>
      <c r="O35" s="68">
        <v>6.7491384923218627</v>
      </c>
      <c r="P35" s="68">
        <v>11.231493106671106</v>
      </c>
      <c r="Q35" s="68">
        <v>8.9103818098605529</v>
      </c>
      <c r="R35" s="68">
        <v>10.60886738099707</v>
      </c>
      <c r="S35" s="68">
        <v>5.320912413688661</v>
      </c>
      <c r="T35" s="68">
        <v>9.0125151062042974</v>
      </c>
      <c r="U35" s="68">
        <v>4.0950879420135546</v>
      </c>
      <c r="V35" s="68">
        <v>2.8719598253848426</v>
      </c>
      <c r="W35" s="68">
        <v>7.3777143840838111</v>
      </c>
      <c r="X35" s="68">
        <v>7.8045093633574174</v>
      </c>
      <c r="Y35" s="68">
        <v>6.9851913942442021</v>
      </c>
      <c r="Z35" s="68">
        <v>5.3488697426782199</v>
      </c>
      <c r="AA35" s="68">
        <v>3.2972694487377638</v>
      </c>
      <c r="AB35" s="68">
        <v>3.3036691375358758</v>
      </c>
    </row>
    <row r="36" spans="1:28" ht="11.25" customHeight="1">
      <c r="A36" s="2" t="s">
        <v>186</v>
      </c>
      <c r="B36" s="68">
        <v>19.375512333258811</v>
      </c>
      <c r="C36" s="68">
        <v>8.2370472432100517</v>
      </c>
      <c r="D36" s="68">
        <v>8.2465570624264366</v>
      </c>
      <c r="E36" s="68">
        <v>14.166840645411435</v>
      </c>
      <c r="F36" s="68">
        <v>19.289407889367826</v>
      </c>
      <c r="G36" s="68">
        <v>14.735570192888614</v>
      </c>
      <c r="H36" s="68">
        <v>16.17540015734253</v>
      </c>
      <c r="I36" s="68">
        <v>24.280774041645206</v>
      </c>
      <c r="J36" s="68">
        <v>13.963093339604477</v>
      </c>
      <c r="K36" s="68">
        <v>12.47239565373695</v>
      </c>
      <c r="L36" s="68">
        <v>12.538352607977343</v>
      </c>
      <c r="M36" s="68">
        <v>14.863147568760636</v>
      </c>
      <c r="N36" s="68">
        <v>7.5107215550197903</v>
      </c>
      <c r="O36" s="68">
        <v>9.8659745306072892</v>
      </c>
      <c r="P36" s="68">
        <v>7.6508167246853604</v>
      </c>
      <c r="Q36" s="68">
        <v>13.892533535032339</v>
      </c>
      <c r="R36" s="68">
        <v>12.443034233897937</v>
      </c>
      <c r="S36" s="68">
        <v>6.2525889626173337</v>
      </c>
      <c r="T36" s="68">
        <v>14.88503270790082</v>
      </c>
      <c r="U36" s="68">
        <v>7.0630336514314411</v>
      </c>
      <c r="V36" s="68">
        <v>12.595648203545675</v>
      </c>
      <c r="W36" s="68">
        <v>8.660053534876397</v>
      </c>
      <c r="X36" s="68">
        <v>7.0901313249879863</v>
      </c>
      <c r="Y36" s="68">
        <v>4.7282441665287598</v>
      </c>
      <c r="Z36" s="68">
        <v>5.5263448754993449</v>
      </c>
      <c r="AA36" s="68">
        <v>7.1038984616113217</v>
      </c>
      <c r="AB36" s="68">
        <v>4.7506314380953132</v>
      </c>
    </row>
    <row r="37" spans="1:28" ht="11.25" customHeight="1">
      <c r="A37" s="2" t="s">
        <v>187</v>
      </c>
      <c r="B37" s="68">
        <v>12.232166520560233</v>
      </c>
      <c r="C37" s="68">
        <v>12.234710689874554</v>
      </c>
      <c r="D37" s="68">
        <v>13.83784487775892</v>
      </c>
      <c r="E37" s="68">
        <v>8.0801224946570187</v>
      </c>
      <c r="F37" s="68">
        <v>13.192928590275612</v>
      </c>
      <c r="G37" s="68">
        <v>11.509398018796038</v>
      </c>
      <c r="H37" s="68">
        <v>7.4851773790060472</v>
      </c>
      <c r="I37" s="68">
        <v>6.6409622363635652</v>
      </c>
      <c r="J37" s="68">
        <v>10.845524865302455</v>
      </c>
      <c r="K37" s="68">
        <v>10.393609854681936</v>
      </c>
      <c r="L37" s="68">
        <v>8.0622869252741172</v>
      </c>
      <c r="M37" s="68">
        <v>5.3867908193693603</v>
      </c>
      <c r="N37" s="68">
        <v>6.9454358839803518</v>
      </c>
      <c r="O37" s="68">
        <v>5.818396217266673</v>
      </c>
      <c r="P37" s="68">
        <v>7.7908924467297727</v>
      </c>
      <c r="Q37" s="68">
        <v>5.8676263495540608</v>
      </c>
      <c r="R37" s="68">
        <v>7.4563021450603957</v>
      </c>
      <c r="S37" s="68">
        <v>8.2278728989538852</v>
      </c>
      <c r="T37" s="68">
        <v>12.111456656612855</v>
      </c>
      <c r="U37" s="68">
        <v>8.5644768856447691</v>
      </c>
      <c r="V37" s="68">
        <v>6.9861673885706299</v>
      </c>
      <c r="W37" s="68">
        <v>5.8234108882254514</v>
      </c>
      <c r="X37" s="68">
        <v>5.0467209900890166</v>
      </c>
      <c r="Y37" s="68">
        <v>5.0424340216902239</v>
      </c>
      <c r="Z37" s="68">
        <v>7.3487321503163825</v>
      </c>
      <c r="AA37" s="68">
        <v>1.9283725307189745</v>
      </c>
      <c r="AB37" s="68">
        <v>6.1617379181798224</v>
      </c>
    </row>
    <row r="38" spans="1:28" ht="11.25" customHeight="1">
      <c r="A38" s="1" t="s">
        <v>188</v>
      </c>
      <c r="B38" s="103">
        <v>9.9123141441097982</v>
      </c>
      <c r="C38" s="103">
        <v>15.706465317442987</v>
      </c>
      <c r="D38" s="103">
        <v>9.5846767855294388</v>
      </c>
      <c r="E38" s="103">
        <v>9.5589134956564301</v>
      </c>
      <c r="F38" s="103">
        <v>13.31618715710818</v>
      </c>
      <c r="G38" s="103">
        <v>9.8583805714069044</v>
      </c>
      <c r="H38" s="103">
        <v>10.195065588255284</v>
      </c>
      <c r="I38" s="103">
        <v>10.146980897368925</v>
      </c>
      <c r="J38" s="103">
        <v>7.8624593772932174</v>
      </c>
      <c r="K38" s="103">
        <v>7.4725011956001914</v>
      </c>
      <c r="L38" s="103">
        <v>8.2703346854077466</v>
      </c>
      <c r="M38" s="103">
        <v>8.323244552058112</v>
      </c>
      <c r="N38" s="103">
        <v>10.292889900387699</v>
      </c>
      <c r="O38" s="103">
        <v>12.285342434724521</v>
      </c>
      <c r="P38" s="103">
        <v>5.8118359977372585</v>
      </c>
      <c r="Q38" s="103">
        <v>9.366292275150446</v>
      </c>
      <c r="R38" s="103">
        <v>10.599333419698272</v>
      </c>
      <c r="S38" s="103">
        <v>12.222432500630836</v>
      </c>
      <c r="T38" s="103">
        <v>5.9318079359681102</v>
      </c>
      <c r="U38" s="103">
        <v>7.9181265712532412</v>
      </c>
      <c r="V38" s="103">
        <v>5.5612933979502666</v>
      </c>
      <c r="W38" s="103">
        <v>5.1610649261967714</v>
      </c>
      <c r="X38" s="103">
        <v>10.774056072976274</v>
      </c>
      <c r="Y38" s="103">
        <v>8.4108668399572242</v>
      </c>
      <c r="Z38" s="103">
        <v>2.8110304836177158</v>
      </c>
      <c r="AA38" s="103">
        <v>4.0223805252424487</v>
      </c>
      <c r="AB38" s="103">
        <v>8.0468325655313926</v>
      </c>
    </row>
    <row r="39" spans="1:28" ht="11.25" customHeight="1">
      <c r="B39" s="23"/>
      <c r="C39" s="23"/>
      <c r="D39" s="23"/>
      <c r="E39" s="23"/>
      <c r="F39" s="23"/>
      <c r="G39" s="23"/>
      <c r="H39" s="23"/>
      <c r="I39" s="23"/>
      <c r="J39" s="23"/>
      <c r="K39" s="23"/>
      <c r="L39" s="23"/>
      <c r="M39" s="23"/>
    </row>
    <row r="40" spans="1:28" ht="11.25" customHeight="1">
      <c r="A40" s="2" t="s">
        <v>386</v>
      </c>
    </row>
    <row r="41" spans="1:28" ht="11.25" customHeight="1">
      <c r="A41" s="27" t="s">
        <v>387</v>
      </c>
    </row>
    <row r="42" spans="1:28" ht="11.25" customHeight="1">
      <c r="A42" s="32"/>
    </row>
    <row r="43" spans="1:28" ht="11.25" customHeight="1">
      <c r="A43" s="32"/>
    </row>
    <row r="44" spans="1:28" ht="11.25" customHeight="1">
      <c r="A44" s="32"/>
    </row>
    <row r="45" spans="1:28" ht="11.25" customHeight="1">
      <c r="A45" s="32"/>
    </row>
    <row r="46" spans="1:28" ht="11.25" customHeight="1">
      <c r="A46" s="32"/>
    </row>
    <row r="56" spans="1:1" s="4" customFormat="1" ht="11.25" customHeight="1">
      <c r="A56" s="9"/>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54" max="16383" man="1"/>
  </rowBreaks>
  <drawing r:id="rId2"/>
</worksheet>
</file>

<file path=xl/worksheets/sheet26.xml><?xml version="1.0" encoding="utf-8"?>
<worksheet xmlns="http://schemas.openxmlformats.org/spreadsheetml/2006/main" xmlns:r="http://schemas.openxmlformats.org/officeDocument/2006/relationships">
  <sheetPr codeName="Blad25"/>
  <dimension ref="A1:Q42"/>
  <sheetViews>
    <sheetView zoomScaleNormal="100" workbookViewId="0">
      <pane ySplit="9" topLeftCell="A10" activePane="bottomLeft" state="frozen"/>
      <selection pane="bottomLeft" activeCell="L52" sqref="L52"/>
    </sheetView>
  </sheetViews>
  <sheetFormatPr defaultColWidth="9.140625" defaultRowHeight="11.25"/>
  <cols>
    <col min="1" max="1" width="11.42578125" style="2" customWidth="1"/>
    <col min="2" max="2" width="9.140625" style="2" customWidth="1"/>
    <col min="3" max="3" width="2.85546875" style="2" customWidth="1"/>
    <col min="4" max="4" width="8.140625" style="2" customWidth="1"/>
    <col min="5" max="5" width="7.28515625" style="2" customWidth="1"/>
    <col min="6" max="6" width="2.85546875" style="2" customWidth="1"/>
    <col min="7" max="7" width="7.85546875" style="2" customWidth="1"/>
    <col min="8" max="8" width="15.5703125" style="2" customWidth="1"/>
    <col min="9" max="9" width="7.28515625" style="2" customWidth="1"/>
    <col min="10" max="10" width="2.85546875" style="2" customWidth="1"/>
    <col min="11" max="11" width="15" style="2" customWidth="1"/>
    <col min="12" max="12" width="13.42578125" style="2" customWidth="1"/>
    <col min="13" max="13" width="2.85546875" style="2" customWidth="1"/>
    <col min="14" max="16" width="10" style="2" customWidth="1"/>
    <col min="17" max="16384" width="9.140625" style="2"/>
  </cols>
  <sheetData>
    <row r="1" spans="1:16" s="4" customFormat="1" ht="11.25" customHeight="1">
      <c r="A1" s="5" t="s">
        <v>625</v>
      </c>
      <c r="B1" s="5"/>
      <c r="C1" s="5"/>
      <c r="F1" s="5"/>
      <c r="J1" s="5"/>
      <c r="M1" s="5"/>
    </row>
    <row r="2" spans="1:16" s="4" customFormat="1" ht="11.25" hidden="1" customHeight="1">
      <c r="A2" s="5" t="s">
        <v>317</v>
      </c>
      <c r="B2" s="5"/>
      <c r="C2" s="5"/>
      <c r="F2" s="5"/>
      <c r="J2" s="5"/>
      <c r="M2" s="5"/>
    </row>
    <row r="3" spans="1:16" s="4" customFormat="1" ht="11.25" customHeight="1">
      <c r="A3" s="18" t="s">
        <v>626</v>
      </c>
      <c r="B3" s="18"/>
      <c r="C3" s="18"/>
      <c r="F3" s="18"/>
      <c r="J3" s="18"/>
      <c r="M3" s="18"/>
    </row>
    <row r="4" spans="1:16" s="4" customFormat="1" ht="11.25" hidden="1" customHeight="1">
      <c r="A4" s="18" t="s">
        <v>317</v>
      </c>
      <c r="B4" s="18"/>
      <c r="C4" s="18"/>
      <c r="F4" s="18"/>
      <c r="J4" s="18"/>
      <c r="M4" s="18"/>
    </row>
    <row r="5" spans="1:16" s="4" customFormat="1" ht="11.25" customHeight="1">
      <c r="A5" s="6"/>
      <c r="B5" s="6"/>
      <c r="C5" s="6"/>
      <c r="D5" s="6"/>
      <c r="E5" s="6"/>
      <c r="F5" s="6"/>
      <c r="G5" s="6"/>
      <c r="H5" s="6"/>
      <c r="I5" s="6"/>
      <c r="J5" s="6"/>
      <c r="K5" s="6"/>
      <c r="L5" s="6"/>
      <c r="M5" s="6"/>
      <c r="N5" s="6"/>
      <c r="O5" s="6"/>
      <c r="P5" s="6"/>
    </row>
    <row r="6" spans="1:16" s="4" customFormat="1">
      <c r="A6" s="4" t="s">
        <v>33</v>
      </c>
      <c r="B6" s="4" t="s">
        <v>301</v>
      </c>
      <c r="G6" s="5"/>
      <c r="H6" s="5"/>
      <c r="K6" s="218"/>
      <c r="L6" s="9"/>
      <c r="M6" s="9"/>
      <c r="N6" s="5"/>
      <c r="O6" s="5"/>
    </row>
    <row r="7" spans="1:16" s="4" customFormat="1">
      <c r="A7" s="18" t="s">
        <v>37</v>
      </c>
      <c r="B7" s="20" t="s">
        <v>302</v>
      </c>
      <c r="C7" s="20"/>
      <c r="D7" s="6"/>
      <c r="E7" s="6"/>
      <c r="F7" s="20"/>
      <c r="G7" s="6"/>
      <c r="H7" s="20"/>
      <c r="I7" s="6"/>
      <c r="J7" s="20"/>
      <c r="K7" s="6"/>
      <c r="L7" s="6"/>
      <c r="M7" s="20"/>
      <c r="N7" s="6"/>
      <c r="O7" s="6"/>
      <c r="P7" s="6"/>
    </row>
    <row r="8" spans="1:16" s="4" customFormat="1">
      <c r="B8" s="4" t="s">
        <v>232</v>
      </c>
      <c r="D8" s="4" t="s">
        <v>324</v>
      </c>
      <c r="E8" s="4" t="s">
        <v>325</v>
      </c>
      <c r="G8" s="4" t="s">
        <v>330</v>
      </c>
      <c r="H8" s="4" t="s">
        <v>369</v>
      </c>
      <c r="I8" s="4" t="s">
        <v>329</v>
      </c>
      <c r="K8" s="4" t="s">
        <v>379</v>
      </c>
      <c r="L8" s="4" t="s">
        <v>380</v>
      </c>
      <c r="N8" s="4" t="s">
        <v>468</v>
      </c>
      <c r="O8" s="4" t="s">
        <v>568</v>
      </c>
      <c r="P8" s="4" t="s">
        <v>469</v>
      </c>
    </row>
    <row r="9" spans="1:16" s="18" customFormat="1" ht="10.5">
      <c r="A9" s="20"/>
      <c r="B9" s="20" t="s">
        <v>328</v>
      </c>
      <c r="C9" s="19"/>
      <c r="D9" s="20" t="s">
        <v>326</v>
      </c>
      <c r="E9" s="20" t="s">
        <v>327</v>
      </c>
      <c r="F9" s="19"/>
      <c r="G9" s="20" t="s">
        <v>331</v>
      </c>
      <c r="H9" s="20" t="s">
        <v>370</v>
      </c>
      <c r="I9" s="20" t="s">
        <v>364</v>
      </c>
      <c r="J9" s="19"/>
      <c r="K9" s="20" t="s">
        <v>381</v>
      </c>
      <c r="L9" s="20" t="s">
        <v>382</v>
      </c>
      <c r="M9" s="19"/>
      <c r="N9" s="20" t="s">
        <v>468</v>
      </c>
      <c r="O9" s="20" t="s">
        <v>568</v>
      </c>
      <c r="P9" s="20" t="s">
        <v>469</v>
      </c>
    </row>
    <row r="11" spans="1:16" ht="11.25" customHeight="1">
      <c r="A11" s="37">
        <v>1985</v>
      </c>
      <c r="B11" s="37">
        <v>808</v>
      </c>
      <c r="D11" s="37">
        <v>566</v>
      </c>
      <c r="E11" s="56">
        <v>242</v>
      </c>
      <c r="F11" s="37"/>
      <c r="G11" s="56">
        <v>324</v>
      </c>
      <c r="H11" s="56">
        <v>274</v>
      </c>
      <c r="I11" s="56">
        <v>210</v>
      </c>
      <c r="J11" s="37"/>
      <c r="K11" s="56">
        <v>465</v>
      </c>
      <c r="L11" s="56">
        <v>343</v>
      </c>
      <c r="M11" s="37"/>
      <c r="N11" s="56">
        <v>272</v>
      </c>
      <c r="O11" s="56">
        <v>362</v>
      </c>
      <c r="P11" s="56">
        <v>174</v>
      </c>
    </row>
    <row r="12" spans="1:16" ht="11.25" customHeight="1">
      <c r="A12" s="37">
        <v>1986</v>
      </c>
      <c r="B12" s="37">
        <v>844</v>
      </c>
      <c r="D12" s="37">
        <v>607</v>
      </c>
      <c r="E12" s="56">
        <v>237</v>
      </c>
      <c r="F12" s="37"/>
      <c r="G12" s="56">
        <v>333</v>
      </c>
      <c r="H12" s="56">
        <v>289</v>
      </c>
      <c r="I12" s="56">
        <v>222</v>
      </c>
      <c r="J12" s="37"/>
      <c r="K12" s="56">
        <v>453</v>
      </c>
      <c r="L12" s="56">
        <v>391</v>
      </c>
      <c r="M12" s="37"/>
      <c r="N12" s="56">
        <v>277</v>
      </c>
      <c r="O12" s="56">
        <v>394</v>
      </c>
      <c r="P12" s="56">
        <v>173</v>
      </c>
    </row>
    <row r="13" spans="1:16" ht="11.25" customHeight="1">
      <c r="A13" s="37">
        <v>1987</v>
      </c>
      <c r="B13" s="37">
        <v>787</v>
      </c>
      <c r="D13" s="37">
        <v>565</v>
      </c>
      <c r="E13" s="56">
        <v>222</v>
      </c>
      <c r="F13" s="37"/>
      <c r="G13" s="56">
        <v>300</v>
      </c>
      <c r="H13" s="56">
        <v>260</v>
      </c>
      <c r="I13" s="56">
        <v>227</v>
      </c>
      <c r="J13" s="37"/>
      <c r="K13" s="56">
        <v>429</v>
      </c>
      <c r="L13" s="56">
        <v>358</v>
      </c>
      <c r="M13" s="37"/>
      <c r="N13" s="56">
        <v>266</v>
      </c>
      <c r="O13" s="56">
        <v>364</v>
      </c>
      <c r="P13" s="56">
        <v>157</v>
      </c>
    </row>
    <row r="14" spans="1:16" ht="11.25" customHeight="1">
      <c r="A14" s="37">
        <v>1988</v>
      </c>
      <c r="B14" s="37">
        <v>813</v>
      </c>
      <c r="D14" s="37">
        <v>572</v>
      </c>
      <c r="E14" s="56">
        <v>241</v>
      </c>
      <c r="F14" s="37"/>
      <c r="G14" s="56">
        <v>318</v>
      </c>
      <c r="H14" s="56">
        <v>284</v>
      </c>
      <c r="I14" s="56">
        <v>211</v>
      </c>
      <c r="J14" s="37"/>
      <c r="K14" s="56">
        <v>473</v>
      </c>
      <c r="L14" s="56">
        <v>340</v>
      </c>
      <c r="M14" s="37"/>
      <c r="N14" s="56">
        <v>290</v>
      </c>
      <c r="O14" s="56">
        <v>365</v>
      </c>
      <c r="P14" s="56">
        <v>158</v>
      </c>
    </row>
    <row r="15" spans="1:16" ht="11.25" customHeight="1">
      <c r="A15" s="37">
        <v>1989</v>
      </c>
      <c r="B15" s="37">
        <v>904</v>
      </c>
      <c r="D15" s="37">
        <v>635</v>
      </c>
      <c r="E15" s="56">
        <v>269</v>
      </c>
      <c r="F15" s="37"/>
      <c r="G15" s="56">
        <v>316</v>
      </c>
      <c r="H15" s="56">
        <v>310</v>
      </c>
      <c r="I15" s="56">
        <v>278</v>
      </c>
      <c r="J15" s="37"/>
      <c r="K15" s="56">
        <v>511</v>
      </c>
      <c r="L15" s="56">
        <v>393</v>
      </c>
      <c r="M15" s="37"/>
      <c r="N15" s="56">
        <v>307</v>
      </c>
      <c r="O15" s="56">
        <v>408</v>
      </c>
      <c r="P15" s="56">
        <v>189</v>
      </c>
    </row>
    <row r="16" spans="1:16" ht="11.25" customHeight="1">
      <c r="A16" s="37">
        <v>1990</v>
      </c>
      <c r="B16" s="37">
        <v>772</v>
      </c>
      <c r="D16" s="37">
        <v>529</v>
      </c>
      <c r="E16" s="56">
        <v>243</v>
      </c>
      <c r="F16" s="37"/>
      <c r="G16" s="56">
        <v>268</v>
      </c>
      <c r="H16" s="56">
        <v>271</v>
      </c>
      <c r="I16" s="56">
        <v>233</v>
      </c>
      <c r="J16" s="37"/>
      <c r="K16" s="56">
        <v>424</v>
      </c>
      <c r="L16" s="56">
        <v>348</v>
      </c>
      <c r="M16" s="37"/>
      <c r="N16" s="56">
        <v>268</v>
      </c>
      <c r="O16" s="56">
        <v>341</v>
      </c>
      <c r="P16" s="56">
        <v>163</v>
      </c>
    </row>
    <row r="17" spans="1:16" ht="11.25" customHeight="1">
      <c r="A17" s="37">
        <v>1991</v>
      </c>
      <c r="B17" s="37">
        <v>745</v>
      </c>
      <c r="D17" s="37">
        <v>530</v>
      </c>
      <c r="E17" s="56">
        <v>215</v>
      </c>
      <c r="F17" s="37"/>
      <c r="G17" s="56">
        <v>284</v>
      </c>
      <c r="H17" s="56">
        <v>230</v>
      </c>
      <c r="I17" s="56">
        <v>231</v>
      </c>
      <c r="J17" s="37"/>
      <c r="K17" s="56">
        <v>430</v>
      </c>
      <c r="L17" s="56">
        <v>315</v>
      </c>
      <c r="M17" s="37"/>
      <c r="N17" s="56">
        <v>208</v>
      </c>
      <c r="O17" s="56">
        <v>363</v>
      </c>
      <c r="P17" s="56">
        <v>174</v>
      </c>
    </row>
    <row r="18" spans="1:16" ht="11.25" customHeight="1">
      <c r="A18" s="37">
        <v>1992</v>
      </c>
      <c r="B18" s="37">
        <v>759</v>
      </c>
      <c r="D18" s="37">
        <v>531</v>
      </c>
      <c r="E18" s="56">
        <v>228</v>
      </c>
      <c r="F18" s="37"/>
      <c r="G18" s="56">
        <v>324</v>
      </c>
      <c r="H18" s="56">
        <v>217</v>
      </c>
      <c r="I18" s="56">
        <v>218</v>
      </c>
      <c r="J18" s="37"/>
      <c r="K18" s="56">
        <v>424</v>
      </c>
      <c r="L18" s="56">
        <v>335</v>
      </c>
      <c r="M18" s="37"/>
      <c r="N18" s="56">
        <v>274</v>
      </c>
      <c r="O18" s="56">
        <v>316</v>
      </c>
      <c r="P18" s="56">
        <v>169</v>
      </c>
    </row>
    <row r="19" spans="1:16" ht="11.25" customHeight="1">
      <c r="A19" s="37">
        <v>1993</v>
      </c>
      <c r="B19" s="37">
        <v>632</v>
      </c>
      <c r="D19" s="37">
        <v>439</v>
      </c>
      <c r="E19" s="56">
        <v>193</v>
      </c>
      <c r="F19" s="37"/>
      <c r="G19" s="56">
        <v>215</v>
      </c>
      <c r="H19" s="56">
        <v>227</v>
      </c>
      <c r="I19" s="56">
        <v>190</v>
      </c>
      <c r="J19" s="37"/>
      <c r="K19" s="56">
        <v>351</v>
      </c>
      <c r="L19" s="56">
        <v>281</v>
      </c>
      <c r="M19" s="37"/>
      <c r="N19" s="56">
        <v>228</v>
      </c>
      <c r="O19" s="56">
        <v>282</v>
      </c>
      <c r="P19" s="56">
        <v>122</v>
      </c>
    </row>
    <row r="20" spans="1:16" ht="11.25" customHeight="1">
      <c r="A20" s="37">
        <v>1994</v>
      </c>
      <c r="B20" s="37">
        <v>589</v>
      </c>
      <c r="D20" s="37">
        <v>408</v>
      </c>
      <c r="E20" s="56">
        <v>181</v>
      </c>
      <c r="F20" s="37"/>
      <c r="G20" s="56">
        <v>219</v>
      </c>
      <c r="H20" s="56">
        <v>194</v>
      </c>
      <c r="I20" s="56">
        <v>176</v>
      </c>
      <c r="J20" s="37"/>
      <c r="K20" s="56">
        <v>328</v>
      </c>
      <c r="L20" s="56">
        <v>261</v>
      </c>
      <c r="M20" s="37"/>
      <c r="N20" s="56">
        <v>212</v>
      </c>
      <c r="O20" s="56">
        <v>253</v>
      </c>
      <c r="P20" s="56">
        <v>124</v>
      </c>
    </row>
    <row r="21" spans="1:16" ht="11.25" customHeight="1">
      <c r="A21" s="37">
        <v>1995</v>
      </c>
      <c r="B21" s="37">
        <v>572</v>
      </c>
      <c r="D21" s="37">
        <v>403</v>
      </c>
      <c r="E21" s="56">
        <v>169</v>
      </c>
      <c r="F21" s="37"/>
      <c r="G21" s="56">
        <v>229</v>
      </c>
      <c r="H21" s="56">
        <v>182</v>
      </c>
      <c r="I21" s="56">
        <v>161</v>
      </c>
      <c r="J21" s="37"/>
      <c r="K21" s="56">
        <v>328</v>
      </c>
      <c r="L21" s="56">
        <v>244</v>
      </c>
      <c r="M21" s="37"/>
      <c r="N21" s="56">
        <v>207</v>
      </c>
      <c r="O21" s="56">
        <v>268</v>
      </c>
      <c r="P21" s="56">
        <v>97</v>
      </c>
    </row>
    <row r="22" spans="1:16" ht="11.25" customHeight="1">
      <c r="A22" s="37">
        <v>1996</v>
      </c>
      <c r="B22" s="37">
        <v>537</v>
      </c>
      <c r="D22" s="37">
        <v>376</v>
      </c>
      <c r="E22" s="56">
        <v>161</v>
      </c>
      <c r="F22" s="37"/>
      <c r="G22" s="56">
        <v>210</v>
      </c>
      <c r="H22" s="56">
        <v>178</v>
      </c>
      <c r="I22" s="56">
        <v>149</v>
      </c>
      <c r="J22" s="37"/>
      <c r="K22" s="56">
        <v>304</v>
      </c>
      <c r="L22" s="56">
        <v>233</v>
      </c>
      <c r="M22" s="37"/>
      <c r="N22" s="56">
        <v>202</v>
      </c>
      <c r="O22" s="56">
        <v>235</v>
      </c>
      <c r="P22" s="56">
        <v>100</v>
      </c>
    </row>
    <row r="23" spans="1:16" ht="11.25" customHeight="1">
      <c r="A23" s="37">
        <v>1997</v>
      </c>
      <c r="B23" s="37">
        <v>541</v>
      </c>
      <c r="D23" s="37">
        <v>404</v>
      </c>
      <c r="E23" s="56">
        <v>137</v>
      </c>
      <c r="F23" s="37"/>
      <c r="G23" s="56">
        <v>189</v>
      </c>
      <c r="H23" s="56">
        <v>175</v>
      </c>
      <c r="I23" s="56">
        <v>177</v>
      </c>
      <c r="J23" s="37"/>
      <c r="K23" s="56">
        <v>282</v>
      </c>
      <c r="L23" s="56">
        <v>259</v>
      </c>
      <c r="M23" s="37"/>
      <c r="N23" s="56">
        <v>186</v>
      </c>
      <c r="O23" s="56">
        <v>262</v>
      </c>
      <c r="P23" s="56">
        <v>93</v>
      </c>
    </row>
    <row r="24" spans="1:16" ht="11.25" customHeight="1">
      <c r="A24" s="37">
        <v>1998</v>
      </c>
      <c r="B24" s="37">
        <v>531</v>
      </c>
      <c r="D24" s="37">
        <v>410</v>
      </c>
      <c r="E24" s="56">
        <v>121</v>
      </c>
      <c r="F24" s="37"/>
      <c r="G24" s="56">
        <v>199</v>
      </c>
      <c r="H24" s="56">
        <v>176</v>
      </c>
      <c r="I24" s="56">
        <v>156</v>
      </c>
      <c r="J24" s="37"/>
      <c r="K24" s="56">
        <v>298</v>
      </c>
      <c r="L24" s="56">
        <v>233</v>
      </c>
      <c r="M24" s="37"/>
      <c r="N24" s="56">
        <v>205</v>
      </c>
      <c r="O24" s="56">
        <v>234</v>
      </c>
      <c r="P24" s="56">
        <v>92</v>
      </c>
    </row>
    <row r="25" spans="1:16" ht="11.25" customHeight="1">
      <c r="A25" s="37">
        <v>1999</v>
      </c>
      <c r="B25" s="37">
        <v>580</v>
      </c>
      <c r="D25" s="37">
        <v>422</v>
      </c>
      <c r="E25" s="56">
        <v>158</v>
      </c>
      <c r="F25" s="37"/>
      <c r="G25" s="56">
        <v>215</v>
      </c>
      <c r="H25" s="56">
        <v>193</v>
      </c>
      <c r="I25" s="56">
        <v>172</v>
      </c>
      <c r="J25" s="37"/>
      <c r="K25" s="56">
        <v>315</v>
      </c>
      <c r="L25" s="56">
        <v>265</v>
      </c>
      <c r="M25" s="37"/>
      <c r="N25" s="56">
        <v>223</v>
      </c>
      <c r="O25" s="56">
        <v>233</v>
      </c>
      <c r="P25" s="56">
        <v>124</v>
      </c>
    </row>
    <row r="26" spans="1:16" ht="11.25" customHeight="1">
      <c r="A26" s="37">
        <v>2000</v>
      </c>
      <c r="B26" s="37">
        <v>591</v>
      </c>
      <c r="D26" s="37">
        <v>438</v>
      </c>
      <c r="E26" s="57">
        <v>153</v>
      </c>
      <c r="F26" s="37"/>
      <c r="G26" s="57">
        <v>202</v>
      </c>
      <c r="H26" s="57">
        <v>215</v>
      </c>
      <c r="I26" s="56">
        <v>174</v>
      </c>
      <c r="J26" s="37"/>
      <c r="K26" s="57">
        <v>310</v>
      </c>
      <c r="L26" s="57">
        <v>281</v>
      </c>
      <c r="M26" s="37"/>
      <c r="N26" s="57">
        <v>182</v>
      </c>
      <c r="O26" s="57">
        <v>279</v>
      </c>
      <c r="P26" s="57">
        <v>130</v>
      </c>
    </row>
    <row r="27" spans="1:16" ht="11.25" customHeight="1">
      <c r="A27" s="37">
        <v>2001</v>
      </c>
      <c r="B27" s="37">
        <v>583</v>
      </c>
      <c r="D27" s="37">
        <v>433</v>
      </c>
      <c r="E27" s="56">
        <v>150</v>
      </c>
      <c r="F27" s="37"/>
      <c r="G27" s="56">
        <v>233</v>
      </c>
      <c r="H27" s="56">
        <v>197</v>
      </c>
      <c r="I27" s="56">
        <v>153</v>
      </c>
      <c r="J27" s="37"/>
      <c r="K27" s="56">
        <v>285</v>
      </c>
      <c r="L27" s="56">
        <v>298</v>
      </c>
      <c r="M27" s="37"/>
      <c r="N27" s="56">
        <v>186</v>
      </c>
      <c r="O27" s="56">
        <v>260</v>
      </c>
      <c r="P27" s="56">
        <v>137</v>
      </c>
    </row>
    <row r="28" spans="1:16" ht="11.25" customHeight="1">
      <c r="A28" s="44">
        <v>2002</v>
      </c>
      <c r="B28" s="44">
        <v>560</v>
      </c>
      <c r="D28" s="44">
        <v>423</v>
      </c>
      <c r="E28" s="22">
        <v>137</v>
      </c>
      <c r="F28" s="44"/>
      <c r="G28" s="22">
        <v>229</v>
      </c>
      <c r="H28" s="2">
        <v>170</v>
      </c>
      <c r="I28" s="56">
        <v>161</v>
      </c>
      <c r="J28" s="44"/>
      <c r="K28" s="22">
        <v>303</v>
      </c>
      <c r="L28" s="22">
        <v>257</v>
      </c>
      <c r="M28" s="44"/>
      <c r="N28" s="22">
        <v>189</v>
      </c>
      <c r="O28" s="22">
        <v>242</v>
      </c>
      <c r="P28" s="22">
        <v>129</v>
      </c>
    </row>
    <row r="29" spans="1:16" ht="11.25" customHeight="1">
      <c r="A29" s="44">
        <v>2003</v>
      </c>
      <c r="B29" s="44">
        <v>529</v>
      </c>
      <c r="D29" s="44">
        <v>391</v>
      </c>
      <c r="E29" s="51">
        <v>138</v>
      </c>
      <c r="F29" s="44"/>
      <c r="G29" s="51">
        <v>206</v>
      </c>
      <c r="H29" s="51">
        <v>165</v>
      </c>
      <c r="I29" s="56">
        <v>158</v>
      </c>
      <c r="J29" s="44"/>
      <c r="K29" s="51">
        <v>258</v>
      </c>
      <c r="L29" s="51">
        <v>271</v>
      </c>
      <c r="M29" s="44"/>
      <c r="N29" s="51">
        <v>170</v>
      </c>
      <c r="O29" s="51">
        <v>245</v>
      </c>
      <c r="P29" s="51">
        <v>114</v>
      </c>
    </row>
    <row r="30" spans="1:16" ht="11.25" customHeight="1">
      <c r="A30" s="44">
        <v>2004</v>
      </c>
      <c r="B30" s="44">
        <v>480</v>
      </c>
      <c r="D30" s="44">
        <v>364</v>
      </c>
      <c r="E30" s="51">
        <v>116</v>
      </c>
      <c r="F30" s="44"/>
      <c r="G30" s="51">
        <v>205</v>
      </c>
      <c r="H30" s="51">
        <v>149</v>
      </c>
      <c r="I30" s="56">
        <v>126</v>
      </c>
      <c r="J30" s="44"/>
      <c r="K30" s="51">
        <v>252</v>
      </c>
      <c r="L30" s="51">
        <v>228</v>
      </c>
      <c r="M30" s="44"/>
      <c r="N30" s="51">
        <v>155</v>
      </c>
      <c r="O30" s="51">
        <v>199</v>
      </c>
      <c r="P30" s="51">
        <v>126</v>
      </c>
    </row>
    <row r="31" spans="1:16" ht="11.25" customHeight="1">
      <c r="A31" s="44">
        <v>2005</v>
      </c>
      <c r="B31" s="44">
        <v>440</v>
      </c>
      <c r="D31" s="44">
        <v>324</v>
      </c>
      <c r="E31" s="22">
        <v>116</v>
      </c>
      <c r="F31" s="44"/>
      <c r="G31" s="22">
        <v>167</v>
      </c>
      <c r="H31" s="2">
        <v>127</v>
      </c>
      <c r="I31" s="56">
        <v>146</v>
      </c>
      <c r="J31" s="44"/>
      <c r="K31" s="22">
        <v>243</v>
      </c>
      <c r="L31" s="22">
        <v>197</v>
      </c>
      <c r="M31" s="44"/>
      <c r="N31" s="22">
        <v>169</v>
      </c>
      <c r="O31" s="22">
        <v>190</v>
      </c>
      <c r="P31" s="22">
        <v>81</v>
      </c>
    </row>
    <row r="32" spans="1:16" ht="11.25" customHeight="1">
      <c r="A32" s="44">
        <v>2006</v>
      </c>
      <c r="B32" s="44">
        <v>445</v>
      </c>
      <c r="D32" s="44">
        <v>333</v>
      </c>
      <c r="E32" s="22">
        <v>112</v>
      </c>
      <c r="F32" s="44"/>
      <c r="G32" s="22">
        <v>188</v>
      </c>
      <c r="H32" s="2">
        <v>134</v>
      </c>
      <c r="I32" s="56">
        <v>123</v>
      </c>
      <c r="J32" s="44"/>
      <c r="K32" s="22">
        <v>224</v>
      </c>
      <c r="L32" s="22">
        <v>221</v>
      </c>
      <c r="M32" s="44"/>
      <c r="N32" s="22">
        <v>169</v>
      </c>
      <c r="O32" s="22">
        <v>191</v>
      </c>
      <c r="P32" s="22">
        <v>85</v>
      </c>
    </row>
    <row r="33" spans="1:17" ht="11.25" customHeight="1">
      <c r="A33" s="44">
        <v>2007</v>
      </c>
      <c r="B33" s="44">
        <v>471</v>
      </c>
      <c r="D33" s="44">
        <v>344</v>
      </c>
      <c r="E33" s="22">
        <v>127</v>
      </c>
      <c r="F33" s="44"/>
      <c r="G33" s="22">
        <v>208</v>
      </c>
      <c r="H33" s="2">
        <v>135</v>
      </c>
      <c r="I33" s="56">
        <v>128</v>
      </c>
      <c r="J33" s="44"/>
      <c r="K33" s="22">
        <v>277</v>
      </c>
      <c r="L33" s="22">
        <v>194</v>
      </c>
      <c r="M33" s="44"/>
      <c r="N33" s="22">
        <v>179</v>
      </c>
      <c r="O33" s="22">
        <v>200</v>
      </c>
      <c r="P33" s="22">
        <v>92</v>
      </c>
    </row>
    <row r="34" spans="1:17" ht="11.25" customHeight="1">
      <c r="A34" s="44">
        <v>2008</v>
      </c>
      <c r="B34" s="44">
        <v>397</v>
      </c>
      <c r="D34" s="44">
        <v>286</v>
      </c>
      <c r="E34" s="22">
        <v>111</v>
      </c>
      <c r="F34" s="44"/>
      <c r="G34" s="22">
        <v>173</v>
      </c>
      <c r="H34" s="2">
        <v>125</v>
      </c>
      <c r="I34" s="56">
        <v>99</v>
      </c>
      <c r="J34" s="44"/>
      <c r="K34" s="22">
        <v>211</v>
      </c>
      <c r="L34" s="22">
        <v>186</v>
      </c>
      <c r="M34" s="44"/>
      <c r="N34" s="22">
        <v>138</v>
      </c>
      <c r="O34" s="22">
        <v>177</v>
      </c>
      <c r="P34" s="22">
        <v>82</v>
      </c>
    </row>
    <row r="35" spans="1:17" ht="11.25" customHeight="1">
      <c r="A35" s="44">
        <v>2009</v>
      </c>
      <c r="B35" s="44">
        <v>358</v>
      </c>
      <c r="D35" s="44">
        <v>266</v>
      </c>
      <c r="E35" s="22">
        <v>92</v>
      </c>
      <c r="F35" s="44"/>
      <c r="G35" s="22">
        <v>148</v>
      </c>
      <c r="H35" s="2">
        <v>119</v>
      </c>
      <c r="I35" s="56">
        <v>91</v>
      </c>
      <c r="J35" s="44"/>
      <c r="K35" s="22">
        <v>188</v>
      </c>
      <c r="L35" s="22">
        <v>170</v>
      </c>
      <c r="M35" s="44"/>
      <c r="N35" s="22">
        <v>127</v>
      </c>
      <c r="O35" s="22">
        <v>147</v>
      </c>
      <c r="P35" s="22">
        <v>84</v>
      </c>
    </row>
    <row r="36" spans="1:17" s="23" customFormat="1" ht="11.25" customHeight="1">
      <c r="A36" s="48">
        <v>2010</v>
      </c>
      <c r="B36" s="48">
        <v>266</v>
      </c>
      <c r="D36" s="48">
        <v>199</v>
      </c>
      <c r="E36" s="65">
        <v>67</v>
      </c>
      <c r="F36" s="48"/>
      <c r="G36" s="23">
        <v>121</v>
      </c>
      <c r="H36" s="23">
        <v>85</v>
      </c>
      <c r="I36" s="23">
        <v>60</v>
      </c>
      <c r="J36" s="48"/>
      <c r="K36" s="23">
        <v>140</v>
      </c>
      <c r="L36" s="23">
        <v>126</v>
      </c>
      <c r="M36" s="48"/>
      <c r="N36" s="23">
        <v>92</v>
      </c>
      <c r="O36" s="23">
        <v>118</v>
      </c>
      <c r="P36" s="23">
        <v>56</v>
      </c>
    </row>
    <row r="37" spans="1:17" ht="11.25" customHeight="1">
      <c r="A37" s="55">
        <v>2011</v>
      </c>
      <c r="B37" s="55">
        <v>319</v>
      </c>
      <c r="C37" s="1"/>
      <c r="D37" s="55">
        <v>241</v>
      </c>
      <c r="E37" s="75">
        <v>78</v>
      </c>
      <c r="F37" s="55"/>
      <c r="G37" s="58">
        <v>140</v>
      </c>
      <c r="H37" s="58">
        <v>88</v>
      </c>
      <c r="I37" s="58">
        <v>91</v>
      </c>
      <c r="J37" s="392"/>
      <c r="K37" s="1">
        <v>162</v>
      </c>
      <c r="L37" s="1">
        <v>157</v>
      </c>
      <c r="M37" s="55"/>
      <c r="N37" s="58">
        <v>103</v>
      </c>
      <c r="O37" s="58">
        <v>133</v>
      </c>
      <c r="P37" s="58">
        <v>83</v>
      </c>
      <c r="Q37" s="22"/>
    </row>
    <row r="38" spans="1:17" s="32" customFormat="1">
      <c r="A38" s="327"/>
      <c r="B38" s="326"/>
      <c r="C38" s="326"/>
      <c r="D38" s="380"/>
      <c r="E38" s="326"/>
      <c r="F38" s="326"/>
      <c r="G38" s="326"/>
      <c r="H38" s="326"/>
      <c r="I38" s="326"/>
      <c r="J38" s="326"/>
      <c r="K38" s="326"/>
      <c r="L38" s="326"/>
      <c r="M38" s="326"/>
      <c r="N38" s="326"/>
      <c r="O38" s="326"/>
      <c r="P38" s="326"/>
    </row>
    <row r="39" spans="1:17">
      <c r="A39" s="32" t="s">
        <v>648</v>
      </c>
    </row>
    <row r="40" spans="1:17">
      <c r="A40" s="106" t="s">
        <v>649</v>
      </c>
    </row>
    <row r="41" spans="1:17" s="32" customFormat="1">
      <c r="A41" s="32" t="s">
        <v>383</v>
      </c>
      <c r="B41" s="106"/>
      <c r="C41" s="106"/>
      <c r="F41" s="106"/>
      <c r="J41" s="106"/>
      <c r="M41" s="106"/>
    </row>
    <row r="42" spans="1:17" s="32" customFormat="1">
      <c r="A42" s="106" t="s">
        <v>537</v>
      </c>
    </row>
  </sheetData>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sheetPr codeName="Blad26"/>
  <dimension ref="A1:T80"/>
  <sheetViews>
    <sheetView zoomScaleNormal="100" workbookViewId="0">
      <selection activeCell="O26" sqref="O26"/>
    </sheetView>
  </sheetViews>
  <sheetFormatPr defaultColWidth="9.140625" defaultRowHeight="12.75"/>
  <cols>
    <col min="1" max="1" width="6.5703125" style="219" customWidth="1"/>
    <col min="2" max="2" width="9.140625" style="219"/>
    <col min="3" max="9" width="6.5703125" style="219" customWidth="1"/>
    <col min="10" max="10" width="8.28515625" style="219" customWidth="1"/>
    <col min="11" max="11" width="4.140625" style="219" customWidth="1"/>
    <col min="12" max="12" width="10.42578125" style="219" customWidth="1"/>
    <col min="13" max="20" width="6.28515625" style="219" customWidth="1"/>
    <col min="21" max="16384" width="9.140625" style="219"/>
  </cols>
  <sheetData>
    <row r="1" spans="1:20" ht="10.9" customHeight="1">
      <c r="A1" s="220" t="s">
        <v>541</v>
      </c>
    </row>
    <row r="2" spans="1:20" ht="10.9" customHeight="1">
      <c r="A2" s="221" t="s">
        <v>627</v>
      </c>
    </row>
    <row r="3" spans="1:20" ht="10.9" customHeight="1">
      <c r="A3" s="222" t="s">
        <v>442</v>
      </c>
    </row>
    <row r="4" spans="1:20" ht="10.9" customHeight="1">
      <c r="A4" s="222" t="s">
        <v>628</v>
      </c>
    </row>
    <row r="5" spans="1:20" ht="10.9" customHeight="1">
      <c r="A5" s="222"/>
    </row>
    <row r="6" spans="1:20" ht="10.9" customHeight="1">
      <c r="A6" s="223"/>
      <c r="B6" s="224" t="s">
        <v>301</v>
      </c>
      <c r="C6" s="225"/>
      <c r="D6" s="225"/>
      <c r="E6" s="225"/>
      <c r="F6" s="225"/>
      <c r="G6" s="225"/>
      <c r="H6" s="225"/>
      <c r="I6" s="225"/>
      <c r="J6" s="225"/>
      <c r="K6" s="225"/>
      <c r="L6" s="224" t="s">
        <v>384</v>
      </c>
      <c r="M6" s="225"/>
      <c r="N6" s="225"/>
      <c r="O6" s="225"/>
      <c r="P6" s="225"/>
      <c r="Q6" s="225"/>
      <c r="R6" s="225"/>
      <c r="S6" s="225"/>
      <c r="T6" s="225"/>
    </row>
    <row r="7" spans="1:20" s="221" customFormat="1" ht="10.9" customHeight="1">
      <c r="A7" s="220"/>
      <c r="B7" s="85" t="s">
        <v>303</v>
      </c>
      <c r="C7" s="226"/>
      <c r="D7" s="226"/>
      <c r="E7" s="226"/>
      <c r="F7" s="226"/>
      <c r="G7" s="226"/>
      <c r="H7" s="226"/>
      <c r="I7" s="226"/>
      <c r="J7" s="226"/>
      <c r="K7" s="226"/>
      <c r="L7" s="85" t="s">
        <v>385</v>
      </c>
      <c r="M7" s="226"/>
      <c r="N7" s="226"/>
      <c r="O7" s="226"/>
      <c r="P7" s="226"/>
      <c r="Q7" s="226"/>
      <c r="R7" s="226"/>
      <c r="S7" s="226"/>
      <c r="T7" s="226"/>
    </row>
    <row r="8" spans="1:20" s="221" customFormat="1" ht="10.9" customHeight="1">
      <c r="A8" s="227" t="s">
        <v>33</v>
      </c>
      <c r="B8" s="228" t="s">
        <v>103</v>
      </c>
      <c r="C8" s="228"/>
      <c r="D8" s="228"/>
      <c r="E8" s="228"/>
      <c r="F8" s="228"/>
      <c r="G8" s="228"/>
      <c r="H8" s="228"/>
      <c r="I8" s="228"/>
      <c r="J8" s="228"/>
      <c r="K8" s="228"/>
      <c r="L8" s="228" t="s">
        <v>103</v>
      </c>
      <c r="M8" s="228"/>
      <c r="N8" s="228"/>
      <c r="O8" s="228"/>
      <c r="P8" s="228"/>
      <c r="Q8" s="228"/>
      <c r="R8" s="228"/>
      <c r="S8" s="228"/>
      <c r="T8" s="228"/>
    </row>
    <row r="9" spans="1:20" s="221" customFormat="1" ht="10.9" customHeight="1">
      <c r="A9" s="229" t="s">
        <v>37</v>
      </c>
      <c r="B9" s="230" t="s">
        <v>105</v>
      </c>
      <c r="C9" s="231"/>
      <c r="D9" s="231"/>
      <c r="E9" s="231"/>
      <c r="F9" s="231"/>
      <c r="G9" s="231"/>
      <c r="H9" s="231"/>
      <c r="I9" s="231"/>
      <c r="J9" s="231"/>
      <c r="K9" s="231"/>
      <c r="L9" s="230" t="s">
        <v>105</v>
      </c>
      <c r="M9" s="231"/>
      <c r="N9" s="231"/>
      <c r="O9" s="231"/>
      <c r="P9" s="231"/>
      <c r="Q9" s="231"/>
      <c r="R9" s="231"/>
      <c r="S9" s="231"/>
      <c r="T9" s="231"/>
    </row>
    <row r="10" spans="1:20" s="221" customFormat="1" ht="10.9" customHeight="1">
      <c r="A10" s="232"/>
      <c r="B10" s="232" t="s">
        <v>153</v>
      </c>
      <c r="C10" s="233" t="s">
        <v>462</v>
      </c>
      <c r="D10" s="233" t="s">
        <v>463</v>
      </c>
      <c r="E10" s="233" t="s">
        <v>464</v>
      </c>
      <c r="F10" s="233" t="s">
        <v>465</v>
      </c>
      <c r="G10" s="233" t="s">
        <v>466</v>
      </c>
      <c r="H10" s="233" t="s">
        <v>467</v>
      </c>
      <c r="I10" s="233" t="s">
        <v>118</v>
      </c>
      <c r="J10" s="233" t="s">
        <v>241</v>
      </c>
      <c r="K10" s="233"/>
      <c r="L10" s="232" t="s">
        <v>153</v>
      </c>
      <c r="M10" s="233" t="s">
        <v>462</v>
      </c>
      <c r="N10" s="233" t="s">
        <v>463</v>
      </c>
      <c r="O10" s="233" t="s">
        <v>464</v>
      </c>
      <c r="P10" s="233" t="s">
        <v>465</v>
      </c>
      <c r="Q10" s="233" t="s">
        <v>466</v>
      </c>
      <c r="R10" s="233" t="s">
        <v>467</v>
      </c>
      <c r="S10" s="233" t="s">
        <v>118</v>
      </c>
      <c r="T10" s="233" t="s">
        <v>241</v>
      </c>
    </row>
    <row r="11" spans="1:20" s="221" customFormat="1" ht="10.9" customHeight="1">
      <c r="A11" s="234"/>
      <c r="B11" s="234" t="s">
        <v>101</v>
      </c>
      <c r="C11" s="226"/>
      <c r="D11" s="226"/>
      <c r="E11" s="226"/>
      <c r="F11" s="226"/>
      <c r="G11" s="226"/>
      <c r="H11" s="226"/>
      <c r="I11" s="226"/>
      <c r="J11" s="226"/>
      <c r="K11" s="226"/>
      <c r="L11" s="234" t="s">
        <v>101</v>
      </c>
      <c r="M11" s="226"/>
      <c r="N11" s="226"/>
      <c r="O11" s="226"/>
      <c r="P11" s="226"/>
      <c r="Q11" s="226"/>
      <c r="R11" s="226"/>
      <c r="S11" s="226"/>
      <c r="T11" s="226"/>
    </row>
    <row r="12" spans="1:20" s="221" customFormat="1" ht="10.9" customHeight="1">
      <c r="A12" s="242"/>
      <c r="B12" s="242"/>
      <c r="C12" s="220"/>
      <c r="D12" s="220"/>
      <c r="E12" s="220"/>
      <c r="F12" s="220"/>
      <c r="G12" s="220"/>
      <c r="H12" s="220"/>
      <c r="I12" s="220"/>
      <c r="J12" s="220"/>
      <c r="K12" s="220"/>
      <c r="L12" s="242"/>
      <c r="M12" s="220"/>
      <c r="N12" s="220"/>
      <c r="O12" s="220"/>
      <c r="P12" s="220"/>
      <c r="Q12" s="220"/>
      <c r="R12" s="220"/>
      <c r="S12" s="220"/>
      <c r="T12" s="220"/>
    </row>
    <row r="13" spans="1:20" ht="10.9" customHeight="1">
      <c r="A13" s="235">
        <v>1985</v>
      </c>
      <c r="B13" s="236">
        <v>808</v>
      </c>
      <c r="C13" s="236">
        <v>11</v>
      </c>
      <c r="D13" s="236">
        <v>33</v>
      </c>
      <c r="E13" s="236">
        <v>49</v>
      </c>
      <c r="F13" s="236">
        <v>164</v>
      </c>
      <c r="G13" s="236">
        <v>189</v>
      </c>
      <c r="H13" s="236">
        <v>147</v>
      </c>
      <c r="I13" s="236">
        <v>114</v>
      </c>
      <c r="J13" s="236">
        <v>101</v>
      </c>
      <c r="K13" s="237"/>
      <c r="L13" s="238">
        <v>9.6672237683532192</v>
      </c>
      <c r="M13" s="238">
        <v>1.6465685511394255</v>
      </c>
      <c r="N13" s="238">
        <v>3.9102074187298936</v>
      </c>
      <c r="O13" s="238">
        <v>14.737019392714499</v>
      </c>
      <c r="P13" s="238">
        <v>19.655077361905104</v>
      </c>
      <c r="Q13" s="238">
        <v>7.8448170663372672</v>
      </c>
      <c r="R13" s="238">
        <v>8.0951282196720431</v>
      </c>
      <c r="S13" s="238">
        <v>13.696441208026114</v>
      </c>
      <c r="T13" s="238">
        <v>16.24373972704084</v>
      </c>
    </row>
    <row r="14" spans="1:20" ht="10.9" customHeight="1">
      <c r="A14" s="235">
        <v>1986</v>
      </c>
      <c r="B14" s="236">
        <v>844</v>
      </c>
      <c r="C14" s="236">
        <v>10</v>
      </c>
      <c r="D14" s="236">
        <v>36</v>
      </c>
      <c r="E14" s="236">
        <v>51</v>
      </c>
      <c r="F14" s="236">
        <v>170</v>
      </c>
      <c r="G14" s="236">
        <v>198</v>
      </c>
      <c r="H14" s="236">
        <v>160</v>
      </c>
      <c r="I14" s="236">
        <v>107</v>
      </c>
      <c r="J14" s="236">
        <v>112</v>
      </c>
      <c r="K14" s="237"/>
      <c r="L14" s="238">
        <v>10.069778554354434</v>
      </c>
      <c r="M14" s="238">
        <v>1.4803279222413348</v>
      </c>
      <c r="N14" s="238">
        <v>4.3468286262814084</v>
      </c>
      <c r="O14" s="238">
        <v>15.327881416296243</v>
      </c>
      <c r="P14" s="238">
        <v>20.15189789388959</v>
      </c>
      <c r="Q14" s="238">
        <v>8.1916108802796064</v>
      </c>
      <c r="R14" s="238">
        <v>8.8531663626157346</v>
      </c>
      <c r="S14" s="238">
        <v>12.735760348697976</v>
      </c>
      <c r="T14" s="238">
        <v>17.583659756183717</v>
      </c>
    </row>
    <row r="15" spans="1:20" ht="10.9" customHeight="1">
      <c r="A15" s="235">
        <v>1987</v>
      </c>
      <c r="B15" s="236">
        <v>787</v>
      </c>
      <c r="C15" s="236">
        <v>14</v>
      </c>
      <c r="D15" s="236">
        <v>32</v>
      </c>
      <c r="E15" s="236">
        <v>48</v>
      </c>
      <c r="F15" s="236">
        <v>163</v>
      </c>
      <c r="G15" s="236">
        <v>203</v>
      </c>
      <c r="H15" s="236">
        <v>119</v>
      </c>
      <c r="I15" s="236">
        <v>101</v>
      </c>
      <c r="J15" s="236">
        <v>107</v>
      </c>
      <c r="K15" s="237"/>
      <c r="L15" s="238">
        <v>9.3533662551225127</v>
      </c>
      <c r="M15" s="238">
        <v>2.0434525590594279</v>
      </c>
      <c r="N15" s="238">
        <v>3.9236410407948314</v>
      </c>
      <c r="O15" s="238">
        <v>14.20626910817186</v>
      </c>
      <c r="P15" s="238">
        <v>19.301316041880302</v>
      </c>
      <c r="Q15" s="238">
        <v>8.3937018292481227</v>
      </c>
      <c r="R15" s="238">
        <v>6.5401576672631583</v>
      </c>
      <c r="S15" s="238">
        <v>12.02303661431289</v>
      </c>
      <c r="T15" s="238">
        <v>16.387015357849535</v>
      </c>
    </row>
    <row r="16" spans="1:20" ht="10.9" customHeight="1">
      <c r="A16" s="235">
        <v>1988</v>
      </c>
      <c r="B16" s="236">
        <v>813</v>
      </c>
      <c r="C16" s="236">
        <v>11</v>
      </c>
      <c r="D16" s="236">
        <v>25</v>
      </c>
      <c r="E16" s="236">
        <v>55</v>
      </c>
      <c r="F16" s="236">
        <v>170</v>
      </c>
      <c r="G16" s="236">
        <v>174</v>
      </c>
      <c r="H16" s="236">
        <v>151</v>
      </c>
      <c r="I16" s="236">
        <v>112</v>
      </c>
      <c r="J16" s="236">
        <v>115</v>
      </c>
      <c r="K16" s="237"/>
      <c r="L16" s="238">
        <v>9.6111923931372534</v>
      </c>
      <c r="M16" s="238">
        <v>1.5599451466561158</v>
      </c>
      <c r="N16" s="238">
        <v>3.1135770641459146</v>
      </c>
      <c r="O16" s="238">
        <v>16.188183214914321</v>
      </c>
      <c r="P16" s="238">
        <v>20.161362054181883</v>
      </c>
      <c r="Q16" s="238">
        <v>7.1931174268151974</v>
      </c>
      <c r="R16" s="238">
        <v>8.1868510497332228</v>
      </c>
      <c r="S16" s="238">
        <v>13.345900723180996</v>
      </c>
      <c r="T16" s="238">
        <v>17.28699416751849</v>
      </c>
    </row>
    <row r="17" spans="1:20" ht="10.9" customHeight="1">
      <c r="A17" s="235">
        <v>1989</v>
      </c>
      <c r="B17" s="236">
        <v>904</v>
      </c>
      <c r="C17" s="236">
        <v>26</v>
      </c>
      <c r="D17" s="236">
        <v>34</v>
      </c>
      <c r="E17" s="236">
        <v>54</v>
      </c>
      <c r="F17" s="236">
        <v>172</v>
      </c>
      <c r="G17" s="236">
        <v>200</v>
      </c>
      <c r="H17" s="236">
        <v>155</v>
      </c>
      <c r="I17" s="236">
        <v>125</v>
      </c>
      <c r="J17" s="236">
        <v>138</v>
      </c>
      <c r="K17" s="237"/>
      <c r="L17" s="238">
        <v>10.601573630039793</v>
      </c>
      <c r="M17" s="238">
        <v>3.5561050801696537</v>
      </c>
      <c r="N17" s="238">
        <v>4.2999384097057201</v>
      </c>
      <c r="O17" s="238">
        <v>15.939312543353454</v>
      </c>
      <c r="P17" s="238">
        <v>20.471462543174553</v>
      </c>
      <c r="Q17" s="238">
        <v>8.2379006863406961</v>
      </c>
      <c r="R17" s="238">
        <v>8.241226549722775</v>
      </c>
      <c r="S17" s="238">
        <v>14.918586290893337</v>
      </c>
      <c r="T17" s="238">
        <v>20.301909997807982</v>
      </c>
    </row>
    <row r="18" spans="1:20" ht="10.9" customHeight="1">
      <c r="A18" s="235">
        <v>1990</v>
      </c>
      <c r="B18" s="236">
        <v>772</v>
      </c>
      <c r="C18" s="236">
        <v>12</v>
      </c>
      <c r="D18" s="236">
        <v>23</v>
      </c>
      <c r="E18" s="236">
        <v>34</v>
      </c>
      <c r="F18" s="236">
        <v>154</v>
      </c>
      <c r="G18" s="236">
        <v>192</v>
      </c>
      <c r="H18" s="236">
        <v>165</v>
      </c>
      <c r="I18" s="236">
        <v>86</v>
      </c>
      <c r="J18" s="236">
        <v>106</v>
      </c>
      <c r="K18" s="237"/>
      <c r="L18" s="238">
        <v>8.9865353297720887</v>
      </c>
      <c r="M18" s="238">
        <v>1.5689063676679775</v>
      </c>
      <c r="N18" s="238">
        <v>2.9361527207923017</v>
      </c>
      <c r="O18" s="238">
        <v>10.237448586930993</v>
      </c>
      <c r="P18" s="238">
        <v>18.505900858842036</v>
      </c>
      <c r="Q18" s="238">
        <v>7.8925819595307862</v>
      </c>
      <c r="R18" s="238">
        <v>8.5969425104218384</v>
      </c>
      <c r="S18" s="238">
        <v>10.270716991587566</v>
      </c>
      <c r="T18" s="238">
        <v>15.387652715194871</v>
      </c>
    </row>
    <row r="19" spans="1:20" ht="10.9" customHeight="1">
      <c r="A19" s="235">
        <v>1991</v>
      </c>
      <c r="B19" s="236">
        <v>745</v>
      </c>
      <c r="C19" s="236">
        <v>16</v>
      </c>
      <c r="D19" s="236">
        <v>20</v>
      </c>
      <c r="E19" s="236">
        <v>30</v>
      </c>
      <c r="F19" s="236">
        <v>133</v>
      </c>
      <c r="G19" s="236">
        <v>205</v>
      </c>
      <c r="H19" s="236">
        <v>131</v>
      </c>
      <c r="I19" s="236">
        <v>89</v>
      </c>
      <c r="J19" s="236">
        <v>121</v>
      </c>
      <c r="K19" s="237"/>
      <c r="L19" s="238">
        <v>8.6185763985896084</v>
      </c>
      <c r="M19" s="238">
        <v>2.014897649495961</v>
      </c>
      <c r="N19" s="238">
        <v>2.5541479362484676</v>
      </c>
      <c r="O19" s="238">
        <v>9.3165387195349183</v>
      </c>
      <c r="P19" s="238">
        <v>16.228556646814138</v>
      </c>
      <c r="Q19" s="238">
        <v>8.4275991126765888</v>
      </c>
      <c r="R19" s="238">
        <v>6.6795430580681741</v>
      </c>
      <c r="S19" s="238">
        <v>10.677749130483294</v>
      </c>
      <c r="T19" s="238">
        <v>17.329334696765287</v>
      </c>
    </row>
    <row r="20" spans="1:20" ht="10.9" customHeight="1">
      <c r="A20" s="235">
        <v>1992</v>
      </c>
      <c r="B20" s="236">
        <v>759</v>
      </c>
      <c r="C20" s="236">
        <v>16</v>
      </c>
      <c r="D20" s="236">
        <v>21</v>
      </c>
      <c r="E20" s="236">
        <v>21</v>
      </c>
      <c r="F20" s="236">
        <v>134</v>
      </c>
      <c r="G20" s="236">
        <v>194</v>
      </c>
      <c r="H20" s="236">
        <v>161</v>
      </c>
      <c r="I20" s="236">
        <v>96</v>
      </c>
      <c r="J20" s="236">
        <v>116</v>
      </c>
      <c r="K20" s="237"/>
      <c r="L20" s="238">
        <v>8.7321544502982213</v>
      </c>
      <c r="M20" s="238">
        <v>1.9586096809180003</v>
      </c>
      <c r="N20" s="238">
        <v>2.6613675880912671</v>
      </c>
      <c r="O20" s="238">
        <v>6.8039994556800432</v>
      </c>
      <c r="P20" s="238">
        <v>16.557457466486593</v>
      </c>
      <c r="Q20" s="238">
        <v>7.9805997379565961</v>
      </c>
      <c r="R20" s="238">
        <v>8.0392996921098021</v>
      </c>
      <c r="S20" s="238">
        <v>11.611227088992798</v>
      </c>
      <c r="T20" s="238">
        <v>16.389945051296291</v>
      </c>
    </row>
    <row r="21" spans="1:20" ht="10.9" customHeight="1">
      <c r="A21" s="235">
        <v>1993</v>
      </c>
      <c r="B21" s="236">
        <v>632</v>
      </c>
      <c r="C21" s="236">
        <v>9</v>
      </c>
      <c r="D21" s="236">
        <v>16</v>
      </c>
      <c r="E21" s="236">
        <v>28</v>
      </c>
      <c r="F21" s="236">
        <v>91</v>
      </c>
      <c r="G21" s="236">
        <v>168</v>
      </c>
      <c r="H21" s="236">
        <v>129</v>
      </c>
      <c r="I21" s="236">
        <v>90</v>
      </c>
      <c r="J21" s="236">
        <v>101</v>
      </c>
      <c r="K21" s="237"/>
      <c r="L21" s="238">
        <v>7.2268967716697414</v>
      </c>
      <c r="M21" s="238">
        <v>1.0815539767537998</v>
      </c>
      <c r="N21" s="238">
        <v>1.9915805930429111</v>
      </c>
      <c r="O21" s="238">
        <v>9.3579134526690098</v>
      </c>
      <c r="P21" s="238">
        <v>11.340977068793618</v>
      </c>
      <c r="Q21" s="238">
        <v>6.9164236655316325</v>
      </c>
      <c r="R21" s="238">
        <v>6.3146733918754139</v>
      </c>
      <c r="S21" s="238">
        <v>10.936438633820085</v>
      </c>
      <c r="T21" s="238">
        <v>14.161922656271908</v>
      </c>
    </row>
    <row r="22" spans="1:20" ht="10.9" customHeight="1">
      <c r="A22" s="235">
        <v>1994</v>
      </c>
      <c r="B22" s="236">
        <v>589</v>
      </c>
      <c r="C22" s="236">
        <v>13</v>
      </c>
      <c r="D22" s="236">
        <v>21</v>
      </c>
      <c r="E22" s="236">
        <v>12</v>
      </c>
      <c r="F22" s="236">
        <v>82</v>
      </c>
      <c r="G22" s="236">
        <v>149</v>
      </c>
      <c r="H22" s="236">
        <v>114</v>
      </c>
      <c r="I22" s="236">
        <v>87</v>
      </c>
      <c r="J22" s="236">
        <v>111</v>
      </c>
      <c r="K22" s="237"/>
      <c r="L22" s="238">
        <v>6.6807457617813935</v>
      </c>
      <c r="M22" s="238">
        <v>1.5439594960041141</v>
      </c>
      <c r="N22" s="238">
        <v>2.5588723415144137</v>
      </c>
      <c r="O22" s="238">
        <v>4.0072665099380211</v>
      </c>
      <c r="P22" s="238">
        <v>10.277208910590788</v>
      </c>
      <c r="Q22" s="238">
        <v>6.1264986279110119</v>
      </c>
      <c r="R22" s="238">
        <v>5.4697114727198137</v>
      </c>
      <c r="S22" s="238">
        <v>10.644780020114963</v>
      </c>
      <c r="T22" s="238">
        <v>15.356669013977335</v>
      </c>
    </row>
    <row r="23" spans="1:20" ht="10.9" customHeight="1">
      <c r="A23" s="235">
        <v>1995</v>
      </c>
      <c r="B23" s="236">
        <v>572</v>
      </c>
      <c r="C23" s="236">
        <v>13</v>
      </c>
      <c r="D23" s="236">
        <v>22</v>
      </c>
      <c r="E23" s="236">
        <v>18</v>
      </c>
      <c r="F23" s="236">
        <v>78</v>
      </c>
      <c r="G23" s="236">
        <v>132</v>
      </c>
      <c r="H23" s="236">
        <v>134</v>
      </c>
      <c r="I23" s="236">
        <v>67</v>
      </c>
      <c r="J23" s="236">
        <v>108</v>
      </c>
      <c r="K23" s="237"/>
      <c r="L23" s="238">
        <v>6.4724215999645152</v>
      </c>
      <c r="M23" s="238">
        <v>1.5678820566753182</v>
      </c>
      <c r="N23" s="238">
        <v>2.6308929011334365</v>
      </c>
      <c r="O23" s="238">
        <v>5.9646890408780022</v>
      </c>
      <c r="P23" s="238">
        <v>9.934470702863802</v>
      </c>
      <c r="Q23" s="238">
        <v>5.441192049758877</v>
      </c>
      <c r="R23" s="238">
        <v>6.3328767990805037</v>
      </c>
      <c r="S23" s="238">
        <v>8.3898815524035761</v>
      </c>
      <c r="T23" s="238">
        <v>14.501491102395297</v>
      </c>
    </row>
    <row r="24" spans="1:20" ht="10.9" customHeight="1">
      <c r="A24" s="235">
        <v>1996</v>
      </c>
      <c r="B24" s="236">
        <v>537</v>
      </c>
      <c r="C24" s="236">
        <v>7</v>
      </c>
      <c r="D24" s="236">
        <v>15</v>
      </c>
      <c r="E24" s="236">
        <v>29</v>
      </c>
      <c r="F24" s="236">
        <v>67</v>
      </c>
      <c r="G24" s="236">
        <v>116</v>
      </c>
      <c r="H24" s="236">
        <v>122</v>
      </c>
      <c r="I24" s="236">
        <v>76</v>
      </c>
      <c r="J24" s="236">
        <v>105</v>
      </c>
      <c r="K24" s="237"/>
      <c r="L24" s="238">
        <v>6.0715705886789069</v>
      </c>
      <c r="M24" s="238">
        <v>0.8704161708403122</v>
      </c>
      <c r="N24" s="238">
        <v>1.7498588447198593</v>
      </c>
      <c r="O24" s="238">
        <v>9.5440573433293618</v>
      </c>
      <c r="P24" s="238">
        <v>8.7551027875201886</v>
      </c>
      <c r="Q24" s="238">
        <v>4.777710825757298</v>
      </c>
      <c r="R24" s="238">
        <v>5.6937110161640723</v>
      </c>
      <c r="S24" s="238">
        <v>9.7140987361446278</v>
      </c>
      <c r="T24" s="238">
        <v>13.798940241389461</v>
      </c>
    </row>
    <row r="25" spans="1:20" ht="10.9" customHeight="1">
      <c r="A25" s="235">
        <v>1997</v>
      </c>
      <c r="B25" s="236">
        <v>541</v>
      </c>
      <c r="C25" s="236">
        <v>13</v>
      </c>
      <c r="D25" s="236">
        <v>11</v>
      </c>
      <c r="E25" s="236">
        <v>14</v>
      </c>
      <c r="F25" s="236">
        <v>67</v>
      </c>
      <c r="G25" s="236">
        <v>152</v>
      </c>
      <c r="H25" s="236">
        <v>113</v>
      </c>
      <c r="I25" s="236">
        <v>73</v>
      </c>
      <c r="J25" s="236">
        <v>98</v>
      </c>
      <c r="K25" s="237"/>
      <c r="L25" s="238">
        <v>6.1146352834800304</v>
      </c>
      <c r="M25" s="238">
        <v>1.6930368001083544</v>
      </c>
      <c r="N25" s="238">
        <v>1.24069338969841</v>
      </c>
      <c r="O25" s="238">
        <v>4.630027714023031</v>
      </c>
      <c r="P25" s="238">
        <v>8.9367531308647443</v>
      </c>
      <c r="Q25" s="238">
        <v>6.2581082644495396</v>
      </c>
      <c r="R25" s="238">
        <v>5.2077020530789273</v>
      </c>
      <c r="S25" s="238">
        <v>9.4656571694573071</v>
      </c>
      <c r="T25" s="238">
        <v>12.708045619290294</v>
      </c>
    </row>
    <row r="26" spans="1:20" ht="10.9" customHeight="1">
      <c r="A26" s="235">
        <v>1998</v>
      </c>
      <c r="B26" s="236">
        <v>531</v>
      </c>
      <c r="C26" s="236">
        <v>4</v>
      </c>
      <c r="D26" s="236">
        <v>21</v>
      </c>
      <c r="E26" s="236">
        <v>16</v>
      </c>
      <c r="F26" s="236">
        <v>76</v>
      </c>
      <c r="G26" s="236">
        <v>132</v>
      </c>
      <c r="H26" s="236">
        <v>134</v>
      </c>
      <c r="I26" s="236">
        <v>67</v>
      </c>
      <c r="J26" s="236">
        <v>81</v>
      </c>
      <c r="K26" s="237"/>
      <c r="L26" s="238">
        <v>5.997071260792187</v>
      </c>
      <c r="M26" s="238">
        <v>0.54612056430637912</v>
      </c>
      <c r="N26" s="238">
        <v>2.2925188559675904</v>
      </c>
      <c r="O26" s="238">
        <v>5.3540893530586908</v>
      </c>
      <c r="P26" s="238">
        <v>10.291200346650959</v>
      </c>
      <c r="Q26" s="238">
        <v>5.4337378312058737</v>
      </c>
      <c r="R26" s="238">
        <v>6.0864687353090128</v>
      </c>
      <c r="S26" s="238">
        <v>8.8430750143534986</v>
      </c>
      <c r="T26" s="238">
        <v>10.384602071022986</v>
      </c>
    </row>
    <row r="27" spans="1:20" ht="10.9" customHeight="1">
      <c r="A27" s="235">
        <v>1999</v>
      </c>
      <c r="B27" s="236">
        <v>580</v>
      </c>
      <c r="C27" s="236">
        <v>12</v>
      </c>
      <c r="D27" s="236">
        <v>25</v>
      </c>
      <c r="E27" s="236">
        <v>16</v>
      </c>
      <c r="F27" s="236">
        <v>73</v>
      </c>
      <c r="G27" s="236">
        <v>140</v>
      </c>
      <c r="H27" s="236">
        <v>141</v>
      </c>
      <c r="I27" s="236">
        <v>64</v>
      </c>
      <c r="J27" s="236">
        <v>109</v>
      </c>
      <c r="K27" s="237"/>
      <c r="L27" s="238">
        <v>6.5452219541188965</v>
      </c>
      <c r="M27" s="238">
        <v>1.7166448748136725</v>
      </c>
      <c r="N27" s="238">
        <v>2.6576999414242932</v>
      </c>
      <c r="O27" s="238">
        <v>5.3264976613346207</v>
      </c>
      <c r="P27" s="238">
        <v>10.07343951382545</v>
      </c>
      <c r="Q27" s="238">
        <v>5.7506155212398982</v>
      </c>
      <c r="R27" s="238">
        <v>6.3240468517683786</v>
      </c>
      <c r="S27" s="238">
        <v>8.5654709804519893</v>
      </c>
      <c r="T27" s="238">
        <v>13.878826386068205</v>
      </c>
    </row>
    <row r="28" spans="1:20" ht="10.9" customHeight="1">
      <c r="A28" s="235">
        <v>2000</v>
      </c>
      <c r="B28" s="236">
        <v>591</v>
      </c>
      <c r="C28" s="236">
        <v>2</v>
      </c>
      <c r="D28" s="236">
        <v>17</v>
      </c>
      <c r="E28" s="236">
        <v>16</v>
      </c>
      <c r="F28" s="236">
        <v>102</v>
      </c>
      <c r="G28" s="236">
        <v>164</v>
      </c>
      <c r="H28" s="236">
        <v>136</v>
      </c>
      <c r="I28" s="236">
        <v>50</v>
      </c>
      <c r="J28" s="236">
        <v>104</v>
      </c>
      <c r="K28" s="237"/>
      <c r="L28" s="238">
        <v>6.6533135077349552</v>
      </c>
      <c r="M28" s="238">
        <v>0.29635995880596572</v>
      </c>
      <c r="N28" s="238">
        <v>1.7783487090757504</v>
      </c>
      <c r="O28" s="238">
        <v>5.2120489541698021</v>
      </c>
      <c r="P28" s="238">
        <v>14.199779764200128</v>
      </c>
      <c r="Q28" s="238">
        <v>6.730693068494241</v>
      </c>
      <c r="R28" s="238">
        <v>6.0198140408621432</v>
      </c>
      <c r="S28" s="238">
        <v>6.7537084613161085</v>
      </c>
      <c r="T28" s="238">
        <v>13.155348218272525</v>
      </c>
    </row>
    <row r="29" spans="1:20" ht="10.9" customHeight="1">
      <c r="A29" s="235">
        <v>2001</v>
      </c>
      <c r="B29" s="236">
        <v>583</v>
      </c>
      <c r="C29" s="236">
        <v>6</v>
      </c>
      <c r="D29" s="236">
        <v>12</v>
      </c>
      <c r="E29" s="236">
        <v>22</v>
      </c>
      <c r="F29" s="236">
        <v>100</v>
      </c>
      <c r="G29" s="236">
        <v>159</v>
      </c>
      <c r="H29" s="236">
        <v>137</v>
      </c>
      <c r="I29" s="236">
        <v>56</v>
      </c>
      <c r="J29" s="236">
        <v>91</v>
      </c>
      <c r="K29" s="237"/>
      <c r="L29" s="238">
        <v>6.5438503072354557</v>
      </c>
      <c r="M29" s="238">
        <v>0.91342413784179188</v>
      </c>
      <c r="N29" s="238">
        <v>1.245580783179677</v>
      </c>
      <c r="O29" s="238">
        <v>6.9184347984691392</v>
      </c>
      <c r="P29" s="238">
        <v>13.952780998544725</v>
      </c>
      <c r="Q29" s="238">
        <v>6.5315605828945413</v>
      </c>
      <c r="R29" s="238">
        <v>5.9883877730234936</v>
      </c>
      <c r="S29" s="238">
        <v>7.5808032402518997</v>
      </c>
      <c r="T29" s="238">
        <v>11.470260513565158</v>
      </c>
    </row>
    <row r="30" spans="1:20" ht="10.9" customHeight="1">
      <c r="A30" s="235">
        <v>2002</v>
      </c>
      <c r="B30" s="236">
        <v>560</v>
      </c>
      <c r="C30" s="236">
        <v>5</v>
      </c>
      <c r="D30" s="236">
        <v>13</v>
      </c>
      <c r="E30" s="236">
        <v>20</v>
      </c>
      <c r="F30" s="236">
        <v>100</v>
      </c>
      <c r="G30" s="236">
        <v>153</v>
      </c>
      <c r="H30" s="236">
        <v>130</v>
      </c>
      <c r="I30" s="236">
        <v>43</v>
      </c>
      <c r="J30" s="236">
        <v>96</v>
      </c>
      <c r="K30" s="237"/>
      <c r="L30" s="238">
        <v>6.2634300242886871</v>
      </c>
      <c r="M30" s="238">
        <v>0.76692527386901532</v>
      </c>
      <c r="N30" s="238">
        <v>1.3542075750204954</v>
      </c>
      <c r="O30" s="238">
        <v>6.079304527562047</v>
      </c>
      <c r="P30" s="238">
        <v>13.884164416275018</v>
      </c>
      <c r="Q30" s="238">
        <v>6.2920834486539263</v>
      </c>
      <c r="R30" s="238">
        <v>5.6174653045897713</v>
      </c>
      <c r="S30" s="238">
        <v>5.802945467157353</v>
      </c>
      <c r="T30" s="238">
        <v>12.109103018193927</v>
      </c>
    </row>
    <row r="31" spans="1:20" ht="10.9" customHeight="1">
      <c r="A31" s="235">
        <v>2003</v>
      </c>
      <c r="B31" s="236">
        <v>529</v>
      </c>
      <c r="C31" s="236">
        <v>7</v>
      </c>
      <c r="D31" s="236">
        <v>14</v>
      </c>
      <c r="E31" s="236">
        <v>23</v>
      </c>
      <c r="F31" s="236">
        <v>93</v>
      </c>
      <c r="G31" s="236">
        <v>147</v>
      </c>
      <c r="H31" s="236">
        <v>127</v>
      </c>
      <c r="I31" s="236">
        <v>44</v>
      </c>
      <c r="J31" s="236">
        <v>74</v>
      </c>
      <c r="K31" s="237"/>
      <c r="L31" s="238">
        <v>5.8937104416717636</v>
      </c>
      <c r="M31" s="238">
        <v>1.0647553800568275</v>
      </c>
      <c r="N31" s="238">
        <v>1.4868909323018558</v>
      </c>
      <c r="O31" s="238">
        <v>6.7163874012253029</v>
      </c>
      <c r="P31" s="238">
        <v>12.724543729331169</v>
      </c>
      <c r="Q31" s="238">
        <v>6.0555703626380373</v>
      </c>
      <c r="R31" s="238">
        <v>5.4399226931301055</v>
      </c>
      <c r="S31" s="238">
        <v>5.8975383138937962</v>
      </c>
      <c r="T31" s="238">
        <v>9.3060690661233938</v>
      </c>
    </row>
    <row r="32" spans="1:20" ht="10.9" customHeight="1">
      <c r="A32" s="235">
        <v>2004</v>
      </c>
      <c r="B32" s="236">
        <v>480</v>
      </c>
      <c r="C32" s="236">
        <v>7</v>
      </c>
      <c r="D32" s="236">
        <v>7</v>
      </c>
      <c r="E32" s="236">
        <v>19</v>
      </c>
      <c r="F32" s="236">
        <v>78</v>
      </c>
      <c r="G32" s="236">
        <v>135</v>
      </c>
      <c r="H32" s="236">
        <v>95</v>
      </c>
      <c r="I32" s="236">
        <v>48</v>
      </c>
      <c r="J32" s="236">
        <v>91</v>
      </c>
      <c r="K32" s="237"/>
      <c r="L32" s="238">
        <v>5.3265910527474558</v>
      </c>
      <c r="M32" s="238">
        <v>1.0465865579412745</v>
      </c>
      <c r="N32" s="238">
        <v>0.76524476900540039</v>
      </c>
      <c r="O32" s="238">
        <v>5.3435028629925867</v>
      </c>
      <c r="P32" s="238">
        <v>10.520111621081764</v>
      </c>
      <c r="Q32" s="238">
        <v>5.5663836607260295</v>
      </c>
      <c r="R32" s="238">
        <v>4.0405002734780711</v>
      </c>
      <c r="S32" s="238">
        <v>6.3371272481949088</v>
      </c>
      <c r="T32" s="238">
        <v>11.41933557035189</v>
      </c>
    </row>
    <row r="33" spans="1:20" ht="10.9" customHeight="1">
      <c r="A33" s="235">
        <v>2005</v>
      </c>
      <c r="B33" s="236">
        <v>440</v>
      </c>
      <c r="C33" s="236">
        <v>3</v>
      </c>
      <c r="D33" s="236">
        <v>7</v>
      </c>
      <c r="E33" s="236">
        <v>19</v>
      </c>
      <c r="F33" s="236">
        <v>67</v>
      </c>
      <c r="G33" s="236">
        <v>128</v>
      </c>
      <c r="H33" s="236">
        <v>109</v>
      </c>
      <c r="I33" s="236">
        <v>39</v>
      </c>
      <c r="J33" s="236">
        <v>68</v>
      </c>
      <c r="K33" s="237"/>
      <c r="L33" s="238">
        <v>4.8630864329614694</v>
      </c>
      <c r="M33" s="238">
        <v>0.44048723761643543</v>
      </c>
      <c r="N33" s="238">
        <v>0.7957149612600487</v>
      </c>
      <c r="O33" s="238">
        <v>5.0875187100194665</v>
      </c>
      <c r="P33" s="238">
        <v>8.9073831570690718</v>
      </c>
      <c r="Q33" s="238">
        <v>5.2707085314653064</v>
      </c>
      <c r="R33" s="238">
        <v>4.6041390787920262</v>
      </c>
      <c r="S33" s="238">
        <v>5.0895499793807977</v>
      </c>
      <c r="T33" s="238">
        <v>8.509562620995343</v>
      </c>
    </row>
    <row r="34" spans="1:20" ht="10.9" customHeight="1">
      <c r="A34" s="235">
        <v>2006</v>
      </c>
      <c r="B34" s="236">
        <v>445</v>
      </c>
      <c r="C34" s="236">
        <v>7</v>
      </c>
      <c r="D34" s="236">
        <v>9</v>
      </c>
      <c r="E34" s="236">
        <v>24</v>
      </c>
      <c r="F34" s="236">
        <v>75</v>
      </c>
      <c r="G34" s="236">
        <v>126</v>
      </c>
      <c r="H34" s="236">
        <v>109</v>
      </c>
      <c r="I34" s="236">
        <v>36</v>
      </c>
      <c r="J34" s="236">
        <v>59</v>
      </c>
      <c r="K34" s="237"/>
      <c r="L34" s="238">
        <v>4.8829962767427713</v>
      </c>
      <c r="M34" s="238">
        <v>0.99824166860373087</v>
      </c>
      <c r="N34" s="238">
        <v>1.0608778882400507</v>
      </c>
      <c r="O34" s="238">
        <v>6.2445847741411749</v>
      </c>
      <c r="P34" s="238">
        <v>9.652932045932511</v>
      </c>
      <c r="Q34" s="238">
        <v>5.1692562178767654</v>
      </c>
      <c r="R34" s="238">
        <v>4.5732103852992685</v>
      </c>
      <c r="S34" s="238">
        <v>4.6074220449786782</v>
      </c>
      <c r="T34" s="238">
        <v>7.3741796225169951</v>
      </c>
    </row>
    <row r="35" spans="1:20" ht="10.9" customHeight="1">
      <c r="A35" s="235">
        <v>2007</v>
      </c>
      <c r="B35" s="236">
        <v>471</v>
      </c>
      <c r="C35" s="236">
        <v>2</v>
      </c>
      <c r="D35" s="236">
        <v>8</v>
      </c>
      <c r="E35" s="236">
        <v>22</v>
      </c>
      <c r="F35" s="236">
        <v>86</v>
      </c>
      <c r="G35" s="236">
        <v>118</v>
      </c>
      <c r="H35" s="236">
        <v>130</v>
      </c>
      <c r="I35" s="236">
        <v>39</v>
      </c>
      <c r="J35" s="236">
        <v>66</v>
      </c>
      <c r="K35" s="237"/>
      <c r="L35" s="238">
        <v>5.1290835699771975</v>
      </c>
      <c r="M35" s="238">
        <v>0.27779050984281223</v>
      </c>
      <c r="N35" s="238">
        <v>0.97351314121051491</v>
      </c>
      <c r="O35" s="238">
        <v>5.6421974820411416</v>
      </c>
      <c r="P35" s="238">
        <v>10.688075959907287</v>
      </c>
      <c r="Q35" s="238">
        <v>4.8245341462537086</v>
      </c>
      <c r="R35" s="238">
        <v>5.4338852906815136</v>
      </c>
      <c r="S35" s="238">
        <v>4.8248218527315911</v>
      </c>
      <c r="T35" s="238">
        <v>8.2490410489780555</v>
      </c>
    </row>
    <row r="36" spans="1:20" ht="10.9" customHeight="1">
      <c r="A36" s="235">
        <v>2008</v>
      </c>
      <c r="B36" s="236">
        <v>397</v>
      </c>
      <c r="C36" s="236">
        <v>2</v>
      </c>
      <c r="D36" s="236">
        <v>4</v>
      </c>
      <c r="E36" s="236">
        <v>13</v>
      </c>
      <c r="F36" s="236">
        <v>64</v>
      </c>
      <c r="G36" s="236">
        <v>113</v>
      </c>
      <c r="H36" s="236">
        <v>99</v>
      </c>
      <c r="I36" s="236">
        <v>41</v>
      </c>
      <c r="J36" s="236">
        <v>61</v>
      </c>
      <c r="K36" s="237"/>
      <c r="L36" s="238">
        <v>4.2889489773881637</v>
      </c>
      <c r="M36" s="238">
        <v>0.27015746127630491</v>
      </c>
      <c r="N36" s="238">
        <v>0.49869528845158856</v>
      </c>
      <c r="O36" s="238">
        <v>3.3992526873707303</v>
      </c>
      <c r="P36" s="238">
        <v>7.625347608619502</v>
      </c>
      <c r="Q36" s="238">
        <v>4.6139643058821509</v>
      </c>
      <c r="R36" s="238">
        <v>4.1283818327846893</v>
      </c>
      <c r="S36" s="238">
        <v>4.8409968675208077</v>
      </c>
      <c r="T36" s="238">
        <v>7.6426928339105027</v>
      </c>
    </row>
    <row r="37" spans="1:20" ht="10.9" customHeight="1">
      <c r="A37" s="235">
        <v>2009</v>
      </c>
      <c r="B37" s="236">
        <v>358</v>
      </c>
      <c r="C37" s="236">
        <v>4</v>
      </c>
      <c r="D37" s="236">
        <v>5</v>
      </c>
      <c r="E37" s="236">
        <v>25</v>
      </c>
      <c r="F37" s="236">
        <v>60</v>
      </c>
      <c r="G37" s="236">
        <v>82</v>
      </c>
      <c r="H37" s="236">
        <v>90</v>
      </c>
      <c r="I37" s="236">
        <v>40</v>
      </c>
      <c r="J37" s="236">
        <v>52</v>
      </c>
      <c r="K37" s="237"/>
      <c r="L37" s="238">
        <v>3.8326965846819321</v>
      </c>
      <c r="M37" s="238">
        <v>0.52790227473090179</v>
      </c>
      <c r="N37" s="238">
        <v>0.63153161573574701</v>
      </c>
      <c r="O37" s="238">
        <v>6.7267409478247062</v>
      </c>
      <c r="P37" s="238">
        <v>6.8780915588621347</v>
      </c>
      <c r="Q37" s="238">
        <v>3.347777769612466</v>
      </c>
      <c r="R37" s="238">
        <v>3.7389529519241274</v>
      </c>
      <c r="S37" s="238">
        <v>4.4826415310013887</v>
      </c>
      <c r="T37" s="238">
        <v>6.5126508242260588</v>
      </c>
    </row>
    <row r="38" spans="1:20" s="369" customFormat="1" ht="10.9" customHeight="1">
      <c r="A38" s="365">
        <v>2010</v>
      </c>
      <c r="B38" s="366">
        <v>266</v>
      </c>
      <c r="C38" s="367">
        <v>4</v>
      </c>
      <c r="D38" s="367">
        <v>6</v>
      </c>
      <c r="E38" s="367">
        <v>9</v>
      </c>
      <c r="F38" s="367">
        <v>46</v>
      </c>
      <c r="G38" s="367">
        <v>65</v>
      </c>
      <c r="H38" s="367">
        <v>72</v>
      </c>
      <c r="I38" s="367">
        <v>28</v>
      </c>
      <c r="J38" s="367">
        <v>36</v>
      </c>
      <c r="K38" s="368"/>
      <c r="L38" s="238">
        <v>2.825107773613281</v>
      </c>
      <c r="M38" s="238">
        <v>0.51677984145194467</v>
      </c>
      <c r="N38" s="238">
        <v>0.75859583910182249</v>
      </c>
      <c r="O38" s="238">
        <v>2.5414037019780591</v>
      </c>
      <c r="P38" s="238">
        <v>5.1311453831961682</v>
      </c>
      <c r="Q38" s="238">
        <v>2.653169517123148</v>
      </c>
      <c r="R38" s="238">
        <v>2.9840304636354444</v>
      </c>
      <c r="S38" s="238">
        <v>2.9873039581777445</v>
      </c>
      <c r="T38" s="238">
        <v>4.5003037705045088</v>
      </c>
    </row>
    <row r="39" spans="1:20" s="239" customFormat="1" ht="10.9" customHeight="1">
      <c r="A39" s="299">
        <v>2011</v>
      </c>
      <c r="B39" s="300">
        <v>319</v>
      </c>
      <c r="C39" s="329">
        <v>5</v>
      </c>
      <c r="D39" s="329">
        <v>5</v>
      </c>
      <c r="E39" s="329">
        <v>9</v>
      </c>
      <c r="F39" s="329">
        <v>57</v>
      </c>
      <c r="G39" s="329">
        <v>73</v>
      </c>
      <c r="H39" s="329">
        <v>79</v>
      </c>
      <c r="I39" s="329">
        <v>34</v>
      </c>
      <c r="J39" s="329">
        <v>57</v>
      </c>
      <c r="K39" s="388"/>
      <c r="L39" s="304">
        <v>3.3639658098747689</v>
      </c>
      <c r="M39" s="304">
        <v>0.63723978313455698</v>
      </c>
      <c r="N39" s="304">
        <v>0.62528450444952455</v>
      </c>
      <c r="O39" s="304">
        <v>2.6870805168748655</v>
      </c>
      <c r="P39" s="304">
        <v>6.2754458318929167</v>
      </c>
      <c r="Q39" s="304">
        <v>2.9772732092721261</v>
      </c>
      <c r="R39" s="304">
        <v>3.2661215137770379</v>
      </c>
      <c r="S39" s="304">
        <v>3.469759515050082</v>
      </c>
      <c r="T39" s="304">
        <v>7.0827425870400722</v>
      </c>
    </row>
    <row r="40" spans="1:20" s="239" customFormat="1" ht="10.9" customHeight="1">
      <c r="A40" s="32" t="s">
        <v>386</v>
      </c>
      <c r="L40" s="331"/>
      <c r="M40" s="331"/>
      <c r="N40" s="331"/>
      <c r="O40" s="331"/>
      <c r="P40" s="331"/>
      <c r="Q40" s="331"/>
      <c r="R40" s="331"/>
      <c r="S40" s="331"/>
      <c r="T40" s="331"/>
    </row>
    <row r="41" spans="1:20" s="239" customFormat="1" ht="10.9" customHeight="1">
      <c r="A41" s="106" t="s">
        <v>536</v>
      </c>
      <c r="L41" s="298"/>
      <c r="M41" s="298"/>
      <c r="N41" s="298"/>
      <c r="O41" s="298"/>
      <c r="P41" s="298"/>
      <c r="Q41" s="298"/>
      <c r="R41" s="298"/>
      <c r="S41" s="298"/>
      <c r="T41" s="298"/>
    </row>
    <row r="42" spans="1:20">
      <c r="L42" s="239"/>
      <c r="M42" s="239"/>
      <c r="N42" s="239"/>
      <c r="O42" s="239"/>
      <c r="P42" s="239"/>
      <c r="Q42" s="239"/>
      <c r="R42" s="239"/>
      <c r="S42" s="239"/>
      <c r="T42" s="239"/>
    </row>
    <row r="43" spans="1:20">
      <c r="C43" s="219">
        <f>SUM(C19:F39)/SUM(B19:B39)</f>
        <v>0.23524027459954233</v>
      </c>
      <c r="F43" s="219">
        <f>SUM(G19:H39)/SUM(B19:B39)</f>
        <v>0.48906178489702518</v>
      </c>
      <c r="I43" s="219">
        <f>SUM(I19:J39)/SUM(B19:B39)</f>
        <v>0.27569794050343249</v>
      </c>
      <c r="L43" s="239"/>
      <c r="M43" s="239"/>
      <c r="N43" s="239"/>
      <c r="O43" s="239"/>
      <c r="P43" s="239"/>
      <c r="Q43" s="239"/>
      <c r="R43" s="239"/>
      <c r="S43" s="239"/>
      <c r="T43" s="239"/>
    </row>
    <row r="44" spans="1:20">
      <c r="L44" s="239"/>
      <c r="M44" s="239"/>
      <c r="N44" s="239"/>
      <c r="O44" s="239"/>
      <c r="P44" s="239"/>
      <c r="Q44" s="239"/>
      <c r="R44" s="239"/>
      <c r="S44" s="239"/>
      <c r="T44" s="239"/>
    </row>
    <row r="45" spans="1:20">
      <c r="L45" s="239"/>
      <c r="M45" s="239"/>
      <c r="N45" s="239"/>
      <c r="O45" s="239"/>
      <c r="P45" s="239"/>
      <c r="Q45" s="239"/>
      <c r="R45" s="239"/>
      <c r="S45" s="239"/>
      <c r="T45" s="239"/>
    </row>
    <row r="46" spans="1:20">
      <c r="L46" s="239"/>
      <c r="M46" s="239"/>
      <c r="N46" s="239"/>
      <c r="O46" s="239"/>
      <c r="P46" s="239"/>
      <c r="Q46" s="239"/>
      <c r="R46" s="239"/>
      <c r="S46" s="239"/>
      <c r="T46" s="239"/>
    </row>
    <row r="47" spans="1:20">
      <c r="L47" s="239"/>
      <c r="M47" s="239"/>
      <c r="N47" s="239"/>
      <c r="O47" s="239"/>
      <c r="P47" s="239"/>
      <c r="Q47" s="239"/>
      <c r="R47" s="239"/>
      <c r="S47" s="239"/>
      <c r="T47" s="239"/>
    </row>
    <row r="48" spans="1:20">
      <c r="L48" s="239"/>
      <c r="M48" s="239"/>
      <c r="N48" s="239"/>
      <c r="O48" s="239"/>
      <c r="P48" s="239"/>
      <c r="Q48" s="239"/>
      <c r="R48" s="239"/>
      <c r="S48" s="239"/>
      <c r="T48" s="239"/>
    </row>
    <row r="49" spans="12:20">
      <c r="L49" s="298"/>
      <c r="M49" s="298"/>
      <c r="N49" s="298"/>
      <c r="O49" s="298"/>
      <c r="P49" s="298"/>
      <c r="Q49" s="298"/>
      <c r="R49" s="298"/>
      <c r="S49" s="298"/>
      <c r="T49" s="298"/>
    </row>
    <row r="50" spans="12:20">
      <c r="L50" s="298"/>
      <c r="M50" s="298"/>
      <c r="N50" s="298"/>
      <c r="O50" s="298"/>
      <c r="P50" s="298"/>
      <c r="Q50" s="298"/>
      <c r="R50" s="298"/>
      <c r="S50" s="298"/>
      <c r="T50" s="298"/>
    </row>
    <row r="51" spans="12:20">
      <c r="L51" s="298"/>
      <c r="M51" s="298"/>
      <c r="N51" s="298"/>
      <c r="O51" s="298"/>
      <c r="P51" s="298"/>
      <c r="Q51" s="298"/>
      <c r="R51" s="298"/>
      <c r="S51" s="298"/>
      <c r="T51" s="298"/>
    </row>
    <row r="52" spans="12:20">
      <c r="L52" s="298"/>
      <c r="M52" s="298"/>
      <c r="N52" s="298"/>
      <c r="O52" s="298"/>
      <c r="P52" s="298"/>
      <c r="Q52" s="298"/>
      <c r="R52" s="298"/>
      <c r="S52" s="298"/>
      <c r="T52" s="298"/>
    </row>
    <row r="53" spans="12:20">
      <c r="L53" s="298"/>
      <c r="M53" s="298"/>
      <c r="N53" s="298"/>
      <c r="O53" s="298"/>
      <c r="P53" s="298"/>
      <c r="Q53" s="298"/>
      <c r="R53" s="298"/>
      <c r="S53" s="298"/>
      <c r="T53" s="298"/>
    </row>
    <row r="54" spans="12:20">
      <c r="L54" s="298"/>
      <c r="M54" s="298"/>
      <c r="N54" s="298"/>
      <c r="O54" s="298"/>
      <c r="P54" s="298"/>
      <c r="Q54" s="298"/>
      <c r="R54" s="298"/>
      <c r="S54" s="298"/>
      <c r="T54" s="298"/>
    </row>
    <row r="55" spans="12:20">
      <c r="L55" s="298"/>
      <c r="M55" s="298"/>
      <c r="N55" s="298"/>
      <c r="O55" s="298"/>
      <c r="P55" s="298"/>
      <c r="Q55" s="298"/>
      <c r="R55" s="298"/>
      <c r="S55" s="298"/>
      <c r="T55" s="298"/>
    </row>
    <row r="56" spans="12:20">
      <c r="L56" s="298"/>
      <c r="M56" s="298"/>
      <c r="N56" s="298"/>
      <c r="O56" s="298"/>
      <c r="P56" s="298"/>
      <c r="Q56" s="298"/>
      <c r="R56" s="298"/>
      <c r="S56" s="298"/>
      <c r="T56" s="298"/>
    </row>
    <row r="57" spans="12:20">
      <c r="L57" s="298"/>
      <c r="M57" s="298"/>
      <c r="N57" s="298"/>
      <c r="O57" s="298"/>
      <c r="P57" s="298"/>
      <c r="Q57" s="298"/>
      <c r="R57" s="298"/>
      <c r="S57" s="298"/>
      <c r="T57" s="298"/>
    </row>
    <row r="58" spans="12:20">
      <c r="L58" s="298"/>
      <c r="M58" s="298"/>
      <c r="N58" s="298"/>
      <c r="O58" s="298"/>
      <c r="P58" s="298"/>
      <c r="Q58" s="298"/>
      <c r="R58" s="298"/>
      <c r="S58" s="298"/>
      <c r="T58" s="298"/>
    </row>
    <row r="59" spans="12:20">
      <c r="L59" s="298"/>
      <c r="M59" s="298"/>
      <c r="N59" s="298"/>
      <c r="O59" s="298"/>
      <c r="P59" s="298"/>
      <c r="Q59" s="298"/>
      <c r="R59" s="298"/>
      <c r="S59" s="298"/>
      <c r="T59" s="298"/>
    </row>
    <row r="60" spans="12:20">
      <c r="L60" s="298"/>
      <c r="M60" s="298"/>
      <c r="N60" s="298"/>
      <c r="O60" s="298"/>
      <c r="P60" s="298"/>
      <c r="Q60" s="298"/>
      <c r="R60" s="298"/>
      <c r="S60" s="298"/>
      <c r="T60" s="298"/>
    </row>
    <row r="61" spans="12:20">
      <c r="L61" s="298"/>
      <c r="M61" s="298"/>
      <c r="N61" s="298"/>
      <c r="O61" s="298"/>
      <c r="P61" s="298"/>
      <c r="Q61" s="298"/>
      <c r="R61" s="298"/>
      <c r="S61" s="298"/>
      <c r="T61" s="298"/>
    </row>
    <row r="62" spans="12:20">
      <c r="L62" s="298"/>
      <c r="M62" s="298"/>
      <c r="N62" s="298"/>
      <c r="O62" s="298"/>
      <c r="P62" s="298"/>
      <c r="Q62" s="298"/>
      <c r="R62" s="298"/>
      <c r="S62" s="298"/>
      <c r="T62" s="298"/>
    </row>
    <row r="63" spans="12:20">
      <c r="L63" s="298"/>
      <c r="M63" s="298"/>
      <c r="N63" s="298"/>
      <c r="O63" s="298"/>
      <c r="P63" s="298"/>
      <c r="Q63" s="298"/>
      <c r="R63" s="298"/>
      <c r="S63" s="298"/>
      <c r="T63" s="298"/>
    </row>
    <row r="64" spans="12:20">
      <c r="L64" s="298"/>
      <c r="M64" s="298"/>
      <c r="N64" s="298"/>
      <c r="O64" s="298"/>
      <c r="P64" s="298"/>
      <c r="Q64" s="298"/>
      <c r="R64" s="298"/>
      <c r="S64" s="298"/>
      <c r="T64" s="298"/>
    </row>
    <row r="65" spans="12:20">
      <c r="L65" s="298"/>
      <c r="M65" s="298"/>
      <c r="N65" s="298"/>
      <c r="O65" s="298"/>
      <c r="P65" s="298"/>
      <c r="Q65" s="298"/>
      <c r="R65" s="298"/>
      <c r="S65" s="298"/>
      <c r="T65" s="298"/>
    </row>
    <row r="66" spans="12:20">
      <c r="L66" s="298"/>
      <c r="M66" s="298"/>
      <c r="N66" s="298"/>
      <c r="O66" s="298"/>
      <c r="P66" s="298"/>
      <c r="Q66" s="298"/>
      <c r="R66" s="298"/>
      <c r="S66" s="298"/>
      <c r="T66" s="298"/>
    </row>
    <row r="67" spans="12:20">
      <c r="L67" s="298"/>
      <c r="M67" s="298"/>
      <c r="N67" s="298"/>
      <c r="O67" s="298"/>
      <c r="P67" s="298"/>
      <c r="Q67" s="298"/>
      <c r="R67" s="298"/>
      <c r="S67" s="298"/>
      <c r="T67" s="298"/>
    </row>
    <row r="68" spans="12:20">
      <c r="L68" s="298"/>
      <c r="M68" s="298"/>
      <c r="N68" s="298"/>
      <c r="O68" s="298"/>
      <c r="P68" s="298"/>
      <c r="Q68" s="298"/>
      <c r="R68" s="298"/>
      <c r="S68" s="298"/>
      <c r="T68" s="298"/>
    </row>
    <row r="69" spans="12:20">
      <c r="L69" s="298"/>
      <c r="M69" s="298"/>
      <c r="N69" s="298"/>
      <c r="O69" s="298"/>
      <c r="P69" s="298"/>
      <c r="Q69" s="298"/>
      <c r="R69" s="298"/>
      <c r="S69" s="298"/>
      <c r="T69" s="298"/>
    </row>
    <row r="70" spans="12:20">
      <c r="L70" s="298"/>
      <c r="M70" s="298"/>
      <c r="N70" s="298"/>
      <c r="O70" s="298"/>
      <c r="P70" s="298"/>
      <c r="Q70" s="298"/>
      <c r="R70" s="298"/>
      <c r="S70" s="298"/>
      <c r="T70" s="298"/>
    </row>
    <row r="71" spans="12:20">
      <c r="L71" s="298"/>
      <c r="M71" s="298"/>
      <c r="N71" s="298"/>
      <c r="O71" s="298"/>
      <c r="P71" s="298"/>
      <c r="Q71" s="298"/>
      <c r="R71" s="298"/>
      <c r="S71" s="298"/>
      <c r="T71" s="298"/>
    </row>
    <row r="72" spans="12:20">
      <c r="L72" s="298"/>
      <c r="M72" s="298"/>
      <c r="N72" s="298"/>
      <c r="O72" s="298"/>
      <c r="P72" s="298"/>
      <c r="Q72" s="298"/>
      <c r="R72" s="298"/>
      <c r="S72" s="298"/>
      <c r="T72" s="298"/>
    </row>
    <row r="73" spans="12:20">
      <c r="L73" s="298"/>
      <c r="M73" s="298"/>
      <c r="N73" s="298"/>
      <c r="O73" s="298"/>
      <c r="P73" s="298"/>
      <c r="Q73" s="298"/>
      <c r="R73" s="298"/>
      <c r="S73" s="298"/>
      <c r="T73" s="298"/>
    </row>
    <row r="74" spans="12:20">
      <c r="L74" s="298"/>
      <c r="M74" s="298"/>
      <c r="N74" s="298"/>
      <c r="O74" s="298"/>
      <c r="P74" s="298"/>
      <c r="Q74" s="298"/>
      <c r="R74" s="298"/>
      <c r="S74" s="298"/>
      <c r="T74" s="298"/>
    </row>
    <row r="75" spans="12:20">
      <c r="L75" s="298"/>
      <c r="M75" s="298"/>
      <c r="N75" s="298"/>
      <c r="O75" s="298"/>
      <c r="P75" s="298"/>
      <c r="Q75" s="298"/>
      <c r="R75" s="298"/>
      <c r="S75" s="298"/>
      <c r="T75" s="298"/>
    </row>
    <row r="76" spans="12:20">
      <c r="L76" s="298"/>
      <c r="M76" s="298"/>
      <c r="N76" s="298"/>
      <c r="O76" s="298"/>
      <c r="P76" s="298"/>
      <c r="Q76" s="298"/>
      <c r="R76" s="298"/>
      <c r="S76" s="298"/>
      <c r="T76" s="298"/>
    </row>
    <row r="77" spans="12:20">
      <c r="L77" s="298"/>
      <c r="M77" s="298"/>
      <c r="N77" s="298"/>
      <c r="O77" s="298"/>
      <c r="P77" s="298"/>
      <c r="Q77" s="298"/>
      <c r="R77" s="298"/>
      <c r="S77" s="298"/>
      <c r="T77" s="298"/>
    </row>
    <row r="78" spans="12:20">
      <c r="L78" s="298"/>
      <c r="M78" s="298"/>
      <c r="N78" s="298"/>
      <c r="O78" s="298"/>
      <c r="P78" s="298"/>
      <c r="Q78" s="298"/>
      <c r="R78" s="298"/>
      <c r="S78" s="298"/>
      <c r="T78" s="298"/>
    </row>
    <row r="79" spans="12:20">
      <c r="L79" s="298"/>
      <c r="M79" s="298"/>
      <c r="N79" s="298"/>
      <c r="O79" s="298"/>
      <c r="P79" s="298"/>
      <c r="Q79" s="298"/>
      <c r="R79" s="298"/>
      <c r="S79" s="298"/>
      <c r="T79" s="298"/>
    </row>
    <row r="80" spans="12:20">
      <c r="L80" s="298"/>
      <c r="M80" s="298"/>
      <c r="N80" s="298"/>
      <c r="O80" s="298"/>
      <c r="P80" s="298"/>
      <c r="Q80" s="298"/>
      <c r="R80" s="298"/>
      <c r="S80" s="298"/>
      <c r="T80" s="298"/>
    </row>
  </sheetData>
  <pageMargins left="0.70866141732283472" right="0.70866141732283472" top="0.74803149606299213" bottom="0.74803149606299213" header="0.31496062992125984" footer="0.31496062992125984"/>
  <pageSetup paperSize="9" scale="99" orientation="landscape" r:id="rId1"/>
  <drawing r:id="rId2"/>
</worksheet>
</file>

<file path=xl/worksheets/sheet28.xml><?xml version="1.0" encoding="utf-8"?>
<worksheet xmlns="http://schemas.openxmlformats.org/spreadsheetml/2006/main" xmlns:r="http://schemas.openxmlformats.org/officeDocument/2006/relationships">
  <sheetPr codeName="Blad27"/>
  <dimension ref="A1:Y112"/>
  <sheetViews>
    <sheetView zoomScaleNormal="100" workbookViewId="0">
      <pane ySplit="7" topLeftCell="A8" activePane="bottomLeft" state="frozen"/>
      <selection pane="bottomLeft" activeCell="W7" sqref="W7"/>
    </sheetView>
  </sheetViews>
  <sheetFormatPr defaultColWidth="9.140625" defaultRowHeight="11.25" customHeight="1"/>
  <cols>
    <col min="1" max="1" width="10" style="2" customWidth="1"/>
    <col min="2" max="2" width="11" style="2" customWidth="1"/>
    <col min="3" max="22" width="5.85546875" style="2" customWidth="1"/>
    <col min="23" max="23" width="11.140625" style="2" customWidth="1"/>
    <col min="24" max="24" width="11.7109375" style="2" customWidth="1"/>
    <col min="25" max="16384" width="9.140625" style="2"/>
  </cols>
  <sheetData>
    <row r="1" spans="1:25" ht="11.25" customHeight="1">
      <c r="A1" s="4" t="s">
        <v>684</v>
      </c>
      <c r="C1" s="4"/>
      <c r="D1" s="4"/>
      <c r="E1" s="4"/>
      <c r="F1" s="4"/>
      <c r="G1" s="4"/>
      <c r="H1" s="4"/>
    </row>
    <row r="2" spans="1:25" ht="11.25" hidden="1" customHeight="1">
      <c r="A2" s="4" t="s">
        <v>317</v>
      </c>
      <c r="C2" s="4"/>
      <c r="D2" s="4"/>
      <c r="E2" s="4"/>
      <c r="F2" s="4"/>
      <c r="G2" s="4"/>
      <c r="H2" s="4"/>
    </row>
    <row r="3" spans="1:25" ht="11.25" customHeight="1">
      <c r="A3" s="18" t="s">
        <v>683</v>
      </c>
      <c r="C3" s="4"/>
      <c r="D3" s="4"/>
      <c r="E3" s="4"/>
      <c r="F3" s="4"/>
      <c r="G3" s="4"/>
      <c r="H3" s="4"/>
    </row>
    <row r="4" spans="1:25" ht="11.25" hidden="1" customHeight="1">
      <c r="B4" s="18" t="s">
        <v>317</v>
      </c>
      <c r="C4" s="4"/>
      <c r="D4" s="4"/>
      <c r="E4" s="4"/>
      <c r="F4" s="4"/>
      <c r="G4" s="4"/>
      <c r="H4" s="4"/>
    </row>
    <row r="5" spans="1:25" ht="11.25" customHeight="1">
      <c r="B5" s="20"/>
      <c r="C5" s="6"/>
      <c r="D5" s="6"/>
      <c r="E5" s="6"/>
      <c r="F5" s="6"/>
      <c r="G5" s="5"/>
      <c r="H5" s="5"/>
    </row>
    <row r="6" spans="1:25" ht="24.6" customHeight="1">
      <c r="A6" s="66" t="s">
        <v>411</v>
      </c>
      <c r="B6" s="4"/>
      <c r="C6" s="246"/>
      <c r="D6" s="246"/>
      <c r="E6" s="246"/>
      <c r="F6" s="246"/>
      <c r="G6" s="246"/>
      <c r="H6" s="246"/>
      <c r="I6" s="247"/>
      <c r="J6" s="247"/>
      <c r="K6" s="247"/>
      <c r="L6" s="247"/>
      <c r="M6" s="247"/>
      <c r="N6" s="247"/>
      <c r="O6" s="247"/>
      <c r="P6" s="247"/>
      <c r="Q6" s="247"/>
      <c r="R6" s="247"/>
      <c r="S6" s="247"/>
      <c r="T6" s="247"/>
      <c r="U6" s="247"/>
      <c r="V6" s="247"/>
      <c r="W6" s="372" t="s">
        <v>634</v>
      </c>
      <c r="X6" s="240" t="s">
        <v>632</v>
      </c>
    </row>
    <row r="7" spans="1:25" s="23" customFormat="1" ht="32.450000000000003" customHeight="1">
      <c r="A7" s="20" t="s">
        <v>412</v>
      </c>
      <c r="B7" s="20"/>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t="s">
        <v>630</v>
      </c>
      <c r="X7" s="241" t="s">
        <v>633</v>
      </c>
    </row>
    <row r="8" spans="1:25" s="23" customFormat="1" ht="11.25" customHeight="1"/>
    <row r="9" spans="1:25" s="32" customFormat="1" ht="11.25" customHeight="1">
      <c r="A9" s="32" t="s">
        <v>576</v>
      </c>
      <c r="B9" s="2" t="s">
        <v>388</v>
      </c>
      <c r="C9" s="22">
        <v>1873</v>
      </c>
      <c r="D9" s="22">
        <v>1671</v>
      </c>
      <c r="E9" s="22">
        <v>1660</v>
      </c>
      <c r="F9" s="22">
        <v>1692</v>
      </c>
      <c r="G9" s="22">
        <v>1449</v>
      </c>
      <c r="H9" s="22">
        <v>1356</v>
      </c>
      <c r="I9" s="22">
        <v>1364</v>
      </c>
      <c r="J9" s="22">
        <v>1500</v>
      </c>
      <c r="K9" s="22">
        <v>1397</v>
      </c>
      <c r="L9" s="22">
        <v>1470</v>
      </c>
      <c r="M9" s="22">
        <v>1486</v>
      </c>
      <c r="N9" s="22">
        <v>1306</v>
      </c>
      <c r="O9" s="22">
        <v>1214</v>
      </c>
      <c r="P9" s="22">
        <v>1162</v>
      </c>
      <c r="Q9" s="22">
        <v>1089</v>
      </c>
      <c r="R9" s="22">
        <v>1069</v>
      </c>
      <c r="S9" s="22">
        <v>1071</v>
      </c>
      <c r="T9" s="22">
        <v>944</v>
      </c>
      <c r="U9" s="22">
        <v>944</v>
      </c>
      <c r="V9" s="22">
        <v>812</v>
      </c>
      <c r="W9" s="370">
        <v>0.04</v>
      </c>
      <c r="X9" s="334">
        <f>100*((V9/M9)-1)</f>
        <v>-45.356662180349936</v>
      </c>
    </row>
    <row r="10" spans="1:25" s="32" customFormat="1" ht="11.25" customHeight="1">
      <c r="A10" s="32" t="s">
        <v>577</v>
      </c>
      <c r="B10" s="2" t="s">
        <v>609</v>
      </c>
      <c r="C10" s="22">
        <v>1114</v>
      </c>
      <c r="D10" s="22">
        <v>1299</v>
      </c>
      <c r="E10" s="22">
        <v>1307</v>
      </c>
      <c r="F10" s="22">
        <v>1390</v>
      </c>
      <c r="G10" s="22">
        <v>1264</v>
      </c>
      <c r="H10" s="22">
        <v>1014</v>
      </c>
      <c r="I10" s="22">
        <v>915</v>
      </c>
      <c r="J10" s="22">
        <v>1003</v>
      </c>
      <c r="K10" s="22">
        <v>1047</v>
      </c>
      <c r="L10" s="22">
        <v>1012</v>
      </c>
      <c r="M10" s="22">
        <v>1011</v>
      </c>
      <c r="N10" s="22">
        <v>959</v>
      </c>
      <c r="O10" s="22">
        <v>960</v>
      </c>
      <c r="P10" s="22">
        <v>943</v>
      </c>
      <c r="Q10" s="22">
        <v>957</v>
      </c>
      <c r="R10" s="22">
        <v>1043</v>
      </c>
      <c r="S10" s="22">
        <v>1006</v>
      </c>
      <c r="T10" s="22">
        <v>1061</v>
      </c>
      <c r="U10" s="22">
        <v>901</v>
      </c>
      <c r="V10" s="22">
        <v>776</v>
      </c>
      <c r="W10" s="370">
        <v>-0.15</v>
      </c>
      <c r="X10" s="334">
        <f t="shared" ref="X10:X36" si="0">100*((V10/M10)-1)</f>
        <v>-23.244312561819982</v>
      </c>
    </row>
    <row r="11" spans="1:25" s="32" customFormat="1" ht="11.25" customHeight="1">
      <c r="A11" s="32" t="s">
        <v>578</v>
      </c>
      <c r="B11" s="2" t="s">
        <v>610</v>
      </c>
      <c r="C11" s="22">
        <v>1331</v>
      </c>
      <c r="D11" s="22">
        <v>1571</v>
      </c>
      <c r="E11" s="22">
        <v>1524</v>
      </c>
      <c r="F11" s="22">
        <v>1637</v>
      </c>
      <c r="G11" s="22">
        <v>1588</v>
      </c>
      <c r="H11" s="22">
        <v>1570</v>
      </c>
      <c r="I11" s="22">
        <v>1597</v>
      </c>
      <c r="J11" s="22">
        <v>1360</v>
      </c>
      <c r="K11" s="22">
        <v>1455</v>
      </c>
      <c r="L11" s="22">
        <v>1486</v>
      </c>
      <c r="M11" s="22">
        <v>1333</v>
      </c>
      <c r="N11" s="22">
        <v>1430</v>
      </c>
      <c r="O11" s="22">
        <v>1447</v>
      </c>
      <c r="P11" s="22">
        <v>1382</v>
      </c>
      <c r="Q11" s="22">
        <v>1286</v>
      </c>
      <c r="R11" s="22">
        <v>1063</v>
      </c>
      <c r="S11" s="22">
        <v>1221</v>
      </c>
      <c r="T11" s="22">
        <v>1076</v>
      </c>
      <c r="U11" s="22">
        <v>901</v>
      </c>
      <c r="V11" s="22">
        <v>802</v>
      </c>
      <c r="W11" s="370">
        <v>-0.04</v>
      </c>
      <c r="X11" s="334">
        <f t="shared" si="0"/>
        <v>-39.834958739684922</v>
      </c>
    </row>
    <row r="12" spans="1:25" s="106" customFormat="1" ht="11.25" customHeight="1">
      <c r="A12" s="32" t="s">
        <v>389</v>
      </c>
      <c r="B12" s="2" t="s">
        <v>389</v>
      </c>
      <c r="C12" s="22">
        <v>606</v>
      </c>
      <c r="D12" s="22">
        <v>577</v>
      </c>
      <c r="E12" s="22">
        <v>559</v>
      </c>
      <c r="F12" s="22">
        <v>546</v>
      </c>
      <c r="G12" s="22">
        <v>582</v>
      </c>
      <c r="H12" s="22">
        <v>514</v>
      </c>
      <c r="I12" s="22">
        <v>489</v>
      </c>
      <c r="J12" s="22">
        <v>499</v>
      </c>
      <c r="K12" s="22">
        <v>514</v>
      </c>
      <c r="L12" s="22">
        <v>498</v>
      </c>
      <c r="M12" s="22">
        <v>431</v>
      </c>
      <c r="N12" s="22">
        <v>463</v>
      </c>
      <c r="O12" s="22">
        <v>432</v>
      </c>
      <c r="P12" s="22">
        <v>369</v>
      </c>
      <c r="Q12" s="22">
        <v>331</v>
      </c>
      <c r="R12" s="22">
        <v>306</v>
      </c>
      <c r="S12" s="22">
        <v>406</v>
      </c>
      <c r="T12" s="22">
        <v>406</v>
      </c>
      <c r="U12" s="22">
        <v>303</v>
      </c>
      <c r="V12" s="22">
        <v>255</v>
      </c>
      <c r="W12" s="370">
        <v>-0.13</v>
      </c>
      <c r="X12" s="334">
        <f t="shared" si="0"/>
        <v>-40.835266821345705</v>
      </c>
      <c r="Y12" s="32"/>
    </row>
    <row r="13" spans="1:25" s="32" customFormat="1" ht="11.25" customHeight="1">
      <c r="A13" s="32" t="s">
        <v>579</v>
      </c>
      <c r="B13" s="2" t="s">
        <v>390</v>
      </c>
      <c r="C13" s="22">
        <v>11300</v>
      </c>
      <c r="D13" s="22">
        <v>10631</v>
      </c>
      <c r="E13" s="22">
        <v>9949</v>
      </c>
      <c r="F13" s="22">
        <v>9814</v>
      </c>
      <c r="G13" s="22">
        <v>9454</v>
      </c>
      <c r="H13" s="22">
        <v>8758</v>
      </c>
      <c r="I13" s="22">
        <v>8549</v>
      </c>
      <c r="J13" s="22">
        <v>7792</v>
      </c>
      <c r="K13" s="22">
        <v>7772</v>
      </c>
      <c r="L13" s="22">
        <v>7503</v>
      </c>
      <c r="M13" s="22">
        <v>6977</v>
      </c>
      <c r="N13" s="22">
        <v>6842</v>
      </c>
      <c r="O13" s="22">
        <v>6613</v>
      </c>
      <c r="P13" s="22">
        <v>5842</v>
      </c>
      <c r="Q13" s="22">
        <v>5361</v>
      </c>
      <c r="R13" s="22">
        <v>5091</v>
      </c>
      <c r="S13" s="22">
        <v>4949</v>
      </c>
      <c r="T13" s="22">
        <v>4477</v>
      </c>
      <c r="U13" s="22">
        <v>4152</v>
      </c>
      <c r="V13" s="22">
        <v>3648</v>
      </c>
      <c r="W13" s="370">
        <v>0.09</v>
      </c>
      <c r="X13" s="334">
        <f t="shared" si="0"/>
        <v>-47.713917156370933</v>
      </c>
    </row>
    <row r="14" spans="1:25" s="32" customFormat="1" ht="11.25" customHeight="1">
      <c r="A14" s="32" t="s">
        <v>580</v>
      </c>
      <c r="B14" s="2" t="s">
        <v>391</v>
      </c>
      <c r="C14" s="22">
        <v>490</v>
      </c>
      <c r="D14" s="22">
        <v>287</v>
      </c>
      <c r="E14" s="22">
        <v>321</v>
      </c>
      <c r="F14" s="22">
        <v>364</v>
      </c>
      <c r="G14" s="22">
        <v>332</v>
      </c>
      <c r="H14" s="22">
        <v>213</v>
      </c>
      <c r="I14" s="22">
        <v>280</v>
      </c>
      <c r="J14" s="22">
        <v>284</v>
      </c>
      <c r="K14" s="22">
        <v>232</v>
      </c>
      <c r="L14" s="22">
        <v>204</v>
      </c>
      <c r="M14" s="22">
        <v>199</v>
      </c>
      <c r="N14" s="22">
        <v>223</v>
      </c>
      <c r="O14" s="22">
        <v>164</v>
      </c>
      <c r="P14" s="22">
        <v>170</v>
      </c>
      <c r="Q14" s="22">
        <v>170</v>
      </c>
      <c r="R14" s="22">
        <v>204</v>
      </c>
      <c r="S14" s="22">
        <v>196</v>
      </c>
      <c r="T14" s="22">
        <v>132</v>
      </c>
      <c r="U14" s="22">
        <v>98</v>
      </c>
      <c r="V14" s="22">
        <v>78</v>
      </c>
      <c r="W14" s="370">
        <v>0.28999999999999998</v>
      </c>
      <c r="X14" s="334">
        <f t="shared" si="0"/>
        <v>-60.80402010050252</v>
      </c>
    </row>
    <row r="15" spans="1:25" s="32" customFormat="1" ht="11.25" customHeight="1">
      <c r="A15" s="32" t="s">
        <v>581</v>
      </c>
      <c r="B15" s="2" t="s">
        <v>392</v>
      </c>
      <c r="C15" s="22">
        <v>445</v>
      </c>
      <c r="D15" s="22">
        <v>415</v>
      </c>
      <c r="E15" s="22">
        <v>431</v>
      </c>
      <c r="F15" s="22">
        <v>404</v>
      </c>
      <c r="G15" s="22">
        <v>437</v>
      </c>
      <c r="H15" s="22">
        <v>453</v>
      </c>
      <c r="I15" s="22">
        <v>473</v>
      </c>
      <c r="J15" s="22">
        <v>458</v>
      </c>
      <c r="K15" s="22">
        <v>414</v>
      </c>
      <c r="L15" s="22">
        <v>418</v>
      </c>
      <c r="M15" s="22">
        <v>412</v>
      </c>
      <c r="N15" s="22">
        <v>376</v>
      </c>
      <c r="O15" s="22">
        <v>337</v>
      </c>
      <c r="P15" s="22">
        <v>377</v>
      </c>
      <c r="Q15" s="22">
        <v>400</v>
      </c>
      <c r="R15" s="22">
        <v>365</v>
      </c>
      <c r="S15" s="22">
        <v>338</v>
      </c>
      <c r="T15" s="22">
        <v>280</v>
      </c>
      <c r="U15" s="22">
        <v>239</v>
      </c>
      <c r="V15" s="22">
        <v>212</v>
      </c>
      <c r="W15" s="370">
        <v>-0.12</v>
      </c>
      <c r="X15" s="334">
        <f t="shared" si="0"/>
        <v>-48.543689320388353</v>
      </c>
    </row>
    <row r="16" spans="1:25" s="32" customFormat="1" ht="11.25" customHeight="1">
      <c r="A16" s="32" t="s">
        <v>582</v>
      </c>
      <c r="B16" s="2" t="s">
        <v>611</v>
      </c>
      <c r="C16" s="22">
        <v>2112</v>
      </c>
      <c r="D16" s="22">
        <v>2158</v>
      </c>
      <c r="E16" s="22">
        <v>2160</v>
      </c>
      <c r="F16" s="22">
        <v>2253</v>
      </c>
      <c r="G16" s="22">
        <v>2412</v>
      </c>
      <c r="H16" s="22">
        <v>2157</v>
      </c>
      <c r="I16" s="22">
        <v>2105</v>
      </c>
      <c r="J16" s="22">
        <v>2182</v>
      </c>
      <c r="K16" s="22">
        <v>2116</v>
      </c>
      <c r="L16" s="22">
        <v>2037</v>
      </c>
      <c r="M16" s="22">
        <v>1880</v>
      </c>
      <c r="N16" s="22">
        <v>1634</v>
      </c>
      <c r="O16" s="22">
        <v>1605</v>
      </c>
      <c r="P16" s="22">
        <v>1670</v>
      </c>
      <c r="Q16" s="22">
        <v>1658</v>
      </c>
      <c r="R16" s="22">
        <v>1657</v>
      </c>
      <c r="S16" s="22">
        <v>1612</v>
      </c>
      <c r="T16" s="22">
        <v>1555</v>
      </c>
      <c r="U16" s="22">
        <v>1456</v>
      </c>
      <c r="V16" s="22">
        <v>1258</v>
      </c>
      <c r="W16" s="370">
        <v>-0.13</v>
      </c>
      <c r="X16" s="334">
        <f t="shared" si="0"/>
        <v>-33.085106382978722</v>
      </c>
    </row>
    <row r="17" spans="1:24" s="32" customFormat="1" ht="11.25" customHeight="1">
      <c r="A17" s="32" t="s">
        <v>583</v>
      </c>
      <c r="B17" s="2" t="s">
        <v>393</v>
      </c>
      <c r="C17" s="22">
        <v>8837</v>
      </c>
      <c r="D17" s="22">
        <v>7818</v>
      </c>
      <c r="E17" s="22">
        <v>6375</v>
      </c>
      <c r="F17" s="22">
        <v>5612</v>
      </c>
      <c r="G17" s="22">
        <v>5749</v>
      </c>
      <c r="H17" s="22">
        <v>5482</v>
      </c>
      <c r="I17" s="22">
        <v>5604</v>
      </c>
      <c r="J17" s="22">
        <v>5956</v>
      </c>
      <c r="K17" s="22">
        <v>5738</v>
      </c>
      <c r="L17" s="22">
        <v>5777</v>
      </c>
      <c r="M17" s="22">
        <v>5517</v>
      </c>
      <c r="N17" s="22">
        <v>5347</v>
      </c>
      <c r="O17" s="22">
        <v>5400</v>
      </c>
      <c r="P17" s="22">
        <v>4749</v>
      </c>
      <c r="Q17" s="22">
        <v>4442</v>
      </c>
      <c r="R17" s="22">
        <v>4104</v>
      </c>
      <c r="S17" s="22">
        <v>3823</v>
      </c>
      <c r="T17" s="22">
        <v>3100</v>
      </c>
      <c r="U17" s="22">
        <v>2714</v>
      </c>
      <c r="V17" s="22">
        <v>2479</v>
      </c>
      <c r="W17" s="370">
        <v>-0.06</v>
      </c>
      <c r="X17" s="334">
        <f t="shared" si="0"/>
        <v>-55.066159144462567</v>
      </c>
    </row>
    <row r="18" spans="1:24" s="32" customFormat="1" ht="11.25" customHeight="1">
      <c r="A18" s="32" t="s">
        <v>584</v>
      </c>
      <c r="B18" s="32" t="s">
        <v>394</v>
      </c>
      <c r="C18" s="22">
        <v>10483</v>
      </c>
      <c r="D18" s="22">
        <v>9902</v>
      </c>
      <c r="E18" s="22">
        <v>9865</v>
      </c>
      <c r="F18" s="22">
        <v>9019</v>
      </c>
      <c r="G18" s="22">
        <v>8892</v>
      </c>
      <c r="H18" s="22">
        <v>8540</v>
      </c>
      <c r="I18" s="22">
        <v>8445</v>
      </c>
      <c r="J18" s="22">
        <v>8920</v>
      </c>
      <c r="K18" s="22">
        <v>8486</v>
      </c>
      <c r="L18" s="22">
        <v>8079</v>
      </c>
      <c r="M18" s="22">
        <v>8162</v>
      </c>
      <c r="N18" s="22">
        <v>7655</v>
      </c>
      <c r="O18" s="22">
        <v>6058</v>
      </c>
      <c r="P18" s="22">
        <v>5530</v>
      </c>
      <c r="Q18" s="22">
        <v>5318</v>
      </c>
      <c r="R18" s="22">
        <v>4709</v>
      </c>
      <c r="S18" s="22">
        <v>4620</v>
      </c>
      <c r="T18" s="22">
        <v>4275</v>
      </c>
      <c r="U18" s="22">
        <v>4273</v>
      </c>
      <c r="V18" s="22">
        <v>3992</v>
      </c>
      <c r="W18" s="370">
        <v>-0.01</v>
      </c>
      <c r="X18" s="334">
        <f t="shared" si="0"/>
        <v>-51.090419014947322</v>
      </c>
    </row>
    <row r="19" spans="1:24" s="32" customFormat="1" ht="11.25" customHeight="1">
      <c r="A19" s="32" t="s">
        <v>585</v>
      </c>
      <c r="B19" s="2" t="s">
        <v>395</v>
      </c>
      <c r="C19" s="22">
        <v>8109</v>
      </c>
      <c r="D19" s="22">
        <v>8053</v>
      </c>
      <c r="E19" s="22">
        <v>7187</v>
      </c>
      <c r="F19" s="22">
        <v>7091</v>
      </c>
      <c r="G19" s="22">
        <v>7020</v>
      </c>
      <c r="H19" s="22">
        <v>6676</v>
      </c>
      <c r="I19" s="22">
        <v>6714</v>
      </c>
      <c r="J19" s="22">
        <v>6313</v>
      </c>
      <c r="K19" s="22">
        <v>6688</v>
      </c>
      <c r="L19" s="22">
        <v>7061</v>
      </c>
      <c r="M19" s="22">
        <v>7096</v>
      </c>
      <c r="N19" s="22">
        <v>6980</v>
      </c>
      <c r="O19" s="22">
        <v>6563</v>
      </c>
      <c r="P19" s="22">
        <v>6122</v>
      </c>
      <c r="Q19" s="22">
        <v>5818</v>
      </c>
      <c r="R19" s="22">
        <v>5669</v>
      </c>
      <c r="S19" s="22">
        <v>5131</v>
      </c>
      <c r="T19" s="22">
        <v>4731</v>
      </c>
      <c r="U19" s="22">
        <v>4237</v>
      </c>
      <c r="V19" s="22">
        <v>4090</v>
      </c>
      <c r="W19" s="370">
        <v>-0.04</v>
      </c>
      <c r="X19" s="334">
        <f t="shared" si="0"/>
        <v>-42.361894024802702</v>
      </c>
    </row>
    <row r="20" spans="1:24" s="32" customFormat="1" ht="11.25" customHeight="1">
      <c r="A20" s="32" t="s">
        <v>586</v>
      </c>
      <c r="B20" s="2" t="s">
        <v>396</v>
      </c>
      <c r="C20" s="22">
        <v>103</v>
      </c>
      <c r="D20" s="22">
        <v>132</v>
      </c>
      <c r="E20" s="22">
        <v>115</v>
      </c>
      <c r="F20" s="22">
        <v>133</v>
      </c>
      <c r="G20" s="22">
        <v>118</v>
      </c>
      <c r="H20" s="22">
        <v>128</v>
      </c>
      <c r="I20" s="22">
        <v>115</v>
      </c>
      <c r="J20" s="22">
        <v>111</v>
      </c>
      <c r="K20" s="22">
        <v>113</v>
      </c>
      <c r="L20" s="22">
        <v>111</v>
      </c>
      <c r="M20" s="22">
        <v>98</v>
      </c>
      <c r="N20" s="22">
        <v>94</v>
      </c>
      <c r="O20" s="22">
        <v>97</v>
      </c>
      <c r="P20" s="22">
        <v>117</v>
      </c>
      <c r="Q20" s="22">
        <v>102</v>
      </c>
      <c r="R20" s="22">
        <v>86</v>
      </c>
      <c r="S20" s="22">
        <v>89</v>
      </c>
      <c r="T20" s="22">
        <v>82</v>
      </c>
      <c r="U20" s="22">
        <v>71</v>
      </c>
      <c r="V20" s="22">
        <v>60</v>
      </c>
      <c r="W20" s="370">
        <v>0.18</v>
      </c>
      <c r="X20" s="334">
        <f t="shared" si="0"/>
        <v>-38.775510204081634</v>
      </c>
    </row>
    <row r="21" spans="1:24" s="32" customFormat="1" ht="11.25" customHeight="1">
      <c r="A21" s="32" t="s">
        <v>592</v>
      </c>
      <c r="B21" s="2" t="s">
        <v>397</v>
      </c>
      <c r="C21" s="22">
        <v>997</v>
      </c>
      <c r="D21" s="22">
        <v>787</v>
      </c>
      <c r="E21" s="22">
        <v>724</v>
      </c>
      <c r="F21" s="22">
        <v>774</v>
      </c>
      <c r="G21" s="22">
        <v>660</v>
      </c>
      <c r="H21" s="22">
        <v>594</v>
      </c>
      <c r="I21" s="22">
        <v>567</v>
      </c>
      <c r="J21" s="22">
        <v>677</v>
      </c>
      <c r="K21" s="22">
        <v>652</v>
      </c>
      <c r="L21" s="22">
        <v>635</v>
      </c>
      <c r="M21" s="22">
        <v>558</v>
      </c>
      <c r="N21" s="22">
        <v>559</v>
      </c>
      <c r="O21" s="22">
        <v>532</v>
      </c>
      <c r="P21" s="22">
        <v>516</v>
      </c>
      <c r="Q21" s="22">
        <v>442</v>
      </c>
      <c r="R21" s="22">
        <v>407</v>
      </c>
      <c r="S21" s="22">
        <v>419</v>
      </c>
      <c r="T21" s="22">
        <v>316</v>
      </c>
      <c r="U21" s="22">
        <v>254</v>
      </c>
      <c r="V21" s="22">
        <v>218</v>
      </c>
      <c r="W21" s="370">
        <v>-0.18</v>
      </c>
      <c r="X21" s="334">
        <f t="shared" si="0"/>
        <v>-60.931899641577061</v>
      </c>
    </row>
    <row r="22" spans="1:24" s="32" customFormat="1" ht="11.25" customHeight="1">
      <c r="A22" s="32" t="s">
        <v>593</v>
      </c>
      <c r="B22" s="2" t="s">
        <v>398</v>
      </c>
      <c r="C22" s="22">
        <v>1173</v>
      </c>
      <c r="D22" s="22">
        <v>836</v>
      </c>
      <c r="E22" s="22">
        <v>958</v>
      </c>
      <c r="F22" s="22">
        <v>765</v>
      </c>
      <c r="G22" s="22">
        <v>672</v>
      </c>
      <c r="H22" s="22">
        <v>667</v>
      </c>
      <c r="I22" s="22">
        <v>752</v>
      </c>
      <c r="J22" s="22">
        <v>829</v>
      </c>
      <c r="K22" s="22">
        <v>748</v>
      </c>
      <c r="L22" s="22">
        <v>641</v>
      </c>
      <c r="M22" s="22">
        <v>706</v>
      </c>
      <c r="N22" s="22">
        <v>697</v>
      </c>
      <c r="O22" s="22">
        <v>709</v>
      </c>
      <c r="P22" s="22">
        <v>752</v>
      </c>
      <c r="Q22" s="22">
        <v>773</v>
      </c>
      <c r="R22" s="22">
        <v>760</v>
      </c>
      <c r="S22" s="22">
        <v>740</v>
      </c>
      <c r="T22" s="22">
        <v>499</v>
      </c>
      <c r="U22" s="22">
        <v>370</v>
      </c>
      <c r="V22" s="22">
        <v>299</v>
      </c>
      <c r="W22" s="370">
        <v>-0.01</v>
      </c>
      <c r="X22" s="334">
        <f t="shared" si="0"/>
        <v>-57.648725212464591</v>
      </c>
    </row>
    <row r="23" spans="1:24" s="32" customFormat="1" ht="11.25" customHeight="1">
      <c r="A23" s="32" t="s">
        <v>587</v>
      </c>
      <c r="B23" s="2" t="s">
        <v>399</v>
      </c>
      <c r="C23" s="22">
        <v>83</v>
      </c>
      <c r="D23" s="22">
        <v>69</v>
      </c>
      <c r="E23" s="22">
        <v>78</v>
      </c>
      <c r="F23" s="22">
        <v>65</v>
      </c>
      <c r="G23" s="22">
        <v>70</v>
      </c>
      <c r="H23" s="22">
        <v>71</v>
      </c>
      <c r="I23" s="22">
        <v>60</v>
      </c>
      <c r="J23" s="22">
        <v>57</v>
      </c>
      <c r="K23" s="22">
        <v>58</v>
      </c>
      <c r="L23" s="22">
        <v>76</v>
      </c>
      <c r="M23" s="22">
        <v>70</v>
      </c>
      <c r="N23" s="22">
        <v>62</v>
      </c>
      <c r="O23" s="22">
        <v>53</v>
      </c>
      <c r="P23" s="22">
        <v>50</v>
      </c>
      <c r="Q23" s="22">
        <v>47</v>
      </c>
      <c r="R23" s="22">
        <v>43</v>
      </c>
      <c r="S23" s="22">
        <v>46</v>
      </c>
      <c r="T23" s="22">
        <v>35</v>
      </c>
      <c r="U23" s="22">
        <v>48</v>
      </c>
      <c r="V23" s="22">
        <v>32</v>
      </c>
      <c r="W23" s="370">
        <v>0.13</v>
      </c>
      <c r="X23" s="334">
        <f t="shared" si="0"/>
        <v>-54.285714285714292</v>
      </c>
    </row>
    <row r="24" spans="1:24" s="32" customFormat="1" ht="11.25" customHeight="1">
      <c r="A24" s="32" t="s">
        <v>588</v>
      </c>
      <c r="B24" s="2" t="s">
        <v>400</v>
      </c>
      <c r="C24" s="22">
        <v>2120</v>
      </c>
      <c r="D24" s="22">
        <v>2101</v>
      </c>
      <c r="E24" s="22">
        <v>1678</v>
      </c>
      <c r="F24" s="22">
        <v>1562</v>
      </c>
      <c r="G24" s="22">
        <v>1589</v>
      </c>
      <c r="H24" s="22">
        <v>1370</v>
      </c>
      <c r="I24" s="22">
        <v>1391</v>
      </c>
      <c r="J24" s="22">
        <v>1371</v>
      </c>
      <c r="K24" s="22">
        <v>1306</v>
      </c>
      <c r="L24" s="22">
        <v>1200</v>
      </c>
      <c r="M24" s="22">
        <v>1239</v>
      </c>
      <c r="N24" s="22">
        <v>1429</v>
      </c>
      <c r="O24" s="22">
        <v>1326</v>
      </c>
      <c r="P24" s="22">
        <v>1296</v>
      </c>
      <c r="Q24" s="22">
        <v>1278</v>
      </c>
      <c r="R24" s="22">
        <v>1303</v>
      </c>
      <c r="S24" s="22">
        <v>1232</v>
      </c>
      <c r="T24" s="22">
        <v>996</v>
      </c>
      <c r="U24" s="22">
        <v>822</v>
      </c>
      <c r="V24" s="22">
        <v>740</v>
      </c>
      <c r="W24" s="370">
        <v>-0.14000000000000001</v>
      </c>
      <c r="X24" s="334">
        <f t="shared" si="0"/>
        <v>-40.274414850686036</v>
      </c>
    </row>
    <row r="25" spans="1:24" s="32" customFormat="1" ht="11.25" customHeight="1">
      <c r="A25" s="32" t="s">
        <v>401</v>
      </c>
      <c r="B25" s="2" t="s">
        <v>401</v>
      </c>
      <c r="C25" s="22">
        <v>16</v>
      </c>
      <c r="D25" s="22">
        <v>11</v>
      </c>
      <c r="E25" s="22">
        <v>14</v>
      </c>
      <c r="F25" s="22">
        <v>6</v>
      </c>
      <c r="G25" s="22">
        <v>14</v>
      </c>
      <c r="H25" s="22">
        <v>19</v>
      </c>
      <c r="I25" s="22">
        <v>18</v>
      </c>
      <c r="J25" s="22">
        <v>17</v>
      </c>
      <c r="K25" s="22">
        <v>4</v>
      </c>
      <c r="L25" s="22">
        <v>15</v>
      </c>
      <c r="M25" s="22">
        <v>16</v>
      </c>
      <c r="N25" s="22">
        <v>16</v>
      </c>
      <c r="O25" s="22">
        <v>16</v>
      </c>
      <c r="P25" s="22">
        <v>13</v>
      </c>
      <c r="Q25" s="22">
        <v>17</v>
      </c>
      <c r="R25" s="22">
        <v>11</v>
      </c>
      <c r="S25" s="22">
        <v>14</v>
      </c>
      <c r="T25" s="22">
        <v>15</v>
      </c>
      <c r="U25" s="22">
        <v>21</v>
      </c>
      <c r="V25" s="22">
        <v>15</v>
      </c>
      <c r="W25" s="370">
        <v>0.13</v>
      </c>
      <c r="X25" s="334">
        <f t="shared" si="0"/>
        <v>-6.25</v>
      </c>
    </row>
    <row r="26" spans="1:24" s="32" customFormat="1" ht="11.25" customHeight="1">
      <c r="A26" s="32" t="s">
        <v>589</v>
      </c>
      <c r="B26" s="2" t="s">
        <v>402</v>
      </c>
      <c r="C26" s="22">
        <v>1281</v>
      </c>
      <c r="D26" s="22">
        <v>1253</v>
      </c>
      <c r="E26" s="22">
        <v>1235</v>
      </c>
      <c r="F26" s="22">
        <v>1298</v>
      </c>
      <c r="G26" s="22">
        <v>1334</v>
      </c>
      <c r="H26" s="22">
        <v>1180</v>
      </c>
      <c r="I26" s="22">
        <v>1163</v>
      </c>
      <c r="J26" s="22">
        <v>1066</v>
      </c>
      <c r="K26" s="22">
        <v>1090</v>
      </c>
      <c r="L26" s="22">
        <v>1082</v>
      </c>
      <c r="M26" s="22">
        <v>993</v>
      </c>
      <c r="N26" s="22">
        <v>987</v>
      </c>
      <c r="O26" s="22">
        <v>1028</v>
      </c>
      <c r="P26" s="22">
        <v>804</v>
      </c>
      <c r="Q26" s="22">
        <v>750</v>
      </c>
      <c r="R26" s="22">
        <v>730</v>
      </c>
      <c r="S26" s="22">
        <v>709</v>
      </c>
      <c r="T26" s="22">
        <v>677</v>
      </c>
      <c r="U26" s="22">
        <v>644</v>
      </c>
      <c r="V26" s="22">
        <v>537</v>
      </c>
      <c r="W26" s="370">
        <v>0.04</v>
      </c>
      <c r="X26" s="334">
        <f t="shared" si="0"/>
        <v>-45.9214501510574</v>
      </c>
    </row>
    <row r="27" spans="1:24" s="32" customFormat="1" ht="11.25" customHeight="1">
      <c r="A27" s="32" t="s">
        <v>590</v>
      </c>
      <c r="B27" s="2" t="s">
        <v>403</v>
      </c>
      <c r="C27" s="22">
        <v>1551</v>
      </c>
      <c r="D27" s="22">
        <v>1403</v>
      </c>
      <c r="E27" s="22">
        <v>1283</v>
      </c>
      <c r="F27" s="22">
        <v>1338</v>
      </c>
      <c r="G27" s="22">
        <v>1210</v>
      </c>
      <c r="H27" s="22">
        <v>1027</v>
      </c>
      <c r="I27" s="22">
        <v>1105</v>
      </c>
      <c r="J27" s="22">
        <v>963</v>
      </c>
      <c r="K27" s="22">
        <v>1079</v>
      </c>
      <c r="L27" s="22">
        <v>976</v>
      </c>
      <c r="M27" s="22">
        <v>958</v>
      </c>
      <c r="N27" s="22">
        <v>956</v>
      </c>
      <c r="O27" s="22">
        <v>931</v>
      </c>
      <c r="P27" s="22">
        <v>878</v>
      </c>
      <c r="Q27" s="22">
        <v>768</v>
      </c>
      <c r="R27" s="22">
        <v>730</v>
      </c>
      <c r="S27" s="22">
        <v>691</v>
      </c>
      <c r="T27" s="22">
        <v>679</v>
      </c>
      <c r="U27" s="22">
        <v>633</v>
      </c>
      <c r="V27" s="22">
        <v>552</v>
      </c>
      <c r="W27" s="370">
        <v>-0.06</v>
      </c>
      <c r="X27" s="334">
        <f t="shared" si="0"/>
        <v>-42.379958246346561</v>
      </c>
    </row>
    <row r="28" spans="1:24" s="32" customFormat="1" ht="11.25" customHeight="1">
      <c r="A28" s="32" t="s">
        <v>591</v>
      </c>
      <c r="B28" s="2" t="s">
        <v>404</v>
      </c>
      <c r="C28" s="22">
        <v>7901</v>
      </c>
      <c r="D28" s="22">
        <v>6946</v>
      </c>
      <c r="E28" s="22">
        <v>6341</v>
      </c>
      <c r="F28" s="22">
        <v>6744</v>
      </c>
      <c r="G28" s="22">
        <v>6900</v>
      </c>
      <c r="H28" s="22">
        <v>6359</v>
      </c>
      <c r="I28" s="22">
        <v>7310</v>
      </c>
      <c r="J28" s="22">
        <v>7080</v>
      </c>
      <c r="K28" s="22">
        <v>6730</v>
      </c>
      <c r="L28" s="22">
        <v>6294</v>
      </c>
      <c r="M28" s="22">
        <v>5534</v>
      </c>
      <c r="N28" s="22">
        <v>5826</v>
      </c>
      <c r="O28" s="22">
        <v>5642</v>
      </c>
      <c r="P28" s="22">
        <v>5712</v>
      </c>
      <c r="Q28" s="22">
        <v>5444</v>
      </c>
      <c r="R28" s="22">
        <v>5243</v>
      </c>
      <c r="S28" s="22">
        <v>5583</v>
      </c>
      <c r="T28" s="22">
        <v>5437</v>
      </c>
      <c r="U28" s="22">
        <v>4572</v>
      </c>
      <c r="V28" s="22">
        <v>3908</v>
      </c>
      <c r="W28" s="370">
        <v>7.0000000000000007E-2</v>
      </c>
      <c r="X28" s="334">
        <f t="shared" si="0"/>
        <v>-29.382002168413447</v>
      </c>
    </row>
    <row r="29" spans="1:24" s="32" customFormat="1" ht="11.25" customHeight="1">
      <c r="A29" s="32" t="s">
        <v>405</v>
      </c>
      <c r="B29" s="2" t="s">
        <v>405</v>
      </c>
      <c r="C29" s="22">
        <v>3217</v>
      </c>
      <c r="D29" s="22">
        <v>3086</v>
      </c>
      <c r="E29" s="22">
        <v>2701</v>
      </c>
      <c r="F29" s="22">
        <v>2505</v>
      </c>
      <c r="G29" s="22">
        <v>2711</v>
      </c>
      <c r="H29" s="22">
        <v>2730</v>
      </c>
      <c r="I29" s="22">
        <v>2521</v>
      </c>
      <c r="J29" s="22">
        <v>2126</v>
      </c>
      <c r="K29" s="22">
        <v>2028</v>
      </c>
      <c r="L29" s="22">
        <v>1877</v>
      </c>
      <c r="M29" s="22">
        <v>1670</v>
      </c>
      <c r="N29" s="22">
        <v>1655</v>
      </c>
      <c r="O29" s="22">
        <v>1542</v>
      </c>
      <c r="P29" s="22">
        <v>1294</v>
      </c>
      <c r="Q29" s="22">
        <v>1247</v>
      </c>
      <c r="R29" s="22">
        <v>969</v>
      </c>
      <c r="S29" s="22">
        <v>974</v>
      </c>
      <c r="T29" s="22">
        <v>885</v>
      </c>
      <c r="U29" s="22">
        <v>840</v>
      </c>
      <c r="V29" s="22">
        <v>937</v>
      </c>
      <c r="W29" s="370">
        <v>-7.0000000000000007E-2</v>
      </c>
      <c r="X29" s="334">
        <f t="shared" si="0"/>
        <v>-43.892215568862284</v>
      </c>
    </row>
    <row r="30" spans="1:24" s="32" customFormat="1" ht="11.25" customHeight="1">
      <c r="A30" s="32" t="s">
        <v>594</v>
      </c>
      <c r="B30" s="2" t="s">
        <v>406</v>
      </c>
      <c r="C30" s="22">
        <v>3078</v>
      </c>
      <c r="D30" s="22">
        <v>2816</v>
      </c>
      <c r="E30" s="22">
        <v>2826</v>
      </c>
      <c r="F30" s="22">
        <v>2877</v>
      </c>
      <c r="G30" s="22">
        <v>2845</v>
      </c>
      <c r="H30" s="22">
        <v>2845</v>
      </c>
      <c r="I30" s="22">
        <v>2863</v>
      </c>
      <c r="J30" s="22">
        <v>2778</v>
      </c>
      <c r="K30" s="22">
        <v>2468</v>
      </c>
      <c r="L30" s="22">
        <v>2466</v>
      </c>
      <c r="M30" s="22">
        <v>2450</v>
      </c>
      <c r="N30" s="22">
        <v>2411</v>
      </c>
      <c r="O30" s="22">
        <v>2229</v>
      </c>
      <c r="P30" s="22">
        <v>2442</v>
      </c>
      <c r="Q30" s="22">
        <v>2629</v>
      </c>
      <c r="R30" s="22">
        <v>2587</v>
      </c>
      <c r="S30" s="22">
        <v>2800</v>
      </c>
      <c r="T30" s="22">
        <v>3061</v>
      </c>
      <c r="U30" s="22">
        <v>2796</v>
      </c>
      <c r="V30" s="22">
        <v>2377</v>
      </c>
      <c r="W30" s="370">
        <v>-0.15</v>
      </c>
      <c r="X30" s="334">
        <f t="shared" si="0"/>
        <v>-2.9795918367346963</v>
      </c>
    </row>
    <row r="31" spans="1:24" s="32" customFormat="1" ht="11.25" customHeight="1">
      <c r="A31" s="32" t="s">
        <v>595</v>
      </c>
      <c r="B31" s="2" t="s">
        <v>407</v>
      </c>
      <c r="C31" s="22">
        <v>462</v>
      </c>
      <c r="D31" s="22">
        <v>493</v>
      </c>
      <c r="E31" s="22">
        <v>493</v>
      </c>
      <c r="F31" s="22">
        <v>505</v>
      </c>
      <c r="G31" s="22">
        <v>415</v>
      </c>
      <c r="H31" s="22">
        <v>389</v>
      </c>
      <c r="I31" s="22">
        <v>357</v>
      </c>
      <c r="J31" s="22">
        <v>309</v>
      </c>
      <c r="K31" s="22">
        <v>334</v>
      </c>
      <c r="L31" s="22">
        <v>314</v>
      </c>
      <c r="M31" s="22">
        <v>278</v>
      </c>
      <c r="N31" s="22">
        <v>269</v>
      </c>
      <c r="O31" s="22">
        <v>242</v>
      </c>
      <c r="P31" s="22">
        <v>274</v>
      </c>
      <c r="Q31" s="22">
        <v>258</v>
      </c>
      <c r="R31" s="22">
        <v>262</v>
      </c>
      <c r="S31" s="22">
        <v>293</v>
      </c>
      <c r="T31" s="22">
        <v>214</v>
      </c>
      <c r="U31" s="22">
        <v>171</v>
      </c>
      <c r="V31" s="22">
        <v>138</v>
      </c>
      <c r="W31" s="370">
        <v>0.02</v>
      </c>
      <c r="X31" s="334">
        <f t="shared" si="0"/>
        <v>-50.359712230215827</v>
      </c>
    </row>
    <row r="32" spans="1:24" s="32" customFormat="1" ht="11.25" customHeight="1">
      <c r="A32" s="32" t="s">
        <v>596</v>
      </c>
      <c r="B32" s="2" t="s">
        <v>408</v>
      </c>
      <c r="C32" s="22">
        <v>614</v>
      </c>
      <c r="D32" s="22">
        <v>677</v>
      </c>
      <c r="E32" s="22">
        <v>584</v>
      </c>
      <c r="F32" s="22">
        <v>633</v>
      </c>
      <c r="G32" s="22">
        <v>660</v>
      </c>
      <c r="H32" s="22">
        <v>616</v>
      </c>
      <c r="I32" s="22">
        <v>788</v>
      </c>
      <c r="J32" s="22">
        <v>819</v>
      </c>
      <c r="K32" s="22">
        <v>647</v>
      </c>
      <c r="L32" s="22">
        <v>628</v>
      </c>
      <c r="M32" s="22">
        <v>614</v>
      </c>
      <c r="N32" s="22">
        <v>610</v>
      </c>
      <c r="O32" s="22">
        <v>645</v>
      </c>
      <c r="P32" s="22">
        <v>603</v>
      </c>
      <c r="Q32" s="22">
        <v>606</v>
      </c>
      <c r="R32" s="22">
        <v>614</v>
      </c>
      <c r="S32" s="22">
        <v>667</v>
      </c>
      <c r="T32" s="22">
        <v>622</v>
      </c>
      <c r="U32" s="22">
        <v>380</v>
      </c>
      <c r="V32" s="22">
        <v>371</v>
      </c>
      <c r="W32" s="370">
        <v>-0.13</v>
      </c>
      <c r="X32" s="334">
        <f t="shared" si="0"/>
        <v>-39.576547231270354</v>
      </c>
    </row>
    <row r="33" spans="1:24" s="32" customFormat="1" ht="11.25" customHeight="1">
      <c r="A33" s="32" t="s">
        <v>575</v>
      </c>
      <c r="B33" s="2" t="s">
        <v>409</v>
      </c>
      <c r="C33" s="22">
        <v>632</v>
      </c>
      <c r="D33" s="22">
        <v>601</v>
      </c>
      <c r="E33" s="22">
        <v>484</v>
      </c>
      <c r="F33" s="22">
        <v>480</v>
      </c>
      <c r="G33" s="22">
        <v>441</v>
      </c>
      <c r="H33" s="22">
        <v>404</v>
      </c>
      <c r="I33" s="22">
        <v>438</v>
      </c>
      <c r="J33" s="22">
        <v>400</v>
      </c>
      <c r="K33" s="22">
        <v>431</v>
      </c>
      <c r="L33" s="22">
        <v>396</v>
      </c>
      <c r="M33" s="22">
        <v>433</v>
      </c>
      <c r="N33" s="22">
        <v>415</v>
      </c>
      <c r="O33" s="22">
        <v>379</v>
      </c>
      <c r="P33" s="22">
        <v>375</v>
      </c>
      <c r="Q33" s="22">
        <v>379</v>
      </c>
      <c r="R33" s="22">
        <v>336</v>
      </c>
      <c r="S33" s="22">
        <v>380</v>
      </c>
      <c r="T33" s="22">
        <v>344</v>
      </c>
      <c r="U33" s="22">
        <v>279</v>
      </c>
      <c r="V33" s="22">
        <v>272</v>
      </c>
      <c r="W33" s="370">
        <v>7.0000000000000007E-2</v>
      </c>
      <c r="X33" s="334">
        <f t="shared" si="0"/>
        <v>-37.182448036951499</v>
      </c>
    </row>
    <row r="34" spans="1:24" s="32" customFormat="1" ht="11.25" customHeight="1">
      <c r="A34" s="32" t="s">
        <v>410</v>
      </c>
      <c r="B34" s="2" t="s">
        <v>410</v>
      </c>
      <c r="C34" s="22">
        <v>745</v>
      </c>
      <c r="D34" s="22">
        <v>759</v>
      </c>
      <c r="E34" s="22">
        <v>632</v>
      </c>
      <c r="F34" s="22">
        <v>589</v>
      </c>
      <c r="G34" s="22">
        <v>572</v>
      </c>
      <c r="H34" s="22">
        <v>537</v>
      </c>
      <c r="I34" s="22">
        <v>541</v>
      </c>
      <c r="J34" s="22">
        <v>531</v>
      </c>
      <c r="K34" s="22">
        <v>580</v>
      </c>
      <c r="L34" s="22">
        <v>591</v>
      </c>
      <c r="M34" s="22">
        <v>583</v>
      </c>
      <c r="N34" s="22">
        <v>560</v>
      </c>
      <c r="O34" s="22">
        <v>529</v>
      </c>
      <c r="P34" s="22">
        <v>480</v>
      </c>
      <c r="Q34" s="22">
        <v>440</v>
      </c>
      <c r="R34" s="22">
        <v>445</v>
      </c>
      <c r="S34" s="22">
        <v>471</v>
      </c>
      <c r="T34" s="22">
        <v>397</v>
      </c>
      <c r="U34" s="22">
        <v>358</v>
      </c>
      <c r="V34" s="22">
        <v>266</v>
      </c>
      <c r="W34" s="370">
        <v>0.18</v>
      </c>
      <c r="X34" s="334">
        <f t="shared" si="0"/>
        <v>-54.373927958833626</v>
      </c>
    </row>
    <row r="35" spans="1:24" s="32" customFormat="1" ht="11.25" customHeight="1">
      <c r="A35" s="32" t="s">
        <v>597</v>
      </c>
      <c r="B35" s="2" t="s">
        <v>629</v>
      </c>
      <c r="C35" s="22">
        <v>4753</v>
      </c>
      <c r="D35" s="22">
        <v>4379</v>
      </c>
      <c r="E35" s="22">
        <v>3957</v>
      </c>
      <c r="F35" s="22">
        <v>3807</v>
      </c>
      <c r="G35" s="22">
        <v>3765</v>
      </c>
      <c r="H35" s="22">
        <v>3740</v>
      </c>
      <c r="I35" s="22">
        <v>3743</v>
      </c>
      <c r="J35" s="22">
        <v>3581</v>
      </c>
      <c r="K35" s="22">
        <v>3564</v>
      </c>
      <c r="L35" s="22">
        <v>3580</v>
      </c>
      <c r="M35" s="22">
        <v>3598</v>
      </c>
      <c r="N35" s="22">
        <v>3581</v>
      </c>
      <c r="O35" s="22">
        <v>3658</v>
      </c>
      <c r="P35" s="22">
        <v>3368</v>
      </c>
      <c r="Q35" s="22">
        <v>3336</v>
      </c>
      <c r="R35" s="22">
        <v>3298</v>
      </c>
      <c r="S35" s="22">
        <v>3059</v>
      </c>
      <c r="T35" s="22">
        <v>2645</v>
      </c>
      <c r="U35" s="22">
        <v>2337</v>
      </c>
      <c r="V35" s="22">
        <v>1905</v>
      </c>
      <c r="W35" s="370">
        <v>0.06</v>
      </c>
      <c r="X35" s="334">
        <f t="shared" si="0"/>
        <v>-47.053918843802109</v>
      </c>
    </row>
    <row r="36" spans="1:24" s="9" customFormat="1" ht="11.25" customHeight="1">
      <c r="A36" s="9" t="s">
        <v>598</v>
      </c>
      <c r="B36" s="4" t="s">
        <v>598</v>
      </c>
      <c r="C36" s="79">
        <v>75426</v>
      </c>
      <c r="D36" s="79">
        <v>70731</v>
      </c>
      <c r="E36" s="79">
        <v>65441</v>
      </c>
      <c r="F36" s="79">
        <v>63903</v>
      </c>
      <c r="G36" s="79">
        <v>63155</v>
      </c>
      <c r="H36" s="79">
        <v>59409</v>
      </c>
      <c r="I36" s="79">
        <v>60267</v>
      </c>
      <c r="J36" s="79">
        <v>58982</v>
      </c>
      <c r="K36" s="79">
        <v>57691</v>
      </c>
      <c r="L36" s="79">
        <v>56427</v>
      </c>
      <c r="M36" s="79">
        <v>54302</v>
      </c>
      <c r="N36" s="79">
        <v>53342</v>
      </c>
      <c r="O36" s="79">
        <v>50351</v>
      </c>
      <c r="P36" s="79">
        <v>47290</v>
      </c>
      <c r="Q36" s="79">
        <v>45346</v>
      </c>
      <c r="R36" s="79">
        <v>43104</v>
      </c>
      <c r="S36" s="79">
        <v>42540</v>
      </c>
      <c r="T36" s="79">
        <v>38941</v>
      </c>
      <c r="U36" s="79">
        <v>34814</v>
      </c>
      <c r="V36" s="79">
        <v>31029</v>
      </c>
      <c r="W36" s="371">
        <v>-0.02</v>
      </c>
      <c r="X36" s="361">
        <f t="shared" si="0"/>
        <v>-42.858458251998087</v>
      </c>
    </row>
    <row r="37" spans="1:24" s="32" customFormat="1" ht="11.25" customHeight="1">
      <c r="C37" s="31"/>
      <c r="D37" s="31"/>
      <c r="E37" s="31"/>
      <c r="F37" s="31"/>
      <c r="G37" s="31"/>
      <c r="H37" s="31"/>
      <c r="I37" s="31"/>
      <c r="J37" s="31"/>
      <c r="K37" s="31"/>
      <c r="L37" s="31"/>
      <c r="M37" s="31"/>
      <c r="N37" s="31"/>
      <c r="O37" s="31"/>
      <c r="P37" s="31"/>
      <c r="Q37" s="31"/>
      <c r="R37" s="31"/>
      <c r="S37" s="31"/>
      <c r="T37" s="31"/>
      <c r="U37" s="31"/>
      <c r="V37" s="31"/>
      <c r="W37" s="68"/>
    </row>
    <row r="38" spans="1:24" s="32" customFormat="1" ht="11.25" customHeight="1">
      <c r="A38" s="32" t="s">
        <v>631</v>
      </c>
      <c r="C38" s="68"/>
      <c r="D38" s="68"/>
      <c r="E38" s="68"/>
      <c r="F38" s="68"/>
      <c r="G38" s="68"/>
      <c r="H38" s="68"/>
      <c r="I38" s="68"/>
      <c r="J38" s="68"/>
      <c r="K38" s="68"/>
      <c r="L38" s="68"/>
      <c r="M38" s="68"/>
      <c r="N38" s="68"/>
      <c r="O38" s="68"/>
      <c r="P38" s="68"/>
      <c r="Q38" s="68"/>
      <c r="R38" s="68"/>
      <c r="S38" s="68"/>
      <c r="T38" s="68"/>
      <c r="U38" s="68"/>
      <c r="V38" s="68"/>
      <c r="W38" s="362"/>
    </row>
    <row r="39" spans="1:24" s="32" customFormat="1" ht="11.25" customHeight="1">
      <c r="C39" s="68"/>
      <c r="D39" s="68"/>
      <c r="E39" s="68"/>
      <c r="F39" s="68"/>
      <c r="G39" s="68"/>
      <c r="H39" s="68"/>
      <c r="I39" s="68"/>
      <c r="J39" s="68"/>
      <c r="K39" s="68"/>
      <c r="L39" s="68"/>
      <c r="M39" s="68"/>
      <c r="N39" s="68"/>
      <c r="O39" s="68"/>
      <c r="P39" s="68"/>
      <c r="Q39" s="68"/>
      <c r="R39" s="68"/>
      <c r="S39" s="68"/>
      <c r="T39" s="68"/>
      <c r="U39" s="68"/>
      <c r="V39" s="68"/>
      <c r="W39" s="68"/>
    </row>
    <row r="40" spans="1:24" s="106" customFormat="1" ht="11.25" customHeight="1">
      <c r="C40" s="56"/>
      <c r="D40" s="56"/>
      <c r="E40" s="56"/>
      <c r="F40" s="56"/>
      <c r="G40" s="56"/>
      <c r="H40" s="56"/>
      <c r="I40" s="56"/>
      <c r="J40" s="56"/>
      <c r="K40" s="56"/>
      <c r="L40" s="57"/>
      <c r="M40" s="56"/>
      <c r="N40" s="2"/>
      <c r="O40" s="51"/>
      <c r="P40" s="51"/>
      <c r="Q40" s="2"/>
      <c r="R40" s="2"/>
      <c r="S40" s="2"/>
      <c r="T40" s="2"/>
      <c r="U40" s="2"/>
      <c r="V40" s="254"/>
      <c r="W40" s="68"/>
    </row>
    <row r="41" spans="1:24" s="32" customFormat="1" ht="11.25" customHeight="1">
      <c r="C41" s="68"/>
      <c r="D41" s="68"/>
      <c r="E41" s="68"/>
      <c r="F41" s="68"/>
      <c r="G41" s="68"/>
      <c r="H41" s="68"/>
      <c r="I41" s="68"/>
      <c r="J41" s="68"/>
      <c r="K41" s="68"/>
      <c r="L41" s="68"/>
      <c r="M41" s="68"/>
      <c r="N41" s="68"/>
      <c r="O41" s="68"/>
      <c r="P41" s="68"/>
      <c r="Q41" s="68"/>
      <c r="R41" s="68"/>
      <c r="S41" s="68"/>
      <c r="T41" s="68"/>
      <c r="U41" s="68"/>
      <c r="V41" s="68"/>
      <c r="W41" s="68"/>
    </row>
    <row r="51" spans="2:2" s="4" customFormat="1" ht="11.25" customHeight="1">
      <c r="B51" s="9"/>
    </row>
    <row r="72" spans="3:23" ht="11.25" customHeight="1">
      <c r="C72" s="22"/>
      <c r="D72" s="22"/>
      <c r="E72" s="22"/>
      <c r="F72" s="22"/>
      <c r="G72" s="22"/>
      <c r="H72" s="22"/>
      <c r="I72" s="22"/>
      <c r="J72" s="22"/>
      <c r="K72" s="22"/>
      <c r="L72" s="22"/>
      <c r="M72" s="22"/>
      <c r="N72" s="22"/>
      <c r="O72" s="22"/>
      <c r="P72" s="22"/>
      <c r="Q72" s="22"/>
      <c r="R72" s="22"/>
      <c r="S72" s="22"/>
      <c r="T72" s="22"/>
      <c r="U72" s="22"/>
      <c r="V72" s="22"/>
      <c r="W72" s="22"/>
    </row>
    <row r="73" spans="3:23" ht="11.25" customHeight="1">
      <c r="C73" s="22"/>
      <c r="D73" s="22"/>
      <c r="E73" s="22"/>
      <c r="F73" s="22"/>
      <c r="G73" s="22"/>
      <c r="H73" s="22"/>
      <c r="I73" s="22"/>
      <c r="J73" s="22"/>
      <c r="K73" s="22"/>
      <c r="L73" s="22"/>
      <c r="M73" s="22"/>
      <c r="N73" s="22"/>
      <c r="O73" s="22"/>
      <c r="P73" s="22"/>
      <c r="Q73" s="22"/>
      <c r="R73" s="22"/>
      <c r="S73" s="22"/>
      <c r="T73" s="22"/>
      <c r="U73" s="22"/>
      <c r="V73" s="22"/>
      <c r="W73" s="22"/>
    </row>
    <row r="74" spans="3:23" ht="11.25" customHeight="1">
      <c r="C74" s="22"/>
      <c r="D74" s="22"/>
      <c r="E74" s="22"/>
      <c r="F74" s="22"/>
      <c r="G74" s="22"/>
      <c r="H74" s="22"/>
      <c r="I74" s="22"/>
      <c r="J74" s="22"/>
      <c r="K74" s="22"/>
      <c r="L74" s="22"/>
      <c r="M74" s="22"/>
      <c r="N74" s="22"/>
      <c r="O74" s="22"/>
      <c r="P74" s="22"/>
      <c r="Q74" s="22"/>
      <c r="R74" s="22"/>
      <c r="S74" s="22"/>
      <c r="T74" s="22"/>
      <c r="U74" s="22"/>
      <c r="V74" s="22"/>
      <c r="W74" s="22"/>
    </row>
    <row r="75" spans="3:23" ht="11.25" customHeight="1">
      <c r="C75" s="22"/>
      <c r="D75" s="22"/>
      <c r="E75" s="22"/>
      <c r="F75" s="22"/>
      <c r="G75" s="22"/>
      <c r="H75" s="22"/>
      <c r="I75" s="22"/>
      <c r="J75" s="22"/>
      <c r="K75" s="22"/>
      <c r="L75" s="22"/>
      <c r="M75" s="22"/>
      <c r="N75" s="22"/>
      <c r="O75" s="22"/>
      <c r="P75" s="22"/>
      <c r="Q75" s="22"/>
      <c r="R75" s="22"/>
      <c r="S75" s="22"/>
      <c r="T75" s="22"/>
      <c r="U75" s="22"/>
      <c r="V75" s="22"/>
      <c r="W75" s="22"/>
    </row>
    <row r="76" spans="3:23" ht="11.25" customHeight="1">
      <c r="C76" s="22"/>
      <c r="D76" s="22"/>
      <c r="E76" s="22"/>
      <c r="F76" s="22"/>
      <c r="G76" s="22"/>
      <c r="H76" s="22"/>
      <c r="I76" s="22"/>
      <c r="J76" s="22"/>
      <c r="K76" s="22"/>
      <c r="L76" s="22"/>
      <c r="M76" s="22"/>
      <c r="N76" s="22"/>
      <c r="O76" s="22"/>
      <c r="P76" s="22"/>
      <c r="Q76" s="22"/>
      <c r="R76" s="22"/>
      <c r="S76" s="22"/>
      <c r="T76" s="22"/>
      <c r="U76" s="22"/>
      <c r="V76" s="22"/>
      <c r="W76" s="22"/>
    </row>
    <row r="77" spans="3:23" ht="11.25" customHeight="1">
      <c r="C77" s="22"/>
      <c r="D77" s="22"/>
      <c r="E77" s="22"/>
      <c r="F77" s="22"/>
      <c r="G77" s="22"/>
      <c r="H77" s="22"/>
      <c r="I77" s="22"/>
      <c r="J77" s="22"/>
      <c r="K77" s="22"/>
      <c r="L77" s="22"/>
      <c r="M77" s="22"/>
      <c r="N77" s="22"/>
      <c r="O77" s="22"/>
      <c r="P77" s="22"/>
      <c r="Q77" s="22"/>
      <c r="R77" s="22"/>
      <c r="S77" s="22"/>
      <c r="T77" s="22"/>
      <c r="U77" s="22"/>
      <c r="V77" s="22"/>
      <c r="W77" s="22"/>
    </row>
    <row r="78" spans="3:23" ht="11.25" customHeight="1">
      <c r="C78" s="22"/>
      <c r="D78" s="22"/>
      <c r="E78" s="22"/>
      <c r="F78" s="22"/>
      <c r="G78" s="22"/>
      <c r="H78" s="22"/>
      <c r="I78" s="22"/>
      <c r="J78" s="22"/>
      <c r="K78" s="22"/>
      <c r="L78" s="22"/>
      <c r="M78" s="22"/>
      <c r="N78" s="22"/>
      <c r="O78" s="22"/>
      <c r="P78" s="22"/>
      <c r="Q78" s="22"/>
      <c r="R78" s="22"/>
      <c r="S78" s="22"/>
      <c r="T78" s="22"/>
      <c r="U78" s="22"/>
      <c r="V78" s="22"/>
      <c r="W78" s="22"/>
    </row>
    <row r="79" spans="3:23" ht="11.25" customHeight="1">
      <c r="C79" s="22"/>
      <c r="D79" s="22"/>
      <c r="E79" s="22"/>
      <c r="F79" s="22"/>
      <c r="G79" s="22"/>
      <c r="H79" s="22"/>
      <c r="I79" s="22"/>
      <c r="J79" s="22"/>
      <c r="K79" s="22"/>
      <c r="L79" s="22"/>
      <c r="M79" s="22"/>
      <c r="N79" s="22"/>
      <c r="O79" s="22"/>
      <c r="P79" s="22"/>
      <c r="Q79" s="22"/>
      <c r="R79" s="22"/>
      <c r="S79" s="22"/>
      <c r="T79" s="22"/>
      <c r="U79" s="22"/>
      <c r="V79" s="22"/>
      <c r="W79" s="22"/>
    </row>
    <row r="80" spans="3:23" ht="11.25" customHeight="1">
      <c r="C80" s="22"/>
      <c r="D80" s="22"/>
      <c r="E80" s="22"/>
      <c r="F80" s="22"/>
      <c r="G80" s="22"/>
      <c r="H80" s="22"/>
      <c r="I80" s="22"/>
      <c r="J80" s="22"/>
      <c r="K80" s="22"/>
      <c r="L80" s="22"/>
      <c r="M80" s="22"/>
      <c r="N80" s="22"/>
      <c r="O80" s="22"/>
      <c r="P80" s="22"/>
      <c r="Q80" s="22"/>
      <c r="R80" s="22"/>
      <c r="S80" s="22"/>
      <c r="T80" s="22"/>
      <c r="U80" s="22"/>
      <c r="V80" s="22"/>
      <c r="W80" s="22"/>
    </row>
    <row r="81" spans="3:23" ht="11.25" customHeight="1">
      <c r="C81" s="22"/>
      <c r="D81" s="22"/>
      <c r="E81" s="22"/>
      <c r="F81" s="22"/>
      <c r="G81" s="22"/>
      <c r="H81" s="22"/>
      <c r="I81" s="22"/>
      <c r="J81" s="22"/>
      <c r="K81" s="22"/>
      <c r="L81" s="22"/>
      <c r="M81" s="22"/>
      <c r="N81" s="22"/>
      <c r="O81" s="22"/>
      <c r="P81" s="22"/>
      <c r="Q81" s="22"/>
      <c r="R81" s="22"/>
      <c r="S81" s="22"/>
      <c r="T81" s="22"/>
      <c r="U81" s="22"/>
      <c r="V81" s="22"/>
      <c r="W81" s="22"/>
    </row>
    <row r="82" spans="3:23" ht="11.25" customHeight="1">
      <c r="C82" s="22"/>
      <c r="D82" s="22"/>
      <c r="E82" s="22"/>
      <c r="F82" s="22"/>
      <c r="G82" s="22"/>
      <c r="H82" s="22"/>
      <c r="I82" s="22"/>
      <c r="J82" s="22"/>
      <c r="K82" s="22"/>
      <c r="L82" s="22"/>
      <c r="M82" s="22"/>
      <c r="N82" s="22"/>
      <c r="O82" s="22"/>
      <c r="P82" s="22"/>
      <c r="Q82" s="22"/>
      <c r="R82" s="22"/>
      <c r="S82" s="22"/>
      <c r="T82" s="22"/>
      <c r="U82" s="22"/>
      <c r="V82" s="22"/>
      <c r="W82" s="22"/>
    </row>
    <row r="83" spans="3:23" ht="11.25" customHeight="1">
      <c r="C83" s="22"/>
      <c r="D83" s="22"/>
      <c r="E83" s="22"/>
      <c r="F83" s="22"/>
      <c r="G83" s="22"/>
      <c r="H83" s="22"/>
      <c r="I83" s="22"/>
      <c r="J83" s="22"/>
      <c r="K83" s="22"/>
      <c r="L83" s="22"/>
      <c r="M83" s="22"/>
      <c r="N83" s="22"/>
      <c r="O83" s="22"/>
      <c r="P83" s="22"/>
      <c r="Q83" s="22"/>
      <c r="R83" s="22"/>
      <c r="S83" s="22"/>
      <c r="T83" s="22"/>
      <c r="U83" s="22"/>
      <c r="V83" s="22"/>
      <c r="W83" s="22"/>
    </row>
    <row r="84" spans="3:23" ht="11.25" customHeight="1">
      <c r="C84" s="22"/>
      <c r="D84" s="22"/>
      <c r="E84" s="22"/>
      <c r="F84" s="22"/>
      <c r="G84" s="22"/>
      <c r="H84" s="22"/>
      <c r="I84" s="22"/>
      <c r="J84" s="22"/>
      <c r="K84" s="22"/>
      <c r="L84" s="22"/>
      <c r="M84" s="22"/>
      <c r="N84" s="22"/>
      <c r="O84" s="22"/>
      <c r="P84" s="22"/>
      <c r="Q84" s="22"/>
      <c r="R84" s="22"/>
      <c r="S84" s="22"/>
      <c r="T84" s="22"/>
      <c r="U84" s="22"/>
      <c r="V84" s="22"/>
      <c r="W84" s="22"/>
    </row>
    <row r="85" spans="3:23" ht="11.25" customHeight="1">
      <c r="C85" s="22"/>
      <c r="D85" s="22"/>
      <c r="E85" s="22"/>
      <c r="F85" s="22"/>
      <c r="G85" s="22"/>
      <c r="H85" s="22"/>
      <c r="I85" s="22"/>
      <c r="J85" s="22"/>
      <c r="K85" s="22"/>
      <c r="L85" s="22"/>
      <c r="M85" s="22"/>
      <c r="N85" s="22"/>
      <c r="O85" s="22"/>
      <c r="P85" s="22"/>
      <c r="Q85" s="22"/>
      <c r="R85" s="22"/>
      <c r="S85" s="22"/>
      <c r="T85" s="22"/>
      <c r="U85" s="22"/>
      <c r="V85" s="22"/>
      <c r="W85" s="22"/>
    </row>
    <row r="86" spans="3:23" ht="11.25" customHeight="1">
      <c r="C86" s="22"/>
      <c r="D86" s="22"/>
      <c r="E86" s="22"/>
      <c r="F86" s="22"/>
      <c r="G86" s="22"/>
      <c r="H86" s="22"/>
      <c r="I86" s="22"/>
      <c r="J86" s="22"/>
      <c r="K86" s="22"/>
      <c r="L86" s="22"/>
      <c r="M86" s="22"/>
      <c r="N86" s="22"/>
      <c r="O86" s="22"/>
      <c r="P86" s="22"/>
      <c r="Q86" s="22"/>
      <c r="R86" s="22"/>
      <c r="S86" s="22"/>
      <c r="T86" s="22"/>
      <c r="U86" s="22"/>
      <c r="V86" s="22"/>
      <c r="W86" s="22"/>
    </row>
    <row r="87" spans="3:23" ht="11.25" customHeight="1">
      <c r="C87" s="22"/>
      <c r="D87" s="22"/>
      <c r="E87" s="22"/>
      <c r="F87" s="22"/>
      <c r="G87" s="22"/>
      <c r="H87" s="22"/>
      <c r="I87" s="22"/>
      <c r="J87" s="22"/>
      <c r="K87" s="22"/>
      <c r="L87" s="22"/>
      <c r="M87" s="22"/>
      <c r="N87" s="22"/>
      <c r="O87" s="22"/>
      <c r="P87" s="22"/>
      <c r="Q87" s="22"/>
      <c r="R87" s="22"/>
      <c r="S87" s="22"/>
      <c r="T87" s="22"/>
      <c r="U87" s="22"/>
      <c r="V87" s="22"/>
      <c r="W87" s="22"/>
    </row>
    <row r="88" spans="3:23" ht="11.25" customHeight="1">
      <c r="C88" s="22"/>
      <c r="D88" s="22"/>
      <c r="E88" s="22"/>
      <c r="F88" s="22"/>
      <c r="G88" s="22"/>
      <c r="H88" s="22"/>
      <c r="I88" s="22"/>
      <c r="J88" s="22"/>
      <c r="K88" s="22"/>
      <c r="L88" s="22"/>
      <c r="M88" s="22"/>
      <c r="N88" s="22"/>
      <c r="O88" s="22"/>
      <c r="P88" s="22"/>
      <c r="Q88" s="22"/>
      <c r="R88" s="22"/>
      <c r="S88" s="22"/>
      <c r="T88" s="22"/>
      <c r="U88" s="22"/>
      <c r="V88" s="22"/>
      <c r="W88" s="22"/>
    </row>
    <row r="89" spans="3:23" ht="11.25" customHeight="1">
      <c r="C89" s="22"/>
      <c r="D89" s="22"/>
      <c r="E89" s="22"/>
      <c r="F89" s="22"/>
      <c r="G89" s="22"/>
      <c r="H89" s="22"/>
      <c r="I89" s="22"/>
      <c r="J89" s="22"/>
      <c r="K89" s="22"/>
      <c r="L89" s="22"/>
      <c r="M89" s="22"/>
      <c r="N89" s="22"/>
      <c r="O89" s="22"/>
      <c r="P89" s="22"/>
      <c r="Q89" s="22"/>
      <c r="R89" s="22"/>
      <c r="S89" s="22"/>
      <c r="T89" s="22"/>
      <c r="U89" s="22"/>
      <c r="V89" s="22"/>
      <c r="W89" s="22"/>
    </row>
    <row r="90" spans="3:23" ht="11.25" customHeight="1">
      <c r="C90" s="22"/>
      <c r="D90" s="22"/>
      <c r="E90" s="22"/>
      <c r="F90" s="22"/>
      <c r="G90" s="22"/>
      <c r="H90" s="22"/>
      <c r="I90" s="22"/>
      <c r="J90" s="22"/>
      <c r="K90" s="22"/>
      <c r="L90" s="22"/>
      <c r="M90" s="22"/>
      <c r="N90" s="22"/>
      <c r="O90" s="22"/>
      <c r="P90" s="22"/>
      <c r="Q90" s="22"/>
      <c r="R90" s="22"/>
      <c r="S90" s="22"/>
      <c r="T90" s="22"/>
      <c r="U90" s="22"/>
      <c r="V90" s="22"/>
      <c r="W90" s="22"/>
    </row>
    <row r="91" spans="3:23" ht="11.25" customHeight="1">
      <c r="C91" s="22"/>
      <c r="D91" s="22"/>
      <c r="E91" s="22"/>
      <c r="F91" s="22"/>
      <c r="G91" s="22"/>
      <c r="H91" s="22"/>
      <c r="I91" s="22"/>
      <c r="J91" s="22"/>
      <c r="K91" s="22"/>
      <c r="L91" s="22"/>
      <c r="M91" s="22"/>
      <c r="N91" s="22"/>
      <c r="O91" s="22"/>
      <c r="P91" s="22"/>
      <c r="Q91" s="22"/>
      <c r="R91" s="22"/>
      <c r="S91" s="22"/>
      <c r="T91" s="22"/>
      <c r="U91" s="22"/>
      <c r="V91" s="22"/>
      <c r="W91" s="22"/>
    </row>
    <row r="92" spans="3:23" ht="11.25" customHeight="1">
      <c r="C92" s="22"/>
      <c r="D92" s="22"/>
      <c r="E92" s="22"/>
      <c r="F92" s="22"/>
      <c r="G92" s="22"/>
      <c r="H92" s="22"/>
      <c r="I92" s="22"/>
      <c r="J92" s="22"/>
      <c r="K92" s="22"/>
      <c r="L92" s="22"/>
      <c r="M92" s="22"/>
      <c r="N92" s="22"/>
      <c r="O92" s="22"/>
      <c r="P92" s="22"/>
      <c r="Q92" s="22"/>
      <c r="R92" s="22"/>
      <c r="S92" s="22"/>
      <c r="T92" s="22"/>
      <c r="U92" s="22"/>
      <c r="V92" s="22"/>
      <c r="W92" s="22"/>
    </row>
    <row r="93" spans="3:23" ht="11.25" customHeight="1">
      <c r="C93" s="22"/>
      <c r="D93" s="22"/>
      <c r="E93" s="22"/>
      <c r="F93" s="22"/>
      <c r="G93" s="22"/>
      <c r="H93" s="22"/>
      <c r="I93" s="22"/>
      <c r="J93" s="22"/>
      <c r="K93" s="22"/>
      <c r="L93" s="22"/>
      <c r="M93" s="22"/>
      <c r="N93" s="22"/>
      <c r="O93" s="22"/>
      <c r="P93" s="22"/>
      <c r="Q93" s="22"/>
      <c r="R93" s="22"/>
      <c r="S93" s="22"/>
      <c r="T93" s="22"/>
      <c r="U93" s="22"/>
      <c r="V93" s="22"/>
      <c r="W93" s="22"/>
    </row>
    <row r="94" spans="3:23" ht="11.25" customHeight="1">
      <c r="C94" s="22"/>
      <c r="D94" s="22"/>
      <c r="E94" s="22"/>
      <c r="F94" s="22"/>
      <c r="G94" s="22"/>
      <c r="H94" s="22"/>
      <c r="I94" s="22"/>
      <c r="J94" s="22"/>
      <c r="K94" s="22"/>
      <c r="L94" s="22"/>
      <c r="M94" s="22"/>
      <c r="N94" s="22"/>
      <c r="O94" s="22"/>
      <c r="P94" s="22"/>
      <c r="Q94" s="22"/>
      <c r="R94" s="22"/>
      <c r="S94" s="22"/>
      <c r="T94" s="22"/>
      <c r="U94" s="22"/>
      <c r="V94" s="22"/>
      <c r="W94" s="22"/>
    </row>
    <row r="95" spans="3:23" ht="11.25" customHeight="1">
      <c r="C95" s="22"/>
      <c r="D95" s="22"/>
      <c r="E95" s="22"/>
      <c r="F95" s="22"/>
      <c r="G95" s="22"/>
      <c r="H95" s="22"/>
      <c r="I95" s="22"/>
      <c r="J95" s="22"/>
      <c r="K95" s="22"/>
      <c r="L95" s="22"/>
      <c r="M95" s="22"/>
      <c r="N95" s="22"/>
      <c r="O95" s="22"/>
      <c r="P95" s="22"/>
      <c r="Q95" s="22"/>
      <c r="R95" s="22"/>
      <c r="S95" s="22"/>
      <c r="T95" s="22"/>
      <c r="U95" s="22"/>
      <c r="V95" s="22"/>
      <c r="W95" s="22"/>
    </row>
    <row r="96" spans="3:23" ht="11.25" customHeight="1">
      <c r="C96" s="22"/>
      <c r="D96" s="22"/>
      <c r="E96" s="22"/>
      <c r="F96" s="22"/>
      <c r="G96" s="22"/>
      <c r="H96" s="22"/>
      <c r="I96" s="22"/>
      <c r="J96" s="22"/>
      <c r="K96" s="22"/>
      <c r="L96" s="22"/>
      <c r="M96" s="22"/>
      <c r="N96" s="22"/>
      <c r="O96" s="22"/>
      <c r="P96" s="22"/>
      <c r="Q96" s="22"/>
      <c r="R96" s="22"/>
      <c r="S96" s="22"/>
      <c r="T96" s="22"/>
      <c r="U96" s="22"/>
      <c r="V96" s="22"/>
      <c r="W96" s="22"/>
    </row>
    <row r="97" spans="3:23" ht="11.25" customHeight="1">
      <c r="C97" s="22"/>
      <c r="D97" s="22"/>
      <c r="E97" s="22"/>
      <c r="F97" s="22"/>
      <c r="G97" s="22"/>
      <c r="H97" s="22"/>
      <c r="I97" s="22"/>
      <c r="J97" s="22"/>
      <c r="K97" s="22"/>
      <c r="L97" s="22"/>
      <c r="M97" s="22"/>
      <c r="N97" s="22"/>
      <c r="O97" s="22"/>
      <c r="P97" s="22"/>
      <c r="Q97" s="22"/>
      <c r="R97" s="22"/>
      <c r="S97" s="22"/>
      <c r="T97" s="22"/>
      <c r="U97" s="22"/>
      <c r="V97" s="22"/>
      <c r="W97" s="22"/>
    </row>
    <row r="98" spans="3:23" ht="11.25" customHeight="1">
      <c r="C98" s="22"/>
      <c r="D98" s="22"/>
      <c r="E98" s="22"/>
      <c r="F98" s="22"/>
      <c r="G98" s="22"/>
      <c r="H98" s="22"/>
      <c r="I98" s="22"/>
      <c r="J98" s="22"/>
      <c r="K98" s="22"/>
      <c r="L98" s="22"/>
      <c r="M98" s="22"/>
      <c r="N98" s="22"/>
      <c r="O98" s="22"/>
      <c r="P98" s="22"/>
      <c r="Q98" s="22"/>
      <c r="R98" s="22"/>
      <c r="S98" s="22"/>
      <c r="T98" s="22"/>
      <c r="U98" s="22"/>
      <c r="V98" s="22"/>
      <c r="W98" s="22"/>
    </row>
    <row r="99" spans="3:23" ht="11.25" customHeight="1">
      <c r="C99" s="22"/>
      <c r="D99" s="22"/>
      <c r="E99" s="22"/>
      <c r="F99" s="22"/>
      <c r="G99" s="22"/>
      <c r="H99" s="22"/>
      <c r="I99" s="22"/>
      <c r="J99" s="22"/>
      <c r="K99" s="22"/>
      <c r="L99" s="22"/>
      <c r="M99" s="22"/>
      <c r="N99" s="22"/>
      <c r="O99" s="22"/>
      <c r="P99" s="22"/>
      <c r="Q99" s="22"/>
      <c r="R99" s="22"/>
      <c r="S99" s="22"/>
      <c r="T99" s="22"/>
      <c r="U99" s="22"/>
      <c r="V99" s="22"/>
      <c r="W99" s="22"/>
    </row>
    <row r="100" spans="3:23" ht="11.25" customHeight="1">
      <c r="C100" s="22"/>
      <c r="D100" s="22"/>
      <c r="E100" s="22"/>
      <c r="F100" s="22"/>
      <c r="G100" s="22"/>
      <c r="H100" s="22"/>
      <c r="I100" s="22"/>
      <c r="J100" s="22"/>
      <c r="K100" s="22"/>
      <c r="L100" s="22"/>
      <c r="M100" s="22"/>
      <c r="N100" s="22"/>
      <c r="O100" s="22"/>
      <c r="P100" s="22"/>
      <c r="Q100" s="22"/>
      <c r="R100" s="22"/>
      <c r="S100" s="22"/>
      <c r="T100" s="22"/>
      <c r="U100" s="22"/>
      <c r="V100" s="22"/>
      <c r="W100" s="22"/>
    </row>
    <row r="101" spans="3:23" ht="11.25" customHeight="1">
      <c r="C101" s="22"/>
      <c r="D101" s="22"/>
      <c r="E101" s="22"/>
      <c r="F101" s="22"/>
      <c r="G101" s="22"/>
      <c r="H101" s="22"/>
      <c r="I101" s="22"/>
      <c r="J101" s="22"/>
      <c r="K101" s="22"/>
      <c r="L101" s="22"/>
      <c r="M101" s="22"/>
      <c r="N101" s="22"/>
      <c r="O101" s="22"/>
      <c r="P101" s="22"/>
      <c r="Q101" s="22"/>
      <c r="R101" s="22"/>
      <c r="S101" s="22"/>
      <c r="T101" s="22"/>
      <c r="U101" s="22"/>
      <c r="V101" s="22"/>
      <c r="W101" s="22"/>
    </row>
    <row r="102" spans="3:23" ht="11.25" customHeight="1">
      <c r="C102" s="22"/>
      <c r="D102" s="22"/>
      <c r="E102" s="22"/>
      <c r="F102" s="22"/>
      <c r="G102" s="22"/>
      <c r="H102" s="22"/>
      <c r="I102" s="22"/>
      <c r="J102" s="22"/>
      <c r="K102" s="22"/>
      <c r="L102" s="22"/>
      <c r="M102" s="22"/>
      <c r="N102" s="22"/>
      <c r="O102" s="22"/>
      <c r="P102" s="22"/>
      <c r="Q102" s="22"/>
      <c r="R102" s="22"/>
      <c r="S102" s="22"/>
      <c r="T102" s="22"/>
      <c r="U102" s="22"/>
      <c r="V102" s="22"/>
      <c r="W102" s="22"/>
    </row>
    <row r="103" spans="3:23" ht="11.25" customHeight="1">
      <c r="C103" s="22"/>
      <c r="D103" s="22"/>
      <c r="E103" s="22"/>
      <c r="F103" s="22"/>
      <c r="G103" s="22"/>
      <c r="H103" s="22"/>
      <c r="I103" s="22"/>
      <c r="J103" s="22"/>
      <c r="K103" s="22"/>
      <c r="L103" s="22"/>
      <c r="M103" s="22"/>
      <c r="N103" s="22"/>
      <c r="O103" s="22"/>
      <c r="P103" s="22"/>
      <c r="Q103" s="22"/>
      <c r="R103" s="22"/>
      <c r="S103" s="22"/>
      <c r="T103" s="22"/>
      <c r="U103" s="22"/>
      <c r="V103" s="22"/>
      <c r="W103" s="22"/>
    </row>
    <row r="104" spans="3:23" ht="11.25" customHeight="1">
      <c r="C104" s="22"/>
      <c r="D104" s="22"/>
      <c r="E104" s="22"/>
      <c r="F104" s="22"/>
      <c r="G104" s="22"/>
      <c r="H104" s="22"/>
      <c r="I104" s="22"/>
      <c r="J104" s="22"/>
      <c r="K104" s="22"/>
      <c r="L104" s="22"/>
      <c r="M104" s="22"/>
      <c r="N104" s="22"/>
      <c r="O104" s="22"/>
      <c r="P104" s="22"/>
      <c r="Q104" s="22"/>
      <c r="R104" s="22"/>
      <c r="S104" s="22"/>
      <c r="T104" s="22"/>
      <c r="U104" s="22"/>
      <c r="V104" s="22"/>
      <c r="W104" s="22"/>
    </row>
    <row r="105" spans="3:23" ht="11.25" customHeight="1">
      <c r="C105" s="22"/>
      <c r="D105" s="22"/>
      <c r="E105" s="22"/>
      <c r="F105" s="22"/>
      <c r="G105" s="22"/>
      <c r="H105" s="22"/>
      <c r="I105" s="22"/>
      <c r="J105" s="22"/>
      <c r="K105" s="22"/>
      <c r="L105" s="22"/>
      <c r="M105" s="22"/>
      <c r="N105" s="22"/>
      <c r="O105" s="22"/>
      <c r="P105" s="22"/>
      <c r="Q105" s="22"/>
      <c r="R105" s="22"/>
      <c r="S105" s="22"/>
      <c r="T105" s="22"/>
      <c r="U105" s="22"/>
      <c r="V105" s="22"/>
      <c r="W105" s="22"/>
    </row>
    <row r="106" spans="3:23" ht="11.25" customHeight="1">
      <c r="C106" s="22"/>
      <c r="D106" s="22"/>
      <c r="E106" s="22"/>
      <c r="F106" s="22"/>
      <c r="G106" s="22"/>
      <c r="H106" s="22"/>
      <c r="I106" s="22"/>
      <c r="J106" s="22"/>
      <c r="K106" s="22"/>
      <c r="L106" s="22"/>
      <c r="M106" s="22"/>
      <c r="N106" s="22"/>
      <c r="O106" s="22"/>
      <c r="P106" s="22"/>
      <c r="Q106" s="22"/>
      <c r="R106" s="22"/>
      <c r="S106" s="22"/>
      <c r="T106" s="22"/>
      <c r="U106" s="22"/>
      <c r="V106" s="22"/>
      <c r="W106" s="22"/>
    </row>
    <row r="107" spans="3:23" ht="11.25" customHeight="1">
      <c r="C107" s="22"/>
      <c r="D107" s="22"/>
      <c r="E107" s="22"/>
      <c r="F107" s="22"/>
      <c r="G107" s="22"/>
      <c r="H107" s="22"/>
      <c r="I107" s="22"/>
      <c r="J107" s="22"/>
      <c r="K107" s="22"/>
      <c r="L107" s="22"/>
      <c r="M107" s="22"/>
      <c r="N107" s="22"/>
      <c r="O107" s="22"/>
      <c r="P107" s="22"/>
      <c r="Q107" s="22"/>
      <c r="R107" s="22"/>
      <c r="S107" s="22"/>
      <c r="T107" s="22"/>
      <c r="U107" s="22"/>
      <c r="V107" s="22"/>
      <c r="W107" s="22"/>
    </row>
    <row r="108" spans="3:23" ht="11.25" customHeight="1">
      <c r="C108" s="22"/>
      <c r="D108" s="22"/>
      <c r="E108" s="22"/>
      <c r="F108" s="22"/>
      <c r="G108" s="22"/>
      <c r="H108" s="22"/>
      <c r="I108" s="22"/>
      <c r="J108" s="22"/>
      <c r="K108" s="22"/>
      <c r="L108" s="22"/>
      <c r="M108" s="22"/>
      <c r="N108" s="22"/>
      <c r="O108" s="22"/>
      <c r="P108" s="22"/>
      <c r="Q108" s="22"/>
      <c r="R108" s="22"/>
      <c r="S108" s="22"/>
      <c r="T108" s="22"/>
      <c r="U108" s="22"/>
      <c r="V108" s="22"/>
      <c r="W108" s="22"/>
    </row>
    <row r="109" spans="3:23" ht="11.25" customHeight="1">
      <c r="C109" s="22"/>
      <c r="D109" s="22"/>
      <c r="E109" s="22"/>
      <c r="F109" s="22"/>
      <c r="G109" s="22"/>
      <c r="H109" s="22"/>
      <c r="I109" s="22"/>
      <c r="J109" s="22"/>
      <c r="K109" s="22"/>
      <c r="L109" s="22"/>
      <c r="M109" s="22"/>
      <c r="N109" s="22"/>
      <c r="O109" s="22"/>
      <c r="P109" s="22"/>
      <c r="Q109" s="22"/>
      <c r="R109" s="22"/>
      <c r="S109" s="22"/>
      <c r="T109" s="22"/>
      <c r="U109" s="22"/>
      <c r="V109" s="22"/>
      <c r="W109" s="22"/>
    </row>
    <row r="110" spans="3:23" ht="11.25" customHeight="1">
      <c r="C110" s="22"/>
      <c r="D110" s="22"/>
      <c r="E110" s="22"/>
      <c r="F110" s="22"/>
      <c r="G110" s="22"/>
      <c r="H110" s="22"/>
      <c r="I110" s="22"/>
      <c r="J110" s="22"/>
      <c r="K110" s="22"/>
      <c r="L110" s="22"/>
      <c r="M110" s="22"/>
      <c r="N110" s="22"/>
      <c r="O110" s="22"/>
      <c r="P110" s="22"/>
      <c r="Q110" s="22"/>
      <c r="R110" s="22"/>
      <c r="S110" s="22"/>
      <c r="T110" s="22"/>
      <c r="U110" s="22"/>
      <c r="V110" s="22"/>
      <c r="W110" s="22"/>
    </row>
    <row r="111" spans="3:23" ht="11.25" customHeight="1">
      <c r="C111" s="22"/>
      <c r="D111" s="22"/>
      <c r="E111" s="22"/>
      <c r="F111" s="22"/>
      <c r="G111" s="22"/>
      <c r="H111" s="22"/>
      <c r="I111" s="22"/>
      <c r="J111" s="22"/>
      <c r="K111" s="22"/>
      <c r="L111" s="22"/>
      <c r="M111" s="22"/>
      <c r="N111" s="22"/>
      <c r="O111" s="22"/>
      <c r="P111" s="22"/>
      <c r="Q111" s="22"/>
      <c r="R111" s="22"/>
      <c r="S111" s="22"/>
      <c r="T111" s="22"/>
      <c r="U111" s="22"/>
      <c r="V111" s="22"/>
      <c r="W111" s="22"/>
    </row>
    <row r="112" spans="3:23" ht="11.25" customHeight="1">
      <c r="C112" s="22"/>
      <c r="D112" s="22"/>
      <c r="E112" s="22"/>
      <c r="F112" s="22"/>
      <c r="G112" s="22"/>
      <c r="H112" s="22"/>
      <c r="I112" s="22"/>
      <c r="J112" s="22"/>
      <c r="K112" s="22"/>
      <c r="L112" s="22"/>
      <c r="M112" s="22"/>
      <c r="N112" s="22"/>
      <c r="O112" s="22"/>
      <c r="P112" s="22"/>
      <c r="Q112" s="22"/>
      <c r="R112" s="22"/>
      <c r="S112" s="22"/>
      <c r="T112" s="22"/>
      <c r="U112" s="22"/>
      <c r="V112" s="22"/>
      <c r="W112" s="22"/>
    </row>
  </sheetData>
  <pageMargins left="0.74803149606299213" right="0.74803149606299213" top="0.98425196850393704" bottom="0.98425196850393704" header="0.51181102362204722" footer="0.51181102362204722"/>
  <pageSetup paperSize="9" scale="82" orientation="landscape" r:id="rId1"/>
  <headerFooter alignWithMargins="0"/>
  <rowBreaks count="1" manualBreakCount="1">
    <brk id="49" max="16383" man="1"/>
  </rowBreaks>
</worksheet>
</file>

<file path=xl/worksheets/sheet29.xml><?xml version="1.0" encoding="utf-8"?>
<worksheet xmlns="http://schemas.openxmlformats.org/spreadsheetml/2006/main" xmlns:r="http://schemas.openxmlformats.org/officeDocument/2006/relationships">
  <sheetPr codeName="Blad28"/>
  <dimension ref="A1:W115"/>
  <sheetViews>
    <sheetView zoomScaleNormal="100" workbookViewId="0">
      <pane ySplit="7" topLeftCell="A8" activePane="bottomLeft" state="frozen"/>
      <selection pane="bottomLeft"/>
    </sheetView>
  </sheetViews>
  <sheetFormatPr defaultColWidth="9.140625" defaultRowHeight="11.25" customHeight="1"/>
  <cols>
    <col min="1" max="1" width="11" style="2" customWidth="1"/>
    <col min="2" max="2" width="12.140625" style="2" customWidth="1"/>
    <col min="3" max="22" width="6.28515625" style="2" customWidth="1"/>
    <col min="23" max="23" width="7.85546875" style="2" customWidth="1"/>
    <col min="24" max="16384" width="9.140625" style="2"/>
  </cols>
  <sheetData>
    <row r="1" spans="1:23" ht="11.25" customHeight="1">
      <c r="A1" s="4" t="s">
        <v>636</v>
      </c>
      <c r="C1" s="4"/>
      <c r="D1" s="4"/>
      <c r="E1" s="4"/>
      <c r="F1" s="4"/>
      <c r="G1" s="4"/>
      <c r="H1" s="4"/>
      <c r="K1" s="32"/>
      <c r="L1" s="32"/>
    </row>
    <row r="2" spans="1:23" ht="11.25" hidden="1" customHeight="1">
      <c r="A2" s="4" t="s">
        <v>317</v>
      </c>
      <c r="C2" s="4"/>
      <c r="D2" s="4"/>
      <c r="E2" s="4"/>
      <c r="F2" s="4"/>
      <c r="G2" s="4"/>
      <c r="H2" s="4"/>
      <c r="K2" s="32"/>
      <c r="L2" s="32"/>
    </row>
    <row r="3" spans="1:23" ht="11.25" customHeight="1">
      <c r="A3" s="18" t="s">
        <v>637</v>
      </c>
      <c r="C3" s="4"/>
      <c r="D3" s="4"/>
      <c r="E3" s="4"/>
      <c r="F3" s="4"/>
      <c r="G3" s="4"/>
      <c r="H3" s="4"/>
      <c r="K3" s="32"/>
      <c r="L3" s="32"/>
    </row>
    <row r="4" spans="1:23" ht="11.25" hidden="1" customHeight="1">
      <c r="A4" s="2" t="s">
        <v>317</v>
      </c>
      <c r="B4" s="18" t="s">
        <v>317</v>
      </c>
      <c r="C4" s="4"/>
      <c r="D4" s="4"/>
      <c r="E4" s="4"/>
      <c r="F4" s="4"/>
      <c r="G4" s="4"/>
      <c r="H4" s="4"/>
    </row>
    <row r="5" spans="1:23" ht="11.25" customHeight="1">
      <c r="B5" s="20"/>
      <c r="C5" s="6"/>
      <c r="D5" s="6"/>
      <c r="E5" s="6"/>
      <c r="F5" s="6"/>
      <c r="G5" s="5"/>
      <c r="H5" s="5"/>
    </row>
    <row r="6" spans="1:23" ht="22.15" customHeight="1">
      <c r="A6" s="66" t="s">
        <v>411</v>
      </c>
      <c r="B6" s="4"/>
      <c r="C6" s="4"/>
      <c r="D6" s="4"/>
      <c r="E6" s="4"/>
      <c r="F6" s="4"/>
      <c r="G6" s="66"/>
      <c r="H6" s="66"/>
      <c r="I6" s="67"/>
      <c r="J6" s="67"/>
      <c r="K6" s="67"/>
      <c r="L6" s="67"/>
      <c r="M6" s="67"/>
      <c r="N6" s="67"/>
      <c r="O6" s="67"/>
      <c r="P6" s="67"/>
      <c r="Q6" s="67"/>
      <c r="R6" s="67"/>
      <c r="S6" s="67"/>
      <c r="T6" s="67"/>
      <c r="U6" s="67"/>
      <c r="V6" s="67"/>
      <c r="W6" s="373" t="s">
        <v>635</v>
      </c>
    </row>
    <row r="7" spans="1:23" s="23" customFormat="1" ht="11.25" customHeight="1">
      <c r="A7" s="20" t="s">
        <v>412</v>
      </c>
      <c r="B7" s="20"/>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v>2011</v>
      </c>
    </row>
    <row r="8" spans="1:23" s="23" customFormat="1" ht="11.25" customHeight="1"/>
    <row r="9" spans="1:23" s="32" customFormat="1" ht="11.25" customHeight="1">
      <c r="A9" s="32" t="s">
        <v>576</v>
      </c>
      <c r="B9" s="2" t="s">
        <v>388</v>
      </c>
      <c r="C9" s="2">
        <v>188</v>
      </c>
      <c r="D9" s="2">
        <v>167</v>
      </c>
      <c r="E9" s="2">
        <v>165</v>
      </c>
      <c r="F9" s="2">
        <v>168</v>
      </c>
      <c r="G9" s="2">
        <v>143</v>
      </c>
      <c r="H9" s="2">
        <v>134</v>
      </c>
      <c r="I9" s="2">
        <v>134</v>
      </c>
      <c r="J9" s="2">
        <v>147</v>
      </c>
      <c r="K9" s="2">
        <v>137</v>
      </c>
      <c r="L9" s="2">
        <v>144</v>
      </c>
      <c r="M9" s="2">
        <v>145</v>
      </c>
      <c r="N9" s="2">
        <v>127</v>
      </c>
      <c r="O9" s="2">
        <v>117</v>
      </c>
      <c r="P9" s="2">
        <v>112</v>
      </c>
      <c r="Q9" s="2">
        <v>104</v>
      </c>
      <c r="R9" s="2">
        <v>102</v>
      </c>
      <c r="S9" s="2">
        <v>101</v>
      </c>
      <c r="T9" s="2">
        <v>88</v>
      </c>
      <c r="U9" s="2">
        <v>88</v>
      </c>
      <c r="V9" s="2">
        <v>75</v>
      </c>
      <c r="W9" s="2">
        <v>77</v>
      </c>
    </row>
    <row r="10" spans="1:23" s="32" customFormat="1" ht="11.25" customHeight="1">
      <c r="A10" s="32" t="s">
        <v>577</v>
      </c>
      <c r="B10" s="2" t="s">
        <v>609</v>
      </c>
      <c r="C10" s="2">
        <v>129</v>
      </c>
      <c r="D10" s="2">
        <v>152</v>
      </c>
      <c r="E10" s="2">
        <v>154</v>
      </c>
      <c r="F10" s="2">
        <v>165</v>
      </c>
      <c r="G10" s="2">
        <v>150</v>
      </c>
      <c r="H10" s="2">
        <v>121</v>
      </c>
      <c r="I10" s="2">
        <v>110</v>
      </c>
      <c r="J10" s="2">
        <v>121</v>
      </c>
      <c r="K10" s="2">
        <v>128</v>
      </c>
      <c r="L10" s="2">
        <v>126</v>
      </c>
      <c r="M10" s="2">
        <v>124</v>
      </c>
      <c r="N10" s="2">
        <v>122</v>
      </c>
      <c r="O10" s="2">
        <v>122</v>
      </c>
      <c r="P10" s="2">
        <v>121</v>
      </c>
      <c r="Q10" s="2">
        <v>123</v>
      </c>
      <c r="R10" s="2">
        <v>135</v>
      </c>
      <c r="S10" s="2">
        <v>131</v>
      </c>
      <c r="T10" s="2">
        <v>139</v>
      </c>
      <c r="U10" s="2">
        <v>118</v>
      </c>
      <c r="V10" s="2">
        <v>103</v>
      </c>
      <c r="W10" s="2">
        <v>88</v>
      </c>
    </row>
    <row r="11" spans="1:23" s="32" customFormat="1" ht="11.25" customHeight="1">
      <c r="A11" s="32" t="s">
        <v>578</v>
      </c>
      <c r="B11" s="2" t="s">
        <v>610</v>
      </c>
      <c r="C11" s="2">
        <v>129</v>
      </c>
      <c r="D11" s="2">
        <v>152</v>
      </c>
      <c r="E11" s="2">
        <v>148</v>
      </c>
      <c r="F11" s="2">
        <v>158</v>
      </c>
      <c r="G11" s="2">
        <v>154</v>
      </c>
      <c r="H11" s="2">
        <v>152</v>
      </c>
      <c r="I11" s="2">
        <v>155</v>
      </c>
      <c r="J11" s="2">
        <v>132</v>
      </c>
      <c r="K11" s="2">
        <v>141</v>
      </c>
      <c r="L11" s="2">
        <v>145</v>
      </c>
      <c r="M11" s="2">
        <v>130</v>
      </c>
      <c r="N11" s="2">
        <v>140</v>
      </c>
      <c r="O11" s="2">
        <v>142</v>
      </c>
      <c r="P11" s="2">
        <v>135</v>
      </c>
      <c r="Q11" s="2">
        <v>126</v>
      </c>
      <c r="R11" s="2">
        <v>104</v>
      </c>
      <c r="S11" s="2">
        <v>119</v>
      </c>
      <c r="T11" s="2">
        <v>104</v>
      </c>
      <c r="U11" s="2">
        <v>86</v>
      </c>
      <c r="V11" s="2">
        <v>76</v>
      </c>
      <c r="W11" s="2">
        <v>73</v>
      </c>
    </row>
    <row r="12" spans="1:23" s="106" customFormat="1" ht="11.25" customHeight="1">
      <c r="A12" s="32" t="s">
        <v>389</v>
      </c>
      <c r="B12" s="2" t="s">
        <v>389</v>
      </c>
      <c r="C12" s="2">
        <v>118</v>
      </c>
      <c r="D12" s="2">
        <v>112</v>
      </c>
      <c r="E12" s="2">
        <v>108</v>
      </c>
      <c r="F12" s="2">
        <v>105</v>
      </c>
      <c r="G12" s="2">
        <v>112</v>
      </c>
      <c r="H12" s="2">
        <v>98</v>
      </c>
      <c r="I12" s="2">
        <v>93</v>
      </c>
      <c r="J12" s="2">
        <v>94</v>
      </c>
      <c r="K12" s="2">
        <v>97</v>
      </c>
      <c r="L12" s="2">
        <v>93</v>
      </c>
      <c r="M12" s="2">
        <v>81</v>
      </c>
      <c r="N12" s="2">
        <v>86</v>
      </c>
      <c r="O12" s="2">
        <v>80</v>
      </c>
      <c r="P12" s="2">
        <v>68</v>
      </c>
      <c r="Q12" s="2">
        <v>61</v>
      </c>
      <c r="R12" s="2">
        <v>56</v>
      </c>
      <c r="S12" s="2">
        <v>75</v>
      </c>
      <c r="T12" s="2">
        <v>74</v>
      </c>
      <c r="U12" s="2">
        <v>55</v>
      </c>
      <c r="V12" s="2">
        <v>46</v>
      </c>
      <c r="W12" s="2">
        <v>40</v>
      </c>
    </row>
    <row r="13" spans="1:23" s="32" customFormat="1" ht="11.25" customHeight="1">
      <c r="A13" s="32" t="s">
        <v>579</v>
      </c>
      <c r="B13" s="2" t="s">
        <v>390</v>
      </c>
      <c r="C13" s="2">
        <v>142</v>
      </c>
      <c r="D13" s="2">
        <v>132</v>
      </c>
      <c r="E13" s="2">
        <v>123</v>
      </c>
      <c r="F13" s="2">
        <v>121</v>
      </c>
      <c r="G13" s="2">
        <v>116</v>
      </c>
      <c r="H13" s="2">
        <v>107</v>
      </c>
      <c r="I13" s="2">
        <v>104</v>
      </c>
      <c r="J13" s="2">
        <v>95</v>
      </c>
      <c r="K13" s="2">
        <v>95</v>
      </c>
      <c r="L13" s="2">
        <v>91</v>
      </c>
      <c r="M13" s="2">
        <v>85</v>
      </c>
      <c r="N13" s="2">
        <v>83</v>
      </c>
      <c r="O13" s="2">
        <v>80</v>
      </c>
      <c r="P13" s="2">
        <v>71</v>
      </c>
      <c r="Q13" s="2">
        <v>65</v>
      </c>
      <c r="R13" s="2">
        <v>62</v>
      </c>
      <c r="S13" s="2">
        <v>60</v>
      </c>
      <c r="T13" s="2">
        <v>54</v>
      </c>
      <c r="U13" s="2">
        <v>51</v>
      </c>
      <c r="V13" s="2">
        <v>45</v>
      </c>
      <c r="W13" s="2">
        <v>49</v>
      </c>
    </row>
    <row r="14" spans="1:23" s="32" customFormat="1" ht="11.25" customHeight="1">
      <c r="A14" s="32" t="s">
        <v>580</v>
      </c>
      <c r="B14" s="2" t="s">
        <v>391</v>
      </c>
      <c r="C14" s="2">
        <v>313</v>
      </c>
      <c r="D14" s="2">
        <v>185</v>
      </c>
      <c r="E14" s="2">
        <v>212</v>
      </c>
      <c r="F14" s="2">
        <v>246</v>
      </c>
      <c r="G14" s="2">
        <v>229</v>
      </c>
      <c r="H14" s="2">
        <v>149</v>
      </c>
      <c r="I14" s="2">
        <v>199</v>
      </c>
      <c r="J14" s="2">
        <v>204</v>
      </c>
      <c r="K14" s="2">
        <v>168</v>
      </c>
      <c r="L14" s="2">
        <v>149</v>
      </c>
      <c r="M14" s="2">
        <v>146</v>
      </c>
      <c r="N14" s="2">
        <v>164</v>
      </c>
      <c r="O14" s="2">
        <v>121</v>
      </c>
      <c r="P14" s="2">
        <v>126</v>
      </c>
      <c r="Q14" s="2">
        <v>126</v>
      </c>
      <c r="R14" s="2">
        <v>152</v>
      </c>
      <c r="S14" s="2">
        <v>146</v>
      </c>
      <c r="T14" s="2">
        <v>98</v>
      </c>
      <c r="U14" s="2">
        <v>73</v>
      </c>
      <c r="V14" s="2">
        <v>58</v>
      </c>
      <c r="W14" s="2">
        <v>75</v>
      </c>
    </row>
    <row r="15" spans="1:23" s="32" customFormat="1" ht="11.25" customHeight="1">
      <c r="A15" s="32" t="s">
        <v>581</v>
      </c>
      <c r="B15" s="2" t="s">
        <v>392</v>
      </c>
      <c r="C15" s="2">
        <v>126</v>
      </c>
      <c r="D15" s="2">
        <v>117</v>
      </c>
      <c r="E15" s="2">
        <v>121</v>
      </c>
      <c r="F15" s="2">
        <v>113</v>
      </c>
      <c r="G15" s="2">
        <v>121</v>
      </c>
      <c r="H15" s="2">
        <v>125</v>
      </c>
      <c r="I15" s="2">
        <v>129</v>
      </c>
      <c r="J15" s="2">
        <v>124</v>
      </c>
      <c r="K15" s="2">
        <v>111</v>
      </c>
      <c r="L15" s="2">
        <v>111</v>
      </c>
      <c r="M15" s="2">
        <v>107</v>
      </c>
      <c r="N15" s="2">
        <v>96</v>
      </c>
      <c r="O15" s="2">
        <v>85</v>
      </c>
      <c r="P15" s="2">
        <v>94</v>
      </c>
      <c r="Q15" s="2">
        <v>97</v>
      </c>
      <c r="R15" s="2">
        <v>87</v>
      </c>
      <c r="S15" s="2">
        <v>78</v>
      </c>
      <c r="T15" s="2">
        <v>64</v>
      </c>
      <c r="U15" s="2">
        <v>54</v>
      </c>
      <c r="V15" s="2">
        <v>47</v>
      </c>
      <c r="W15" s="2">
        <v>42</v>
      </c>
    </row>
    <row r="16" spans="1:23" s="32" customFormat="1" ht="11.25" customHeight="1">
      <c r="A16" s="32" t="s">
        <v>582</v>
      </c>
      <c r="B16" s="2" t="s">
        <v>611</v>
      </c>
      <c r="C16" s="2">
        <v>207</v>
      </c>
      <c r="D16" s="2">
        <v>209</v>
      </c>
      <c r="E16" s="2">
        <v>207</v>
      </c>
      <c r="F16" s="2">
        <v>214</v>
      </c>
      <c r="G16" s="2">
        <v>228</v>
      </c>
      <c r="H16" s="2">
        <v>202</v>
      </c>
      <c r="I16" s="2">
        <v>196</v>
      </c>
      <c r="J16" s="2">
        <v>202</v>
      </c>
      <c r="K16" s="2">
        <v>195</v>
      </c>
      <c r="L16" s="2">
        <v>187</v>
      </c>
      <c r="M16" s="2">
        <v>172</v>
      </c>
      <c r="N16" s="2">
        <v>149</v>
      </c>
      <c r="O16" s="2">
        <v>146</v>
      </c>
      <c r="P16" s="2">
        <v>151</v>
      </c>
      <c r="Q16" s="2">
        <v>150</v>
      </c>
      <c r="R16" s="2">
        <v>149</v>
      </c>
      <c r="S16" s="2">
        <v>144</v>
      </c>
      <c r="T16" s="2">
        <v>139</v>
      </c>
      <c r="U16" s="2">
        <v>129</v>
      </c>
      <c r="V16" s="2">
        <v>111</v>
      </c>
      <c r="W16" s="2">
        <v>97</v>
      </c>
    </row>
    <row r="17" spans="1:23" s="32" customFormat="1" ht="11.25" customHeight="1">
      <c r="A17" s="32" t="s">
        <v>583</v>
      </c>
      <c r="B17" s="2" t="s">
        <v>393</v>
      </c>
      <c r="C17" s="2">
        <v>227</v>
      </c>
      <c r="D17" s="2">
        <v>200</v>
      </c>
      <c r="E17" s="2">
        <v>163</v>
      </c>
      <c r="F17" s="2">
        <v>143</v>
      </c>
      <c r="G17" s="2">
        <v>146</v>
      </c>
      <c r="H17" s="2">
        <v>139</v>
      </c>
      <c r="I17" s="2">
        <v>142</v>
      </c>
      <c r="J17" s="2">
        <v>150</v>
      </c>
      <c r="K17" s="2">
        <v>144</v>
      </c>
      <c r="L17" s="2">
        <v>144</v>
      </c>
      <c r="M17" s="2">
        <v>136</v>
      </c>
      <c r="N17" s="2">
        <v>131</v>
      </c>
      <c r="O17" s="2">
        <v>130</v>
      </c>
      <c r="P17" s="2">
        <v>112</v>
      </c>
      <c r="Q17" s="2">
        <v>103</v>
      </c>
      <c r="R17" s="2">
        <v>94</v>
      </c>
      <c r="S17" s="2">
        <v>86</v>
      </c>
      <c r="T17" s="2">
        <v>68</v>
      </c>
      <c r="U17" s="2">
        <v>59</v>
      </c>
      <c r="V17" s="2">
        <v>54</v>
      </c>
      <c r="W17" s="2">
        <v>50</v>
      </c>
    </row>
    <row r="18" spans="1:23" s="32" customFormat="1" ht="11.25" customHeight="1">
      <c r="A18" s="32" t="s">
        <v>584</v>
      </c>
      <c r="B18" s="32" t="s">
        <v>394</v>
      </c>
      <c r="C18" s="2">
        <v>184</v>
      </c>
      <c r="D18" s="2">
        <v>173</v>
      </c>
      <c r="E18" s="2">
        <v>172</v>
      </c>
      <c r="F18" s="2">
        <v>157</v>
      </c>
      <c r="G18" s="2">
        <v>154</v>
      </c>
      <c r="H18" s="2">
        <v>147</v>
      </c>
      <c r="I18" s="2">
        <v>145</v>
      </c>
      <c r="J18" s="2">
        <v>153</v>
      </c>
      <c r="K18" s="2">
        <v>145</v>
      </c>
      <c r="L18" s="2">
        <v>137</v>
      </c>
      <c r="M18" s="2">
        <v>134</v>
      </c>
      <c r="N18" s="2">
        <v>125</v>
      </c>
      <c r="O18" s="2">
        <v>98</v>
      </c>
      <c r="P18" s="2">
        <v>89</v>
      </c>
      <c r="Q18" s="2">
        <v>85</v>
      </c>
      <c r="R18" s="2">
        <v>74</v>
      </c>
      <c r="S18" s="2">
        <v>73</v>
      </c>
      <c r="T18" s="2">
        <v>67</v>
      </c>
      <c r="U18" s="2">
        <v>66</v>
      </c>
      <c r="V18" s="2">
        <v>62</v>
      </c>
      <c r="W18" s="2">
        <v>61</v>
      </c>
    </row>
    <row r="19" spans="1:23" s="32" customFormat="1" ht="11.25" customHeight="1">
      <c r="A19" s="32" t="s">
        <v>585</v>
      </c>
      <c r="B19" s="2" t="s">
        <v>395</v>
      </c>
      <c r="C19" s="2">
        <v>143</v>
      </c>
      <c r="D19" s="2">
        <v>142</v>
      </c>
      <c r="E19" s="2">
        <v>126</v>
      </c>
      <c r="F19" s="2">
        <v>125</v>
      </c>
      <c r="G19" s="2">
        <v>123</v>
      </c>
      <c r="H19" s="2">
        <v>117</v>
      </c>
      <c r="I19" s="2">
        <v>118</v>
      </c>
      <c r="J19" s="2">
        <v>111</v>
      </c>
      <c r="K19" s="2">
        <v>118</v>
      </c>
      <c r="L19" s="2">
        <v>124</v>
      </c>
      <c r="M19" s="2">
        <v>125</v>
      </c>
      <c r="N19" s="2">
        <v>122</v>
      </c>
      <c r="O19" s="2">
        <v>114</v>
      </c>
      <c r="P19" s="2">
        <v>106</v>
      </c>
      <c r="Q19" s="2">
        <v>100</v>
      </c>
      <c r="R19" s="2">
        <v>96</v>
      </c>
      <c r="S19" s="2">
        <v>87</v>
      </c>
      <c r="T19" s="2">
        <v>79</v>
      </c>
      <c r="U19" s="2">
        <v>71</v>
      </c>
      <c r="V19" s="2">
        <v>68</v>
      </c>
      <c r="W19" s="2">
        <v>65</v>
      </c>
    </row>
    <row r="20" spans="1:23" s="32" customFormat="1" ht="11.25" customHeight="1">
      <c r="A20" s="32" t="s">
        <v>586</v>
      </c>
      <c r="B20" s="2" t="s">
        <v>396</v>
      </c>
      <c r="C20" s="2">
        <v>175</v>
      </c>
      <c r="D20" s="2">
        <v>219</v>
      </c>
      <c r="E20" s="2">
        <v>186</v>
      </c>
      <c r="F20" s="2">
        <v>210</v>
      </c>
      <c r="G20" s="2">
        <v>183</v>
      </c>
      <c r="H20" s="2">
        <v>195</v>
      </c>
      <c r="I20" s="2">
        <v>173</v>
      </c>
      <c r="J20" s="2">
        <v>164</v>
      </c>
      <c r="K20" s="2">
        <v>165</v>
      </c>
      <c r="L20" s="2">
        <v>161</v>
      </c>
      <c r="M20" s="2">
        <v>140</v>
      </c>
      <c r="N20" s="2">
        <v>133</v>
      </c>
      <c r="O20" s="2">
        <v>136</v>
      </c>
      <c r="P20" s="2">
        <v>160</v>
      </c>
      <c r="Q20" s="2">
        <v>136</v>
      </c>
      <c r="R20" s="2">
        <v>112</v>
      </c>
      <c r="S20" s="2">
        <v>114</v>
      </c>
      <c r="T20" s="2">
        <v>104</v>
      </c>
      <c r="U20" s="2">
        <v>89</v>
      </c>
      <c r="V20" s="2">
        <v>75</v>
      </c>
      <c r="W20" s="2">
        <v>88</v>
      </c>
    </row>
    <row r="21" spans="1:23" s="32" customFormat="1" ht="11.25" customHeight="1">
      <c r="A21" s="32" t="s">
        <v>592</v>
      </c>
      <c r="B21" s="2" t="s">
        <v>397</v>
      </c>
      <c r="C21" s="2">
        <v>375</v>
      </c>
      <c r="D21" s="2">
        <v>298</v>
      </c>
      <c r="E21" s="2">
        <v>280</v>
      </c>
      <c r="F21" s="2">
        <v>305</v>
      </c>
      <c r="G21" s="2">
        <v>264</v>
      </c>
      <c r="H21" s="2">
        <v>241</v>
      </c>
      <c r="I21" s="2">
        <v>232</v>
      </c>
      <c r="J21" s="2">
        <v>280</v>
      </c>
      <c r="K21" s="2">
        <v>272</v>
      </c>
      <c r="L21" s="2">
        <v>267</v>
      </c>
      <c r="M21" s="2">
        <v>236</v>
      </c>
      <c r="N21" s="2">
        <v>238</v>
      </c>
      <c r="O21" s="2">
        <v>228</v>
      </c>
      <c r="P21" s="2">
        <v>222</v>
      </c>
      <c r="Q21" s="2">
        <v>192</v>
      </c>
      <c r="R21" s="2">
        <v>177</v>
      </c>
      <c r="S21" s="2">
        <v>184</v>
      </c>
      <c r="T21" s="2">
        <v>139</v>
      </c>
      <c r="U21" s="2">
        <v>112</v>
      </c>
      <c r="V21" s="2">
        <v>97</v>
      </c>
      <c r="W21" s="2">
        <v>80</v>
      </c>
    </row>
    <row r="22" spans="1:23" s="32" customFormat="1" ht="11.25" customHeight="1">
      <c r="A22" s="32" t="s">
        <v>593</v>
      </c>
      <c r="B22" s="2" t="s">
        <v>398</v>
      </c>
      <c r="C22" s="2">
        <v>317</v>
      </c>
      <c r="D22" s="2">
        <v>226</v>
      </c>
      <c r="E22" s="2">
        <v>259</v>
      </c>
      <c r="F22" s="2">
        <v>208</v>
      </c>
      <c r="G22" s="2">
        <v>184</v>
      </c>
      <c r="H22" s="2">
        <v>184</v>
      </c>
      <c r="I22" s="2">
        <v>210</v>
      </c>
      <c r="J22" s="2">
        <v>233</v>
      </c>
      <c r="K22" s="2">
        <v>212</v>
      </c>
      <c r="L22" s="2">
        <v>183</v>
      </c>
      <c r="M22" s="2">
        <v>202</v>
      </c>
      <c r="N22" s="2">
        <v>201</v>
      </c>
      <c r="O22" s="2">
        <v>205</v>
      </c>
      <c r="P22" s="2">
        <v>218</v>
      </c>
      <c r="Q22" s="2">
        <v>226</v>
      </c>
      <c r="R22" s="2">
        <v>223</v>
      </c>
      <c r="S22" s="2">
        <v>219</v>
      </c>
      <c r="T22" s="2">
        <v>148</v>
      </c>
      <c r="U22" s="2">
        <v>110</v>
      </c>
      <c r="V22" s="2">
        <v>90</v>
      </c>
      <c r="W22" s="2">
        <v>92</v>
      </c>
    </row>
    <row r="23" spans="1:23" s="32" customFormat="1" ht="11.25" customHeight="1">
      <c r="A23" s="32" t="s">
        <v>587</v>
      </c>
      <c r="B23" s="2" t="s">
        <v>399</v>
      </c>
      <c r="C23" s="2">
        <v>216</v>
      </c>
      <c r="D23" s="2">
        <v>177</v>
      </c>
      <c r="E23" s="2">
        <v>198</v>
      </c>
      <c r="F23" s="2">
        <v>162</v>
      </c>
      <c r="G23" s="2">
        <v>173</v>
      </c>
      <c r="H23" s="2">
        <v>172</v>
      </c>
      <c r="I23" s="2">
        <v>144</v>
      </c>
      <c r="J23" s="2">
        <v>135</v>
      </c>
      <c r="K23" s="2">
        <v>136</v>
      </c>
      <c r="L23" s="2">
        <v>175</v>
      </c>
      <c r="M23" s="2">
        <v>159</v>
      </c>
      <c r="N23" s="2">
        <v>140</v>
      </c>
      <c r="O23" s="2">
        <v>118</v>
      </c>
      <c r="P23" s="2">
        <v>110</v>
      </c>
      <c r="Q23" s="2">
        <v>102</v>
      </c>
      <c r="R23" s="2">
        <v>92</v>
      </c>
      <c r="S23" s="2">
        <v>97</v>
      </c>
      <c r="T23" s="2">
        <v>72</v>
      </c>
      <c r="U23" s="2">
        <v>97</v>
      </c>
      <c r="V23" s="2">
        <v>64</v>
      </c>
      <c r="W23" s="2">
        <v>70</v>
      </c>
    </row>
    <row r="24" spans="1:23" s="32" customFormat="1" ht="11.25" customHeight="1">
      <c r="A24" s="32" t="s">
        <v>588</v>
      </c>
      <c r="B24" s="2" t="s">
        <v>400</v>
      </c>
      <c r="C24" s="2">
        <v>204</v>
      </c>
      <c r="D24" s="2">
        <v>203</v>
      </c>
      <c r="E24" s="2">
        <v>162</v>
      </c>
      <c r="F24" s="2">
        <v>151</v>
      </c>
      <c r="G24" s="2">
        <v>154</v>
      </c>
      <c r="H24" s="2">
        <v>133</v>
      </c>
      <c r="I24" s="2">
        <v>135</v>
      </c>
      <c r="J24" s="2">
        <v>133</v>
      </c>
      <c r="K24" s="2">
        <v>127</v>
      </c>
      <c r="L24" s="2">
        <v>117</v>
      </c>
      <c r="M24" s="2">
        <v>121</v>
      </c>
      <c r="N24" s="2">
        <v>140</v>
      </c>
      <c r="O24" s="2">
        <v>131</v>
      </c>
      <c r="P24" s="2">
        <v>128</v>
      </c>
      <c r="Q24" s="2">
        <v>127</v>
      </c>
      <c r="R24" s="2">
        <v>129</v>
      </c>
      <c r="S24" s="2">
        <v>122</v>
      </c>
      <c r="T24" s="2">
        <v>99</v>
      </c>
      <c r="U24" s="2">
        <v>82</v>
      </c>
      <c r="V24" s="2">
        <v>74</v>
      </c>
      <c r="W24" s="2">
        <v>64</v>
      </c>
    </row>
    <row r="25" spans="1:23" s="32" customFormat="1" ht="11.25" customHeight="1">
      <c r="A25" s="32" t="s">
        <v>401</v>
      </c>
      <c r="B25" s="2" t="s">
        <v>401</v>
      </c>
      <c r="C25" s="2">
        <v>45</v>
      </c>
      <c r="D25" s="2">
        <v>31</v>
      </c>
      <c r="E25" s="2">
        <v>39</v>
      </c>
      <c r="F25" s="2">
        <v>16</v>
      </c>
      <c r="G25" s="2">
        <v>38</v>
      </c>
      <c r="H25" s="2">
        <v>51</v>
      </c>
      <c r="I25" s="2">
        <v>48</v>
      </c>
      <c r="J25" s="2">
        <v>45</v>
      </c>
      <c r="K25" s="2">
        <v>11</v>
      </c>
      <c r="L25" s="2">
        <v>39</v>
      </c>
      <c r="M25" s="2">
        <v>41</v>
      </c>
      <c r="N25" s="2">
        <v>41</v>
      </c>
      <c r="O25" s="2">
        <v>40</v>
      </c>
      <c r="P25" s="2">
        <v>33</v>
      </c>
      <c r="Q25" s="2">
        <v>42</v>
      </c>
      <c r="R25" s="2">
        <v>27</v>
      </c>
      <c r="S25" s="2">
        <v>34</v>
      </c>
      <c r="T25" s="2">
        <v>37</v>
      </c>
      <c r="U25" s="2">
        <v>51</v>
      </c>
      <c r="V25" s="2">
        <v>36</v>
      </c>
      <c r="W25" s="2">
        <v>41</v>
      </c>
    </row>
    <row r="26" spans="1:23" s="32" customFormat="1" ht="11.25" customHeight="1">
      <c r="A26" s="32" t="s">
        <v>589</v>
      </c>
      <c r="B26" s="2" t="s">
        <v>402</v>
      </c>
      <c r="C26" s="2">
        <v>85</v>
      </c>
      <c r="D26" s="2">
        <v>83</v>
      </c>
      <c r="E26" s="2">
        <v>81</v>
      </c>
      <c r="F26" s="2">
        <v>85</v>
      </c>
      <c r="G26" s="2">
        <v>86</v>
      </c>
      <c r="H26" s="2">
        <v>76</v>
      </c>
      <c r="I26" s="2">
        <v>75</v>
      </c>
      <c r="J26" s="2">
        <v>68</v>
      </c>
      <c r="K26" s="2">
        <v>69</v>
      </c>
      <c r="L26" s="2">
        <v>68</v>
      </c>
      <c r="M26" s="2">
        <v>62</v>
      </c>
      <c r="N26" s="2">
        <v>61</v>
      </c>
      <c r="O26" s="2">
        <v>63</v>
      </c>
      <c r="P26" s="2">
        <v>49</v>
      </c>
      <c r="Q26" s="2">
        <v>46</v>
      </c>
      <c r="R26" s="2">
        <v>45</v>
      </c>
      <c r="S26" s="2">
        <v>43</v>
      </c>
      <c r="T26" s="2">
        <v>41</v>
      </c>
      <c r="U26" s="2">
        <v>39</v>
      </c>
      <c r="V26" s="2">
        <v>32</v>
      </c>
      <c r="W26" s="2">
        <v>33</v>
      </c>
    </row>
    <row r="27" spans="1:23" s="32" customFormat="1" ht="11.25" customHeight="1">
      <c r="A27" s="32" t="s">
        <v>590</v>
      </c>
      <c r="B27" s="2" t="s">
        <v>403</v>
      </c>
      <c r="C27" s="2">
        <v>201</v>
      </c>
      <c r="D27" s="2">
        <v>180</v>
      </c>
      <c r="E27" s="2">
        <v>163</v>
      </c>
      <c r="F27" s="2">
        <v>169</v>
      </c>
      <c r="G27" s="2">
        <v>152</v>
      </c>
      <c r="H27" s="2">
        <v>129</v>
      </c>
      <c r="I27" s="2">
        <v>139</v>
      </c>
      <c r="J27" s="2">
        <v>121</v>
      </c>
      <c r="K27" s="2">
        <v>135</v>
      </c>
      <c r="L27" s="2">
        <v>122</v>
      </c>
      <c r="M27" s="2">
        <v>119</v>
      </c>
      <c r="N27" s="2">
        <v>119</v>
      </c>
      <c r="O27" s="2">
        <v>115</v>
      </c>
      <c r="P27" s="2">
        <v>108</v>
      </c>
      <c r="Q27" s="2">
        <v>94</v>
      </c>
      <c r="R27" s="2">
        <v>88</v>
      </c>
      <c r="S27" s="2">
        <v>83</v>
      </c>
      <c r="T27" s="2">
        <v>82</v>
      </c>
      <c r="U27" s="2">
        <v>76</v>
      </c>
      <c r="V27" s="2">
        <v>66</v>
      </c>
      <c r="W27" s="2">
        <v>62</v>
      </c>
    </row>
    <row r="28" spans="1:23" s="32" customFormat="1" ht="11.25" customHeight="1">
      <c r="A28" s="32" t="s">
        <v>591</v>
      </c>
      <c r="B28" s="2" t="s">
        <v>404</v>
      </c>
      <c r="C28" s="2">
        <v>207</v>
      </c>
      <c r="D28" s="2">
        <v>181</v>
      </c>
      <c r="E28" s="2">
        <v>165</v>
      </c>
      <c r="F28" s="2">
        <v>175</v>
      </c>
      <c r="G28" s="2">
        <v>179</v>
      </c>
      <c r="H28" s="2">
        <v>165</v>
      </c>
      <c r="I28" s="2">
        <v>189</v>
      </c>
      <c r="J28" s="2">
        <v>183</v>
      </c>
      <c r="K28" s="2">
        <v>174</v>
      </c>
      <c r="L28" s="2">
        <v>163</v>
      </c>
      <c r="M28" s="2">
        <v>145</v>
      </c>
      <c r="N28" s="2">
        <v>152</v>
      </c>
      <c r="O28" s="2">
        <v>148</v>
      </c>
      <c r="P28" s="2">
        <v>150</v>
      </c>
      <c r="Q28" s="2">
        <v>143</v>
      </c>
      <c r="R28" s="2">
        <v>137</v>
      </c>
      <c r="S28" s="2">
        <v>146</v>
      </c>
      <c r="T28" s="2">
        <v>143</v>
      </c>
      <c r="U28" s="2">
        <v>120</v>
      </c>
      <c r="V28" s="2">
        <v>102</v>
      </c>
      <c r="W28" s="2">
        <v>109</v>
      </c>
    </row>
    <row r="29" spans="1:23" s="32" customFormat="1" ht="11.25" customHeight="1">
      <c r="A29" s="32" t="s">
        <v>405</v>
      </c>
      <c r="B29" s="2" t="s">
        <v>405</v>
      </c>
      <c r="C29" s="2">
        <v>323</v>
      </c>
      <c r="D29" s="2">
        <v>310</v>
      </c>
      <c r="E29" s="2">
        <v>271</v>
      </c>
      <c r="F29" s="2">
        <v>251</v>
      </c>
      <c r="G29" s="2">
        <v>271</v>
      </c>
      <c r="H29" s="2">
        <v>272</v>
      </c>
      <c r="I29" s="2">
        <v>250</v>
      </c>
      <c r="J29" s="2">
        <v>210</v>
      </c>
      <c r="K29" s="2">
        <v>200</v>
      </c>
      <c r="L29" s="2">
        <v>184</v>
      </c>
      <c r="M29" s="2">
        <v>163</v>
      </c>
      <c r="N29" s="2">
        <v>160</v>
      </c>
      <c r="O29" s="2">
        <v>148</v>
      </c>
      <c r="P29" s="2">
        <v>124</v>
      </c>
      <c r="Q29" s="2">
        <v>118</v>
      </c>
      <c r="R29" s="2">
        <v>92</v>
      </c>
      <c r="S29" s="2">
        <v>92</v>
      </c>
      <c r="T29" s="2">
        <v>83</v>
      </c>
      <c r="U29" s="2">
        <v>79</v>
      </c>
      <c r="V29" s="2">
        <v>79</v>
      </c>
      <c r="W29" s="2">
        <v>74</v>
      </c>
    </row>
    <row r="30" spans="1:23" s="32" customFormat="1" ht="11.25" customHeight="1">
      <c r="A30" s="32" t="s">
        <v>594</v>
      </c>
      <c r="B30" s="2" t="s">
        <v>406</v>
      </c>
      <c r="C30" s="2">
        <v>135</v>
      </c>
      <c r="D30" s="2">
        <v>126</v>
      </c>
      <c r="E30" s="2">
        <v>127</v>
      </c>
      <c r="F30" s="2">
        <v>130</v>
      </c>
      <c r="G30" s="2">
        <v>128</v>
      </c>
      <c r="H30" s="2">
        <v>129</v>
      </c>
      <c r="I30" s="2">
        <v>130</v>
      </c>
      <c r="J30" s="2">
        <v>126</v>
      </c>
      <c r="K30" s="2">
        <v>113</v>
      </c>
      <c r="L30" s="2">
        <v>113</v>
      </c>
      <c r="M30" s="2">
        <v>109</v>
      </c>
      <c r="N30" s="2">
        <v>110</v>
      </c>
      <c r="O30" s="2">
        <v>102</v>
      </c>
      <c r="P30" s="2">
        <v>112</v>
      </c>
      <c r="Q30" s="2">
        <v>121</v>
      </c>
      <c r="R30" s="2">
        <v>120</v>
      </c>
      <c r="S30" s="2">
        <v>130</v>
      </c>
      <c r="T30" s="2">
        <v>142</v>
      </c>
      <c r="U30" s="2">
        <v>130</v>
      </c>
      <c r="V30" s="2">
        <v>111</v>
      </c>
      <c r="W30" s="2">
        <v>94</v>
      </c>
    </row>
    <row r="31" spans="1:23" s="32" customFormat="1" ht="11.25" customHeight="1">
      <c r="A31" s="32" t="s">
        <v>595</v>
      </c>
      <c r="B31" s="2" t="s">
        <v>407</v>
      </c>
      <c r="C31" s="2">
        <v>231</v>
      </c>
      <c r="D31" s="2">
        <v>247</v>
      </c>
      <c r="E31" s="2">
        <v>247</v>
      </c>
      <c r="F31" s="2">
        <v>254</v>
      </c>
      <c r="G31" s="2">
        <v>209</v>
      </c>
      <c r="H31" s="2">
        <v>195</v>
      </c>
      <c r="I31" s="2">
        <v>180</v>
      </c>
      <c r="J31" s="2">
        <v>156</v>
      </c>
      <c r="K31" s="2">
        <v>169</v>
      </c>
      <c r="L31" s="2">
        <v>158</v>
      </c>
      <c r="M31" s="2">
        <v>140</v>
      </c>
      <c r="N31" s="2">
        <v>135</v>
      </c>
      <c r="O31" s="2">
        <v>121</v>
      </c>
      <c r="P31" s="2">
        <v>137</v>
      </c>
      <c r="Q31" s="2">
        <v>129</v>
      </c>
      <c r="R31" s="2">
        <v>131</v>
      </c>
      <c r="S31" s="2">
        <v>146</v>
      </c>
      <c r="T31" s="2">
        <v>106</v>
      </c>
      <c r="U31" s="2">
        <v>84</v>
      </c>
      <c r="V31" s="2">
        <v>67</v>
      </c>
      <c r="W31" s="2">
        <v>69</v>
      </c>
    </row>
    <row r="32" spans="1:23" s="32" customFormat="1" ht="11.25" customHeight="1">
      <c r="A32" s="32" t="s">
        <v>596</v>
      </c>
      <c r="B32" s="2" t="s">
        <v>408</v>
      </c>
      <c r="C32" s="2">
        <v>116</v>
      </c>
      <c r="D32" s="2">
        <v>128</v>
      </c>
      <c r="E32" s="2">
        <v>110</v>
      </c>
      <c r="F32" s="2">
        <v>119</v>
      </c>
      <c r="G32" s="2">
        <v>123</v>
      </c>
      <c r="H32" s="2">
        <v>115</v>
      </c>
      <c r="I32" s="2">
        <v>146</v>
      </c>
      <c r="J32" s="2">
        <v>152</v>
      </c>
      <c r="K32" s="2">
        <v>120</v>
      </c>
      <c r="L32" s="2">
        <v>116</v>
      </c>
      <c r="M32" s="2">
        <v>114</v>
      </c>
      <c r="N32" s="2">
        <v>113</v>
      </c>
      <c r="O32" s="2">
        <v>120</v>
      </c>
      <c r="P32" s="2">
        <v>112</v>
      </c>
      <c r="Q32" s="2">
        <v>113</v>
      </c>
      <c r="R32" s="2">
        <v>114</v>
      </c>
      <c r="S32" s="2">
        <v>124</v>
      </c>
      <c r="T32" s="2">
        <v>115</v>
      </c>
      <c r="U32" s="2">
        <v>70</v>
      </c>
      <c r="V32" s="2">
        <v>68</v>
      </c>
      <c r="W32" s="2">
        <v>59</v>
      </c>
    </row>
    <row r="33" spans="1:23" s="32" customFormat="1" ht="11.25" customHeight="1">
      <c r="A33" s="32" t="s">
        <v>575</v>
      </c>
      <c r="B33" s="2" t="s">
        <v>409</v>
      </c>
      <c r="C33" s="2">
        <v>126</v>
      </c>
      <c r="D33" s="2">
        <v>120</v>
      </c>
      <c r="E33" s="2">
        <v>96</v>
      </c>
      <c r="F33" s="2">
        <v>95</v>
      </c>
      <c r="G33" s="2">
        <v>86</v>
      </c>
      <c r="H33" s="2">
        <v>79</v>
      </c>
      <c r="I33" s="2">
        <v>85</v>
      </c>
      <c r="J33" s="2">
        <v>78</v>
      </c>
      <c r="K33" s="2">
        <v>84</v>
      </c>
      <c r="L33" s="2">
        <v>77</v>
      </c>
      <c r="M33" s="2">
        <v>84</v>
      </c>
      <c r="N33" s="2">
        <v>80</v>
      </c>
      <c r="O33" s="2">
        <v>73</v>
      </c>
      <c r="P33" s="2">
        <v>72</v>
      </c>
      <c r="Q33" s="2">
        <v>72</v>
      </c>
      <c r="R33" s="2">
        <v>64</v>
      </c>
      <c r="S33" s="2">
        <v>72</v>
      </c>
      <c r="T33" s="2">
        <v>65</v>
      </c>
      <c r="U33" s="2">
        <v>52</v>
      </c>
      <c r="V33" s="2">
        <v>51</v>
      </c>
      <c r="W33" s="2">
        <v>54</v>
      </c>
    </row>
    <row r="34" spans="1:23" s="32" customFormat="1" ht="11.25" customHeight="1">
      <c r="A34" s="32" t="s">
        <v>410</v>
      </c>
      <c r="B34" s="2" t="s">
        <v>410</v>
      </c>
      <c r="C34" s="2">
        <v>87</v>
      </c>
      <c r="D34" s="2">
        <v>88</v>
      </c>
      <c r="E34" s="2">
        <v>73</v>
      </c>
      <c r="F34" s="2">
        <v>67</v>
      </c>
      <c r="G34" s="2">
        <v>65</v>
      </c>
      <c r="H34" s="2">
        <v>61</v>
      </c>
      <c r="I34" s="2">
        <v>61</v>
      </c>
      <c r="J34" s="2">
        <v>60</v>
      </c>
      <c r="K34" s="2">
        <v>66</v>
      </c>
      <c r="L34" s="2">
        <v>67</v>
      </c>
      <c r="M34" s="2">
        <v>66</v>
      </c>
      <c r="N34" s="2">
        <v>63</v>
      </c>
      <c r="O34" s="2">
        <v>59</v>
      </c>
      <c r="P34" s="2">
        <v>53</v>
      </c>
      <c r="Q34" s="2">
        <v>49</v>
      </c>
      <c r="R34" s="2">
        <v>49</v>
      </c>
      <c r="S34" s="2">
        <v>52</v>
      </c>
      <c r="T34" s="2">
        <v>43</v>
      </c>
      <c r="U34" s="2">
        <v>39</v>
      </c>
      <c r="V34" s="2">
        <v>28</v>
      </c>
      <c r="W34" s="2">
        <v>33</v>
      </c>
    </row>
    <row r="35" spans="1:23" s="32" customFormat="1" ht="11.25" customHeight="1">
      <c r="A35" s="32" t="s">
        <v>597</v>
      </c>
      <c r="B35" s="2" t="s">
        <v>612</v>
      </c>
      <c r="C35" s="2">
        <v>83</v>
      </c>
      <c r="D35" s="2">
        <v>76</v>
      </c>
      <c r="E35" s="2">
        <v>69</v>
      </c>
      <c r="F35" s="2">
        <v>66</v>
      </c>
      <c r="G35" s="2">
        <v>65</v>
      </c>
      <c r="H35" s="2">
        <v>64</v>
      </c>
      <c r="I35" s="2">
        <v>64</v>
      </c>
      <c r="J35" s="2">
        <v>61</v>
      </c>
      <c r="K35" s="2">
        <v>61</v>
      </c>
      <c r="L35" s="2">
        <v>61</v>
      </c>
      <c r="M35" s="2">
        <v>61</v>
      </c>
      <c r="N35" s="2">
        <v>60</v>
      </c>
      <c r="O35" s="2">
        <v>62</v>
      </c>
      <c r="P35" s="2">
        <v>56</v>
      </c>
      <c r="Q35" s="2">
        <v>56</v>
      </c>
      <c r="R35" s="2">
        <v>55</v>
      </c>
      <c r="S35" s="2">
        <v>50</v>
      </c>
      <c r="T35" s="2">
        <v>43</v>
      </c>
      <c r="U35" s="2">
        <v>38</v>
      </c>
      <c r="V35" s="2">
        <v>31</v>
      </c>
      <c r="W35" s="2">
        <v>32</v>
      </c>
    </row>
    <row r="36" spans="1:23" s="9" customFormat="1" ht="11.25" customHeight="1">
      <c r="A36" s="9" t="s">
        <v>598</v>
      </c>
      <c r="B36" s="9" t="s">
        <v>598</v>
      </c>
      <c r="C36" s="4">
        <v>160</v>
      </c>
      <c r="D36" s="4">
        <v>150</v>
      </c>
      <c r="E36" s="4">
        <v>138</v>
      </c>
      <c r="F36" s="4">
        <v>134</v>
      </c>
      <c r="G36" s="4">
        <v>133</v>
      </c>
      <c r="H36" s="4">
        <v>124</v>
      </c>
      <c r="I36" s="4">
        <v>126</v>
      </c>
      <c r="J36" s="4">
        <v>123</v>
      </c>
      <c r="K36" s="4">
        <v>120</v>
      </c>
      <c r="L36" s="4">
        <v>117</v>
      </c>
      <c r="M36" s="4">
        <v>112</v>
      </c>
      <c r="N36" s="4">
        <v>110</v>
      </c>
      <c r="O36" s="4">
        <v>103</v>
      </c>
      <c r="P36" s="4">
        <v>97</v>
      </c>
      <c r="Q36" s="4">
        <v>92</v>
      </c>
      <c r="R36" s="4">
        <v>87</v>
      </c>
      <c r="S36" s="4">
        <v>86</v>
      </c>
      <c r="T36" s="4">
        <v>78</v>
      </c>
      <c r="U36" s="4">
        <v>70</v>
      </c>
      <c r="V36" s="4">
        <v>62</v>
      </c>
      <c r="W36" s="4">
        <v>61</v>
      </c>
    </row>
    <row r="37" spans="1:23" s="32" customFormat="1" ht="11.25" customHeight="1">
      <c r="C37" s="68"/>
      <c r="D37" s="68"/>
      <c r="E37" s="68"/>
      <c r="F37" s="68"/>
      <c r="G37" s="68"/>
      <c r="H37" s="68"/>
      <c r="I37" s="68"/>
      <c r="J37" s="68"/>
      <c r="K37" s="68"/>
      <c r="L37" s="68"/>
      <c r="M37" s="68"/>
      <c r="N37" s="68"/>
      <c r="O37" s="68"/>
      <c r="P37" s="68"/>
      <c r="Q37" s="68"/>
      <c r="R37" s="68"/>
      <c r="S37" s="68"/>
      <c r="T37" s="68"/>
    </row>
    <row r="38" spans="1:23" s="32" customFormat="1" ht="11.25" customHeight="1">
      <c r="A38" s="32" t="s">
        <v>631</v>
      </c>
      <c r="C38" s="68"/>
      <c r="D38" s="68"/>
      <c r="E38" s="68"/>
      <c r="F38" s="68"/>
      <c r="G38" s="68"/>
      <c r="H38" s="68"/>
      <c r="I38" s="68"/>
      <c r="J38" s="68"/>
      <c r="K38" s="68"/>
      <c r="L38" s="68"/>
      <c r="M38" s="68"/>
      <c r="N38" s="68"/>
      <c r="O38" s="68"/>
      <c r="P38" s="68"/>
      <c r="Q38" s="68"/>
      <c r="R38" s="68"/>
      <c r="S38" s="68"/>
      <c r="T38" s="68"/>
    </row>
    <row r="39" spans="1:23" s="32" customFormat="1" ht="11.25" customHeight="1">
      <c r="C39" s="68"/>
      <c r="D39" s="68"/>
      <c r="E39" s="68"/>
      <c r="F39" s="68"/>
      <c r="G39" s="68"/>
      <c r="H39" s="68"/>
      <c r="I39" s="68"/>
      <c r="J39" s="68"/>
      <c r="K39" s="68"/>
      <c r="L39" s="68"/>
      <c r="M39" s="68"/>
      <c r="N39" s="68"/>
      <c r="O39" s="68"/>
      <c r="P39" s="68"/>
      <c r="Q39" s="68"/>
      <c r="R39" s="68"/>
      <c r="S39" s="68"/>
      <c r="T39" s="68"/>
    </row>
    <row r="40" spans="1:23" ht="11.25" customHeight="1">
      <c r="B40" s="32"/>
    </row>
    <row r="50" spans="2:2" s="4" customFormat="1" ht="11.25" customHeight="1">
      <c r="B50" s="9"/>
    </row>
    <row r="70" spans="3:23" ht="11.25" customHeight="1">
      <c r="C70" s="22"/>
      <c r="D70" s="22"/>
      <c r="E70" s="22"/>
      <c r="F70" s="22"/>
      <c r="G70" s="22"/>
      <c r="H70" s="22"/>
      <c r="I70" s="22"/>
      <c r="J70" s="22"/>
      <c r="K70" s="22"/>
      <c r="L70" s="22"/>
      <c r="M70" s="22"/>
      <c r="N70" s="22"/>
      <c r="O70" s="22"/>
      <c r="P70" s="22"/>
      <c r="Q70" s="22"/>
      <c r="R70" s="22"/>
      <c r="S70" s="22"/>
      <c r="T70" s="22"/>
      <c r="U70" s="22"/>
      <c r="V70" s="22"/>
      <c r="W70" s="22"/>
    </row>
    <row r="71" spans="3:23" ht="11.25" customHeight="1">
      <c r="C71" s="22"/>
      <c r="D71" s="22"/>
      <c r="E71" s="22"/>
      <c r="F71" s="22"/>
      <c r="G71" s="22"/>
      <c r="H71" s="22"/>
      <c r="I71" s="22"/>
      <c r="J71" s="22"/>
      <c r="K71" s="22"/>
      <c r="L71" s="22"/>
      <c r="M71" s="22"/>
      <c r="N71" s="22"/>
      <c r="O71" s="22"/>
      <c r="P71" s="22"/>
      <c r="Q71" s="22"/>
      <c r="R71" s="22"/>
      <c r="S71" s="22"/>
      <c r="T71" s="22"/>
      <c r="U71" s="22"/>
      <c r="V71" s="22"/>
      <c r="W71" s="22"/>
    </row>
    <row r="72" spans="3:23" ht="11.25" customHeight="1">
      <c r="C72" s="22"/>
      <c r="D72" s="22"/>
      <c r="E72" s="22"/>
      <c r="F72" s="22"/>
      <c r="G72" s="22"/>
      <c r="H72" s="22"/>
      <c r="I72" s="22"/>
      <c r="J72" s="22"/>
      <c r="K72" s="22"/>
      <c r="L72" s="22"/>
      <c r="M72" s="22"/>
      <c r="N72" s="22"/>
      <c r="O72" s="22"/>
      <c r="P72" s="22"/>
      <c r="Q72" s="22"/>
      <c r="R72" s="22"/>
      <c r="S72" s="22"/>
      <c r="T72" s="22"/>
      <c r="U72" s="22"/>
      <c r="V72" s="22"/>
      <c r="W72" s="22"/>
    </row>
    <row r="73" spans="3:23" ht="11.25" customHeight="1">
      <c r="C73" s="22"/>
      <c r="D73" s="22"/>
      <c r="E73" s="22"/>
      <c r="F73" s="22"/>
      <c r="G73" s="22"/>
      <c r="H73" s="22"/>
      <c r="I73" s="22"/>
      <c r="J73" s="22"/>
      <c r="K73" s="22"/>
      <c r="L73" s="22"/>
      <c r="M73" s="22"/>
      <c r="N73" s="22"/>
      <c r="O73" s="22"/>
      <c r="P73" s="22"/>
      <c r="Q73" s="22"/>
      <c r="R73" s="22"/>
      <c r="S73" s="22"/>
      <c r="T73" s="22"/>
      <c r="U73" s="22"/>
      <c r="V73" s="22"/>
      <c r="W73" s="22"/>
    </row>
    <row r="74" spans="3:23" ht="11.25" customHeight="1">
      <c r="C74" s="22"/>
      <c r="D74" s="22"/>
      <c r="E74" s="22"/>
      <c r="F74" s="22"/>
      <c r="G74" s="22"/>
      <c r="H74" s="22"/>
      <c r="I74" s="22"/>
      <c r="J74" s="22"/>
      <c r="K74" s="22"/>
      <c r="L74" s="22"/>
      <c r="M74" s="22"/>
      <c r="N74" s="22"/>
      <c r="O74" s="22"/>
      <c r="P74" s="22"/>
      <c r="Q74" s="22"/>
      <c r="R74" s="22"/>
      <c r="S74" s="22"/>
      <c r="T74" s="22"/>
      <c r="U74" s="22"/>
      <c r="V74" s="22"/>
      <c r="W74" s="22"/>
    </row>
    <row r="75" spans="3:23" ht="11.25" customHeight="1">
      <c r="C75" s="22"/>
      <c r="D75" s="22"/>
      <c r="E75" s="22"/>
      <c r="F75" s="22"/>
      <c r="G75" s="22"/>
      <c r="H75" s="22"/>
      <c r="I75" s="22"/>
      <c r="J75" s="22"/>
      <c r="K75" s="22"/>
      <c r="L75" s="22"/>
      <c r="M75" s="22"/>
      <c r="N75" s="22"/>
      <c r="O75" s="22"/>
      <c r="P75" s="22"/>
      <c r="Q75" s="22"/>
      <c r="R75" s="22"/>
      <c r="S75" s="22"/>
      <c r="T75" s="22"/>
      <c r="U75" s="22"/>
      <c r="V75" s="22"/>
      <c r="W75" s="22"/>
    </row>
    <row r="76" spans="3:23" ht="11.25" customHeight="1">
      <c r="C76" s="22"/>
      <c r="D76" s="22"/>
      <c r="E76" s="22"/>
      <c r="F76" s="22"/>
      <c r="G76" s="22"/>
      <c r="H76" s="22"/>
      <c r="I76" s="22"/>
      <c r="J76" s="22"/>
      <c r="K76" s="22"/>
      <c r="L76" s="22"/>
      <c r="M76" s="22"/>
      <c r="N76" s="22"/>
      <c r="O76" s="22"/>
      <c r="P76" s="22"/>
      <c r="Q76" s="22"/>
      <c r="R76" s="22"/>
      <c r="S76" s="22"/>
      <c r="T76" s="22"/>
      <c r="U76" s="22"/>
      <c r="V76" s="22"/>
      <c r="W76" s="22"/>
    </row>
    <row r="77" spans="3:23" ht="11.25" customHeight="1">
      <c r="C77" s="22"/>
      <c r="D77" s="22"/>
      <c r="E77" s="22"/>
      <c r="F77" s="22"/>
      <c r="G77" s="22"/>
      <c r="H77" s="22"/>
      <c r="I77" s="22"/>
      <c r="J77" s="22"/>
      <c r="K77" s="22"/>
      <c r="L77" s="22"/>
      <c r="M77" s="22"/>
      <c r="N77" s="22"/>
      <c r="O77" s="22"/>
      <c r="P77" s="22"/>
      <c r="Q77" s="22"/>
      <c r="R77" s="22"/>
      <c r="S77" s="22"/>
      <c r="T77" s="22"/>
      <c r="U77" s="22"/>
      <c r="V77" s="22"/>
      <c r="W77" s="22"/>
    </row>
    <row r="78" spans="3:23" ht="11.25" customHeight="1">
      <c r="C78" s="22"/>
      <c r="D78" s="22"/>
      <c r="E78" s="22"/>
      <c r="F78" s="22"/>
      <c r="G78" s="22"/>
      <c r="H78" s="22"/>
      <c r="I78" s="22"/>
      <c r="J78" s="22"/>
      <c r="K78" s="22"/>
      <c r="L78" s="22"/>
      <c r="M78" s="22"/>
      <c r="N78" s="22"/>
      <c r="O78" s="22"/>
      <c r="P78" s="22"/>
      <c r="Q78" s="22"/>
      <c r="R78" s="22"/>
      <c r="S78" s="22"/>
      <c r="T78" s="22"/>
      <c r="U78" s="22"/>
      <c r="V78" s="22"/>
      <c r="W78" s="22"/>
    </row>
    <row r="79" spans="3:23" ht="11.25" customHeight="1">
      <c r="C79" s="22"/>
      <c r="D79" s="22"/>
      <c r="E79" s="22"/>
      <c r="F79" s="22"/>
      <c r="G79" s="22"/>
      <c r="H79" s="22"/>
      <c r="I79" s="22"/>
      <c r="J79" s="22"/>
      <c r="K79" s="22"/>
      <c r="L79" s="22"/>
      <c r="M79" s="22"/>
      <c r="N79" s="22"/>
      <c r="O79" s="22"/>
      <c r="P79" s="22"/>
      <c r="Q79" s="22"/>
      <c r="R79" s="22"/>
      <c r="S79" s="22"/>
      <c r="T79" s="22"/>
      <c r="U79" s="22"/>
      <c r="V79" s="22"/>
      <c r="W79" s="22"/>
    </row>
    <row r="80" spans="3:23" ht="11.25" customHeight="1">
      <c r="C80" s="22"/>
      <c r="D80" s="22"/>
      <c r="E80" s="22"/>
      <c r="F80" s="22"/>
      <c r="G80" s="22"/>
      <c r="H80" s="22"/>
      <c r="I80" s="22"/>
      <c r="J80" s="22"/>
      <c r="K80" s="22"/>
      <c r="L80" s="22"/>
      <c r="M80" s="22"/>
      <c r="N80" s="22"/>
      <c r="O80" s="22"/>
      <c r="P80" s="22"/>
      <c r="Q80" s="22"/>
      <c r="R80" s="22"/>
      <c r="S80" s="22"/>
      <c r="T80" s="22"/>
      <c r="U80" s="22"/>
      <c r="V80" s="22"/>
      <c r="W80" s="22"/>
    </row>
    <row r="81" spans="3:23" ht="11.25" customHeight="1">
      <c r="C81" s="22"/>
      <c r="D81" s="22"/>
      <c r="E81" s="22"/>
      <c r="F81" s="22"/>
      <c r="G81" s="22"/>
      <c r="H81" s="22"/>
      <c r="I81" s="22"/>
      <c r="J81" s="22"/>
      <c r="K81" s="22"/>
      <c r="L81" s="22"/>
      <c r="M81" s="22"/>
      <c r="N81" s="22"/>
      <c r="O81" s="22"/>
      <c r="P81" s="22"/>
      <c r="Q81" s="22"/>
      <c r="R81" s="22"/>
      <c r="S81" s="22"/>
      <c r="T81" s="22"/>
      <c r="U81" s="22"/>
      <c r="V81" s="22"/>
      <c r="W81" s="22"/>
    </row>
    <row r="82" spans="3:23" ht="11.25" customHeight="1">
      <c r="C82" s="22"/>
      <c r="D82" s="22"/>
      <c r="E82" s="22"/>
      <c r="F82" s="22"/>
      <c r="G82" s="22"/>
      <c r="H82" s="22"/>
      <c r="I82" s="22"/>
      <c r="J82" s="22"/>
      <c r="K82" s="22"/>
      <c r="L82" s="22"/>
      <c r="M82" s="22"/>
      <c r="N82" s="22"/>
      <c r="O82" s="22"/>
      <c r="P82" s="22"/>
      <c r="Q82" s="22"/>
      <c r="R82" s="22"/>
      <c r="S82" s="22"/>
      <c r="T82" s="22"/>
      <c r="U82" s="22"/>
      <c r="V82" s="22"/>
      <c r="W82" s="22"/>
    </row>
    <row r="83" spans="3:23" ht="11.25" customHeight="1">
      <c r="C83" s="22"/>
      <c r="D83" s="22"/>
      <c r="E83" s="22"/>
      <c r="F83" s="22"/>
      <c r="G83" s="22"/>
      <c r="H83" s="22"/>
      <c r="I83" s="22"/>
      <c r="J83" s="22"/>
      <c r="K83" s="22"/>
      <c r="L83" s="22"/>
      <c r="M83" s="22"/>
      <c r="N83" s="22"/>
      <c r="O83" s="22"/>
      <c r="P83" s="22"/>
      <c r="Q83" s="22"/>
      <c r="R83" s="22"/>
      <c r="S83" s="22"/>
      <c r="T83" s="22"/>
      <c r="U83" s="22"/>
      <c r="V83" s="22"/>
      <c r="W83" s="22"/>
    </row>
    <row r="84" spans="3:23" ht="11.25" customHeight="1">
      <c r="C84" s="22"/>
      <c r="D84" s="22"/>
      <c r="E84" s="22"/>
      <c r="F84" s="22"/>
      <c r="G84" s="22"/>
      <c r="H84" s="22"/>
      <c r="I84" s="22"/>
      <c r="J84" s="22"/>
      <c r="K84" s="22"/>
      <c r="L84" s="22"/>
      <c r="M84" s="22"/>
      <c r="N84" s="22"/>
      <c r="O84" s="22"/>
      <c r="P84" s="22"/>
      <c r="Q84" s="22"/>
      <c r="R84" s="22"/>
      <c r="S84" s="22"/>
      <c r="T84" s="22"/>
      <c r="U84" s="22"/>
      <c r="V84" s="22"/>
      <c r="W84" s="22"/>
    </row>
    <row r="85" spans="3:23" ht="11.25" customHeight="1">
      <c r="C85" s="22"/>
      <c r="D85" s="22"/>
      <c r="E85" s="22"/>
      <c r="F85" s="22"/>
      <c r="G85" s="22"/>
      <c r="H85" s="22"/>
      <c r="I85" s="22"/>
      <c r="J85" s="22"/>
      <c r="K85" s="22"/>
      <c r="L85" s="22"/>
      <c r="M85" s="22"/>
      <c r="N85" s="22"/>
      <c r="O85" s="22"/>
      <c r="P85" s="22"/>
      <c r="Q85" s="22"/>
      <c r="R85" s="22"/>
      <c r="S85" s="22"/>
      <c r="T85" s="22"/>
      <c r="U85" s="22"/>
      <c r="V85" s="22"/>
      <c r="W85" s="22"/>
    </row>
    <row r="86" spans="3:23" ht="11.25" customHeight="1">
      <c r="C86" s="22"/>
      <c r="D86" s="22"/>
      <c r="E86" s="22"/>
      <c r="F86" s="22"/>
      <c r="G86" s="22"/>
      <c r="H86" s="22"/>
      <c r="I86" s="22"/>
      <c r="J86" s="22"/>
      <c r="K86" s="22"/>
      <c r="L86" s="22"/>
      <c r="M86" s="22"/>
      <c r="N86" s="22"/>
      <c r="O86" s="22"/>
      <c r="P86" s="22"/>
      <c r="Q86" s="22"/>
      <c r="R86" s="22"/>
      <c r="S86" s="22"/>
      <c r="T86" s="22"/>
      <c r="U86" s="22"/>
      <c r="V86" s="22"/>
      <c r="W86" s="22"/>
    </row>
    <row r="87" spans="3:23" ht="11.25" customHeight="1">
      <c r="C87" s="22"/>
      <c r="D87" s="22"/>
      <c r="E87" s="22"/>
      <c r="F87" s="22"/>
      <c r="G87" s="22"/>
      <c r="H87" s="22"/>
      <c r="I87" s="22"/>
      <c r="J87" s="22"/>
      <c r="K87" s="22"/>
      <c r="L87" s="22"/>
      <c r="M87" s="22"/>
      <c r="N87" s="22"/>
      <c r="O87" s="22"/>
      <c r="P87" s="22"/>
      <c r="Q87" s="22"/>
      <c r="R87" s="22"/>
      <c r="S87" s="22"/>
      <c r="T87" s="22"/>
      <c r="U87" s="22"/>
      <c r="V87" s="22"/>
      <c r="W87" s="22"/>
    </row>
    <row r="88" spans="3:23" ht="11.25" customHeight="1">
      <c r="C88" s="22"/>
      <c r="D88" s="22"/>
      <c r="E88" s="22"/>
      <c r="F88" s="22"/>
      <c r="G88" s="22"/>
      <c r="H88" s="22"/>
      <c r="I88" s="22"/>
      <c r="J88" s="22"/>
      <c r="K88" s="22"/>
      <c r="L88" s="22"/>
      <c r="M88" s="22"/>
      <c r="N88" s="22"/>
      <c r="O88" s="22"/>
      <c r="P88" s="22"/>
      <c r="Q88" s="22"/>
      <c r="R88" s="22"/>
      <c r="S88" s="22"/>
      <c r="T88" s="22"/>
      <c r="U88" s="22"/>
      <c r="V88" s="22"/>
      <c r="W88" s="22"/>
    </row>
    <row r="89" spans="3:23" ht="11.25" customHeight="1">
      <c r="C89" s="22"/>
      <c r="D89" s="22"/>
      <c r="E89" s="22"/>
      <c r="F89" s="22"/>
      <c r="G89" s="22"/>
      <c r="H89" s="22"/>
      <c r="I89" s="22"/>
      <c r="J89" s="22"/>
      <c r="K89" s="22"/>
      <c r="L89" s="22"/>
      <c r="M89" s="22"/>
      <c r="N89" s="22"/>
      <c r="O89" s="22"/>
      <c r="P89" s="22"/>
      <c r="Q89" s="22"/>
      <c r="R89" s="22"/>
      <c r="S89" s="22"/>
      <c r="T89" s="22"/>
      <c r="U89" s="22"/>
      <c r="V89" s="22"/>
      <c r="W89" s="22"/>
    </row>
    <row r="90" spans="3:23" ht="11.25" customHeight="1">
      <c r="C90" s="22"/>
      <c r="D90" s="22"/>
      <c r="E90" s="22"/>
      <c r="F90" s="22"/>
      <c r="G90" s="22"/>
      <c r="H90" s="22"/>
      <c r="I90" s="22"/>
      <c r="J90" s="22"/>
      <c r="K90" s="22"/>
      <c r="L90" s="22"/>
      <c r="M90" s="22"/>
      <c r="N90" s="22"/>
      <c r="O90" s="22"/>
      <c r="P90" s="22"/>
      <c r="Q90" s="22"/>
      <c r="R90" s="22"/>
      <c r="S90" s="22"/>
      <c r="T90" s="22"/>
      <c r="U90" s="22"/>
      <c r="V90" s="22"/>
      <c r="W90" s="22"/>
    </row>
    <row r="91" spans="3:23" ht="11.25" customHeight="1">
      <c r="C91" s="22"/>
      <c r="D91" s="22"/>
      <c r="E91" s="22"/>
      <c r="F91" s="22"/>
      <c r="G91" s="22"/>
      <c r="H91" s="22"/>
      <c r="I91" s="22"/>
      <c r="J91" s="22"/>
      <c r="K91" s="22"/>
      <c r="L91" s="22"/>
      <c r="M91" s="22"/>
      <c r="N91" s="22"/>
      <c r="O91" s="22"/>
      <c r="P91" s="22"/>
      <c r="Q91" s="22"/>
      <c r="R91" s="22"/>
      <c r="S91" s="22"/>
      <c r="T91" s="22"/>
      <c r="U91" s="22"/>
      <c r="V91" s="22"/>
      <c r="W91" s="22"/>
    </row>
    <row r="92" spans="3:23" ht="11.25" customHeight="1">
      <c r="C92" s="22"/>
      <c r="D92" s="22"/>
      <c r="E92" s="22"/>
      <c r="F92" s="22"/>
      <c r="G92" s="22"/>
      <c r="H92" s="22"/>
      <c r="I92" s="22"/>
      <c r="J92" s="22"/>
      <c r="K92" s="22"/>
      <c r="L92" s="22"/>
      <c r="M92" s="22"/>
      <c r="N92" s="22"/>
      <c r="O92" s="22"/>
      <c r="P92" s="22"/>
      <c r="Q92" s="22"/>
      <c r="R92" s="22"/>
      <c r="S92" s="22"/>
      <c r="T92" s="22"/>
      <c r="U92" s="22"/>
      <c r="V92" s="22"/>
      <c r="W92" s="22"/>
    </row>
    <row r="93" spans="3:23" ht="11.25" customHeight="1">
      <c r="C93" s="22"/>
      <c r="D93" s="22"/>
      <c r="E93" s="22"/>
      <c r="F93" s="22"/>
      <c r="G93" s="22"/>
      <c r="H93" s="22"/>
      <c r="I93" s="22"/>
      <c r="J93" s="22"/>
      <c r="K93" s="22"/>
      <c r="L93" s="22"/>
      <c r="M93" s="22"/>
      <c r="N93" s="22"/>
      <c r="O93" s="22"/>
      <c r="P93" s="22"/>
      <c r="Q93" s="22"/>
      <c r="R93" s="22"/>
      <c r="S93" s="22"/>
      <c r="T93" s="22"/>
      <c r="U93" s="22"/>
      <c r="V93" s="22"/>
      <c r="W93" s="22"/>
    </row>
    <row r="94" spans="3:23" ht="11.25" customHeight="1">
      <c r="C94" s="22"/>
      <c r="D94" s="22"/>
      <c r="E94" s="22"/>
      <c r="F94" s="22"/>
      <c r="G94" s="22"/>
      <c r="H94" s="22"/>
      <c r="I94" s="22"/>
      <c r="J94" s="22"/>
      <c r="K94" s="22"/>
      <c r="L94" s="22"/>
      <c r="M94" s="22"/>
      <c r="N94" s="22"/>
      <c r="O94" s="22"/>
      <c r="P94" s="22"/>
      <c r="Q94" s="22"/>
      <c r="R94" s="22"/>
      <c r="S94" s="22"/>
      <c r="T94" s="22"/>
      <c r="U94" s="22"/>
      <c r="V94" s="22"/>
      <c r="W94" s="22"/>
    </row>
    <row r="95" spans="3:23" ht="11.25" customHeight="1">
      <c r="C95" s="22"/>
      <c r="D95" s="22"/>
      <c r="E95" s="22"/>
      <c r="F95" s="22"/>
      <c r="G95" s="22"/>
      <c r="H95" s="22"/>
      <c r="I95" s="22"/>
      <c r="J95" s="22"/>
      <c r="K95" s="22"/>
      <c r="L95" s="22"/>
      <c r="M95" s="22"/>
      <c r="N95" s="22"/>
      <c r="O95" s="22"/>
      <c r="P95" s="22"/>
      <c r="Q95" s="22"/>
      <c r="R95" s="22"/>
      <c r="S95" s="22"/>
      <c r="T95" s="22"/>
      <c r="U95" s="22"/>
      <c r="V95" s="22"/>
      <c r="W95" s="22"/>
    </row>
    <row r="96" spans="3:23" ht="11.25" customHeight="1">
      <c r="C96" s="22"/>
      <c r="D96" s="22"/>
      <c r="E96" s="22"/>
      <c r="F96" s="22"/>
      <c r="G96" s="22"/>
      <c r="H96" s="22"/>
      <c r="I96" s="22"/>
      <c r="J96" s="22"/>
      <c r="K96" s="22"/>
      <c r="L96" s="22"/>
      <c r="M96" s="22"/>
      <c r="N96" s="22"/>
      <c r="O96" s="22"/>
      <c r="P96" s="22"/>
      <c r="Q96" s="22"/>
      <c r="R96" s="22"/>
      <c r="S96" s="22"/>
      <c r="T96" s="22"/>
      <c r="U96" s="22"/>
      <c r="V96" s="22"/>
      <c r="W96" s="22"/>
    </row>
    <row r="97" spans="3:23" ht="11.25" customHeight="1">
      <c r="C97" s="22"/>
      <c r="D97" s="22"/>
      <c r="E97" s="22"/>
      <c r="F97" s="22"/>
      <c r="G97" s="22"/>
      <c r="H97" s="22"/>
      <c r="I97" s="22"/>
      <c r="J97" s="22"/>
      <c r="K97" s="22"/>
      <c r="L97" s="22"/>
      <c r="M97" s="22"/>
      <c r="N97" s="22"/>
      <c r="O97" s="22"/>
      <c r="P97" s="22"/>
      <c r="Q97" s="22"/>
      <c r="R97" s="22"/>
      <c r="S97" s="22"/>
      <c r="T97" s="22"/>
      <c r="U97" s="22"/>
      <c r="V97" s="22"/>
      <c r="W97" s="22"/>
    </row>
    <row r="98" spans="3:23" ht="11.25" customHeight="1">
      <c r="C98" s="22"/>
      <c r="D98" s="22"/>
      <c r="E98" s="22"/>
      <c r="F98" s="22"/>
      <c r="G98" s="22"/>
      <c r="H98" s="22"/>
      <c r="I98" s="22"/>
      <c r="J98" s="22"/>
      <c r="K98" s="22"/>
      <c r="L98" s="22"/>
      <c r="M98" s="22"/>
      <c r="N98" s="22"/>
      <c r="O98" s="22"/>
      <c r="P98" s="22"/>
      <c r="Q98" s="22"/>
      <c r="R98" s="22"/>
      <c r="S98" s="22"/>
      <c r="T98" s="22"/>
      <c r="U98" s="22"/>
      <c r="V98" s="22"/>
      <c r="W98" s="22"/>
    </row>
    <row r="99" spans="3:23" ht="11.25" customHeight="1">
      <c r="C99" s="22"/>
      <c r="D99" s="22"/>
      <c r="E99" s="22"/>
      <c r="F99" s="22"/>
      <c r="G99" s="22"/>
      <c r="H99" s="22"/>
      <c r="I99" s="22"/>
      <c r="J99" s="22"/>
      <c r="K99" s="22"/>
      <c r="L99" s="22"/>
      <c r="M99" s="22"/>
      <c r="N99" s="22"/>
      <c r="O99" s="22"/>
      <c r="P99" s="22"/>
      <c r="Q99" s="22"/>
      <c r="R99" s="22"/>
      <c r="S99" s="22"/>
      <c r="T99" s="22"/>
      <c r="U99" s="22"/>
      <c r="V99" s="22"/>
      <c r="W99" s="22"/>
    </row>
    <row r="100" spans="3:23" ht="11.25" customHeight="1">
      <c r="C100" s="22"/>
      <c r="D100" s="22"/>
      <c r="E100" s="22"/>
      <c r="F100" s="22"/>
      <c r="G100" s="22"/>
      <c r="H100" s="22"/>
      <c r="I100" s="22"/>
      <c r="J100" s="22"/>
      <c r="K100" s="22"/>
      <c r="L100" s="22"/>
      <c r="M100" s="22"/>
      <c r="N100" s="22"/>
      <c r="O100" s="22"/>
      <c r="P100" s="22"/>
      <c r="Q100" s="22"/>
      <c r="R100" s="22"/>
      <c r="S100" s="22"/>
      <c r="T100" s="22"/>
      <c r="U100" s="22"/>
      <c r="V100" s="22"/>
      <c r="W100" s="22"/>
    </row>
    <row r="101" spans="3:23" ht="11.25" customHeight="1">
      <c r="C101" s="22"/>
      <c r="D101" s="22"/>
      <c r="E101" s="22"/>
      <c r="F101" s="22"/>
      <c r="G101" s="22"/>
      <c r="H101" s="22"/>
      <c r="I101" s="22"/>
      <c r="J101" s="22"/>
      <c r="K101" s="22"/>
      <c r="L101" s="22"/>
      <c r="M101" s="22"/>
      <c r="N101" s="22"/>
      <c r="O101" s="22"/>
      <c r="P101" s="22"/>
      <c r="Q101" s="22"/>
      <c r="R101" s="22"/>
      <c r="S101" s="22"/>
      <c r="T101" s="22"/>
      <c r="U101" s="22"/>
      <c r="V101" s="22"/>
      <c r="W101" s="22"/>
    </row>
    <row r="102" spans="3:23" ht="11.25" customHeight="1">
      <c r="C102" s="22"/>
      <c r="D102" s="22"/>
      <c r="E102" s="22"/>
      <c r="F102" s="22"/>
      <c r="G102" s="22"/>
      <c r="H102" s="22"/>
      <c r="I102" s="22"/>
      <c r="J102" s="22"/>
      <c r="K102" s="22"/>
      <c r="L102" s="22"/>
      <c r="M102" s="22"/>
      <c r="N102" s="22"/>
      <c r="O102" s="22"/>
      <c r="P102" s="22"/>
      <c r="Q102" s="22"/>
      <c r="R102" s="22"/>
      <c r="S102" s="22"/>
      <c r="T102" s="22"/>
      <c r="U102" s="22"/>
      <c r="V102" s="22"/>
      <c r="W102" s="22"/>
    </row>
    <row r="103" spans="3:23" ht="11.25" customHeight="1">
      <c r="C103" s="22"/>
      <c r="D103" s="22"/>
      <c r="E103" s="22"/>
      <c r="F103" s="22"/>
      <c r="G103" s="22"/>
      <c r="H103" s="22"/>
      <c r="I103" s="22"/>
      <c r="J103" s="22"/>
      <c r="K103" s="22"/>
      <c r="L103" s="22"/>
      <c r="M103" s="22"/>
      <c r="N103" s="22"/>
      <c r="O103" s="22"/>
      <c r="P103" s="22"/>
      <c r="Q103" s="22"/>
      <c r="R103" s="22"/>
      <c r="S103" s="22"/>
      <c r="T103" s="22"/>
      <c r="U103" s="22"/>
      <c r="V103" s="22"/>
      <c r="W103" s="22"/>
    </row>
    <row r="104" spans="3:23" ht="11.25" customHeight="1">
      <c r="C104" s="22"/>
      <c r="D104" s="22"/>
      <c r="E104" s="22"/>
      <c r="F104" s="22"/>
      <c r="G104" s="22"/>
      <c r="H104" s="22"/>
      <c r="I104" s="22"/>
      <c r="J104" s="22"/>
      <c r="K104" s="22"/>
      <c r="L104" s="22"/>
      <c r="M104" s="22"/>
      <c r="N104" s="22"/>
      <c r="O104" s="22"/>
      <c r="P104" s="22"/>
      <c r="Q104" s="22"/>
      <c r="R104" s="22"/>
      <c r="S104" s="22"/>
      <c r="T104" s="22"/>
      <c r="U104" s="22"/>
      <c r="V104" s="22"/>
      <c r="W104" s="22"/>
    </row>
    <row r="105" spans="3:23" ht="11.25" customHeight="1">
      <c r="C105" s="22"/>
      <c r="D105" s="22"/>
      <c r="E105" s="22"/>
      <c r="F105" s="22"/>
      <c r="G105" s="22"/>
      <c r="H105" s="22"/>
      <c r="I105" s="22"/>
      <c r="J105" s="22"/>
      <c r="K105" s="22"/>
      <c r="L105" s="22"/>
      <c r="M105" s="22"/>
      <c r="N105" s="22"/>
      <c r="O105" s="22"/>
      <c r="P105" s="22"/>
      <c r="Q105" s="22"/>
      <c r="R105" s="22"/>
      <c r="S105" s="22"/>
      <c r="T105" s="22"/>
      <c r="U105" s="22"/>
      <c r="V105" s="22"/>
      <c r="W105" s="22"/>
    </row>
    <row r="106" spans="3:23" ht="11.25" customHeight="1">
      <c r="C106" s="22"/>
      <c r="D106" s="22"/>
      <c r="E106" s="22"/>
      <c r="F106" s="22"/>
      <c r="G106" s="22"/>
      <c r="H106" s="22"/>
      <c r="I106" s="22"/>
      <c r="J106" s="22"/>
      <c r="K106" s="22"/>
      <c r="L106" s="22"/>
      <c r="M106" s="22"/>
      <c r="N106" s="22"/>
      <c r="O106" s="22"/>
      <c r="P106" s="22"/>
      <c r="Q106" s="22"/>
      <c r="R106" s="22"/>
      <c r="S106" s="22"/>
      <c r="T106" s="22"/>
      <c r="U106" s="22"/>
      <c r="V106" s="22"/>
      <c r="W106" s="22"/>
    </row>
    <row r="107" spans="3:23" ht="11.25" customHeight="1">
      <c r="C107" s="22"/>
      <c r="D107" s="22"/>
      <c r="E107" s="22"/>
      <c r="F107" s="22"/>
      <c r="G107" s="22"/>
      <c r="H107" s="22"/>
      <c r="I107" s="22"/>
      <c r="J107" s="22"/>
      <c r="K107" s="22"/>
      <c r="L107" s="22"/>
      <c r="M107" s="22"/>
      <c r="N107" s="22"/>
      <c r="O107" s="22"/>
      <c r="P107" s="22"/>
      <c r="Q107" s="22"/>
      <c r="R107" s="22"/>
      <c r="S107" s="22"/>
      <c r="T107" s="22"/>
      <c r="U107" s="22"/>
      <c r="V107" s="22"/>
      <c r="W107" s="22"/>
    </row>
    <row r="108" spans="3:23" ht="11.25" customHeight="1">
      <c r="C108" s="22"/>
      <c r="D108" s="22"/>
      <c r="E108" s="22"/>
      <c r="F108" s="22"/>
      <c r="G108" s="22"/>
      <c r="H108" s="22"/>
      <c r="I108" s="22"/>
      <c r="J108" s="22"/>
      <c r="K108" s="22"/>
      <c r="L108" s="22"/>
      <c r="M108" s="22"/>
      <c r="N108" s="22"/>
      <c r="O108" s="22"/>
      <c r="P108" s="22"/>
      <c r="Q108" s="22"/>
      <c r="R108" s="22"/>
      <c r="S108" s="22"/>
      <c r="T108" s="22"/>
      <c r="U108" s="22"/>
      <c r="V108" s="22"/>
      <c r="W108" s="22"/>
    </row>
    <row r="109" spans="3:23" ht="11.25" customHeight="1">
      <c r="C109" s="22"/>
      <c r="D109" s="22"/>
      <c r="E109" s="22"/>
      <c r="F109" s="22"/>
      <c r="G109" s="22"/>
      <c r="H109" s="22"/>
      <c r="I109" s="22"/>
      <c r="J109" s="22"/>
      <c r="K109" s="22"/>
      <c r="L109" s="22"/>
      <c r="M109" s="22"/>
      <c r="N109" s="22"/>
      <c r="O109" s="22"/>
      <c r="P109" s="22"/>
      <c r="Q109" s="22"/>
      <c r="R109" s="22"/>
      <c r="S109" s="22"/>
      <c r="T109" s="22"/>
      <c r="U109" s="22"/>
      <c r="V109" s="22"/>
      <c r="W109" s="22"/>
    </row>
    <row r="110" spans="3:23" ht="11.25" customHeight="1">
      <c r="C110" s="22"/>
      <c r="D110" s="22"/>
      <c r="E110" s="22"/>
      <c r="F110" s="22"/>
      <c r="G110" s="22"/>
      <c r="H110" s="22"/>
      <c r="I110" s="22"/>
      <c r="J110" s="22"/>
      <c r="K110" s="22"/>
      <c r="L110" s="22"/>
      <c r="M110" s="22"/>
      <c r="N110" s="22"/>
      <c r="O110" s="22"/>
      <c r="P110" s="22"/>
      <c r="Q110" s="22"/>
      <c r="R110" s="22"/>
      <c r="S110" s="22"/>
      <c r="T110" s="22"/>
      <c r="U110" s="22"/>
      <c r="V110" s="22"/>
      <c r="W110" s="22"/>
    </row>
    <row r="111" spans="3:23" ht="11.25" customHeight="1">
      <c r="C111" s="22"/>
      <c r="D111" s="22"/>
      <c r="E111" s="22"/>
      <c r="F111" s="22"/>
      <c r="G111" s="22"/>
      <c r="H111" s="22"/>
      <c r="I111" s="22"/>
      <c r="J111" s="22"/>
      <c r="K111" s="22"/>
      <c r="L111" s="22"/>
      <c r="M111" s="22"/>
      <c r="N111" s="22"/>
      <c r="O111" s="22"/>
      <c r="P111" s="22"/>
      <c r="Q111" s="22"/>
      <c r="R111" s="22"/>
      <c r="S111" s="22"/>
      <c r="T111" s="22"/>
      <c r="U111" s="22"/>
      <c r="V111" s="22"/>
      <c r="W111" s="22"/>
    </row>
    <row r="112" spans="3:23" ht="11.25" customHeight="1">
      <c r="C112" s="22"/>
      <c r="D112" s="22"/>
      <c r="E112" s="22"/>
      <c r="F112" s="22"/>
      <c r="G112" s="22"/>
      <c r="H112" s="22"/>
      <c r="I112" s="22"/>
      <c r="J112" s="22"/>
      <c r="K112" s="22"/>
      <c r="L112" s="22"/>
      <c r="M112" s="22"/>
      <c r="N112" s="22"/>
      <c r="O112" s="22"/>
      <c r="P112" s="22"/>
      <c r="Q112" s="22"/>
      <c r="R112" s="22"/>
      <c r="S112" s="22"/>
      <c r="T112" s="22"/>
      <c r="U112" s="22"/>
      <c r="V112" s="22"/>
      <c r="W112" s="22"/>
    </row>
    <row r="113" spans="3:23" ht="11.25" customHeight="1">
      <c r="C113" s="22"/>
      <c r="D113" s="22"/>
      <c r="E113" s="22"/>
      <c r="F113" s="22"/>
      <c r="G113" s="22"/>
      <c r="H113" s="22"/>
      <c r="I113" s="22"/>
      <c r="J113" s="22"/>
      <c r="K113" s="22"/>
      <c r="L113" s="22"/>
      <c r="M113" s="22"/>
      <c r="N113" s="22"/>
      <c r="O113" s="22"/>
      <c r="P113" s="22"/>
      <c r="Q113" s="22"/>
      <c r="R113" s="22"/>
      <c r="S113" s="22"/>
      <c r="T113" s="22"/>
      <c r="U113" s="22"/>
      <c r="V113" s="22"/>
      <c r="W113" s="22"/>
    </row>
    <row r="114" spans="3:23" ht="11.25" customHeight="1">
      <c r="C114" s="22"/>
      <c r="D114" s="22"/>
      <c r="E114" s="22"/>
      <c r="F114" s="22"/>
      <c r="G114" s="22"/>
      <c r="H114" s="22"/>
      <c r="I114" s="22"/>
      <c r="J114" s="22"/>
      <c r="K114" s="22"/>
      <c r="L114" s="22"/>
      <c r="M114" s="22"/>
      <c r="N114" s="22"/>
      <c r="O114" s="22"/>
      <c r="P114" s="22"/>
      <c r="Q114" s="22"/>
      <c r="R114" s="22"/>
      <c r="S114" s="22"/>
      <c r="T114" s="22"/>
      <c r="U114" s="22"/>
      <c r="V114" s="22"/>
      <c r="W114" s="22"/>
    </row>
    <row r="115" spans="3:23" ht="11.25" customHeight="1">
      <c r="C115" s="22"/>
      <c r="D115" s="22"/>
      <c r="E115" s="22"/>
      <c r="F115" s="22"/>
      <c r="G115" s="22"/>
      <c r="H115" s="22"/>
      <c r="I115" s="22"/>
      <c r="J115" s="22"/>
      <c r="K115" s="22"/>
      <c r="L115" s="22"/>
      <c r="M115" s="22"/>
      <c r="N115" s="22"/>
      <c r="O115" s="22"/>
      <c r="P115" s="22"/>
      <c r="Q115" s="22"/>
      <c r="R115" s="22"/>
      <c r="S115" s="22"/>
      <c r="T115" s="22"/>
      <c r="U115" s="22"/>
      <c r="V115" s="22"/>
      <c r="W115" s="22"/>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sheetPr codeName="Blad2"/>
  <dimension ref="A1:H63"/>
  <sheetViews>
    <sheetView view="pageBreakPreview" zoomScale="60" zoomScaleNormal="100" workbookViewId="0">
      <pane ySplit="6" topLeftCell="A8" activePane="bottomLeft" state="frozen"/>
      <selection pane="bottomLeft" activeCell="Q34" sqref="Q34"/>
    </sheetView>
  </sheetViews>
  <sheetFormatPr defaultColWidth="9.140625" defaultRowHeight="11.25"/>
  <cols>
    <col min="1" max="1" width="5.5703125" style="237" customWidth="1"/>
    <col min="2" max="2" width="11.140625" style="237" customWidth="1"/>
    <col min="3" max="3" width="9" style="237" customWidth="1"/>
    <col min="4" max="4" width="13" style="237" customWidth="1"/>
    <col min="5" max="5" width="10.7109375" style="237" customWidth="1"/>
    <col min="6" max="6" width="13.28515625" style="221" customWidth="1"/>
    <col min="7" max="7" width="3.85546875" style="221" customWidth="1"/>
    <col min="8" max="8" width="22.140625" style="237" customWidth="1"/>
    <col min="9" max="16384" width="9.140625" style="237"/>
  </cols>
  <sheetData>
    <row r="1" spans="1:8" s="9" customFormat="1">
      <c r="A1" s="9" t="s">
        <v>656</v>
      </c>
    </row>
    <row r="2" spans="1:8" s="9" customFormat="1" hidden="1">
      <c r="A2" s="9" t="s">
        <v>317</v>
      </c>
    </row>
    <row r="3" spans="1:8" s="9" customFormat="1">
      <c r="A3" s="245" t="s">
        <v>657</v>
      </c>
    </row>
    <row r="4" spans="1:8" s="9" customFormat="1" hidden="1">
      <c r="A4" s="245" t="s">
        <v>317</v>
      </c>
    </row>
    <row r="6" spans="1:8" s="220" customFormat="1" ht="38.25" customHeight="1">
      <c r="A6" s="340" t="s">
        <v>33</v>
      </c>
      <c r="B6" s="341" t="s">
        <v>560</v>
      </c>
      <c r="C6" s="341" t="s">
        <v>564</v>
      </c>
      <c r="D6" s="341" t="s">
        <v>565</v>
      </c>
      <c r="E6" s="341" t="s">
        <v>561</v>
      </c>
      <c r="F6" s="341" t="s">
        <v>566</v>
      </c>
      <c r="G6" s="341"/>
      <c r="H6" s="341" t="s">
        <v>567</v>
      </c>
    </row>
    <row r="7" spans="1:8" s="220" customFormat="1" ht="38.25" customHeight="1">
      <c r="A7" s="234" t="s">
        <v>37</v>
      </c>
      <c r="B7" s="342" t="s">
        <v>607</v>
      </c>
      <c r="C7" s="342" t="s">
        <v>606</v>
      </c>
      <c r="D7" s="342" t="s">
        <v>603</v>
      </c>
      <c r="E7" s="342" t="s">
        <v>604</v>
      </c>
      <c r="F7" s="342" t="s">
        <v>605</v>
      </c>
      <c r="G7" s="342"/>
      <c r="H7" s="342"/>
    </row>
    <row r="8" spans="1:8" ht="10.9" customHeight="1">
      <c r="A8" s="308">
        <v>1960</v>
      </c>
      <c r="B8" s="311">
        <f>F8</f>
        <v>1036</v>
      </c>
      <c r="C8" s="312" t="s">
        <v>562</v>
      </c>
      <c r="D8" s="312" t="s">
        <v>562</v>
      </c>
      <c r="E8" s="312" t="s">
        <v>562</v>
      </c>
      <c r="F8" s="309">
        <v>1036</v>
      </c>
      <c r="G8" s="309"/>
      <c r="H8" s="313" t="s">
        <v>560</v>
      </c>
    </row>
    <row r="9" spans="1:8" ht="10.9" customHeight="1">
      <c r="A9" s="308">
        <v>1961</v>
      </c>
      <c r="B9" s="311">
        <f t="shared" ref="B9:B41" si="0">F9</f>
        <v>1083</v>
      </c>
      <c r="C9" s="312" t="s">
        <v>562</v>
      </c>
      <c r="D9" s="312" t="s">
        <v>562</v>
      </c>
      <c r="E9" s="312" t="s">
        <v>562</v>
      </c>
      <c r="F9" s="309">
        <v>1083</v>
      </c>
      <c r="G9" s="309"/>
      <c r="H9" s="313" t="s">
        <v>560</v>
      </c>
    </row>
    <row r="10" spans="1:8" ht="10.9" customHeight="1">
      <c r="A10" s="323">
        <v>1962</v>
      </c>
      <c r="B10" s="311">
        <f t="shared" si="0"/>
        <v>1123</v>
      </c>
      <c r="C10" s="312" t="s">
        <v>562</v>
      </c>
      <c r="D10" s="312" t="s">
        <v>562</v>
      </c>
      <c r="E10" s="312" t="s">
        <v>562</v>
      </c>
      <c r="F10" s="321">
        <v>1123</v>
      </c>
      <c r="G10" s="321"/>
      <c r="H10" s="313" t="s">
        <v>560</v>
      </c>
    </row>
    <row r="11" spans="1:8" ht="10.9" customHeight="1">
      <c r="A11" s="323">
        <v>1963</v>
      </c>
      <c r="B11" s="311">
        <f t="shared" si="0"/>
        <v>1217</v>
      </c>
      <c r="C11" s="312" t="s">
        <v>562</v>
      </c>
      <c r="D11" s="312" t="s">
        <v>562</v>
      </c>
      <c r="E11" s="312" t="s">
        <v>562</v>
      </c>
      <c r="F11" s="321">
        <v>1217</v>
      </c>
      <c r="G11" s="321"/>
      <c r="H11" s="313" t="s">
        <v>560</v>
      </c>
    </row>
    <row r="12" spans="1:8" ht="10.9" customHeight="1">
      <c r="A12" s="323">
        <v>1964</v>
      </c>
      <c r="B12" s="311">
        <f t="shared" si="0"/>
        <v>1308</v>
      </c>
      <c r="C12" s="312" t="s">
        <v>562</v>
      </c>
      <c r="D12" s="312" t="s">
        <v>562</v>
      </c>
      <c r="E12" s="312" t="s">
        <v>562</v>
      </c>
      <c r="F12" s="321">
        <v>1308</v>
      </c>
      <c r="G12" s="321"/>
      <c r="H12" s="313" t="s">
        <v>560</v>
      </c>
    </row>
    <row r="13" spans="1:8" ht="10.9" customHeight="1">
      <c r="A13" s="323">
        <v>1965</v>
      </c>
      <c r="B13" s="311">
        <f t="shared" si="0"/>
        <v>1313</v>
      </c>
      <c r="C13" s="312" t="s">
        <v>562</v>
      </c>
      <c r="D13" s="312" t="s">
        <v>562</v>
      </c>
      <c r="E13" s="312" t="s">
        <v>562</v>
      </c>
      <c r="F13" s="321">
        <v>1313</v>
      </c>
      <c r="G13" s="321"/>
      <c r="H13" s="313" t="s">
        <v>560</v>
      </c>
    </row>
    <row r="14" spans="1:8" ht="10.9" customHeight="1">
      <c r="A14" s="323">
        <v>1966</v>
      </c>
      <c r="B14" s="311">
        <f t="shared" si="0"/>
        <v>1313</v>
      </c>
      <c r="C14" s="312" t="s">
        <v>562</v>
      </c>
      <c r="D14" s="312" t="s">
        <v>562</v>
      </c>
      <c r="E14" s="312" t="s">
        <v>562</v>
      </c>
      <c r="F14" s="321">
        <v>1313</v>
      </c>
      <c r="G14" s="321"/>
      <c r="H14" s="313" t="s">
        <v>560</v>
      </c>
    </row>
    <row r="15" spans="1:8" ht="10.9" customHeight="1">
      <c r="A15" s="323">
        <v>1967</v>
      </c>
      <c r="B15" s="311">
        <f t="shared" si="0"/>
        <v>1077</v>
      </c>
      <c r="C15" s="312" t="s">
        <v>562</v>
      </c>
      <c r="D15" s="312" t="s">
        <v>562</v>
      </c>
      <c r="E15" s="312" t="s">
        <v>562</v>
      </c>
      <c r="F15" s="321">
        <v>1077</v>
      </c>
      <c r="G15" s="321"/>
      <c r="H15" s="313" t="s">
        <v>560</v>
      </c>
    </row>
    <row r="16" spans="1:8" ht="10.9" customHeight="1">
      <c r="A16" s="323">
        <v>1968</v>
      </c>
      <c r="B16" s="311">
        <f t="shared" si="0"/>
        <v>1262</v>
      </c>
      <c r="C16" s="312" t="s">
        <v>562</v>
      </c>
      <c r="D16" s="312" t="s">
        <v>562</v>
      </c>
      <c r="E16" s="312" t="s">
        <v>562</v>
      </c>
      <c r="F16" s="321">
        <v>1262</v>
      </c>
      <c r="G16" s="321"/>
      <c r="H16" s="313" t="s">
        <v>560</v>
      </c>
    </row>
    <row r="17" spans="1:8" ht="10.9" customHeight="1">
      <c r="A17" s="323">
        <v>1969</v>
      </c>
      <c r="B17" s="311">
        <f t="shared" si="0"/>
        <v>1275</v>
      </c>
      <c r="C17" s="312" t="s">
        <v>562</v>
      </c>
      <c r="D17" s="312" t="s">
        <v>562</v>
      </c>
      <c r="E17" s="312" t="s">
        <v>562</v>
      </c>
      <c r="F17" s="321">
        <v>1275</v>
      </c>
      <c r="G17" s="321"/>
      <c r="H17" s="313" t="s">
        <v>560</v>
      </c>
    </row>
    <row r="18" spans="1:8" ht="10.9" customHeight="1">
      <c r="A18" s="323">
        <v>1970</v>
      </c>
      <c r="B18" s="311">
        <f t="shared" si="0"/>
        <v>1307</v>
      </c>
      <c r="C18" s="312" t="s">
        <v>562</v>
      </c>
      <c r="D18" s="312" t="s">
        <v>562</v>
      </c>
      <c r="E18" s="312" t="s">
        <v>562</v>
      </c>
      <c r="F18" s="321">
        <v>1307</v>
      </c>
      <c r="G18" s="321"/>
      <c r="H18" s="313" t="s">
        <v>560</v>
      </c>
    </row>
    <row r="19" spans="1:8" ht="10.9" customHeight="1">
      <c r="A19" s="323">
        <v>1971</v>
      </c>
      <c r="B19" s="311">
        <f t="shared" si="0"/>
        <v>1213</v>
      </c>
      <c r="C19" s="312" t="s">
        <v>562</v>
      </c>
      <c r="D19" s="312" t="s">
        <v>562</v>
      </c>
      <c r="E19" s="312" t="s">
        <v>562</v>
      </c>
      <c r="F19" s="321">
        <v>1213</v>
      </c>
      <c r="G19" s="321"/>
      <c r="H19" s="313" t="s">
        <v>560</v>
      </c>
    </row>
    <row r="20" spans="1:8" ht="10.9" customHeight="1">
      <c r="A20" s="323">
        <v>1972</v>
      </c>
      <c r="B20" s="311">
        <f t="shared" si="0"/>
        <v>1194</v>
      </c>
      <c r="C20" s="312" t="s">
        <v>562</v>
      </c>
      <c r="D20" s="312" t="s">
        <v>562</v>
      </c>
      <c r="E20" s="312" t="s">
        <v>562</v>
      </c>
      <c r="F20" s="321">
        <v>1194</v>
      </c>
      <c r="G20" s="321"/>
      <c r="H20" s="313" t="s">
        <v>560</v>
      </c>
    </row>
    <row r="21" spans="1:8" ht="10.9" customHeight="1">
      <c r="A21" s="323">
        <v>1973</v>
      </c>
      <c r="B21" s="311">
        <f t="shared" si="0"/>
        <v>1177</v>
      </c>
      <c r="C21" s="312" t="s">
        <v>562</v>
      </c>
      <c r="D21" s="312" t="s">
        <v>562</v>
      </c>
      <c r="E21" s="312" t="s">
        <v>562</v>
      </c>
      <c r="F21" s="321">
        <v>1177</v>
      </c>
      <c r="G21" s="321"/>
      <c r="H21" s="313" t="s">
        <v>560</v>
      </c>
    </row>
    <row r="22" spans="1:8" ht="10.9" customHeight="1">
      <c r="A22" s="323">
        <v>1974</v>
      </c>
      <c r="B22" s="311">
        <f t="shared" si="0"/>
        <v>1197</v>
      </c>
      <c r="C22" s="312" t="s">
        <v>562</v>
      </c>
      <c r="D22" s="312" t="s">
        <v>562</v>
      </c>
      <c r="E22" s="312" t="s">
        <v>562</v>
      </c>
      <c r="F22" s="321">
        <v>1197</v>
      </c>
      <c r="G22" s="321"/>
      <c r="H22" s="313" t="s">
        <v>560</v>
      </c>
    </row>
    <row r="23" spans="1:8" ht="10.9" customHeight="1">
      <c r="A23" s="323">
        <v>1975</v>
      </c>
      <c r="B23" s="311">
        <f t="shared" si="0"/>
        <v>1172</v>
      </c>
      <c r="C23" s="312" t="s">
        <v>562</v>
      </c>
      <c r="D23" s="312" t="s">
        <v>562</v>
      </c>
      <c r="E23" s="312" t="s">
        <v>562</v>
      </c>
      <c r="F23" s="321">
        <v>1172</v>
      </c>
      <c r="G23" s="321"/>
      <c r="H23" s="313" t="s">
        <v>560</v>
      </c>
    </row>
    <row r="24" spans="1:8" ht="10.9" customHeight="1">
      <c r="A24" s="323">
        <v>1976</v>
      </c>
      <c r="B24" s="311">
        <f t="shared" si="0"/>
        <v>1168</v>
      </c>
      <c r="C24" s="312" t="s">
        <v>562</v>
      </c>
      <c r="D24" s="312" t="s">
        <v>562</v>
      </c>
      <c r="E24" s="312" t="s">
        <v>562</v>
      </c>
      <c r="F24" s="321">
        <v>1168</v>
      </c>
      <c r="G24" s="321"/>
      <c r="H24" s="313" t="s">
        <v>560</v>
      </c>
    </row>
    <row r="25" spans="1:8" ht="10.9" customHeight="1">
      <c r="A25" s="323">
        <v>1977</v>
      </c>
      <c r="B25" s="311">
        <f t="shared" si="0"/>
        <v>1031</v>
      </c>
      <c r="C25" s="312" t="s">
        <v>562</v>
      </c>
      <c r="D25" s="312" t="s">
        <v>562</v>
      </c>
      <c r="E25" s="312" t="s">
        <v>562</v>
      </c>
      <c r="F25" s="321">
        <v>1031</v>
      </c>
      <c r="G25" s="321"/>
      <c r="H25" s="313" t="s">
        <v>560</v>
      </c>
    </row>
    <row r="26" spans="1:8" ht="10.9" customHeight="1">
      <c r="A26" s="323">
        <v>1978</v>
      </c>
      <c r="B26" s="311">
        <f t="shared" si="0"/>
        <v>1034</v>
      </c>
      <c r="C26" s="312" t="s">
        <v>562</v>
      </c>
      <c r="D26" s="312" t="s">
        <v>562</v>
      </c>
      <c r="E26" s="312" t="s">
        <v>562</v>
      </c>
      <c r="F26" s="321">
        <v>1034</v>
      </c>
      <c r="G26" s="321"/>
      <c r="H26" s="313" t="s">
        <v>560</v>
      </c>
    </row>
    <row r="27" spans="1:8" ht="10.9" customHeight="1">
      <c r="A27" s="323">
        <v>1979</v>
      </c>
      <c r="B27" s="311">
        <f t="shared" si="0"/>
        <v>926</v>
      </c>
      <c r="C27" s="312" t="s">
        <v>562</v>
      </c>
      <c r="D27" s="312" t="s">
        <v>562</v>
      </c>
      <c r="E27" s="312" t="s">
        <v>562</v>
      </c>
      <c r="F27" s="321">
        <v>926</v>
      </c>
      <c r="G27" s="321"/>
      <c r="H27" s="313" t="s">
        <v>560</v>
      </c>
    </row>
    <row r="28" spans="1:8" ht="10.9" customHeight="1">
      <c r="A28" s="323">
        <v>1980</v>
      </c>
      <c r="B28" s="311">
        <f t="shared" si="0"/>
        <v>848</v>
      </c>
      <c r="C28" s="312" t="s">
        <v>562</v>
      </c>
      <c r="D28" s="312" t="s">
        <v>562</v>
      </c>
      <c r="E28" s="312" t="s">
        <v>562</v>
      </c>
      <c r="F28" s="321">
        <v>848</v>
      </c>
      <c r="G28" s="321"/>
      <c r="H28" s="313" t="s">
        <v>560</v>
      </c>
    </row>
    <row r="29" spans="1:8" ht="10.9" customHeight="1">
      <c r="A29" s="323">
        <v>1981</v>
      </c>
      <c r="B29" s="311">
        <f t="shared" si="0"/>
        <v>784</v>
      </c>
      <c r="C29" s="312" t="s">
        <v>562</v>
      </c>
      <c r="D29" s="312" t="s">
        <v>562</v>
      </c>
      <c r="E29" s="312" t="s">
        <v>562</v>
      </c>
      <c r="F29" s="321">
        <v>784</v>
      </c>
      <c r="G29" s="321"/>
      <c r="H29" s="313" t="s">
        <v>560</v>
      </c>
    </row>
    <row r="30" spans="1:8" ht="10.9" customHeight="1">
      <c r="A30" s="323">
        <v>1982</v>
      </c>
      <c r="B30" s="311">
        <f t="shared" si="0"/>
        <v>758</v>
      </c>
      <c r="C30" s="312" t="s">
        <v>562</v>
      </c>
      <c r="D30" s="312" t="s">
        <v>562</v>
      </c>
      <c r="E30" s="312" t="s">
        <v>562</v>
      </c>
      <c r="F30" s="321">
        <v>758</v>
      </c>
      <c r="G30" s="321"/>
      <c r="H30" s="313" t="s">
        <v>560</v>
      </c>
    </row>
    <row r="31" spans="1:8" ht="10.9" customHeight="1">
      <c r="A31" s="323">
        <v>1983</v>
      </c>
      <c r="B31" s="311">
        <f t="shared" si="0"/>
        <v>779</v>
      </c>
      <c r="C31" s="312" t="s">
        <v>562</v>
      </c>
      <c r="D31" s="312" t="s">
        <v>562</v>
      </c>
      <c r="E31" s="312" t="s">
        <v>562</v>
      </c>
      <c r="F31" s="321">
        <v>779</v>
      </c>
      <c r="G31" s="321"/>
      <c r="H31" s="313" t="s">
        <v>560</v>
      </c>
    </row>
    <row r="32" spans="1:8" ht="10.9" customHeight="1">
      <c r="A32" s="323">
        <v>1984</v>
      </c>
      <c r="B32" s="311">
        <f t="shared" si="0"/>
        <v>801</v>
      </c>
      <c r="C32" s="312" t="s">
        <v>562</v>
      </c>
      <c r="D32" s="312" t="s">
        <v>562</v>
      </c>
      <c r="E32" s="312" t="s">
        <v>562</v>
      </c>
      <c r="F32" s="321">
        <v>801</v>
      </c>
      <c r="G32" s="321"/>
      <c r="H32" s="313" t="s">
        <v>560</v>
      </c>
    </row>
    <row r="33" spans="1:8" ht="10.9" customHeight="1">
      <c r="A33" s="323">
        <v>1985</v>
      </c>
      <c r="B33" s="311">
        <f t="shared" si="0"/>
        <v>808</v>
      </c>
      <c r="C33" s="312" t="s">
        <v>562</v>
      </c>
      <c r="D33" s="312" t="s">
        <v>562</v>
      </c>
      <c r="E33" s="312" t="s">
        <v>562</v>
      </c>
      <c r="F33" s="321">
        <v>808</v>
      </c>
      <c r="G33" s="321"/>
      <c r="H33" s="313" t="s">
        <v>560</v>
      </c>
    </row>
    <row r="34" spans="1:8" ht="10.9" customHeight="1">
      <c r="A34" s="323">
        <v>1986</v>
      </c>
      <c r="B34" s="311">
        <f t="shared" si="0"/>
        <v>844</v>
      </c>
      <c r="C34" s="312" t="s">
        <v>562</v>
      </c>
      <c r="D34" s="312" t="s">
        <v>562</v>
      </c>
      <c r="E34" s="312" t="s">
        <v>562</v>
      </c>
      <c r="F34" s="321">
        <v>844</v>
      </c>
      <c r="G34" s="321"/>
      <c r="H34" s="313" t="s">
        <v>560</v>
      </c>
    </row>
    <row r="35" spans="1:8" ht="10.9" customHeight="1">
      <c r="A35" s="323">
        <v>1987</v>
      </c>
      <c r="B35" s="311">
        <f t="shared" si="0"/>
        <v>787</v>
      </c>
      <c r="C35" s="312" t="s">
        <v>562</v>
      </c>
      <c r="D35" s="312" t="s">
        <v>562</v>
      </c>
      <c r="E35" s="312" t="s">
        <v>562</v>
      </c>
      <c r="F35" s="321">
        <v>787</v>
      </c>
      <c r="G35" s="321"/>
      <c r="H35" s="313" t="s">
        <v>560</v>
      </c>
    </row>
    <row r="36" spans="1:8" ht="10.9" customHeight="1">
      <c r="A36" s="323">
        <v>1988</v>
      </c>
      <c r="B36" s="311">
        <f t="shared" si="0"/>
        <v>813</v>
      </c>
      <c r="C36" s="312" t="s">
        <v>562</v>
      </c>
      <c r="D36" s="312" t="s">
        <v>562</v>
      </c>
      <c r="E36" s="312" t="s">
        <v>562</v>
      </c>
      <c r="F36" s="321">
        <v>813</v>
      </c>
      <c r="G36" s="321"/>
      <c r="H36" s="313" t="s">
        <v>560</v>
      </c>
    </row>
    <row r="37" spans="1:8" ht="10.9" customHeight="1">
      <c r="A37" s="323">
        <v>1989</v>
      </c>
      <c r="B37" s="311">
        <f t="shared" si="0"/>
        <v>904</v>
      </c>
      <c r="C37" s="312" t="s">
        <v>562</v>
      </c>
      <c r="D37" s="312" t="s">
        <v>562</v>
      </c>
      <c r="E37" s="312" t="s">
        <v>562</v>
      </c>
      <c r="F37" s="321">
        <v>904</v>
      </c>
      <c r="G37" s="321"/>
      <c r="H37" s="313" t="s">
        <v>560</v>
      </c>
    </row>
    <row r="38" spans="1:8" ht="10.9" customHeight="1">
      <c r="A38" s="323">
        <v>1990</v>
      </c>
      <c r="B38" s="311">
        <f t="shared" si="0"/>
        <v>772</v>
      </c>
      <c r="C38" s="312" t="s">
        <v>562</v>
      </c>
      <c r="D38" s="312" t="s">
        <v>562</v>
      </c>
      <c r="E38" s="312" t="s">
        <v>562</v>
      </c>
      <c r="F38" s="321">
        <v>772</v>
      </c>
      <c r="G38" s="321"/>
      <c r="H38" s="313" t="s">
        <v>560</v>
      </c>
    </row>
    <row r="39" spans="1:8" ht="10.9" customHeight="1">
      <c r="A39" s="323">
        <v>1991</v>
      </c>
      <c r="B39" s="311">
        <f t="shared" si="0"/>
        <v>745</v>
      </c>
      <c r="C39" s="312" t="s">
        <v>562</v>
      </c>
      <c r="D39" s="312" t="s">
        <v>562</v>
      </c>
      <c r="E39" s="312" t="s">
        <v>562</v>
      </c>
      <c r="F39" s="321">
        <v>745</v>
      </c>
      <c r="G39" s="321"/>
      <c r="H39" s="313" t="s">
        <v>560</v>
      </c>
    </row>
    <row r="40" spans="1:8" ht="10.9" customHeight="1">
      <c r="A40" s="323">
        <v>1992</v>
      </c>
      <c r="B40" s="311">
        <f t="shared" si="0"/>
        <v>759</v>
      </c>
      <c r="C40" s="312" t="s">
        <v>562</v>
      </c>
      <c r="D40" s="312" t="s">
        <v>562</v>
      </c>
      <c r="E40" s="312" t="s">
        <v>562</v>
      </c>
      <c r="F40" s="321">
        <v>759</v>
      </c>
      <c r="G40" s="321"/>
      <c r="H40" s="313" t="s">
        <v>560</v>
      </c>
    </row>
    <row r="41" spans="1:8" ht="10.9" customHeight="1">
      <c r="A41" s="323">
        <v>1993</v>
      </c>
      <c r="B41" s="311">
        <f t="shared" si="0"/>
        <v>632</v>
      </c>
      <c r="C41" s="312" t="s">
        <v>562</v>
      </c>
      <c r="D41" s="312" t="s">
        <v>562</v>
      </c>
      <c r="E41" s="312" t="s">
        <v>562</v>
      </c>
      <c r="F41" s="321">
        <v>632</v>
      </c>
      <c r="G41" s="321"/>
      <c r="H41" s="313" t="s">
        <v>560</v>
      </c>
    </row>
    <row r="42" spans="1:8" ht="10.9" customHeight="1">
      <c r="A42" s="323">
        <v>1994</v>
      </c>
      <c r="B42" s="312" t="s">
        <v>562</v>
      </c>
      <c r="C42" s="237">
        <v>44</v>
      </c>
      <c r="D42" s="312" t="s">
        <v>562</v>
      </c>
      <c r="E42" s="319">
        <f>F42-C42</f>
        <v>545</v>
      </c>
      <c r="F42" s="321">
        <v>589</v>
      </c>
      <c r="G42" s="321"/>
      <c r="H42" s="237" t="s">
        <v>563</v>
      </c>
    </row>
    <row r="43" spans="1:8" ht="10.9" customHeight="1">
      <c r="A43" s="323">
        <v>1995</v>
      </c>
      <c r="B43" s="312" t="s">
        <v>562</v>
      </c>
      <c r="C43" s="319">
        <v>41</v>
      </c>
      <c r="D43" s="312" t="s">
        <v>562</v>
      </c>
      <c r="E43" s="319">
        <f t="shared" ref="E43:E50" si="1">F43-C43</f>
        <v>531</v>
      </c>
      <c r="F43" s="321">
        <v>572</v>
      </c>
      <c r="G43" s="321"/>
      <c r="H43" s="237" t="s">
        <v>563</v>
      </c>
    </row>
    <row r="44" spans="1:8" ht="10.9" customHeight="1">
      <c r="A44" s="323">
        <v>1996</v>
      </c>
      <c r="B44" s="312" t="s">
        <v>562</v>
      </c>
      <c r="C44" s="319">
        <v>29</v>
      </c>
      <c r="D44" s="312" t="s">
        <v>562</v>
      </c>
      <c r="E44" s="319">
        <f t="shared" si="1"/>
        <v>508</v>
      </c>
      <c r="F44" s="321">
        <v>537</v>
      </c>
      <c r="G44" s="321"/>
      <c r="H44" s="237" t="s">
        <v>563</v>
      </c>
    </row>
    <row r="45" spans="1:8" ht="10.9" customHeight="1">
      <c r="A45" s="323">
        <v>1997</v>
      </c>
      <c r="B45" s="312" t="s">
        <v>562</v>
      </c>
      <c r="C45" s="319">
        <v>34</v>
      </c>
      <c r="D45" s="312" t="s">
        <v>562</v>
      </c>
      <c r="E45" s="319">
        <f t="shared" si="1"/>
        <v>507</v>
      </c>
      <c r="F45" s="321">
        <v>541</v>
      </c>
      <c r="G45" s="321"/>
      <c r="H45" s="237" t="s">
        <v>563</v>
      </c>
    </row>
    <row r="46" spans="1:8" ht="10.9" customHeight="1">
      <c r="A46" s="323">
        <v>1998</v>
      </c>
      <c r="B46" s="312" t="s">
        <v>562</v>
      </c>
      <c r="C46" s="319">
        <v>39</v>
      </c>
      <c r="D46" s="312" t="s">
        <v>562</v>
      </c>
      <c r="E46" s="319">
        <f t="shared" si="1"/>
        <v>492</v>
      </c>
      <c r="F46" s="321">
        <v>531</v>
      </c>
      <c r="G46" s="321"/>
      <c r="H46" s="237" t="s">
        <v>563</v>
      </c>
    </row>
    <row r="47" spans="1:8" ht="10.9" customHeight="1">
      <c r="A47" s="323">
        <v>1999</v>
      </c>
      <c r="B47" s="312" t="s">
        <v>562</v>
      </c>
      <c r="C47" s="319">
        <v>44</v>
      </c>
      <c r="D47" s="312" t="s">
        <v>562</v>
      </c>
      <c r="E47" s="319">
        <f t="shared" si="1"/>
        <v>536</v>
      </c>
      <c r="F47" s="321">
        <v>580</v>
      </c>
      <c r="G47" s="321"/>
      <c r="H47" s="237" t="s">
        <v>563</v>
      </c>
    </row>
    <row r="48" spans="1:8" ht="10.9" customHeight="1">
      <c r="A48" s="323">
        <v>2000</v>
      </c>
      <c r="B48" s="312" t="s">
        <v>562</v>
      </c>
      <c r="C48" s="319">
        <v>27</v>
      </c>
      <c r="D48" s="312" t="s">
        <v>562</v>
      </c>
      <c r="E48" s="319">
        <f t="shared" si="1"/>
        <v>564</v>
      </c>
      <c r="F48" s="317">
        <v>591</v>
      </c>
      <c r="G48" s="317"/>
      <c r="H48" s="237" t="s">
        <v>563</v>
      </c>
    </row>
    <row r="49" spans="1:8" ht="10.9" customHeight="1">
      <c r="A49" s="323">
        <v>2001</v>
      </c>
      <c r="B49" s="312" t="s">
        <v>562</v>
      </c>
      <c r="C49" s="319">
        <v>32</v>
      </c>
      <c r="D49" s="312" t="s">
        <v>562</v>
      </c>
      <c r="E49" s="319">
        <f t="shared" si="1"/>
        <v>551</v>
      </c>
      <c r="F49" s="321">
        <v>583</v>
      </c>
      <c r="G49" s="321"/>
      <c r="H49" s="237" t="s">
        <v>563</v>
      </c>
    </row>
    <row r="50" spans="1:8" ht="10.9" customHeight="1">
      <c r="A50" s="315">
        <v>2002</v>
      </c>
      <c r="B50" s="312" t="s">
        <v>562</v>
      </c>
      <c r="C50" s="319">
        <v>28</v>
      </c>
      <c r="D50" s="312" t="s">
        <v>562</v>
      </c>
      <c r="E50" s="319">
        <f t="shared" si="1"/>
        <v>532</v>
      </c>
      <c r="F50" s="221">
        <v>560</v>
      </c>
      <c r="H50" s="237" t="s">
        <v>563</v>
      </c>
    </row>
    <row r="51" spans="1:8" ht="10.9" customHeight="1">
      <c r="A51" s="315">
        <v>2003</v>
      </c>
      <c r="B51" s="312" t="s">
        <v>562</v>
      </c>
      <c r="C51" s="319">
        <v>34</v>
      </c>
      <c r="D51" s="312" t="s">
        <v>562</v>
      </c>
      <c r="E51" s="319">
        <f>F51</f>
        <v>529</v>
      </c>
      <c r="F51" s="314">
        <v>529</v>
      </c>
      <c r="G51" s="314"/>
      <c r="H51" s="237" t="s">
        <v>561</v>
      </c>
    </row>
    <row r="52" spans="1:8" ht="10.9" customHeight="1">
      <c r="A52" s="315">
        <v>2004</v>
      </c>
      <c r="B52" s="312" t="s">
        <v>562</v>
      </c>
      <c r="C52" s="319">
        <v>29</v>
      </c>
      <c r="D52" s="312" t="s">
        <v>562</v>
      </c>
      <c r="E52" s="319">
        <f t="shared" ref="E52:E57" si="2">F52</f>
        <v>480</v>
      </c>
      <c r="F52" s="314">
        <v>480</v>
      </c>
      <c r="G52" s="314"/>
      <c r="H52" s="237" t="s">
        <v>561</v>
      </c>
    </row>
    <row r="53" spans="1:8" ht="10.9" customHeight="1">
      <c r="A53" s="315">
        <v>2005</v>
      </c>
      <c r="B53" s="312" t="s">
        <v>562</v>
      </c>
      <c r="C53" s="319">
        <v>36</v>
      </c>
      <c r="D53" s="312" t="s">
        <v>562</v>
      </c>
      <c r="E53" s="319">
        <f t="shared" si="2"/>
        <v>440</v>
      </c>
      <c r="F53" s="221">
        <v>440</v>
      </c>
      <c r="H53" s="237" t="s">
        <v>561</v>
      </c>
    </row>
    <row r="54" spans="1:8" ht="10.9" customHeight="1">
      <c r="A54" s="315">
        <v>2006</v>
      </c>
      <c r="B54" s="312" t="s">
        <v>562</v>
      </c>
      <c r="C54" s="319">
        <v>28</v>
      </c>
      <c r="D54" s="312" t="s">
        <v>562</v>
      </c>
      <c r="E54" s="319">
        <f t="shared" si="2"/>
        <v>445</v>
      </c>
      <c r="F54" s="221">
        <v>445</v>
      </c>
      <c r="H54" s="237" t="s">
        <v>561</v>
      </c>
    </row>
    <row r="55" spans="1:8" ht="10.9" customHeight="1">
      <c r="A55" s="315">
        <v>2007</v>
      </c>
      <c r="B55" s="312" t="s">
        <v>562</v>
      </c>
      <c r="C55" s="237">
        <v>41</v>
      </c>
      <c r="D55" s="312" t="s">
        <v>562</v>
      </c>
      <c r="E55" s="319">
        <f t="shared" si="2"/>
        <v>471</v>
      </c>
      <c r="F55" s="221">
        <v>471</v>
      </c>
      <c r="H55" s="237" t="s">
        <v>561</v>
      </c>
    </row>
    <row r="56" spans="1:8" ht="10.9" customHeight="1">
      <c r="A56" s="307">
        <v>2008</v>
      </c>
      <c r="B56" s="306" t="s">
        <v>562</v>
      </c>
      <c r="C56" s="313">
        <v>35</v>
      </c>
      <c r="D56" s="306" t="s">
        <v>562</v>
      </c>
      <c r="E56" s="319">
        <f t="shared" si="2"/>
        <v>397</v>
      </c>
      <c r="F56" s="220">
        <v>397</v>
      </c>
      <c r="G56" s="220"/>
      <c r="H56" s="313" t="s">
        <v>561</v>
      </c>
    </row>
    <row r="57" spans="1:8" ht="10.9" customHeight="1">
      <c r="A57" s="307">
        <v>2009</v>
      </c>
      <c r="B57" s="306" t="s">
        <v>562</v>
      </c>
      <c r="C57" s="313">
        <v>39</v>
      </c>
      <c r="D57" s="306" t="s">
        <v>562</v>
      </c>
      <c r="E57" s="319">
        <f t="shared" si="2"/>
        <v>358</v>
      </c>
      <c r="F57" s="220">
        <v>358</v>
      </c>
      <c r="G57" s="220"/>
      <c r="H57" s="313" t="s">
        <v>561</v>
      </c>
    </row>
    <row r="58" spans="1:8" s="313" customFormat="1" ht="10.9" customHeight="1">
      <c r="A58" s="307">
        <v>2010</v>
      </c>
      <c r="B58" s="306">
        <v>266</v>
      </c>
      <c r="C58" s="363">
        <v>40</v>
      </c>
      <c r="D58" s="306">
        <v>17</v>
      </c>
      <c r="E58" s="313">
        <v>283</v>
      </c>
      <c r="F58" s="364">
        <v>266</v>
      </c>
      <c r="G58" s="364"/>
      <c r="H58" s="313" t="s">
        <v>560</v>
      </c>
    </row>
    <row r="59" spans="1:8" ht="10.9" customHeight="1">
      <c r="A59" s="310">
        <v>2011</v>
      </c>
      <c r="B59" s="324">
        <v>319</v>
      </c>
      <c r="C59" s="322">
        <v>33</v>
      </c>
      <c r="D59" s="324">
        <v>23</v>
      </c>
      <c r="E59" s="320">
        <v>342</v>
      </c>
      <c r="F59" s="318">
        <v>319</v>
      </c>
      <c r="G59" s="318"/>
      <c r="H59" s="320" t="s">
        <v>560</v>
      </c>
    </row>
    <row r="60" spans="1:8">
      <c r="A60" s="315"/>
      <c r="B60" s="315"/>
      <c r="C60" s="315"/>
      <c r="D60" s="315"/>
      <c r="E60" s="315"/>
    </row>
    <row r="63" spans="1:8">
      <c r="A63" s="316"/>
      <c r="B63" s="316"/>
      <c r="C63" s="316"/>
      <c r="D63" s="316"/>
      <c r="E63" s="316"/>
    </row>
  </sheetData>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30.xml><?xml version="1.0" encoding="utf-8"?>
<worksheet xmlns="http://schemas.openxmlformats.org/spreadsheetml/2006/main" xmlns:r="http://schemas.openxmlformats.org/officeDocument/2006/relationships">
  <sheetPr codeName="Blad29"/>
  <dimension ref="A1:V79"/>
  <sheetViews>
    <sheetView view="pageBreakPreview" zoomScale="90" zoomScaleNormal="100" zoomScaleSheetLayoutView="90" workbookViewId="0">
      <pane ySplit="11" topLeftCell="A51" activePane="bottomLeft" state="frozen"/>
      <selection pane="bottomLeft" activeCell="F74" sqref="F74"/>
    </sheetView>
  </sheetViews>
  <sheetFormatPr defaultColWidth="9.140625" defaultRowHeight="11.25"/>
  <cols>
    <col min="1" max="1" width="8.42578125" style="2" customWidth="1"/>
    <col min="2" max="2" width="9.42578125" style="2" customWidth="1"/>
    <col min="3" max="3" width="9.140625" style="2"/>
    <col min="4" max="4" width="3.5703125" style="2" customWidth="1"/>
    <col min="5" max="5" width="11.42578125" style="2" customWidth="1"/>
    <col min="6" max="6" width="9.28515625" style="2" customWidth="1"/>
    <col min="7" max="7" width="3.42578125" style="2" customWidth="1"/>
    <col min="8" max="9" width="9.28515625" style="2" customWidth="1"/>
    <col min="10" max="10" width="2.42578125" style="2" customWidth="1"/>
    <col min="11" max="11" width="9.28515625" style="2" customWidth="1"/>
    <col min="12" max="12" width="11.5703125" style="2" customWidth="1"/>
    <col min="13" max="16384" width="9.140625" style="2"/>
  </cols>
  <sheetData>
    <row r="1" spans="1:13" s="4" customFormat="1" ht="11.25" customHeight="1">
      <c r="A1" s="4" t="s">
        <v>600</v>
      </c>
    </row>
    <row r="2" spans="1:13" s="4" customFormat="1" ht="11.25" customHeight="1">
      <c r="A2" s="4" t="s">
        <v>675</v>
      </c>
    </row>
    <row r="3" spans="1:13" s="4" customFormat="1" ht="11.25" customHeight="1">
      <c r="A3" s="18" t="s">
        <v>608</v>
      </c>
    </row>
    <row r="4" spans="1:13" s="4" customFormat="1" ht="11.25" customHeight="1">
      <c r="A4" s="18" t="s">
        <v>676</v>
      </c>
    </row>
    <row r="5" spans="1:13" s="4" customFormat="1">
      <c r="A5" s="6"/>
      <c r="B5" s="6"/>
      <c r="C5" s="6"/>
      <c r="D5" s="6"/>
      <c r="E5" s="6"/>
      <c r="F5" s="6"/>
      <c r="G5" s="6"/>
      <c r="H5" s="6"/>
      <c r="I5" s="6"/>
      <c r="J5" s="6"/>
      <c r="K5" s="6"/>
      <c r="L5" s="6"/>
      <c r="M5" s="5"/>
    </row>
    <row r="6" spans="1:13" s="4" customFormat="1">
      <c r="A6" s="4" t="s">
        <v>33</v>
      </c>
      <c r="B6" s="4" t="s">
        <v>410</v>
      </c>
      <c r="E6" s="5" t="s">
        <v>575</v>
      </c>
      <c r="H6" s="4" t="s">
        <v>572</v>
      </c>
      <c r="K6" s="5" t="s">
        <v>389</v>
      </c>
    </row>
    <row r="7" spans="1:13" s="4" customFormat="1">
      <c r="A7" s="18" t="s">
        <v>37</v>
      </c>
      <c r="B7" s="20" t="s">
        <v>60</v>
      </c>
      <c r="C7" s="6"/>
      <c r="D7" s="5"/>
      <c r="E7" s="6" t="s">
        <v>575</v>
      </c>
      <c r="F7" s="6"/>
      <c r="G7" s="5"/>
      <c r="H7" s="6" t="s">
        <v>573</v>
      </c>
      <c r="I7" s="6"/>
      <c r="J7" s="5"/>
      <c r="K7" s="20" t="s">
        <v>574</v>
      </c>
      <c r="L7" s="6"/>
    </row>
    <row r="8" spans="1:13" s="4" customFormat="1">
      <c r="B8" s="4" t="s">
        <v>9</v>
      </c>
      <c r="C8" s="4" t="s">
        <v>569</v>
      </c>
      <c r="E8" s="4" t="s">
        <v>9</v>
      </c>
      <c r="F8" s="4" t="s">
        <v>569</v>
      </c>
      <c r="H8" s="4" t="s">
        <v>9</v>
      </c>
      <c r="I8" s="4" t="s">
        <v>569</v>
      </c>
      <c r="K8" s="4" t="s">
        <v>9</v>
      </c>
      <c r="L8" s="4" t="s">
        <v>569</v>
      </c>
    </row>
    <row r="9" spans="1:13" s="4" customFormat="1">
      <c r="C9" s="4" t="s">
        <v>570</v>
      </c>
      <c r="F9" s="4" t="s">
        <v>570</v>
      </c>
      <c r="I9" s="4" t="s">
        <v>570</v>
      </c>
      <c r="L9" s="4" t="s">
        <v>570</v>
      </c>
    </row>
    <row r="10" spans="1:13" s="4" customFormat="1">
      <c r="B10" s="18" t="s">
        <v>69</v>
      </c>
      <c r="C10" s="18" t="s">
        <v>569</v>
      </c>
      <c r="D10" s="18"/>
      <c r="E10" s="18" t="s">
        <v>69</v>
      </c>
      <c r="F10" s="18" t="s">
        <v>569</v>
      </c>
      <c r="G10" s="18"/>
      <c r="H10" s="18" t="s">
        <v>69</v>
      </c>
      <c r="I10" s="18" t="s">
        <v>569</v>
      </c>
      <c r="J10" s="18"/>
      <c r="K10" s="18" t="s">
        <v>69</v>
      </c>
      <c r="L10" s="18" t="s">
        <v>569</v>
      </c>
    </row>
    <row r="11" spans="1:13" s="4" customFormat="1">
      <c r="A11" s="6"/>
      <c r="B11" s="6"/>
      <c r="C11" s="20" t="s">
        <v>571</v>
      </c>
      <c r="D11" s="20"/>
      <c r="E11" s="6"/>
      <c r="F11" s="20" t="s">
        <v>571</v>
      </c>
      <c r="G11" s="20"/>
      <c r="H11" s="6"/>
      <c r="I11" s="20" t="s">
        <v>571</v>
      </c>
      <c r="J11" s="20"/>
      <c r="K11" s="6"/>
      <c r="L11" s="20" t="s">
        <v>571</v>
      </c>
    </row>
    <row r="13" spans="1:13">
      <c r="A13" s="44">
        <v>1950</v>
      </c>
      <c r="B13" s="2">
        <v>595</v>
      </c>
      <c r="C13" s="334">
        <v>8.4434050620696706</v>
      </c>
      <c r="E13" s="2">
        <v>375</v>
      </c>
      <c r="F13" s="334">
        <v>9.3056658104626955</v>
      </c>
      <c r="H13" s="2">
        <v>133</v>
      </c>
      <c r="I13" s="334">
        <v>4.0923656150210128</v>
      </c>
      <c r="K13" s="2">
        <v>363</v>
      </c>
      <c r="L13" s="334">
        <v>8.5371589840075259</v>
      </c>
    </row>
    <row r="14" spans="1:13">
      <c r="A14" s="44">
        <f>A13+1</f>
        <v>1951</v>
      </c>
      <c r="B14" s="2">
        <v>708</v>
      </c>
      <c r="C14" s="334">
        <v>9.9736009489007902</v>
      </c>
      <c r="E14" s="2">
        <v>373</v>
      </c>
      <c r="F14" s="334">
        <v>9.1765080410074287</v>
      </c>
      <c r="H14" s="2">
        <v>177</v>
      </c>
      <c r="I14" s="334">
        <v>5.3958545204457158</v>
      </c>
      <c r="K14" s="2">
        <v>453</v>
      </c>
      <c r="L14" s="334">
        <v>10.571761960326722</v>
      </c>
    </row>
    <row r="15" spans="1:13">
      <c r="A15" s="44">
        <f t="shared" ref="A15:A22" si="0">A14+1</f>
        <v>1952</v>
      </c>
      <c r="B15" s="2">
        <v>750</v>
      </c>
      <c r="C15" s="334">
        <v>10.488621523826092</v>
      </c>
      <c r="E15" s="2">
        <v>373</v>
      </c>
      <c r="F15" s="334">
        <v>9.0616943473490785</v>
      </c>
      <c r="H15" s="2">
        <v>157</v>
      </c>
      <c r="I15" s="334">
        <v>4.7411312157891148</v>
      </c>
      <c r="K15" s="2">
        <v>480</v>
      </c>
      <c r="L15" s="334">
        <v>11.123986095017381</v>
      </c>
    </row>
    <row r="16" spans="1:13">
      <c r="A16" s="44">
        <f t="shared" si="0"/>
        <v>1953</v>
      </c>
      <c r="B16" s="2">
        <v>921</v>
      </c>
      <c r="C16" s="334">
        <v>12.805332802396336</v>
      </c>
      <c r="E16" s="2">
        <v>424</v>
      </c>
      <c r="F16" s="334">
        <v>10.185919455802839</v>
      </c>
      <c r="H16" s="2">
        <v>163</v>
      </c>
      <c r="I16" s="334">
        <v>4.8743873373584412</v>
      </c>
      <c r="K16" s="2">
        <v>488</v>
      </c>
      <c r="L16" s="334">
        <v>11.220970338008737</v>
      </c>
    </row>
    <row r="17" spans="1:12">
      <c r="A17" s="44">
        <f t="shared" si="0"/>
        <v>1954</v>
      </c>
      <c r="B17" s="2">
        <v>942</v>
      </c>
      <c r="C17" s="334">
        <v>13.020646155785535</v>
      </c>
      <c r="E17" s="2">
        <v>442</v>
      </c>
      <c r="F17" s="334">
        <v>10.495843099968631</v>
      </c>
      <c r="H17" s="2">
        <v>175</v>
      </c>
      <c r="I17" s="334">
        <v>5.1809391177482391</v>
      </c>
      <c r="K17" s="2">
        <v>636</v>
      </c>
      <c r="L17" s="334">
        <v>14.490772385509228</v>
      </c>
    </row>
    <row r="18" spans="1:12">
      <c r="A18" s="44">
        <f t="shared" si="0"/>
        <v>1955</v>
      </c>
      <c r="B18" s="2">
        <v>902</v>
      </c>
      <c r="C18" s="334">
        <v>12.372923763036837</v>
      </c>
      <c r="E18" s="2">
        <v>498</v>
      </c>
      <c r="F18" s="334">
        <v>11.69406357202921</v>
      </c>
      <c r="H18" s="2">
        <v>213</v>
      </c>
      <c r="I18" s="334">
        <v>6.245004729198417</v>
      </c>
      <c r="K18" s="2">
        <v>605</v>
      </c>
      <c r="L18" s="334">
        <v>13.675406871609404</v>
      </c>
    </row>
    <row r="19" spans="1:12">
      <c r="A19" s="44">
        <f t="shared" si="0"/>
        <v>1956</v>
      </c>
      <c r="B19" s="2">
        <v>889</v>
      </c>
      <c r="C19" s="334">
        <v>12.109865494675065</v>
      </c>
      <c r="E19" s="2">
        <v>556</v>
      </c>
      <c r="F19" s="334">
        <v>12.915718894488798</v>
      </c>
      <c r="H19" s="2">
        <v>289</v>
      </c>
      <c r="I19" s="334">
        <v>8.3873310090655728</v>
      </c>
      <c r="K19" s="2">
        <v>617</v>
      </c>
      <c r="L19" s="334">
        <v>13.852716659182757</v>
      </c>
    </row>
    <row r="20" spans="1:12">
      <c r="A20" s="44">
        <f t="shared" si="0"/>
        <v>1957</v>
      </c>
      <c r="B20" s="2">
        <v>946</v>
      </c>
      <c r="C20" s="334">
        <v>12.796109549847476</v>
      </c>
      <c r="E20" s="2">
        <v>559</v>
      </c>
      <c r="F20" s="334">
        <v>12.870724053057776</v>
      </c>
      <c r="H20" s="2">
        <v>294</v>
      </c>
      <c r="I20" s="334">
        <v>8.4582653651295061</v>
      </c>
      <c r="K20" s="2">
        <v>645</v>
      </c>
      <c r="L20" s="334">
        <v>14.400535833891494</v>
      </c>
    </row>
    <row r="21" spans="1:12">
      <c r="A21" s="44">
        <f t="shared" si="0"/>
        <v>1958</v>
      </c>
      <c r="B21" s="2">
        <v>941</v>
      </c>
      <c r="C21" s="334">
        <v>12.654540720859659</v>
      </c>
      <c r="E21" s="2">
        <v>548</v>
      </c>
      <c r="F21" s="334">
        <v>12.521953406451182</v>
      </c>
      <c r="H21" s="2">
        <v>269</v>
      </c>
      <c r="I21" s="334">
        <v>7.6682176040611338</v>
      </c>
      <c r="K21" s="2">
        <v>620</v>
      </c>
      <c r="L21" s="334">
        <v>13.774716729615641</v>
      </c>
    </row>
    <row r="22" spans="1:12">
      <c r="A22" s="44">
        <f t="shared" si="0"/>
        <v>1959</v>
      </c>
      <c r="B22" s="2">
        <v>1000</v>
      </c>
      <c r="C22" s="334">
        <v>13.384470935286751</v>
      </c>
      <c r="E22" s="2">
        <v>649</v>
      </c>
      <c r="F22" s="334">
        <v>14.706395537232106</v>
      </c>
      <c r="H22" s="2">
        <v>306</v>
      </c>
      <c r="I22" s="334">
        <v>8.6489517668310434</v>
      </c>
      <c r="K22" s="2">
        <v>770</v>
      </c>
      <c r="L22" s="334">
        <v>16.990291262135923</v>
      </c>
    </row>
    <row r="23" spans="1:12">
      <c r="A23" s="37">
        <v>1960</v>
      </c>
      <c r="B23" s="56">
        <v>1036</v>
      </c>
      <c r="C23" s="335">
        <v>13.81707868279495</v>
      </c>
      <c r="E23" s="56">
        <v>765</v>
      </c>
      <c r="F23" s="335">
        <v>17.205618612835796</v>
      </c>
      <c r="H23" s="56">
        <v>310</v>
      </c>
      <c r="I23" s="335">
        <v>8.6890543421867328</v>
      </c>
      <c r="K23" s="2">
        <v>735</v>
      </c>
      <c r="L23" s="335">
        <v>16.09724047306176</v>
      </c>
    </row>
    <row r="24" spans="1:12">
      <c r="A24" s="37">
        <v>1961</v>
      </c>
      <c r="B24" s="56">
        <v>1083</v>
      </c>
      <c r="C24" s="335">
        <v>14.359533006241822</v>
      </c>
      <c r="E24" s="56">
        <v>786</v>
      </c>
      <c r="F24" s="335">
        <v>17.561157400921893</v>
      </c>
      <c r="H24" s="56">
        <v>365</v>
      </c>
      <c r="I24" s="335">
        <v>10.15363704669922</v>
      </c>
      <c r="K24" s="2">
        <v>841</v>
      </c>
      <c r="L24" s="335">
        <v>18.278635079330581</v>
      </c>
    </row>
    <row r="25" spans="1:12">
      <c r="A25" s="37">
        <v>1962</v>
      </c>
      <c r="B25" s="56">
        <v>1123</v>
      </c>
      <c r="C25" s="335">
        <v>14.813059974557943</v>
      </c>
      <c r="E25" s="56">
        <v>810</v>
      </c>
      <c r="F25" s="335">
        <v>17.971652713120505</v>
      </c>
      <c r="H25" s="56">
        <v>351</v>
      </c>
      <c r="I25" s="335">
        <v>9.6832154013334151</v>
      </c>
      <c r="K25" s="2">
        <v>810</v>
      </c>
      <c r="L25" s="335">
        <v>17.494600431965441</v>
      </c>
    </row>
    <row r="26" spans="1:12">
      <c r="A26" s="37">
        <v>1963</v>
      </c>
      <c r="B26" s="56">
        <v>1217</v>
      </c>
      <c r="C26" s="335">
        <v>15.955409808211254</v>
      </c>
      <c r="E26" s="56">
        <v>913</v>
      </c>
      <c r="F26" s="335">
        <v>20.112262995264476</v>
      </c>
      <c r="H26" s="56">
        <v>371</v>
      </c>
      <c r="I26" s="335">
        <v>10.156019453567829</v>
      </c>
      <c r="K26" s="2">
        <v>808</v>
      </c>
      <c r="L26" s="335">
        <v>17.316759537076724</v>
      </c>
    </row>
    <row r="27" spans="1:12">
      <c r="A27" s="37">
        <v>1964</v>
      </c>
      <c r="B27" s="56">
        <v>1308</v>
      </c>
      <c r="C27" s="335">
        <v>16.997608899053954</v>
      </c>
      <c r="E27" s="56">
        <v>964</v>
      </c>
      <c r="F27" s="335">
        <v>21.151636388450243</v>
      </c>
      <c r="H27" s="56">
        <v>385</v>
      </c>
      <c r="I27" s="335">
        <v>10.461763206549444</v>
      </c>
      <c r="K27" s="2">
        <v>893</v>
      </c>
      <c r="L27" s="335">
        <v>18.987880076546887</v>
      </c>
    </row>
    <row r="28" spans="1:12">
      <c r="A28" s="37">
        <v>1965</v>
      </c>
      <c r="B28" s="56">
        <v>1313</v>
      </c>
      <c r="C28" s="335">
        <v>16.892878564519602</v>
      </c>
      <c r="E28" s="56">
        <v>1049</v>
      </c>
      <c r="F28" s="335">
        <v>22.954570519766751</v>
      </c>
      <c r="H28" s="56">
        <v>423</v>
      </c>
      <c r="I28" s="335">
        <v>11.405893692217218</v>
      </c>
      <c r="K28" s="2">
        <v>1010</v>
      </c>
      <c r="L28" s="335">
        <v>21.30352246361527</v>
      </c>
    </row>
    <row r="29" spans="1:12">
      <c r="A29" s="37">
        <v>1966</v>
      </c>
      <c r="B29" s="56">
        <v>1313</v>
      </c>
      <c r="C29" s="335">
        <v>16.740855132570232</v>
      </c>
      <c r="E29" s="56">
        <v>1098</v>
      </c>
      <c r="F29" s="335">
        <v>23.911972580938109</v>
      </c>
      <c r="H29" s="56">
        <v>446</v>
      </c>
      <c r="I29" s="335">
        <v>11.932388837491031</v>
      </c>
      <c r="K29" s="2">
        <v>1020</v>
      </c>
      <c r="L29" s="335">
        <v>21.343377275580664</v>
      </c>
    </row>
    <row r="30" spans="1:12">
      <c r="A30" s="37">
        <v>1967</v>
      </c>
      <c r="B30" s="56">
        <v>1077</v>
      </c>
      <c r="C30" s="335">
        <v>13.645392608479604</v>
      </c>
      <c r="E30" s="56">
        <v>973</v>
      </c>
      <c r="F30" s="335">
        <v>21.062224478287835</v>
      </c>
      <c r="H30" s="56">
        <v>480</v>
      </c>
      <c r="I30" s="335">
        <v>12.737846104527828</v>
      </c>
      <c r="K30" s="2">
        <v>1077</v>
      </c>
      <c r="L30" s="335">
        <v>22.344398340248961</v>
      </c>
    </row>
    <row r="31" spans="1:12">
      <c r="A31" s="37">
        <v>1968</v>
      </c>
      <c r="B31" s="56">
        <v>1262</v>
      </c>
      <c r="C31" s="335">
        <v>15.911855883471755</v>
      </c>
      <c r="E31" s="56">
        <v>939</v>
      </c>
      <c r="F31" s="335">
        <v>20.266367843857026</v>
      </c>
      <c r="H31" s="56">
        <v>479</v>
      </c>
      <c r="I31" s="335">
        <v>12.602676292760959</v>
      </c>
      <c r="K31" s="2">
        <v>1096</v>
      </c>
      <c r="L31" s="335">
        <v>22.574665293511842</v>
      </c>
    </row>
    <row r="32" spans="1:12">
      <c r="A32" s="37">
        <v>1969</v>
      </c>
      <c r="B32" s="56">
        <v>1275</v>
      </c>
      <c r="C32" s="335">
        <v>15.928997897372277</v>
      </c>
      <c r="E32" s="56">
        <v>1006</v>
      </c>
      <c r="F32" s="335">
        <v>21.801898759003848</v>
      </c>
      <c r="H32" s="56">
        <v>496</v>
      </c>
      <c r="I32" s="335">
        <v>12.942984067604128</v>
      </c>
      <c r="K32" s="2">
        <v>1190</v>
      </c>
      <c r="L32" s="335">
        <v>24.390243902439025</v>
      </c>
    </row>
    <row r="33" spans="1:12">
      <c r="A33" s="37">
        <v>1970</v>
      </c>
      <c r="B33" s="56">
        <v>1307</v>
      </c>
      <c r="C33" s="335">
        <v>16.173456672336659</v>
      </c>
      <c r="E33" s="56">
        <v>1055</v>
      </c>
      <c r="F33" s="335">
        <v>22.943082019234783</v>
      </c>
      <c r="H33" s="56">
        <v>560</v>
      </c>
      <c r="I33" s="335">
        <v>14.495676017499386</v>
      </c>
      <c r="K33" s="2">
        <v>1208</v>
      </c>
      <c r="L33" s="335">
        <v>24.617892806195233</v>
      </c>
    </row>
    <row r="34" spans="1:12">
      <c r="A34" s="37">
        <v>1971</v>
      </c>
      <c r="B34" s="56">
        <v>1213</v>
      </c>
      <c r="C34" s="335">
        <v>14.947323929950901</v>
      </c>
      <c r="E34" s="56">
        <v>1143</v>
      </c>
      <c r="F34" s="335">
        <v>24.708641236582107</v>
      </c>
      <c r="H34" s="56">
        <v>533</v>
      </c>
      <c r="I34" s="335">
        <v>13.707772409828962</v>
      </c>
      <c r="K34" s="2">
        <v>1213</v>
      </c>
      <c r="L34" s="335">
        <v>24.50010098969905</v>
      </c>
    </row>
    <row r="35" spans="1:12">
      <c r="A35" s="37">
        <v>1972</v>
      </c>
      <c r="B35" s="56">
        <v>1194</v>
      </c>
      <c r="C35" s="335">
        <v>14.68792044018492</v>
      </c>
      <c r="E35" s="56">
        <v>1156</v>
      </c>
      <c r="F35" s="335">
        <v>24.84204563500975</v>
      </c>
      <c r="H35" s="56">
        <v>490</v>
      </c>
      <c r="I35" s="335">
        <v>12.507105439748551</v>
      </c>
      <c r="K35" s="2">
        <v>1116</v>
      </c>
      <c r="L35" s="335">
        <v>22.427652733118972</v>
      </c>
    </row>
    <row r="36" spans="1:12">
      <c r="A36" s="37">
        <v>1973</v>
      </c>
      <c r="B36" s="56">
        <v>1177</v>
      </c>
      <c r="C36" s="335">
        <v>14.451598074168007</v>
      </c>
      <c r="E36" s="56">
        <v>1086</v>
      </c>
      <c r="F36" s="335">
        <v>23.211273240928527</v>
      </c>
      <c r="H36" s="56">
        <v>511</v>
      </c>
      <c r="I36" s="335">
        <v>12.942492024917463</v>
      </c>
      <c r="K36" s="2">
        <v>1132</v>
      </c>
      <c r="L36" s="335">
        <v>22.603833865814696</v>
      </c>
    </row>
    <row r="37" spans="1:12">
      <c r="A37" s="37">
        <v>1974</v>
      </c>
      <c r="B37" s="56">
        <v>1197</v>
      </c>
      <c r="C37" s="335">
        <v>14.639173719540093</v>
      </c>
      <c r="E37" s="56">
        <v>865</v>
      </c>
      <c r="F37" s="335">
        <v>18.394913051605492</v>
      </c>
      <c r="H37" s="56">
        <v>509</v>
      </c>
      <c r="I37" s="335">
        <v>12.811509719380114</v>
      </c>
      <c r="K37" s="2">
        <v>766</v>
      </c>
      <c r="L37" s="335">
        <v>15.210484511517077</v>
      </c>
    </row>
    <row r="38" spans="1:12">
      <c r="A38" s="37">
        <v>1975</v>
      </c>
      <c r="B38" s="56">
        <v>1172</v>
      </c>
      <c r="C38" s="335">
        <v>14.27798356862362</v>
      </c>
      <c r="E38" s="56">
        <v>910</v>
      </c>
      <c r="F38" s="335">
        <v>19.277651566828204</v>
      </c>
      <c r="H38" s="56">
        <v>539</v>
      </c>
      <c r="I38" s="335">
        <v>13.483342818368866</v>
      </c>
      <c r="K38" s="2">
        <v>827</v>
      </c>
      <c r="L38" s="335">
        <v>16.363276612584091</v>
      </c>
    </row>
    <row r="39" spans="1:12">
      <c r="A39" s="37">
        <v>1976</v>
      </c>
      <c r="B39" s="56">
        <v>1168</v>
      </c>
      <c r="C39" s="335">
        <v>14.181333358587763</v>
      </c>
      <c r="E39" s="56">
        <v>804</v>
      </c>
      <c r="F39" s="335">
        <v>16.994882088493451</v>
      </c>
      <c r="H39" s="56">
        <v>471</v>
      </c>
      <c r="I39" s="335">
        <v>11.724873235699077</v>
      </c>
      <c r="K39" s="2">
        <v>857</v>
      </c>
      <c r="L39" s="335">
        <v>16.920039486673247</v>
      </c>
    </row>
    <row r="40" spans="1:12">
      <c r="A40" s="37">
        <v>1977</v>
      </c>
      <c r="B40" s="56">
        <v>1031</v>
      </c>
      <c r="C40" s="335">
        <v>12.471096329118884</v>
      </c>
      <c r="E40" s="56">
        <v>709</v>
      </c>
      <c r="F40" s="335">
        <v>14.935852724487026</v>
      </c>
      <c r="H40" s="56">
        <v>442</v>
      </c>
      <c r="I40" s="335">
        <v>10.9536028183967</v>
      </c>
      <c r="K40" s="2">
        <v>828</v>
      </c>
      <c r="L40" s="335">
        <v>16.299212598425196</v>
      </c>
    </row>
    <row r="41" spans="1:12">
      <c r="A41" s="37">
        <v>1978</v>
      </c>
      <c r="B41" s="56">
        <v>1034</v>
      </c>
      <c r="C41" s="335">
        <v>12.48123439166717</v>
      </c>
      <c r="E41" s="56">
        <v>610</v>
      </c>
      <c r="F41" s="335">
        <v>12.820275707384983</v>
      </c>
      <c r="H41" s="56">
        <v>434</v>
      </c>
      <c r="I41" s="335">
        <v>10.71285404254731</v>
      </c>
      <c r="K41" s="2">
        <v>849</v>
      </c>
      <c r="L41" s="335">
        <v>16.656856974690996</v>
      </c>
    </row>
    <row r="42" spans="1:12">
      <c r="A42" s="37">
        <v>1979</v>
      </c>
      <c r="B42" s="56">
        <v>928</v>
      </c>
      <c r="C42" s="335">
        <v>11.176669665579109</v>
      </c>
      <c r="E42" s="56">
        <v>650</v>
      </c>
      <c r="F42" s="335">
        <v>13.623144422936177</v>
      </c>
      <c r="H42" s="56">
        <v>437</v>
      </c>
      <c r="I42" s="335">
        <v>10.747309360685113</v>
      </c>
      <c r="K42" s="2">
        <v>730</v>
      </c>
      <c r="L42" s="335">
        <v>14.280125195618153</v>
      </c>
    </row>
    <row r="43" spans="1:12">
      <c r="A43" s="37">
        <v>1980</v>
      </c>
      <c r="B43" s="56">
        <v>848</v>
      </c>
      <c r="C43" s="335">
        <v>10.194835570406461</v>
      </c>
      <c r="E43" s="56">
        <v>551</v>
      </c>
      <c r="F43" s="335">
        <v>11.508470108680896</v>
      </c>
      <c r="H43" s="56">
        <v>362</v>
      </c>
      <c r="I43" s="335">
        <v>8.874941773517369</v>
      </c>
      <c r="K43" s="2">
        <v>690</v>
      </c>
      <c r="L43" s="335">
        <v>13.47130027333073</v>
      </c>
    </row>
    <row r="44" spans="1:12">
      <c r="A44" s="37">
        <v>1981</v>
      </c>
      <c r="B44" s="56">
        <v>784</v>
      </c>
      <c r="C44" s="335">
        <v>9.419643055602446</v>
      </c>
      <c r="E44" s="56">
        <v>555</v>
      </c>
      <c r="F44" s="335">
        <v>11.533306318381596</v>
      </c>
      <c r="H44" s="56">
        <v>338</v>
      </c>
      <c r="I44" s="335">
        <v>8.2593332909777786</v>
      </c>
      <c r="K44" s="2">
        <v>662</v>
      </c>
      <c r="L44" s="335">
        <v>12.919594067135051</v>
      </c>
    </row>
    <row r="45" spans="1:12">
      <c r="A45" s="37">
        <v>1982</v>
      </c>
      <c r="B45" s="56">
        <v>758</v>
      </c>
      <c r="C45" s="335">
        <v>9.1023891489914597</v>
      </c>
      <c r="E45" s="56">
        <v>569</v>
      </c>
      <c r="F45" s="335">
        <v>11.75203414492592</v>
      </c>
      <c r="H45" s="56">
        <v>401</v>
      </c>
      <c r="I45" s="335">
        <v>9.763668100538025</v>
      </c>
      <c r="K45" s="2">
        <v>658</v>
      </c>
      <c r="L45" s="335">
        <v>12.854073061144755</v>
      </c>
    </row>
    <row r="46" spans="1:12">
      <c r="A46" s="37">
        <v>1983</v>
      </c>
      <c r="B46" s="56">
        <v>779</v>
      </c>
      <c r="C46" s="335">
        <v>9.3510974575218295</v>
      </c>
      <c r="E46" s="56">
        <v>604</v>
      </c>
      <c r="F46" s="335">
        <v>12.402825708675694</v>
      </c>
      <c r="H46" s="56">
        <v>409</v>
      </c>
      <c r="I46" s="335">
        <v>9.9211378696139327</v>
      </c>
      <c r="K46" s="2">
        <v>669</v>
      </c>
      <c r="L46" s="335">
        <v>13.076622361219703</v>
      </c>
    </row>
    <row r="47" spans="1:12">
      <c r="A47" s="37">
        <v>1984</v>
      </c>
      <c r="B47" s="56">
        <v>801</v>
      </c>
      <c r="C47" s="335">
        <v>9.6012991600601296</v>
      </c>
      <c r="E47" s="56">
        <v>541</v>
      </c>
      <c r="F47" s="335">
        <v>11.054921503927051</v>
      </c>
      <c r="H47" s="56">
        <v>407</v>
      </c>
      <c r="I47" s="335">
        <v>9.8443456569867163</v>
      </c>
      <c r="K47" s="2">
        <v>665</v>
      </c>
      <c r="L47" s="335">
        <v>13.008607198748043</v>
      </c>
    </row>
    <row r="48" spans="1:12">
      <c r="A48" s="37">
        <v>1985</v>
      </c>
      <c r="B48" s="56">
        <v>808</v>
      </c>
      <c r="C48" s="335">
        <v>9.6672237683532192</v>
      </c>
      <c r="E48" s="56">
        <v>541</v>
      </c>
      <c r="F48" s="335">
        <v>11.016840085169745</v>
      </c>
      <c r="H48" s="56">
        <v>402</v>
      </c>
      <c r="I48" s="335">
        <v>9.696455125553415</v>
      </c>
      <c r="K48" s="2">
        <v>772</v>
      </c>
      <c r="L48" s="335">
        <v>15.104676188612796</v>
      </c>
    </row>
    <row r="49" spans="1:13">
      <c r="A49" s="37">
        <v>1986</v>
      </c>
      <c r="B49" s="56">
        <v>844</v>
      </c>
      <c r="C49" s="335">
        <v>10.069778554354434</v>
      </c>
      <c r="E49" s="56">
        <v>612</v>
      </c>
      <c r="F49" s="335">
        <v>12.42477125833698</v>
      </c>
      <c r="H49" s="56">
        <v>452</v>
      </c>
      <c r="I49" s="335">
        <v>10.867508481825896</v>
      </c>
      <c r="K49" s="2">
        <v>723</v>
      </c>
      <c r="L49" s="335">
        <v>14.132134480062549</v>
      </c>
    </row>
    <row r="50" spans="1:13">
      <c r="A50" s="37">
        <v>1987</v>
      </c>
      <c r="B50" s="56">
        <v>787</v>
      </c>
      <c r="C50" s="335">
        <v>9.3533662551225127</v>
      </c>
      <c r="E50" s="56">
        <v>581</v>
      </c>
      <c r="F50" s="335">
        <v>11.764462898609768</v>
      </c>
      <c r="H50" s="56">
        <v>398</v>
      </c>
      <c r="I50" s="335">
        <v>9.5317446613248986</v>
      </c>
      <c r="K50" s="2">
        <v>698</v>
      </c>
      <c r="L50" s="335">
        <v>13.619512195121951</v>
      </c>
    </row>
    <row r="51" spans="1:13">
      <c r="A51" s="37">
        <v>1988</v>
      </c>
      <c r="B51" s="56">
        <v>813</v>
      </c>
      <c r="C51" s="335">
        <v>9.6111923931372534</v>
      </c>
      <c r="E51" s="56">
        <v>653</v>
      </c>
      <c r="F51" s="335">
        <v>13.180312528825626</v>
      </c>
      <c r="H51" s="56">
        <v>378</v>
      </c>
      <c r="I51" s="335">
        <v>9.0036679228133174</v>
      </c>
      <c r="K51" s="2">
        <v>713</v>
      </c>
      <c r="L51" s="335">
        <v>13.901345291479821</v>
      </c>
    </row>
    <row r="52" spans="1:13">
      <c r="A52" s="37">
        <v>1989</v>
      </c>
      <c r="B52" s="56">
        <v>904</v>
      </c>
      <c r="C52" s="335">
        <v>10.601573630039793</v>
      </c>
      <c r="E52" s="56">
        <v>734</v>
      </c>
      <c r="F52" s="335">
        <v>14.755598835071606</v>
      </c>
      <c r="H52" s="56">
        <v>381</v>
      </c>
      <c r="I52" s="335">
        <v>9.0269686017865336</v>
      </c>
      <c r="K52" s="2">
        <v>670</v>
      </c>
      <c r="L52" s="335">
        <v>13.060428849902534</v>
      </c>
    </row>
    <row r="53" spans="1:13">
      <c r="A53" s="37">
        <v>1990</v>
      </c>
      <c r="B53" s="56">
        <v>772</v>
      </c>
      <c r="C53" s="335">
        <v>8.9865353297720887</v>
      </c>
      <c r="E53" s="56">
        <v>649</v>
      </c>
      <c r="F53" s="335">
        <v>12.983952315084712</v>
      </c>
      <c r="H53" s="56">
        <v>332</v>
      </c>
      <c r="I53" s="335">
        <v>7.8429223295558161</v>
      </c>
      <c r="K53" s="2">
        <v>634</v>
      </c>
      <c r="L53" s="335">
        <v>12.346640701071081</v>
      </c>
    </row>
    <row r="54" spans="1:13">
      <c r="A54" s="37">
        <v>1991</v>
      </c>
      <c r="B54" s="56">
        <v>745</v>
      </c>
      <c r="C54" s="335">
        <v>8.6185763985896084</v>
      </c>
      <c r="E54" s="56">
        <v>632</v>
      </c>
      <c r="F54" s="335">
        <v>12.56710575975114</v>
      </c>
      <c r="H54" s="56">
        <v>323</v>
      </c>
      <c r="I54" s="335">
        <v>7.6003040121604863</v>
      </c>
      <c r="K54" s="2">
        <v>606</v>
      </c>
      <c r="L54" s="335">
        <v>11.77613680528566</v>
      </c>
    </row>
    <row r="55" spans="1:13">
      <c r="A55" s="37">
        <v>1992</v>
      </c>
      <c r="B55" s="56">
        <v>759</v>
      </c>
      <c r="C55" s="335">
        <v>8.7321544502982213</v>
      </c>
      <c r="E55" s="56">
        <v>601</v>
      </c>
      <c r="F55" s="335">
        <v>11.889260931097281</v>
      </c>
      <c r="H55" s="56">
        <v>325</v>
      </c>
      <c r="I55" s="335">
        <v>7.6047691496276935</v>
      </c>
      <c r="K55" s="2">
        <v>577</v>
      </c>
      <c r="L55" s="335">
        <v>11.1778380472685</v>
      </c>
    </row>
    <row r="56" spans="1:13">
      <c r="A56" s="37">
        <v>1993</v>
      </c>
      <c r="B56" s="56">
        <v>632</v>
      </c>
      <c r="C56" s="335">
        <v>7.2268967716697414</v>
      </c>
      <c r="E56" s="56">
        <v>484</v>
      </c>
      <c r="F56" s="335">
        <v>9.5314767172018744</v>
      </c>
      <c r="H56" s="56">
        <v>281</v>
      </c>
      <c r="I56" s="335">
        <v>6.5361499099709315</v>
      </c>
      <c r="K56" s="2">
        <v>559</v>
      </c>
      <c r="L56" s="335">
        <v>10.78942289133372</v>
      </c>
    </row>
    <row r="57" spans="1:13">
      <c r="A57" s="37">
        <v>1994</v>
      </c>
      <c r="B57" s="56">
        <v>545</v>
      </c>
      <c r="C57" s="335">
        <v>6.181674771088046</v>
      </c>
      <c r="E57" s="56">
        <v>480</v>
      </c>
      <c r="F57" s="335">
        <v>9.4140646910990409</v>
      </c>
      <c r="H57" s="56">
        <v>283</v>
      </c>
      <c r="I57" s="335">
        <v>6.5436325021995163</v>
      </c>
      <c r="K57" s="2">
        <v>546</v>
      </c>
      <c r="L57" s="335">
        <v>10.506061189147585</v>
      </c>
    </row>
    <row r="58" spans="1:13">
      <c r="A58" s="37">
        <v>1995</v>
      </c>
      <c r="B58" s="56">
        <v>531</v>
      </c>
      <c r="C58" s="335">
        <v>6.0084892824845406</v>
      </c>
      <c r="E58" s="56">
        <v>441</v>
      </c>
      <c r="F58" s="335">
        <v>8.6186241236266383</v>
      </c>
      <c r="H58" s="56">
        <v>305</v>
      </c>
      <c r="I58" s="335">
        <v>7.014058012008987</v>
      </c>
      <c r="K58" s="2">
        <v>582</v>
      </c>
      <c r="L58" s="335">
        <v>11.157975460122699</v>
      </c>
    </row>
    <row r="59" spans="1:13">
      <c r="A59" s="37">
        <v>1996</v>
      </c>
      <c r="B59" s="56">
        <v>508</v>
      </c>
      <c r="C59" s="335">
        <v>5.7436831639644028</v>
      </c>
      <c r="E59" s="56">
        <v>404</v>
      </c>
      <c r="F59" s="335">
        <v>7.8716837609502139</v>
      </c>
      <c r="H59" s="56">
        <v>255</v>
      </c>
      <c r="I59" s="335">
        <v>5.8352976928605935</v>
      </c>
      <c r="K59" s="2">
        <v>514</v>
      </c>
      <c r="L59" s="335">
        <v>9.7886116930108553</v>
      </c>
    </row>
    <row r="60" spans="1:13">
      <c r="A60" s="37">
        <v>1997</v>
      </c>
      <c r="B60" s="56">
        <v>507</v>
      </c>
      <c r="C60" s="335">
        <v>5.7303513654794367</v>
      </c>
      <c r="E60" s="56">
        <v>438</v>
      </c>
      <c r="F60" s="335">
        <v>8.5092345593819267</v>
      </c>
      <c r="H60" s="56">
        <v>303</v>
      </c>
      <c r="I60" s="335">
        <v>6.897785742481755</v>
      </c>
      <c r="K60" s="2">
        <v>489</v>
      </c>
      <c r="L60" s="335">
        <v>9.270142180094787</v>
      </c>
    </row>
    <row r="61" spans="1:13">
      <c r="A61" s="37">
        <v>1998</v>
      </c>
      <c r="B61" s="56">
        <v>492</v>
      </c>
      <c r="C61" s="335">
        <v>5.5566083998300488</v>
      </c>
      <c r="E61" s="56">
        <v>400</v>
      </c>
      <c r="F61" s="335">
        <v>7.7524698399851459</v>
      </c>
      <c r="H61" s="56">
        <v>352</v>
      </c>
      <c r="I61" s="335">
        <v>7.9681292937634218</v>
      </c>
      <c r="K61" s="2">
        <v>499</v>
      </c>
      <c r="L61" s="335">
        <v>9.4239848914069881</v>
      </c>
      <c r="M61" s="22"/>
    </row>
    <row r="62" spans="1:13">
      <c r="A62" s="37">
        <v>1999</v>
      </c>
      <c r="B62" s="56">
        <v>536</v>
      </c>
      <c r="C62" s="335">
        <v>6.0486878748409119</v>
      </c>
      <c r="E62" s="56">
        <v>431</v>
      </c>
      <c r="F62" s="335">
        <v>8.3344581306603249</v>
      </c>
      <c r="H62" s="56">
        <v>304</v>
      </c>
      <c r="I62" s="335">
        <v>6.8386389398849898</v>
      </c>
      <c r="K62" s="2">
        <v>514</v>
      </c>
      <c r="L62" s="335">
        <v>9.6725630410237109</v>
      </c>
      <c r="M62" s="22"/>
    </row>
    <row r="63" spans="1:13">
      <c r="A63" s="37">
        <v>2000</v>
      </c>
      <c r="B63" s="57">
        <v>564</v>
      </c>
      <c r="C63" s="336">
        <v>6.3493550226100082</v>
      </c>
      <c r="E63" s="57">
        <v>396</v>
      </c>
      <c r="F63" s="336">
        <v>7.6431424509975168</v>
      </c>
      <c r="H63" s="57">
        <v>341</v>
      </c>
      <c r="I63" s="336">
        <v>7.6141616260991132</v>
      </c>
      <c r="K63" s="2">
        <v>498</v>
      </c>
      <c r="L63" s="336">
        <v>9.343339587242026</v>
      </c>
      <c r="M63" s="22"/>
    </row>
    <row r="64" spans="1:13">
      <c r="A64" s="37">
        <v>2001</v>
      </c>
      <c r="B64" s="56">
        <v>551</v>
      </c>
      <c r="C64" s="335">
        <v>6.1846681291367682</v>
      </c>
      <c r="E64" s="56">
        <v>433</v>
      </c>
      <c r="F64" s="335">
        <v>8.3350962799868569</v>
      </c>
      <c r="H64" s="56">
        <v>275</v>
      </c>
      <c r="I64" s="335">
        <v>6.1064484984354168</v>
      </c>
      <c r="K64" s="2">
        <v>431</v>
      </c>
      <c r="L64" s="335">
        <v>8.0575808562348108</v>
      </c>
      <c r="M64" s="22"/>
    </row>
    <row r="65" spans="1:22">
      <c r="A65" s="44">
        <v>2002</v>
      </c>
      <c r="B65" s="2">
        <v>532</v>
      </c>
      <c r="C65" s="334">
        <v>5.9502585230742522</v>
      </c>
      <c r="E65" s="22">
        <v>415</v>
      </c>
      <c r="F65" s="334">
        <v>7.9711195773577943</v>
      </c>
      <c r="H65" s="22">
        <v>310</v>
      </c>
      <c r="I65" s="334">
        <v>6.8522430928284424</v>
      </c>
      <c r="K65" s="2">
        <v>463</v>
      </c>
      <c r="L65" s="334">
        <v>8.6251862891207161</v>
      </c>
      <c r="M65" s="22"/>
    </row>
    <row r="66" spans="1:22">
      <c r="A66" s="44">
        <v>2003</v>
      </c>
      <c r="B66" s="51">
        <v>529</v>
      </c>
      <c r="C66" s="337">
        <v>5.8937104416717636</v>
      </c>
      <c r="E66" s="51">
        <v>379</v>
      </c>
      <c r="F66" s="337">
        <v>7.2609091807778636</v>
      </c>
      <c r="H66" s="51">
        <v>280</v>
      </c>
      <c r="I66" s="337">
        <v>6.1508018448890791</v>
      </c>
      <c r="K66" s="2">
        <v>432</v>
      </c>
      <c r="L66" s="337">
        <v>8.0237741456166418</v>
      </c>
      <c r="M66" s="22"/>
    </row>
    <row r="67" spans="1:22">
      <c r="A67" s="44">
        <v>2004</v>
      </c>
      <c r="B67" s="51">
        <v>480</v>
      </c>
      <c r="C67" s="337">
        <v>5.3265910527474558</v>
      </c>
      <c r="E67" s="51">
        <v>375</v>
      </c>
      <c r="F67" s="337">
        <v>7.1611200450062071</v>
      </c>
      <c r="H67" s="51">
        <v>257</v>
      </c>
      <c r="I67" s="337">
        <v>5.6144710917000422</v>
      </c>
      <c r="K67" s="2">
        <v>369</v>
      </c>
      <c r="L67" s="337">
        <v>6.8358651352352719</v>
      </c>
      <c r="M67" s="22"/>
    </row>
    <row r="68" spans="1:22">
      <c r="A68" s="44">
        <v>2005</v>
      </c>
      <c r="B68" s="2">
        <v>440</v>
      </c>
      <c r="C68" s="334">
        <v>4.8630864329614694</v>
      </c>
      <c r="E68" s="22">
        <v>379</v>
      </c>
      <c r="F68" s="334">
        <v>7.2113829491702157</v>
      </c>
      <c r="H68" s="22">
        <v>224</v>
      </c>
      <c r="I68" s="334">
        <v>4.8628386429814583</v>
      </c>
      <c r="K68" s="2">
        <v>331</v>
      </c>
      <c r="L68" s="334">
        <v>6.1171687303640736</v>
      </c>
      <c r="M68" s="22"/>
    </row>
    <row r="69" spans="1:22">
      <c r="A69" s="44">
        <v>2006</v>
      </c>
      <c r="B69" s="2">
        <v>445</v>
      </c>
      <c r="C69" s="334">
        <v>4.8829962767427713</v>
      </c>
      <c r="E69" s="22">
        <v>336</v>
      </c>
      <c r="F69" s="334">
        <v>6.3673084193441101</v>
      </c>
      <c r="H69" s="22">
        <v>242</v>
      </c>
      <c r="I69" s="334">
        <v>5.2152710895757295</v>
      </c>
      <c r="K69" s="2">
        <v>306</v>
      </c>
      <c r="L69" s="334">
        <v>5.6384742951907132</v>
      </c>
      <c r="M69" s="22"/>
    </row>
    <row r="70" spans="1:22">
      <c r="A70" s="44">
        <v>2007</v>
      </c>
      <c r="B70" s="2">
        <v>471</v>
      </c>
      <c r="C70" s="334">
        <v>5.1290835699771975</v>
      </c>
      <c r="E70" s="22">
        <v>380</v>
      </c>
      <c r="F70" s="334">
        <v>7.169156627960767</v>
      </c>
      <c r="H70" s="22">
        <v>233</v>
      </c>
      <c r="I70" s="334">
        <v>4.9774264099254584</v>
      </c>
      <c r="K70" s="2">
        <v>406</v>
      </c>
      <c r="L70" s="334">
        <v>7.4536442078208189</v>
      </c>
      <c r="M70" s="22"/>
    </row>
    <row r="71" spans="1:22">
      <c r="A71" s="44">
        <v>2008</v>
      </c>
      <c r="B71" s="2">
        <v>397</v>
      </c>
      <c r="C71" s="334">
        <v>4.2889489773881637</v>
      </c>
      <c r="E71" s="22">
        <v>345</v>
      </c>
      <c r="F71" s="334">
        <v>6.4786201778409405</v>
      </c>
      <c r="H71" s="22">
        <v>255</v>
      </c>
      <c r="I71" s="334">
        <v>5.382959576506738</v>
      </c>
      <c r="K71" s="2">
        <v>406</v>
      </c>
      <c r="L71" s="334">
        <v>7.3664811680263513</v>
      </c>
      <c r="M71" s="22"/>
    </row>
    <row r="72" spans="1:22" s="338" customFormat="1">
      <c r="A72" s="403">
        <v>2009</v>
      </c>
      <c r="B72" s="399">
        <v>358</v>
      </c>
      <c r="C72" s="338">
        <v>3.8326965846819321</v>
      </c>
      <c r="E72" s="399">
        <v>281</v>
      </c>
      <c r="F72" s="338">
        <v>5.2518829215121983</v>
      </c>
      <c r="H72" s="399">
        <v>212</v>
      </c>
      <c r="I72" s="338">
        <v>4.3711340206185563</v>
      </c>
      <c r="K72" s="399">
        <v>303</v>
      </c>
      <c r="L72" s="338">
        <v>5.4766977356294975</v>
      </c>
    </row>
    <row r="73" spans="1:22" s="23" customFormat="1">
      <c r="A73" s="48">
        <v>2010</v>
      </c>
      <c r="B73" s="399">
        <v>266</v>
      </c>
      <c r="C73" s="338">
        <v>2.825107773613281</v>
      </c>
      <c r="D73" s="338"/>
      <c r="E73" s="399">
        <v>270</v>
      </c>
      <c r="F73" s="338">
        <v>5.0462931986060271</v>
      </c>
      <c r="G73" s="338"/>
      <c r="H73" s="23">
        <v>208</v>
      </c>
      <c r="I73" s="338">
        <v>4.2273845090746498</v>
      </c>
      <c r="K73" s="254">
        <v>267</v>
      </c>
      <c r="L73" s="400">
        <v>4.8041378200981733</v>
      </c>
      <c r="M73" s="254"/>
      <c r="N73" s="338"/>
      <c r="Q73" s="254"/>
      <c r="R73" s="338"/>
      <c r="T73" s="254"/>
      <c r="U73" s="338"/>
      <c r="V73" s="254"/>
    </row>
    <row r="74" spans="1:22" s="23" customFormat="1">
      <c r="A74" s="55">
        <v>2011</v>
      </c>
      <c r="B74" s="401">
        <v>319</v>
      </c>
      <c r="C74" s="339">
        <v>3.3639658098747689</v>
      </c>
      <c r="D74" s="339"/>
      <c r="E74" s="401">
        <v>292</v>
      </c>
      <c r="F74" s="339">
        <v>5.406138967023848</v>
      </c>
      <c r="G74" s="339"/>
      <c r="H74" s="1">
        <v>169</v>
      </c>
      <c r="I74" s="339">
        <v>3.4347499136231532</v>
      </c>
      <c r="J74" s="1"/>
      <c r="K74" s="58">
        <v>221</v>
      </c>
      <c r="L74" s="402">
        <v>3.9764586450999864</v>
      </c>
      <c r="M74" s="254"/>
      <c r="N74" s="338"/>
      <c r="Q74" s="254"/>
      <c r="R74" s="338"/>
      <c r="T74" s="254"/>
      <c r="U74" s="338"/>
      <c r="V74" s="254"/>
    </row>
    <row r="75" spans="1:22">
      <c r="A75" s="32" t="s">
        <v>601</v>
      </c>
    </row>
    <row r="76" spans="1:22">
      <c r="A76" s="2" t="s">
        <v>602</v>
      </c>
    </row>
    <row r="77" spans="1:22">
      <c r="A77" s="2" t="s">
        <v>673</v>
      </c>
    </row>
    <row r="78" spans="1:22">
      <c r="A78" s="27" t="s">
        <v>672</v>
      </c>
    </row>
    <row r="79" spans="1:22">
      <c r="A79" s="27" t="s">
        <v>674</v>
      </c>
    </row>
  </sheetData>
  <pageMargins left="0.74803149606299213" right="0.74803149606299213" top="0.98425196850393704" bottom="0.98425196850393704" header="0.51181102362204722" footer="0.51181102362204722"/>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sheetPr codeName="Blad3"/>
  <dimension ref="A1:P48"/>
  <sheetViews>
    <sheetView zoomScaleNormal="100" workbookViewId="0">
      <pane ySplit="13" topLeftCell="A14" activePane="bottomLeft" state="frozen"/>
      <selection pane="bottomLeft" activeCell="G16" sqref="G16"/>
    </sheetView>
  </sheetViews>
  <sheetFormatPr defaultColWidth="9.140625" defaultRowHeight="11.25" customHeight="1"/>
  <cols>
    <col min="1" max="1" width="22.42578125" style="2" customWidth="1"/>
    <col min="2" max="2" width="6.85546875" style="2" customWidth="1"/>
    <col min="3" max="3" width="11.42578125" style="2" customWidth="1"/>
    <col min="4" max="4" width="14" style="2" customWidth="1"/>
    <col min="5" max="5" width="6.85546875" style="2" customWidth="1"/>
    <col min="6" max="6" width="7.140625" style="2" customWidth="1"/>
    <col min="7" max="12" width="6.85546875" style="2" customWidth="1"/>
    <col min="13" max="13" width="8.7109375" style="2" customWidth="1"/>
    <col min="14" max="16384" width="9.140625" style="2"/>
  </cols>
  <sheetData>
    <row r="1" spans="1:16" ht="11.25" customHeight="1">
      <c r="A1" s="4" t="s">
        <v>248</v>
      </c>
      <c r="B1" s="4"/>
      <c r="C1" s="4"/>
      <c r="D1" s="4"/>
      <c r="E1" s="4"/>
      <c r="F1" s="4"/>
      <c r="G1" s="4"/>
      <c r="H1" s="4"/>
      <c r="I1" s="4"/>
      <c r="J1" s="4"/>
      <c r="K1" s="4"/>
      <c r="L1" s="4"/>
      <c r="M1" s="4"/>
    </row>
    <row r="2" spans="1:16" ht="11.25" customHeight="1">
      <c r="A2" s="4" t="s">
        <v>666</v>
      </c>
      <c r="B2" s="4"/>
      <c r="C2" s="4"/>
      <c r="D2" s="4"/>
      <c r="E2" s="4"/>
      <c r="F2" s="4"/>
      <c r="G2" s="4"/>
      <c r="H2" s="4"/>
      <c r="I2" s="4"/>
      <c r="J2" s="4"/>
      <c r="K2" s="4"/>
      <c r="L2" s="4"/>
      <c r="M2" s="4"/>
    </row>
    <row r="3" spans="1:16" ht="11.25" customHeight="1">
      <c r="A3" s="18" t="s">
        <v>249</v>
      </c>
      <c r="B3" s="4"/>
      <c r="C3" s="4"/>
      <c r="D3" s="4"/>
      <c r="E3" s="4"/>
      <c r="F3" s="4"/>
      <c r="G3" s="4"/>
      <c r="H3" s="4"/>
      <c r="I3" s="4"/>
      <c r="J3" s="4"/>
      <c r="K3" s="4"/>
      <c r="L3" s="4"/>
      <c r="M3" s="4"/>
    </row>
    <row r="4" spans="1:16" ht="11.25" customHeight="1">
      <c r="A4" s="19" t="s">
        <v>667</v>
      </c>
      <c r="B4" s="4"/>
      <c r="C4" s="4"/>
      <c r="D4" s="4"/>
      <c r="E4" s="4"/>
      <c r="F4" s="4"/>
      <c r="G4" s="4"/>
      <c r="H4" s="4"/>
      <c r="I4" s="4"/>
      <c r="J4" s="4"/>
      <c r="K4" s="4"/>
      <c r="L4" s="4"/>
      <c r="M4" s="4"/>
    </row>
    <row r="5" spans="1:16" ht="11.25" customHeight="1">
      <c r="A5" s="20"/>
      <c r="B5" s="6"/>
      <c r="C5" s="6"/>
      <c r="D5" s="6"/>
      <c r="E5" s="6"/>
      <c r="F5" s="6"/>
      <c r="G5" s="6"/>
      <c r="H5" s="6"/>
      <c r="I5" s="6"/>
      <c r="J5" s="6"/>
      <c r="K5" s="6"/>
      <c r="L5" s="6"/>
      <c r="M5" s="6"/>
    </row>
    <row r="6" spans="1:16" ht="11.25" customHeight="1">
      <c r="A6" s="4" t="s">
        <v>20</v>
      </c>
      <c r="B6" s="4" t="s">
        <v>121</v>
      </c>
      <c r="C6" s="4"/>
      <c r="D6" s="4"/>
      <c r="E6" s="4" t="s">
        <v>203</v>
      </c>
      <c r="F6" s="4"/>
      <c r="G6" s="4"/>
      <c r="H6" s="4"/>
      <c r="I6" s="4"/>
      <c r="J6" s="4"/>
      <c r="K6" s="4"/>
      <c r="L6" s="4"/>
      <c r="M6" s="4"/>
    </row>
    <row r="7" spans="1:16" ht="11.25" customHeight="1">
      <c r="A7" s="18" t="s">
        <v>95</v>
      </c>
      <c r="B7" s="20" t="s">
        <v>122</v>
      </c>
      <c r="C7" s="6"/>
      <c r="D7" s="6"/>
      <c r="E7" s="20" t="s">
        <v>204</v>
      </c>
      <c r="F7" s="6"/>
      <c r="G7" s="6"/>
      <c r="H7" s="6"/>
      <c r="I7" s="6"/>
      <c r="J7" s="6"/>
      <c r="K7" s="6"/>
      <c r="L7" s="6"/>
      <c r="M7" s="6"/>
    </row>
    <row r="8" spans="1:16" ht="11.25" customHeight="1">
      <c r="B8" s="4" t="s">
        <v>153</v>
      </c>
      <c r="C8" s="4" t="s">
        <v>234</v>
      </c>
      <c r="D8" s="4"/>
      <c r="E8" s="4" t="s">
        <v>153</v>
      </c>
      <c r="F8" s="4" t="s">
        <v>233</v>
      </c>
      <c r="G8" s="4"/>
      <c r="H8" s="4"/>
      <c r="I8" s="4"/>
      <c r="J8" s="4"/>
      <c r="K8" s="4"/>
      <c r="L8" s="4"/>
      <c r="M8" s="4"/>
    </row>
    <row r="9" spans="1:16" ht="11.25" customHeight="1">
      <c r="B9" s="18" t="s">
        <v>101</v>
      </c>
      <c r="C9" s="20" t="s">
        <v>205</v>
      </c>
      <c r="D9" s="6"/>
      <c r="E9" s="19" t="s">
        <v>101</v>
      </c>
      <c r="F9" s="20" t="s">
        <v>206</v>
      </c>
      <c r="G9" s="6"/>
      <c r="H9" s="6"/>
      <c r="I9" s="6"/>
      <c r="J9" s="6"/>
      <c r="K9" s="6"/>
      <c r="L9" s="6"/>
      <c r="M9" s="6"/>
    </row>
    <row r="10" spans="1:16" ht="11.25" customHeight="1">
      <c r="A10" s="4"/>
      <c r="B10" s="4"/>
      <c r="C10" s="4" t="s">
        <v>218</v>
      </c>
      <c r="D10" s="4" t="s">
        <v>207</v>
      </c>
      <c r="E10" s="4"/>
      <c r="F10" s="4" t="s">
        <v>11</v>
      </c>
      <c r="G10" s="4"/>
      <c r="I10" s="4"/>
      <c r="J10" s="4" t="s">
        <v>57</v>
      </c>
      <c r="K10" s="4"/>
      <c r="L10" s="4"/>
      <c r="M10" s="4"/>
    </row>
    <row r="11" spans="1:16" ht="11.25" customHeight="1">
      <c r="A11" s="4"/>
      <c r="B11" s="4"/>
      <c r="C11" s="18" t="s">
        <v>212</v>
      </c>
      <c r="D11" s="20" t="s">
        <v>209</v>
      </c>
      <c r="E11" s="5"/>
      <c r="F11" s="20" t="s">
        <v>210</v>
      </c>
      <c r="G11" s="6"/>
      <c r="H11" s="1"/>
      <c r="I11" s="6"/>
      <c r="J11" s="20" t="s">
        <v>58</v>
      </c>
      <c r="K11" s="6"/>
      <c r="L11" s="6"/>
      <c r="M11" s="6"/>
    </row>
    <row r="12" spans="1:16" ht="11.25" customHeight="1">
      <c r="A12" s="4"/>
      <c r="B12" s="4"/>
      <c r="C12" s="4"/>
      <c r="D12" s="4" t="s">
        <v>213</v>
      </c>
      <c r="E12" s="4"/>
      <c r="F12" s="8" t="s">
        <v>153</v>
      </c>
      <c r="G12" s="8" t="s">
        <v>154</v>
      </c>
      <c r="H12" s="8" t="s">
        <v>155</v>
      </c>
      <c r="I12" s="8" t="s">
        <v>119</v>
      </c>
      <c r="J12" s="8" t="s">
        <v>153</v>
      </c>
      <c r="K12" s="8" t="s">
        <v>154</v>
      </c>
      <c r="L12" s="8" t="s">
        <v>155</v>
      </c>
      <c r="M12" s="8" t="s">
        <v>119</v>
      </c>
    </row>
    <row r="13" spans="1:16" ht="11.25" customHeight="1">
      <c r="A13" s="6"/>
      <c r="B13" s="6"/>
      <c r="C13" s="6"/>
      <c r="D13" s="20" t="s">
        <v>144</v>
      </c>
      <c r="E13" s="6"/>
      <c r="F13" s="25" t="s">
        <v>101</v>
      </c>
      <c r="G13" s="25" t="s">
        <v>154</v>
      </c>
      <c r="H13" s="25" t="s">
        <v>59</v>
      </c>
      <c r="I13" s="25" t="s">
        <v>120</v>
      </c>
      <c r="J13" s="25" t="s">
        <v>101</v>
      </c>
      <c r="K13" s="25" t="s">
        <v>154</v>
      </c>
      <c r="L13" s="25" t="s">
        <v>59</v>
      </c>
      <c r="M13" s="25" t="s">
        <v>120</v>
      </c>
    </row>
    <row r="15" spans="1:16" s="4" customFormat="1" ht="11.25" customHeight="1">
      <c r="A15" s="9" t="s">
        <v>167</v>
      </c>
      <c r="B15" s="111">
        <v>2794</v>
      </c>
      <c r="C15" s="120">
        <v>292</v>
      </c>
      <c r="D15" s="111">
        <v>2502</v>
      </c>
      <c r="E15" s="102">
        <v>3446</v>
      </c>
      <c r="F15" s="102">
        <v>319</v>
      </c>
      <c r="G15" s="102">
        <v>241</v>
      </c>
      <c r="H15" s="102">
        <v>78</v>
      </c>
      <c r="I15" s="65" t="s">
        <v>142</v>
      </c>
      <c r="J15" s="102">
        <v>3127</v>
      </c>
      <c r="K15" s="102">
        <v>1968</v>
      </c>
      <c r="L15" s="102">
        <v>1149</v>
      </c>
      <c r="M15" s="102">
        <v>10</v>
      </c>
      <c r="N15" s="79"/>
      <c r="O15" s="79"/>
      <c r="P15" s="79"/>
    </row>
    <row r="16" spans="1:16" s="4" customFormat="1" ht="11.25" customHeight="1">
      <c r="A16" s="9"/>
      <c r="B16" s="111"/>
      <c r="C16" s="111"/>
      <c r="D16" s="111"/>
      <c r="E16" s="111"/>
      <c r="F16" s="111"/>
      <c r="G16" s="412"/>
      <c r="H16" s="111"/>
      <c r="I16" s="111"/>
      <c r="J16" s="111"/>
      <c r="K16" s="111"/>
      <c r="L16" s="111"/>
      <c r="M16" s="111"/>
      <c r="N16" s="79"/>
      <c r="O16" s="79"/>
      <c r="P16" s="79"/>
    </row>
    <row r="17" spans="1:16" ht="11.25" customHeight="1">
      <c r="A17" s="2" t="s">
        <v>168</v>
      </c>
      <c r="B17" s="109">
        <v>572</v>
      </c>
      <c r="C17" s="108">
        <v>35</v>
      </c>
      <c r="D17" s="109">
        <v>537</v>
      </c>
      <c r="E17" s="51">
        <v>639</v>
      </c>
      <c r="F17" s="51">
        <v>35</v>
      </c>
      <c r="G17" s="51">
        <v>26</v>
      </c>
      <c r="H17" s="51">
        <v>9</v>
      </c>
      <c r="I17" s="65" t="s">
        <v>142</v>
      </c>
      <c r="J17" s="51">
        <v>604</v>
      </c>
      <c r="K17" s="51">
        <v>387</v>
      </c>
      <c r="L17" s="51">
        <v>215</v>
      </c>
      <c r="M17" s="51">
        <v>2</v>
      </c>
      <c r="N17" s="79"/>
      <c r="O17" s="79"/>
      <c r="P17" s="79"/>
    </row>
    <row r="18" spans="1:16" s="27" customFormat="1" ht="11.25" customHeight="1">
      <c r="A18" s="27" t="s">
        <v>235</v>
      </c>
      <c r="B18" s="27">
        <v>268</v>
      </c>
      <c r="C18" s="27">
        <v>11</v>
      </c>
      <c r="D18" s="27">
        <v>257</v>
      </c>
      <c r="E18" s="377">
        <v>284</v>
      </c>
      <c r="F18" s="377">
        <v>11</v>
      </c>
      <c r="G18" s="377">
        <v>5</v>
      </c>
      <c r="H18" s="377">
        <v>6</v>
      </c>
      <c r="I18" s="104" t="s">
        <v>142</v>
      </c>
      <c r="J18" s="377">
        <v>273</v>
      </c>
      <c r="K18" s="377">
        <v>161</v>
      </c>
      <c r="L18" s="377">
        <v>112</v>
      </c>
      <c r="M18" s="377" t="s">
        <v>142</v>
      </c>
      <c r="N18" s="79"/>
      <c r="O18" s="378"/>
      <c r="P18" s="378"/>
    </row>
    <row r="19" spans="1:16" ht="11.25" customHeight="1">
      <c r="A19" s="2" t="s">
        <v>169</v>
      </c>
      <c r="B19" s="109">
        <v>134</v>
      </c>
      <c r="C19" s="108">
        <v>8</v>
      </c>
      <c r="D19" s="109">
        <v>126</v>
      </c>
      <c r="E19" s="51">
        <v>162</v>
      </c>
      <c r="F19" s="51">
        <v>8</v>
      </c>
      <c r="G19" s="51">
        <v>4</v>
      </c>
      <c r="H19" s="51">
        <v>4</v>
      </c>
      <c r="I19" s="65" t="s">
        <v>142</v>
      </c>
      <c r="J19" s="51">
        <v>154</v>
      </c>
      <c r="K19" s="51">
        <v>102</v>
      </c>
      <c r="L19" s="51">
        <v>51</v>
      </c>
      <c r="M19" s="51">
        <v>1</v>
      </c>
      <c r="N19" s="79"/>
      <c r="O19" s="79"/>
      <c r="P19" s="79"/>
    </row>
    <row r="20" spans="1:16" ht="11.25" customHeight="1">
      <c r="A20" s="2" t="s">
        <v>170</v>
      </c>
      <c r="B20" s="109">
        <v>75</v>
      </c>
      <c r="C20" s="108">
        <v>10</v>
      </c>
      <c r="D20" s="109">
        <v>65</v>
      </c>
      <c r="E20" s="51">
        <v>93</v>
      </c>
      <c r="F20" s="51">
        <v>10</v>
      </c>
      <c r="G20" s="51">
        <v>5</v>
      </c>
      <c r="H20" s="51">
        <v>5</v>
      </c>
      <c r="I20" s="65" t="s">
        <v>142</v>
      </c>
      <c r="J20" s="51">
        <v>83</v>
      </c>
      <c r="K20" s="51">
        <v>50</v>
      </c>
      <c r="L20" s="51">
        <v>33</v>
      </c>
      <c r="M20" s="65" t="s">
        <v>142</v>
      </c>
      <c r="N20" s="79"/>
      <c r="O20" s="79"/>
      <c r="P20" s="79"/>
    </row>
    <row r="21" spans="1:16" ht="11.25" customHeight="1">
      <c r="A21" s="2" t="s">
        <v>171</v>
      </c>
      <c r="B21" s="109">
        <v>110</v>
      </c>
      <c r="C21" s="108">
        <v>16</v>
      </c>
      <c r="D21" s="109">
        <v>94</v>
      </c>
      <c r="E21" s="51">
        <v>141</v>
      </c>
      <c r="F21" s="51">
        <v>16</v>
      </c>
      <c r="G21" s="51">
        <v>11</v>
      </c>
      <c r="H21" s="51">
        <v>5</v>
      </c>
      <c r="I21" s="65" t="s">
        <v>142</v>
      </c>
      <c r="J21" s="51">
        <v>125</v>
      </c>
      <c r="K21" s="51">
        <v>78</v>
      </c>
      <c r="L21" s="51">
        <v>46</v>
      </c>
      <c r="M21" s="65">
        <v>1</v>
      </c>
      <c r="N21" s="79"/>
      <c r="O21" s="79"/>
      <c r="P21" s="79"/>
    </row>
    <row r="22" spans="1:16" ht="11.25" customHeight="1">
      <c r="B22" s="109"/>
      <c r="C22" s="108"/>
      <c r="D22" s="109"/>
      <c r="E22" s="51"/>
      <c r="F22" s="51"/>
      <c r="G22" s="51"/>
      <c r="H22" s="51"/>
      <c r="I22" s="65"/>
      <c r="J22" s="51"/>
      <c r="K22" s="51"/>
      <c r="L22" s="51"/>
      <c r="M22" s="65"/>
      <c r="N22" s="79"/>
      <c r="O22" s="79"/>
      <c r="P22" s="79"/>
    </row>
    <row r="23" spans="1:16" ht="11.25" customHeight="1">
      <c r="A23" s="2" t="s">
        <v>172</v>
      </c>
      <c r="B23" s="2">
        <v>88</v>
      </c>
      <c r="C23" s="2">
        <v>12</v>
      </c>
      <c r="D23" s="2">
        <v>76</v>
      </c>
      <c r="E23" s="51">
        <v>98</v>
      </c>
      <c r="F23" s="51">
        <v>13</v>
      </c>
      <c r="G23" s="51">
        <v>7</v>
      </c>
      <c r="H23" s="51">
        <v>6</v>
      </c>
      <c r="I23" s="65" t="s">
        <v>142</v>
      </c>
      <c r="J23" s="51">
        <v>85</v>
      </c>
      <c r="K23" s="51">
        <v>52</v>
      </c>
      <c r="L23" s="51">
        <v>33</v>
      </c>
      <c r="M23" s="65" t="s">
        <v>142</v>
      </c>
      <c r="N23" s="79"/>
      <c r="O23" s="79"/>
      <c r="P23" s="79"/>
    </row>
    <row r="24" spans="1:16" ht="11.25" customHeight="1">
      <c r="A24" s="2" t="s">
        <v>173</v>
      </c>
      <c r="B24" s="109">
        <v>69</v>
      </c>
      <c r="C24" s="108">
        <v>3</v>
      </c>
      <c r="D24" s="109">
        <v>66</v>
      </c>
      <c r="E24" s="51">
        <v>88</v>
      </c>
      <c r="F24" s="63">
        <v>3</v>
      </c>
      <c r="G24" s="63">
        <v>3</v>
      </c>
      <c r="H24" s="63" t="s">
        <v>142</v>
      </c>
      <c r="I24" s="65" t="s">
        <v>142</v>
      </c>
      <c r="J24" s="63">
        <v>85</v>
      </c>
      <c r="K24" s="63">
        <v>51</v>
      </c>
      <c r="L24" s="63">
        <v>34</v>
      </c>
      <c r="M24" s="63" t="s">
        <v>142</v>
      </c>
      <c r="N24" s="79"/>
      <c r="O24" s="79"/>
      <c r="P24" s="79"/>
    </row>
    <row r="25" spans="1:16" ht="11.25" customHeight="1">
      <c r="A25" s="2" t="s">
        <v>174</v>
      </c>
      <c r="B25" s="109">
        <v>83</v>
      </c>
      <c r="C25" s="108">
        <v>13</v>
      </c>
      <c r="D25" s="109">
        <v>70</v>
      </c>
      <c r="E25" s="51">
        <v>95</v>
      </c>
      <c r="F25" s="51">
        <v>13</v>
      </c>
      <c r="G25" s="51">
        <v>7</v>
      </c>
      <c r="H25" s="51">
        <v>6</v>
      </c>
      <c r="I25" s="65" t="s">
        <v>142</v>
      </c>
      <c r="J25" s="51">
        <v>82</v>
      </c>
      <c r="K25" s="51">
        <v>52</v>
      </c>
      <c r="L25" s="51">
        <v>30</v>
      </c>
      <c r="M25" s="65" t="s">
        <v>142</v>
      </c>
      <c r="N25" s="79"/>
      <c r="O25" s="79"/>
      <c r="P25" s="79"/>
    </row>
    <row r="26" spans="1:16" s="32" customFormat="1" ht="11.25" customHeight="1">
      <c r="A26" s="32" t="s">
        <v>175</v>
      </c>
      <c r="B26" s="109">
        <v>17</v>
      </c>
      <c r="C26" s="108">
        <v>1</v>
      </c>
      <c r="D26" s="109">
        <v>16</v>
      </c>
      <c r="E26" s="51">
        <v>17</v>
      </c>
      <c r="F26" s="51">
        <v>1</v>
      </c>
      <c r="G26" s="51">
        <v>1</v>
      </c>
      <c r="H26" s="51" t="s">
        <v>142</v>
      </c>
      <c r="I26" s="65" t="s">
        <v>142</v>
      </c>
      <c r="J26" s="51">
        <v>16</v>
      </c>
      <c r="K26" s="51">
        <v>10</v>
      </c>
      <c r="L26" s="51">
        <v>6</v>
      </c>
      <c r="M26" s="65" t="s">
        <v>142</v>
      </c>
      <c r="N26" s="79"/>
      <c r="O26" s="79"/>
      <c r="P26" s="79"/>
    </row>
    <row r="27" spans="1:16" ht="11.25" customHeight="1">
      <c r="A27" s="2" t="s">
        <v>176</v>
      </c>
      <c r="B27" s="109">
        <v>33</v>
      </c>
      <c r="C27" s="108">
        <v>4</v>
      </c>
      <c r="D27" s="109">
        <v>29</v>
      </c>
      <c r="E27" s="51">
        <v>46</v>
      </c>
      <c r="F27" s="51">
        <v>4</v>
      </c>
      <c r="G27" s="51">
        <v>1</v>
      </c>
      <c r="H27" s="51">
        <v>3</v>
      </c>
      <c r="I27" s="65" t="s">
        <v>142</v>
      </c>
      <c r="J27" s="51">
        <v>42</v>
      </c>
      <c r="K27" s="51">
        <v>31</v>
      </c>
      <c r="L27" s="51">
        <v>11</v>
      </c>
      <c r="M27" s="65" t="s">
        <v>142</v>
      </c>
      <c r="N27" s="79"/>
      <c r="O27" s="79"/>
      <c r="P27" s="79"/>
    </row>
    <row r="28" spans="1:16" ht="11.25" customHeight="1">
      <c r="B28" s="109"/>
      <c r="C28" s="108"/>
      <c r="D28" s="109"/>
      <c r="E28" s="51"/>
      <c r="F28" s="51"/>
      <c r="G28" s="51"/>
      <c r="H28" s="51"/>
      <c r="I28" s="65"/>
      <c r="J28" s="51"/>
      <c r="K28" s="51"/>
      <c r="L28" s="51"/>
      <c r="M28" s="65"/>
      <c r="N28" s="79"/>
      <c r="O28" s="79"/>
      <c r="P28" s="79"/>
    </row>
    <row r="29" spans="1:16" ht="11.25" customHeight="1">
      <c r="A29" s="2" t="s">
        <v>177</v>
      </c>
      <c r="B29" s="109">
        <v>338</v>
      </c>
      <c r="C29" s="108">
        <v>37</v>
      </c>
      <c r="D29" s="109">
        <v>301</v>
      </c>
      <c r="E29" s="51">
        <v>417</v>
      </c>
      <c r="F29" s="51">
        <v>38</v>
      </c>
      <c r="G29" s="51">
        <v>33</v>
      </c>
      <c r="H29" s="65">
        <v>5</v>
      </c>
      <c r="I29" s="65" t="s">
        <v>142</v>
      </c>
      <c r="J29" s="51">
        <v>379</v>
      </c>
      <c r="K29" s="51">
        <v>248</v>
      </c>
      <c r="L29" s="51">
        <v>131</v>
      </c>
      <c r="M29" s="65" t="s">
        <v>142</v>
      </c>
      <c r="N29" s="79"/>
      <c r="O29" s="79"/>
      <c r="P29" s="79"/>
    </row>
    <row r="30" spans="1:16" s="27" customFormat="1" ht="11.25" customHeight="1">
      <c r="A30" s="27" t="s">
        <v>236</v>
      </c>
      <c r="B30" s="27">
        <v>70</v>
      </c>
      <c r="C30" s="27">
        <v>4</v>
      </c>
      <c r="D30" s="27">
        <v>66</v>
      </c>
      <c r="E30" s="377">
        <v>77</v>
      </c>
      <c r="F30" s="377">
        <v>4</v>
      </c>
      <c r="G30" s="377">
        <v>3</v>
      </c>
      <c r="H30" s="104">
        <v>1</v>
      </c>
      <c r="I30" s="104" t="s">
        <v>142</v>
      </c>
      <c r="J30" s="377">
        <v>73</v>
      </c>
      <c r="K30" s="377">
        <v>48</v>
      </c>
      <c r="L30" s="377">
        <v>25</v>
      </c>
      <c r="M30" s="104" t="s">
        <v>142</v>
      </c>
      <c r="N30" s="79"/>
      <c r="O30" s="378"/>
      <c r="P30" s="378"/>
    </row>
    <row r="31" spans="1:16" ht="11.25" customHeight="1">
      <c r="A31" s="2" t="s">
        <v>178</v>
      </c>
      <c r="B31" s="109">
        <v>139</v>
      </c>
      <c r="C31" s="108">
        <v>6</v>
      </c>
      <c r="D31" s="109">
        <v>133</v>
      </c>
      <c r="E31" s="51">
        <v>174</v>
      </c>
      <c r="F31" s="109">
        <v>7</v>
      </c>
      <c r="G31" s="109">
        <v>7</v>
      </c>
      <c r="H31" s="65" t="s">
        <v>142</v>
      </c>
      <c r="I31" s="65" t="s">
        <v>142</v>
      </c>
      <c r="J31" s="109">
        <v>167</v>
      </c>
      <c r="K31" s="109">
        <v>108</v>
      </c>
      <c r="L31" s="109">
        <v>58</v>
      </c>
      <c r="M31" s="65">
        <v>1</v>
      </c>
      <c r="N31" s="79"/>
      <c r="O31" s="79"/>
      <c r="P31" s="79"/>
    </row>
    <row r="32" spans="1:16" ht="11.25" customHeight="1">
      <c r="A32" s="2" t="s">
        <v>179</v>
      </c>
      <c r="B32" s="2">
        <v>371</v>
      </c>
      <c r="C32" s="2">
        <v>59</v>
      </c>
      <c r="D32" s="2">
        <v>312</v>
      </c>
      <c r="E32" s="51">
        <v>473</v>
      </c>
      <c r="F32" s="63">
        <v>70</v>
      </c>
      <c r="G32" s="63">
        <v>52</v>
      </c>
      <c r="H32" s="63">
        <v>18</v>
      </c>
      <c r="I32" s="65" t="s">
        <v>142</v>
      </c>
      <c r="J32" s="63">
        <v>403</v>
      </c>
      <c r="K32" s="63">
        <v>251</v>
      </c>
      <c r="L32" s="63">
        <v>152</v>
      </c>
      <c r="M32" s="63" t="s">
        <v>142</v>
      </c>
      <c r="N32" s="79"/>
      <c r="O32" s="79"/>
      <c r="P32" s="79"/>
    </row>
    <row r="33" spans="1:16" s="27" customFormat="1" ht="11.25" customHeight="1">
      <c r="A33" s="27" t="s">
        <v>237</v>
      </c>
      <c r="B33" s="112">
        <v>103</v>
      </c>
      <c r="C33" s="105">
        <v>9</v>
      </c>
      <c r="D33" s="112">
        <v>94</v>
      </c>
      <c r="E33" s="377">
        <v>122</v>
      </c>
      <c r="F33" s="379">
        <v>10</v>
      </c>
      <c r="G33" s="379">
        <v>7</v>
      </c>
      <c r="H33" s="379">
        <v>3</v>
      </c>
      <c r="I33" s="104" t="s">
        <v>142</v>
      </c>
      <c r="J33" s="379">
        <v>112</v>
      </c>
      <c r="K33" s="379">
        <v>81</v>
      </c>
      <c r="L33" s="379">
        <v>31</v>
      </c>
      <c r="M33" s="379" t="s">
        <v>142</v>
      </c>
      <c r="N33" s="79"/>
      <c r="O33" s="378"/>
      <c r="P33" s="378"/>
    </row>
    <row r="34" spans="1:16" ht="11.25" customHeight="1">
      <c r="B34" s="109"/>
      <c r="C34" s="108"/>
      <c r="D34" s="109"/>
      <c r="E34" s="51"/>
      <c r="F34" s="63"/>
      <c r="G34" s="63"/>
      <c r="H34" s="63"/>
      <c r="I34" s="65"/>
      <c r="J34" s="63"/>
      <c r="K34" s="63"/>
      <c r="L34" s="63"/>
      <c r="M34" s="63"/>
      <c r="N34" s="79"/>
      <c r="O34" s="79"/>
      <c r="P34" s="79"/>
    </row>
    <row r="35" spans="1:16" ht="11.25" customHeight="1">
      <c r="A35" s="2" t="s">
        <v>180</v>
      </c>
      <c r="B35" s="109">
        <v>54</v>
      </c>
      <c r="C35" s="108">
        <v>9</v>
      </c>
      <c r="D35" s="109">
        <v>45</v>
      </c>
      <c r="E35" s="51">
        <v>63</v>
      </c>
      <c r="F35" s="51">
        <v>9</v>
      </c>
      <c r="G35" s="51">
        <v>8</v>
      </c>
      <c r="H35" s="51">
        <v>1</v>
      </c>
      <c r="I35" s="65" t="s">
        <v>142</v>
      </c>
      <c r="J35" s="51">
        <v>54</v>
      </c>
      <c r="K35" s="51">
        <v>37</v>
      </c>
      <c r="L35" s="51">
        <v>17</v>
      </c>
      <c r="M35" s="51" t="s">
        <v>142</v>
      </c>
      <c r="N35" s="79"/>
      <c r="O35" s="79"/>
      <c r="P35" s="79"/>
    </row>
    <row r="36" spans="1:16" ht="11.25" customHeight="1">
      <c r="A36" s="2" t="s">
        <v>181</v>
      </c>
      <c r="B36" s="2">
        <v>47</v>
      </c>
      <c r="C36" s="2">
        <v>9</v>
      </c>
      <c r="D36" s="2">
        <v>38</v>
      </c>
      <c r="E36" s="51">
        <v>62</v>
      </c>
      <c r="F36" s="63">
        <v>13</v>
      </c>
      <c r="G36" s="65">
        <v>13</v>
      </c>
      <c r="H36" s="63" t="s">
        <v>142</v>
      </c>
      <c r="I36" s="65" t="s">
        <v>142</v>
      </c>
      <c r="J36" s="63">
        <v>49</v>
      </c>
      <c r="K36" s="63">
        <v>28</v>
      </c>
      <c r="L36" s="63">
        <v>20</v>
      </c>
      <c r="M36" s="65">
        <v>1</v>
      </c>
      <c r="N36" s="79"/>
      <c r="O36" s="79"/>
      <c r="P36" s="79"/>
    </row>
    <row r="37" spans="1:16" ht="11.25" customHeight="1">
      <c r="A37" s="2" t="s">
        <v>182</v>
      </c>
      <c r="B37" s="2">
        <v>73</v>
      </c>
      <c r="C37" s="2">
        <v>8</v>
      </c>
      <c r="D37" s="2">
        <v>65</v>
      </c>
      <c r="E37" s="51">
        <v>94</v>
      </c>
      <c r="F37" s="51">
        <v>9</v>
      </c>
      <c r="G37" s="51">
        <v>9</v>
      </c>
      <c r="H37" s="51" t="s">
        <v>142</v>
      </c>
      <c r="I37" s="65" t="s">
        <v>142</v>
      </c>
      <c r="J37" s="51">
        <v>85</v>
      </c>
      <c r="K37" s="51">
        <v>51</v>
      </c>
      <c r="L37" s="51">
        <v>34</v>
      </c>
      <c r="M37" s="65" t="s">
        <v>142</v>
      </c>
      <c r="N37" s="79"/>
      <c r="O37" s="79"/>
      <c r="P37" s="79"/>
    </row>
    <row r="38" spans="1:16" ht="11.25" customHeight="1">
      <c r="A38" s="2" t="s">
        <v>183</v>
      </c>
      <c r="B38" s="109">
        <v>105</v>
      </c>
      <c r="C38" s="108">
        <v>9</v>
      </c>
      <c r="D38" s="109">
        <v>96</v>
      </c>
      <c r="E38" s="51">
        <v>140</v>
      </c>
      <c r="F38" s="51">
        <v>10</v>
      </c>
      <c r="G38" s="51">
        <v>4</v>
      </c>
      <c r="H38" s="51">
        <v>6</v>
      </c>
      <c r="I38" s="65" t="s">
        <v>142</v>
      </c>
      <c r="J38" s="51">
        <v>130</v>
      </c>
      <c r="K38" s="51">
        <v>74</v>
      </c>
      <c r="L38" s="51">
        <v>55</v>
      </c>
      <c r="M38" s="51">
        <v>1</v>
      </c>
      <c r="N38" s="79"/>
      <c r="O38" s="79"/>
      <c r="P38" s="79"/>
    </row>
    <row r="39" spans="1:16" ht="11.25" customHeight="1">
      <c r="A39" s="2" t="s">
        <v>184</v>
      </c>
      <c r="B39" s="109">
        <v>84</v>
      </c>
      <c r="C39" s="108">
        <v>9</v>
      </c>
      <c r="D39" s="109">
        <v>75</v>
      </c>
      <c r="E39" s="51">
        <v>114</v>
      </c>
      <c r="F39" s="63">
        <v>10</v>
      </c>
      <c r="G39" s="63">
        <v>8</v>
      </c>
      <c r="H39" s="63">
        <v>2</v>
      </c>
      <c r="I39" s="65" t="s">
        <v>142</v>
      </c>
      <c r="J39" s="63">
        <v>104</v>
      </c>
      <c r="K39" s="63">
        <v>63</v>
      </c>
      <c r="L39" s="63">
        <v>39</v>
      </c>
      <c r="M39" s="65">
        <v>2</v>
      </c>
      <c r="N39" s="79"/>
      <c r="O39" s="79"/>
      <c r="P39" s="79"/>
    </row>
    <row r="40" spans="1:16" ht="11.25" customHeight="1">
      <c r="B40" s="109"/>
      <c r="C40" s="108"/>
      <c r="D40" s="109"/>
      <c r="E40" s="51"/>
      <c r="F40" s="63"/>
      <c r="G40" s="63"/>
      <c r="H40" s="63"/>
      <c r="I40" s="65"/>
      <c r="J40" s="63"/>
      <c r="K40" s="63"/>
      <c r="L40" s="63"/>
      <c r="M40" s="65"/>
      <c r="N40" s="79"/>
      <c r="O40" s="79"/>
      <c r="P40" s="79"/>
    </row>
    <row r="41" spans="1:16" ht="11.25" customHeight="1">
      <c r="A41" s="2" t="s">
        <v>185</v>
      </c>
      <c r="B41" s="109">
        <v>141</v>
      </c>
      <c r="C41" s="108">
        <v>8</v>
      </c>
      <c r="D41" s="109">
        <v>133</v>
      </c>
      <c r="E41" s="51">
        <v>186</v>
      </c>
      <c r="F41" s="63">
        <v>8</v>
      </c>
      <c r="G41" s="63">
        <v>5</v>
      </c>
      <c r="H41" s="63">
        <v>3</v>
      </c>
      <c r="I41" s="65" t="s">
        <v>142</v>
      </c>
      <c r="J41" s="63">
        <v>178</v>
      </c>
      <c r="K41" s="63">
        <v>98</v>
      </c>
      <c r="L41" s="63">
        <v>80</v>
      </c>
      <c r="M41" s="63" t="s">
        <v>142</v>
      </c>
      <c r="N41" s="79"/>
      <c r="O41" s="79"/>
      <c r="P41" s="79"/>
    </row>
    <row r="42" spans="1:16" ht="11.25" customHeight="1">
      <c r="A42" s="2" t="s">
        <v>186</v>
      </c>
      <c r="B42" s="109">
        <v>67</v>
      </c>
      <c r="C42" s="108">
        <v>6</v>
      </c>
      <c r="D42" s="109">
        <v>61</v>
      </c>
      <c r="E42" s="51">
        <v>97</v>
      </c>
      <c r="F42" s="51">
        <v>6</v>
      </c>
      <c r="G42" s="51">
        <v>6</v>
      </c>
      <c r="H42" s="51" t="s">
        <v>142</v>
      </c>
      <c r="I42" s="65" t="s">
        <v>142</v>
      </c>
      <c r="J42" s="51">
        <v>91</v>
      </c>
      <c r="K42" s="51">
        <v>59</v>
      </c>
      <c r="L42" s="51">
        <v>31</v>
      </c>
      <c r="M42" s="65">
        <v>1</v>
      </c>
      <c r="N42" s="79"/>
      <c r="O42" s="79"/>
      <c r="P42" s="79"/>
    </row>
    <row r="43" spans="1:16" ht="11.25" customHeight="1">
      <c r="A43" s="2" t="s">
        <v>187</v>
      </c>
      <c r="B43" s="109">
        <v>100</v>
      </c>
      <c r="C43" s="108">
        <v>14</v>
      </c>
      <c r="D43" s="109">
        <v>86</v>
      </c>
      <c r="E43" s="51">
        <v>124</v>
      </c>
      <c r="F43" s="51">
        <v>16</v>
      </c>
      <c r="G43" s="51">
        <v>13</v>
      </c>
      <c r="H43" s="65">
        <v>3</v>
      </c>
      <c r="I43" s="65" t="s">
        <v>142</v>
      </c>
      <c r="J43" s="51">
        <v>108</v>
      </c>
      <c r="K43" s="51">
        <v>75</v>
      </c>
      <c r="L43" s="51">
        <v>33</v>
      </c>
      <c r="M43" s="65" t="s">
        <v>142</v>
      </c>
      <c r="N43" s="79"/>
      <c r="O43" s="79"/>
      <c r="P43" s="79"/>
    </row>
    <row r="44" spans="1:16" s="32" customFormat="1" ht="11.25" customHeight="1">
      <c r="A44" s="107" t="s">
        <v>188</v>
      </c>
      <c r="B44" s="1">
        <v>94</v>
      </c>
      <c r="C44" s="1">
        <v>16</v>
      </c>
      <c r="D44" s="1">
        <v>78</v>
      </c>
      <c r="E44" s="255">
        <v>123</v>
      </c>
      <c r="F44" s="255">
        <v>20</v>
      </c>
      <c r="G44" s="255">
        <v>18</v>
      </c>
      <c r="H44" s="255">
        <v>2</v>
      </c>
      <c r="I44" s="75" t="s">
        <v>142</v>
      </c>
      <c r="J44" s="255">
        <v>103</v>
      </c>
      <c r="K44" s="255">
        <v>63</v>
      </c>
      <c r="L44" s="255">
        <v>40</v>
      </c>
      <c r="M44" s="75" t="s">
        <v>142</v>
      </c>
      <c r="N44" s="79"/>
      <c r="O44" s="79"/>
      <c r="P44" s="79"/>
    </row>
    <row r="45" spans="1:16" ht="11.25" customHeight="1">
      <c r="B45" s="23"/>
      <c r="C45" s="23"/>
      <c r="D45" s="23"/>
      <c r="E45" s="22"/>
      <c r="F45" s="65"/>
      <c r="G45" s="22"/>
      <c r="H45" s="22"/>
      <c r="I45" s="22"/>
      <c r="J45" s="65"/>
      <c r="N45" s="79"/>
    </row>
    <row r="46" spans="1:16" ht="11.25" customHeight="1">
      <c r="E46" s="22"/>
      <c r="F46" s="65"/>
      <c r="G46" s="22"/>
      <c r="H46" s="22"/>
      <c r="I46" s="22"/>
      <c r="J46" s="22"/>
      <c r="N46" s="79"/>
    </row>
    <row r="47" spans="1:16" ht="11.25" customHeight="1">
      <c r="B47" s="22"/>
      <c r="C47" s="22"/>
      <c r="D47" s="22"/>
      <c r="F47" s="65"/>
      <c r="N47" s="79"/>
    </row>
    <row r="48" spans="1:16" ht="11.25" customHeight="1">
      <c r="E48" s="22"/>
      <c r="F48" s="65"/>
      <c r="G48" s="22"/>
      <c r="H48" s="22"/>
      <c r="I48" s="22"/>
      <c r="J48" s="65"/>
      <c r="N48" s="79"/>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Blad4"/>
  <dimension ref="A1:U68"/>
  <sheetViews>
    <sheetView view="pageBreakPreview" zoomScale="60" zoomScaleNormal="100" workbookViewId="0">
      <pane ySplit="13" topLeftCell="A15" activePane="bottomLeft" state="frozen"/>
      <selection pane="bottomLeft" activeCell="F15" sqref="F15:F58"/>
    </sheetView>
  </sheetViews>
  <sheetFormatPr defaultColWidth="9.140625" defaultRowHeight="12.75"/>
  <cols>
    <col min="1" max="1" width="12.7109375" style="13" customWidth="1"/>
    <col min="2" max="2" width="6.85546875" style="13" customWidth="1"/>
    <col min="3" max="3" width="11.42578125" style="13" customWidth="1"/>
    <col min="4" max="4" width="14" style="13" customWidth="1"/>
    <col min="5" max="12" width="6.85546875" style="13" customWidth="1"/>
    <col min="13" max="13" width="9" style="13" customWidth="1"/>
    <col min="14" max="17" width="9.140625" style="13"/>
    <col min="18" max="18" width="9.85546875" style="13" bestFit="1" customWidth="1"/>
    <col min="20" max="16384" width="9.140625" style="13"/>
  </cols>
  <sheetData>
    <row r="1" spans="1:15" s="12" customFormat="1" ht="11.25">
      <c r="A1" s="4" t="s">
        <v>250</v>
      </c>
    </row>
    <row r="2" spans="1:15" s="12" customFormat="1" ht="11.25">
      <c r="A2" s="4" t="s">
        <v>642</v>
      </c>
    </row>
    <row r="3" spans="1:15" s="12" customFormat="1" ht="11.25">
      <c r="A3" s="18" t="s">
        <v>251</v>
      </c>
    </row>
    <row r="4" spans="1:15" s="12" customFormat="1" ht="11.25">
      <c r="A4" s="29" t="s">
        <v>643</v>
      </c>
    </row>
    <row r="5" spans="1:15" s="3" customFormat="1" ht="11.25">
      <c r="A5" s="28"/>
      <c r="B5" s="14"/>
      <c r="C5" s="14"/>
      <c r="D5" s="14"/>
      <c r="E5" s="14"/>
      <c r="F5" s="14"/>
      <c r="G5" s="14"/>
      <c r="H5" s="14"/>
      <c r="I5" s="14"/>
      <c r="J5" s="14"/>
      <c r="K5" s="14"/>
      <c r="L5" s="14"/>
      <c r="M5" s="14"/>
    </row>
    <row r="6" spans="1:15" s="12" customFormat="1" ht="11.25">
      <c r="A6" s="4" t="s">
        <v>214</v>
      </c>
      <c r="B6" s="4" t="s">
        <v>121</v>
      </c>
      <c r="C6" s="4"/>
      <c r="D6" s="4"/>
      <c r="E6" s="4" t="s">
        <v>203</v>
      </c>
      <c r="F6" s="4"/>
      <c r="G6" s="4"/>
      <c r="H6" s="4"/>
      <c r="I6" s="4"/>
      <c r="J6" s="4"/>
      <c r="K6" s="4"/>
      <c r="L6" s="4"/>
      <c r="M6" s="4"/>
    </row>
    <row r="7" spans="1:15" s="12" customFormat="1" ht="11.25">
      <c r="A7" s="18" t="s">
        <v>215</v>
      </c>
      <c r="B7" s="20" t="s">
        <v>122</v>
      </c>
      <c r="C7" s="6"/>
      <c r="D7" s="6"/>
      <c r="E7" s="20" t="s">
        <v>204</v>
      </c>
      <c r="F7" s="6"/>
      <c r="G7" s="6"/>
      <c r="H7" s="6"/>
      <c r="I7" s="6"/>
      <c r="J7" s="6"/>
      <c r="K7" s="6"/>
      <c r="L7" s="6"/>
      <c r="M7" s="6"/>
    </row>
    <row r="8" spans="1:15" s="12" customFormat="1" ht="11.25">
      <c r="A8" s="12" t="s">
        <v>542</v>
      </c>
      <c r="B8" s="4" t="s">
        <v>153</v>
      </c>
      <c r="C8" s="4" t="s">
        <v>234</v>
      </c>
      <c r="D8" s="4"/>
      <c r="E8" s="4" t="s">
        <v>153</v>
      </c>
      <c r="F8" s="4" t="s">
        <v>233</v>
      </c>
      <c r="G8" s="4"/>
      <c r="H8" s="4"/>
      <c r="I8" s="4"/>
      <c r="J8" s="4"/>
      <c r="K8" s="4"/>
      <c r="L8" s="4"/>
      <c r="M8" s="4"/>
    </row>
    <row r="9" spans="1:15" s="12" customFormat="1" ht="11.25">
      <c r="A9" s="24" t="s">
        <v>543</v>
      </c>
      <c r="B9" s="18" t="s">
        <v>101</v>
      </c>
      <c r="C9" s="20" t="s">
        <v>205</v>
      </c>
      <c r="D9" s="6"/>
      <c r="E9" s="19" t="s">
        <v>101</v>
      </c>
      <c r="F9" s="20" t="s">
        <v>206</v>
      </c>
      <c r="G9" s="6"/>
      <c r="H9" s="6"/>
      <c r="I9" s="6"/>
      <c r="J9" s="6"/>
      <c r="K9" s="6"/>
      <c r="L9" s="6"/>
      <c r="M9" s="6"/>
    </row>
    <row r="10" spans="1:15" s="12" customFormat="1" ht="11.25">
      <c r="A10" s="4" t="s">
        <v>544</v>
      </c>
      <c r="B10" s="4"/>
      <c r="C10" s="4" t="s">
        <v>218</v>
      </c>
      <c r="D10" s="4" t="s">
        <v>207</v>
      </c>
      <c r="E10" s="4"/>
      <c r="F10" s="4" t="s">
        <v>11</v>
      </c>
      <c r="G10" s="4"/>
      <c r="H10" s="2"/>
      <c r="I10" s="4"/>
      <c r="J10" s="4" t="s">
        <v>57</v>
      </c>
      <c r="K10" s="4"/>
      <c r="L10" s="4"/>
      <c r="M10" s="4"/>
    </row>
    <row r="11" spans="1:15" s="12" customFormat="1" ht="11.25">
      <c r="A11" s="18" t="s">
        <v>545</v>
      </c>
      <c r="B11" s="4"/>
      <c r="C11" s="18" t="s">
        <v>212</v>
      </c>
      <c r="D11" s="20" t="s">
        <v>209</v>
      </c>
      <c r="E11" s="5"/>
      <c r="F11" s="20" t="s">
        <v>210</v>
      </c>
      <c r="G11" s="6"/>
      <c r="H11" s="1"/>
      <c r="I11" s="6"/>
      <c r="J11" s="20" t="s">
        <v>58</v>
      </c>
      <c r="K11" s="6"/>
      <c r="L11" s="6"/>
      <c r="M11" s="6"/>
    </row>
    <row r="12" spans="1:15" s="12" customFormat="1" ht="11.25">
      <c r="A12" s="4"/>
      <c r="B12" s="4"/>
      <c r="C12" s="4"/>
      <c r="D12" s="4" t="s">
        <v>213</v>
      </c>
      <c r="E12" s="4"/>
      <c r="F12" s="4" t="s">
        <v>153</v>
      </c>
      <c r="G12" s="4" t="s">
        <v>154</v>
      </c>
      <c r="H12" s="4" t="s">
        <v>155</v>
      </c>
      <c r="I12" s="4" t="s">
        <v>119</v>
      </c>
      <c r="J12" s="4" t="s">
        <v>153</v>
      </c>
      <c r="K12" s="4" t="s">
        <v>154</v>
      </c>
      <c r="L12" s="4" t="s">
        <v>155</v>
      </c>
      <c r="M12" s="4" t="s">
        <v>119</v>
      </c>
    </row>
    <row r="13" spans="1:15" s="21" customFormat="1" ht="11.25">
      <c r="A13" s="6"/>
      <c r="B13" s="6"/>
      <c r="C13" s="6"/>
      <c r="D13" s="20" t="s">
        <v>144</v>
      </c>
      <c r="E13" s="6"/>
      <c r="F13" s="20" t="s">
        <v>101</v>
      </c>
      <c r="G13" s="20" t="s">
        <v>154</v>
      </c>
      <c r="H13" s="20" t="s">
        <v>59</v>
      </c>
      <c r="I13" s="20" t="s">
        <v>120</v>
      </c>
      <c r="J13" s="20" t="s">
        <v>101</v>
      </c>
      <c r="K13" s="20" t="s">
        <v>154</v>
      </c>
      <c r="L13" s="20" t="s">
        <v>59</v>
      </c>
      <c r="M13" s="20" t="s">
        <v>120</v>
      </c>
    </row>
    <row r="14" spans="1:15" s="21" customFormat="1" ht="11.25">
      <c r="B14" s="391"/>
      <c r="C14" s="391"/>
      <c r="E14" s="391"/>
      <c r="F14" s="391"/>
      <c r="G14" s="391"/>
      <c r="H14" s="391"/>
      <c r="I14" s="391"/>
      <c r="J14" s="391"/>
      <c r="K14" s="391"/>
      <c r="L14" s="391"/>
      <c r="M14" s="391"/>
    </row>
    <row r="15" spans="1:15" s="12" customFormat="1" ht="10.9" customHeight="1">
      <c r="A15" s="9" t="s">
        <v>232</v>
      </c>
      <c r="B15" s="111">
        <v>2794</v>
      </c>
      <c r="C15" s="120">
        <v>292</v>
      </c>
      <c r="D15" s="111">
        <v>2502</v>
      </c>
      <c r="E15" s="79">
        <v>3446</v>
      </c>
      <c r="F15" s="79">
        <v>319</v>
      </c>
      <c r="G15" s="79">
        <v>241</v>
      </c>
      <c r="H15" s="79">
        <v>78</v>
      </c>
      <c r="I15" s="389" t="s">
        <v>142</v>
      </c>
      <c r="J15" s="389">
        <v>3127</v>
      </c>
      <c r="K15" s="79">
        <v>1968</v>
      </c>
      <c r="L15" s="79">
        <v>1149</v>
      </c>
      <c r="M15" s="79">
        <v>10</v>
      </c>
      <c r="O15" s="16"/>
    </row>
    <row r="16" spans="1:15" s="114" customFormat="1" ht="10.9" customHeight="1">
      <c r="A16" s="9"/>
      <c r="B16" s="111"/>
      <c r="C16" s="120"/>
      <c r="D16" s="111"/>
      <c r="E16" s="30"/>
      <c r="F16" s="30"/>
      <c r="G16" s="30"/>
      <c r="H16" s="30"/>
      <c r="I16" s="30"/>
      <c r="J16" s="30"/>
      <c r="K16" s="30"/>
      <c r="L16" s="30"/>
      <c r="M16" s="30"/>
      <c r="O16" s="16"/>
    </row>
    <row r="17" spans="1:21" ht="10.9" customHeight="1">
      <c r="A17" s="2" t="s">
        <v>198</v>
      </c>
      <c r="B17" s="31">
        <v>147</v>
      </c>
      <c r="C17" s="31">
        <v>17</v>
      </c>
      <c r="D17" s="31">
        <v>130</v>
      </c>
      <c r="E17" s="52">
        <v>182</v>
      </c>
      <c r="F17" s="31">
        <v>20</v>
      </c>
      <c r="G17" s="31">
        <v>15</v>
      </c>
      <c r="H17" s="31">
        <v>5</v>
      </c>
      <c r="I17" s="65" t="s">
        <v>142</v>
      </c>
      <c r="J17" s="65">
        <v>162</v>
      </c>
      <c r="K17" s="31">
        <v>89</v>
      </c>
      <c r="L17" s="31">
        <v>72</v>
      </c>
      <c r="M17" s="31">
        <v>1</v>
      </c>
      <c r="O17" s="16"/>
    </row>
    <row r="18" spans="1:21" ht="10.9" customHeight="1">
      <c r="A18" s="2" t="s">
        <v>199</v>
      </c>
      <c r="B18" s="109">
        <v>163</v>
      </c>
      <c r="C18" s="52">
        <v>23</v>
      </c>
      <c r="D18" s="109">
        <v>140</v>
      </c>
      <c r="E18" s="52">
        <v>212</v>
      </c>
      <c r="F18" s="31">
        <v>25</v>
      </c>
      <c r="G18" s="31">
        <v>16</v>
      </c>
      <c r="H18" s="31">
        <v>9</v>
      </c>
      <c r="I18" s="65" t="s">
        <v>142</v>
      </c>
      <c r="J18" s="65">
        <v>187</v>
      </c>
      <c r="K18" s="31">
        <v>100</v>
      </c>
      <c r="L18" s="31">
        <v>86</v>
      </c>
      <c r="M18" s="31">
        <v>1</v>
      </c>
      <c r="O18" s="16"/>
    </row>
    <row r="19" spans="1:21" ht="10.9" customHeight="1">
      <c r="A19" s="2" t="s">
        <v>200</v>
      </c>
      <c r="B19" s="109">
        <v>148</v>
      </c>
      <c r="C19" s="52">
        <v>16</v>
      </c>
      <c r="D19" s="109">
        <v>132</v>
      </c>
      <c r="E19" s="52">
        <v>177</v>
      </c>
      <c r="F19" s="31">
        <v>18</v>
      </c>
      <c r="G19" s="31">
        <v>8</v>
      </c>
      <c r="H19" s="31">
        <v>10</v>
      </c>
      <c r="I19" s="65" t="s">
        <v>142</v>
      </c>
      <c r="J19" s="65">
        <v>159</v>
      </c>
      <c r="K19" s="31">
        <v>88</v>
      </c>
      <c r="L19" s="31">
        <v>70</v>
      </c>
      <c r="M19" s="31">
        <v>1</v>
      </c>
      <c r="O19" s="16"/>
    </row>
    <row r="20" spans="1:21" ht="10.9" customHeight="1">
      <c r="A20" s="2"/>
      <c r="B20" s="109"/>
      <c r="C20" s="52"/>
      <c r="D20" s="109"/>
      <c r="E20" s="52"/>
      <c r="F20" s="52"/>
      <c r="G20" s="52"/>
      <c r="H20" s="52"/>
      <c r="I20" s="65"/>
      <c r="J20" s="31"/>
      <c r="K20" s="52"/>
      <c r="L20" s="52"/>
      <c r="M20" s="52"/>
      <c r="N20" s="52"/>
      <c r="O20" s="16"/>
      <c r="P20" s="52"/>
      <c r="Q20" s="52"/>
      <c r="R20" s="52"/>
      <c r="T20" s="52"/>
      <c r="U20" s="52"/>
    </row>
    <row r="21" spans="1:21" ht="10.9" customHeight="1">
      <c r="A21" s="2" t="s">
        <v>201</v>
      </c>
      <c r="B21" s="109">
        <v>208</v>
      </c>
      <c r="C21" s="52">
        <v>16</v>
      </c>
      <c r="D21" s="109">
        <v>192</v>
      </c>
      <c r="E21" s="52">
        <v>251</v>
      </c>
      <c r="F21" s="31">
        <v>17</v>
      </c>
      <c r="G21" s="31">
        <v>14</v>
      </c>
      <c r="H21" s="31">
        <v>3</v>
      </c>
      <c r="I21" s="65" t="s">
        <v>142</v>
      </c>
      <c r="J21" s="65">
        <v>234</v>
      </c>
      <c r="K21" s="31">
        <v>158</v>
      </c>
      <c r="L21" s="31">
        <v>74</v>
      </c>
      <c r="M21" s="31">
        <v>2</v>
      </c>
      <c r="O21" s="16"/>
    </row>
    <row r="22" spans="1:21" ht="10.9" customHeight="1">
      <c r="A22" s="2" t="s">
        <v>202</v>
      </c>
      <c r="B22" s="109">
        <v>266</v>
      </c>
      <c r="C22" s="52">
        <v>26</v>
      </c>
      <c r="D22" s="109">
        <v>240</v>
      </c>
      <c r="E22" s="52">
        <v>334</v>
      </c>
      <c r="F22" s="31">
        <v>29</v>
      </c>
      <c r="G22" s="31">
        <v>24</v>
      </c>
      <c r="H22" s="31">
        <v>5</v>
      </c>
      <c r="I22" s="65" t="s">
        <v>142</v>
      </c>
      <c r="J22" s="65">
        <v>305</v>
      </c>
      <c r="K22" s="31">
        <v>202</v>
      </c>
      <c r="L22" s="31">
        <v>103</v>
      </c>
      <c r="M22" s="65" t="s">
        <v>142</v>
      </c>
      <c r="O22" s="16"/>
    </row>
    <row r="23" spans="1:21" ht="10.9" customHeight="1">
      <c r="A23" s="2" t="s">
        <v>191</v>
      </c>
      <c r="B23" s="109">
        <v>338</v>
      </c>
      <c r="C23" s="52">
        <v>37</v>
      </c>
      <c r="D23" s="109">
        <v>301</v>
      </c>
      <c r="E23" s="52">
        <v>422</v>
      </c>
      <c r="F23" s="31">
        <v>42</v>
      </c>
      <c r="G23" s="31">
        <v>31</v>
      </c>
      <c r="H23" s="31">
        <v>11</v>
      </c>
      <c r="I23" s="65" t="s">
        <v>142</v>
      </c>
      <c r="J23" s="65">
        <v>380</v>
      </c>
      <c r="K23" s="31">
        <v>247</v>
      </c>
      <c r="L23" s="31">
        <v>133</v>
      </c>
      <c r="M23" s="65" t="s">
        <v>142</v>
      </c>
      <c r="O23" s="16"/>
    </row>
    <row r="24" spans="1:21" ht="10.9" customHeight="1">
      <c r="A24" s="2"/>
      <c r="B24" s="109"/>
      <c r="C24" s="52"/>
      <c r="D24" s="109"/>
      <c r="E24" s="52"/>
      <c r="F24" s="52"/>
      <c r="G24" s="52"/>
      <c r="H24" s="52"/>
      <c r="I24" s="65"/>
      <c r="J24" s="31"/>
      <c r="K24" s="52"/>
      <c r="L24" s="52"/>
      <c r="M24" s="52"/>
      <c r="O24" s="16"/>
    </row>
    <row r="25" spans="1:21" ht="10.9" customHeight="1">
      <c r="A25" s="2" t="s">
        <v>192</v>
      </c>
      <c r="B25" s="109">
        <v>310</v>
      </c>
      <c r="C25" s="52">
        <v>36</v>
      </c>
      <c r="D25" s="109">
        <v>274</v>
      </c>
      <c r="E25" s="52">
        <v>384</v>
      </c>
      <c r="F25" s="31">
        <v>41</v>
      </c>
      <c r="G25" s="31">
        <v>32</v>
      </c>
      <c r="H25" s="31">
        <v>9</v>
      </c>
      <c r="I25" s="65" t="s">
        <v>142</v>
      </c>
      <c r="J25" s="65">
        <v>343</v>
      </c>
      <c r="K25" s="31">
        <v>214</v>
      </c>
      <c r="L25" s="31">
        <v>128</v>
      </c>
      <c r="M25" s="31">
        <v>1</v>
      </c>
      <c r="O25" s="16"/>
    </row>
    <row r="26" spans="1:21" ht="10.9" customHeight="1">
      <c r="A26" s="2" t="s">
        <v>193</v>
      </c>
      <c r="B26" s="109">
        <v>270</v>
      </c>
      <c r="C26" s="52">
        <v>27</v>
      </c>
      <c r="D26" s="109">
        <v>243</v>
      </c>
      <c r="E26" s="52">
        <v>335</v>
      </c>
      <c r="F26" s="31">
        <v>27</v>
      </c>
      <c r="G26" s="31">
        <v>22</v>
      </c>
      <c r="H26" s="31">
        <v>5</v>
      </c>
      <c r="I26" s="65" t="s">
        <v>142</v>
      </c>
      <c r="J26" s="65">
        <v>308</v>
      </c>
      <c r="K26" s="31">
        <v>194</v>
      </c>
      <c r="L26" s="31">
        <v>112</v>
      </c>
      <c r="M26" s="31">
        <v>2</v>
      </c>
      <c r="O26" s="16"/>
    </row>
    <row r="27" spans="1:21" ht="10.9" customHeight="1">
      <c r="A27" s="2" t="s">
        <v>194</v>
      </c>
      <c r="B27" s="109">
        <v>270</v>
      </c>
      <c r="C27" s="52">
        <v>29</v>
      </c>
      <c r="D27" s="109">
        <v>241</v>
      </c>
      <c r="E27" s="52">
        <v>329</v>
      </c>
      <c r="F27" s="31">
        <v>30</v>
      </c>
      <c r="G27" s="31">
        <v>24</v>
      </c>
      <c r="H27" s="31">
        <v>6</v>
      </c>
      <c r="I27" s="65" t="s">
        <v>142</v>
      </c>
      <c r="J27" s="65">
        <v>299</v>
      </c>
      <c r="K27" s="31">
        <v>205</v>
      </c>
      <c r="L27" s="31">
        <v>94</v>
      </c>
      <c r="M27" s="65" t="s">
        <v>142</v>
      </c>
      <c r="O27" s="16"/>
    </row>
    <row r="28" spans="1:21" ht="10.9" customHeight="1">
      <c r="A28" s="2"/>
      <c r="B28" s="109"/>
      <c r="C28" s="52"/>
      <c r="D28" s="109"/>
      <c r="E28" s="52"/>
      <c r="F28" s="31"/>
      <c r="G28" s="31"/>
      <c r="H28" s="31"/>
      <c r="I28" s="65"/>
      <c r="J28" s="31"/>
      <c r="K28" s="31"/>
      <c r="L28" s="31"/>
      <c r="M28" s="31"/>
      <c r="O28" s="16"/>
    </row>
    <row r="29" spans="1:21" ht="10.9" customHeight="1">
      <c r="A29" s="2" t="s">
        <v>195</v>
      </c>
      <c r="B29" s="109">
        <v>239</v>
      </c>
      <c r="C29" s="52">
        <v>25</v>
      </c>
      <c r="D29" s="109">
        <v>214</v>
      </c>
      <c r="E29" s="52">
        <v>296</v>
      </c>
      <c r="F29" s="31">
        <v>25</v>
      </c>
      <c r="G29" s="31">
        <v>21</v>
      </c>
      <c r="H29" s="31">
        <v>4</v>
      </c>
      <c r="I29" s="65" t="s">
        <v>142</v>
      </c>
      <c r="J29" s="65">
        <v>271</v>
      </c>
      <c r="K29" s="31">
        <v>177</v>
      </c>
      <c r="L29" s="31">
        <v>93</v>
      </c>
      <c r="M29" s="31">
        <v>1</v>
      </c>
      <c r="O29" s="16"/>
    </row>
    <row r="30" spans="1:21" ht="10.9" customHeight="1">
      <c r="A30" s="2" t="s">
        <v>196</v>
      </c>
      <c r="B30" s="109">
        <v>215</v>
      </c>
      <c r="C30" s="52">
        <v>16</v>
      </c>
      <c r="D30" s="109">
        <v>199</v>
      </c>
      <c r="E30" s="52">
        <v>266</v>
      </c>
      <c r="F30" s="31">
        <v>17</v>
      </c>
      <c r="G30" s="31">
        <v>15</v>
      </c>
      <c r="H30" s="31">
        <v>2</v>
      </c>
      <c r="I30" s="65" t="s">
        <v>142</v>
      </c>
      <c r="J30" s="65">
        <v>249</v>
      </c>
      <c r="K30" s="31">
        <v>160</v>
      </c>
      <c r="L30" s="31">
        <v>89</v>
      </c>
      <c r="M30" s="65" t="s">
        <v>142</v>
      </c>
      <c r="O30" s="16"/>
    </row>
    <row r="31" spans="1:21" ht="10.9" customHeight="1">
      <c r="A31" s="1" t="s">
        <v>197</v>
      </c>
      <c r="B31" s="75">
        <v>220</v>
      </c>
      <c r="C31" s="17">
        <v>24</v>
      </c>
      <c r="D31" s="75">
        <v>196</v>
      </c>
      <c r="E31" s="17">
        <v>258</v>
      </c>
      <c r="F31" s="33">
        <v>28</v>
      </c>
      <c r="G31" s="33">
        <v>19</v>
      </c>
      <c r="H31" s="33">
        <v>9</v>
      </c>
      <c r="I31" s="75" t="s">
        <v>142</v>
      </c>
      <c r="J31" s="75">
        <v>230</v>
      </c>
      <c r="K31" s="33">
        <v>134</v>
      </c>
      <c r="L31" s="33">
        <v>95</v>
      </c>
      <c r="M31" s="33">
        <v>1</v>
      </c>
      <c r="O31" s="16"/>
    </row>
    <row r="32" spans="1:21" ht="10.9" customHeight="1">
      <c r="A32" s="23"/>
      <c r="B32" s="109"/>
      <c r="C32" s="52"/>
      <c r="D32" s="109"/>
      <c r="E32" s="54"/>
      <c r="F32" s="54"/>
      <c r="G32" s="54"/>
      <c r="H32" s="54"/>
      <c r="I32" s="54"/>
      <c r="J32" s="54"/>
      <c r="K32" s="54"/>
      <c r="L32" s="54"/>
      <c r="M32" s="54"/>
      <c r="O32" s="16"/>
    </row>
    <row r="33" spans="1:15" s="12" customFormat="1" ht="10.9" customHeight="1">
      <c r="A33" s="9" t="s">
        <v>232</v>
      </c>
      <c r="B33" s="111">
        <v>2794</v>
      </c>
      <c r="C33" s="120">
        <v>292</v>
      </c>
      <c r="D33" s="111">
        <v>2502</v>
      </c>
      <c r="E33" s="79">
        <v>3446</v>
      </c>
      <c r="F33" s="79">
        <v>319</v>
      </c>
      <c r="G33" s="79">
        <v>241</v>
      </c>
      <c r="H33" s="79">
        <v>78</v>
      </c>
      <c r="I33" s="65" t="s">
        <v>142</v>
      </c>
      <c r="J33" s="79">
        <v>3127</v>
      </c>
      <c r="K33" s="79">
        <v>1968</v>
      </c>
      <c r="L33" s="79">
        <v>1149</v>
      </c>
      <c r="M33" s="79">
        <v>10</v>
      </c>
      <c r="O33" s="16"/>
    </row>
    <row r="34" spans="1:15" ht="10.9" customHeight="1">
      <c r="B34" s="109"/>
      <c r="C34" s="109"/>
      <c r="D34" s="109"/>
      <c r="E34" s="22"/>
      <c r="F34" s="22"/>
      <c r="G34" s="22"/>
      <c r="H34" s="22"/>
      <c r="I34" s="22"/>
      <c r="J34" s="22"/>
      <c r="K34" s="22"/>
      <c r="L34" s="22"/>
      <c r="M34" s="22"/>
      <c r="O34" s="16"/>
    </row>
    <row r="35" spans="1:15" ht="10.9" customHeight="1">
      <c r="A35" s="2" t="s">
        <v>433</v>
      </c>
      <c r="B35" s="65">
        <v>360</v>
      </c>
      <c r="C35" s="54">
        <v>31</v>
      </c>
      <c r="D35" s="65">
        <v>329</v>
      </c>
      <c r="E35" s="181">
        <v>434</v>
      </c>
      <c r="F35" s="181">
        <v>34</v>
      </c>
      <c r="G35" s="181">
        <v>27</v>
      </c>
      <c r="H35" s="181">
        <v>7</v>
      </c>
      <c r="I35" s="65" t="s">
        <v>142</v>
      </c>
      <c r="J35" s="181">
        <v>400</v>
      </c>
      <c r="K35" s="181">
        <v>230</v>
      </c>
      <c r="L35" s="181">
        <v>169</v>
      </c>
      <c r="M35" s="181">
        <v>1</v>
      </c>
      <c r="O35" s="16"/>
    </row>
    <row r="36" spans="1:15" ht="10.9" customHeight="1">
      <c r="A36" s="2" t="s">
        <v>434</v>
      </c>
      <c r="B36" s="65">
        <v>401</v>
      </c>
      <c r="C36" s="54">
        <v>38</v>
      </c>
      <c r="D36" s="65">
        <v>363</v>
      </c>
      <c r="E36" s="181">
        <v>489</v>
      </c>
      <c r="F36" s="181">
        <v>43</v>
      </c>
      <c r="G36" s="181">
        <v>29</v>
      </c>
      <c r="H36" s="181">
        <v>14</v>
      </c>
      <c r="I36" s="65" t="s">
        <v>142</v>
      </c>
      <c r="J36" s="181">
        <v>446</v>
      </c>
      <c r="K36" s="181">
        <v>279</v>
      </c>
      <c r="L36" s="181">
        <v>167</v>
      </c>
      <c r="M36" s="65" t="s">
        <v>142</v>
      </c>
      <c r="O36" s="16"/>
    </row>
    <row r="37" spans="1:15" ht="10.9" customHeight="1">
      <c r="A37" s="2" t="s">
        <v>435</v>
      </c>
      <c r="B37" s="22">
        <v>394</v>
      </c>
      <c r="C37" s="22">
        <v>37</v>
      </c>
      <c r="D37" s="22">
        <v>357</v>
      </c>
      <c r="E37" s="181">
        <v>455</v>
      </c>
      <c r="F37" s="181">
        <v>40</v>
      </c>
      <c r="G37" s="181">
        <v>30</v>
      </c>
      <c r="H37" s="181">
        <v>10</v>
      </c>
      <c r="I37" s="65" t="s">
        <v>142</v>
      </c>
      <c r="J37" s="181">
        <v>415</v>
      </c>
      <c r="K37" s="181">
        <v>265</v>
      </c>
      <c r="L37" s="181">
        <v>149</v>
      </c>
      <c r="M37" s="181">
        <v>1</v>
      </c>
      <c r="O37" s="16"/>
    </row>
    <row r="38" spans="1:15" ht="10.9" customHeight="1">
      <c r="A38" s="2" t="s">
        <v>436</v>
      </c>
      <c r="B38" s="22">
        <v>398</v>
      </c>
      <c r="C38" s="22">
        <v>42</v>
      </c>
      <c r="D38" s="22">
        <v>356</v>
      </c>
      <c r="E38" s="181">
        <v>467</v>
      </c>
      <c r="F38" s="181">
        <v>45</v>
      </c>
      <c r="G38" s="181">
        <v>38</v>
      </c>
      <c r="H38" s="181">
        <v>7</v>
      </c>
      <c r="I38" s="65" t="s">
        <v>142</v>
      </c>
      <c r="J38" s="181">
        <v>422</v>
      </c>
      <c r="K38" s="181">
        <v>255</v>
      </c>
      <c r="L38" s="181">
        <v>163</v>
      </c>
      <c r="M38" s="181">
        <v>4</v>
      </c>
      <c r="O38" s="16"/>
    </row>
    <row r="39" spans="1:15" ht="10.9" customHeight="1">
      <c r="A39" s="2" t="s">
        <v>437</v>
      </c>
      <c r="B39" s="52">
        <v>475</v>
      </c>
      <c r="C39" s="52">
        <v>49</v>
      </c>
      <c r="D39" s="52">
        <v>426</v>
      </c>
      <c r="E39" s="181">
        <v>587</v>
      </c>
      <c r="F39" s="181">
        <v>57</v>
      </c>
      <c r="G39" s="181">
        <v>36</v>
      </c>
      <c r="H39" s="181">
        <v>21</v>
      </c>
      <c r="I39" s="65" t="s">
        <v>142</v>
      </c>
      <c r="J39" s="181">
        <v>530</v>
      </c>
      <c r="K39" s="181">
        <v>325</v>
      </c>
      <c r="L39" s="181">
        <v>205</v>
      </c>
      <c r="M39" s="65" t="s">
        <v>142</v>
      </c>
      <c r="O39" s="16"/>
    </row>
    <row r="40" spans="1:15" ht="10.9" customHeight="1">
      <c r="A40" s="2" t="s">
        <v>438</v>
      </c>
      <c r="B40" s="52">
        <v>413</v>
      </c>
      <c r="C40" s="52">
        <v>51</v>
      </c>
      <c r="D40" s="52">
        <v>362</v>
      </c>
      <c r="E40" s="181">
        <v>534</v>
      </c>
      <c r="F40" s="181">
        <v>54</v>
      </c>
      <c r="G40" s="181">
        <v>48</v>
      </c>
      <c r="H40" s="181">
        <v>6</v>
      </c>
      <c r="I40" s="65" t="s">
        <v>142</v>
      </c>
      <c r="J40" s="181">
        <v>480</v>
      </c>
      <c r="K40" s="181">
        <v>338</v>
      </c>
      <c r="L40" s="181">
        <v>139</v>
      </c>
      <c r="M40" s="181">
        <v>3</v>
      </c>
      <c r="O40" s="16"/>
    </row>
    <row r="41" spans="1:15" ht="10.9" customHeight="1">
      <c r="A41" s="1" t="s">
        <v>439</v>
      </c>
      <c r="B41" s="17">
        <v>353</v>
      </c>
      <c r="C41" s="17">
        <v>44</v>
      </c>
      <c r="D41" s="17">
        <v>309</v>
      </c>
      <c r="E41" s="187">
        <v>480</v>
      </c>
      <c r="F41" s="187">
        <v>46</v>
      </c>
      <c r="G41" s="187">
        <v>33</v>
      </c>
      <c r="H41" s="187">
        <v>13</v>
      </c>
      <c r="I41" s="75" t="s">
        <v>142</v>
      </c>
      <c r="J41" s="187">
        <v>434</v>
      </c>
      <c r="K41" s="187">
        <v>276</v>
      </c>
      <c r="L41" s="187">
        <v>157</v>
      </c>
      <c r="M41" s="187">
        <v>1</v>
      </c>
      <c r="O41" s="16"/>
    </row>
    <row r="42" spans="1:15" ht="10.9" customHeight="1">
      <c r="A42" s="23"/>
      <c r="B42" s="52"/>
      <c r="C42" s="52"/>
      <c r="D42" s="52"/>
      <c r="E42" s="390"/>
      <c r="F42" s="390"/>
      <c r="G42" s="390"/>
      <c r="H42" s="390"/>
      <c r="I42" s="390"/>
      <c r="J42" s="390"/>
      <c r="K42" s="390"/>
      <c r="L42" s="390"/>
      <c r="M42" s="390"/>
      <c r="O42" s="16"/>
    </row>
    <row r="43" spans="1:15" ht="10.9" customHeight="1">
      <c r="A43" s="9" t="s">
        <v>232</v>
      </c>
      <c r="B43" s="111">
        <v>2794</v>
      </c>
      <c r="C43" s="120">
        <v>292</v>
      </c>
      <c r="D43" s="111">
        <v>2502</v>
      </c>
      <c r="E43" s="16">
        <v>3446</v>
      </c>
      <c r="F43" s="16">
        <v>319</v>
      </c>
      <c r="G43" s="16">
        <v>241</v>
      </c>
      <c r="H43" s="16">
        <v>78</v>
      </c>
      <c r="I43" s="389" t="s">
        <v>142</v>
      </c>
      <c r="J43" s="16">
        <v>3127</v>
      </c>
      <c r="K43" s="16">
        <v>1968</v>
      </c>
      <c r="L43" s="16">
        <v>1149</v>
      </c>
      <c r="M43" s="16">
        <v>10</v>
      </c>
      <c r="O43" s="16"/>
    </row>
    <row r="44" spans="1:15" ht="10.9" customHeight="1">
      <c r="B44" s="52"/>
      <c r="C44" s="52"/>
      <c r="D44" s="52"/>
      <c r="E44" s="52"/>
      <c r="F44" s="52"/>
      <c r="G44" s="52"/>
      <c r="H44" s="52"/>
      <c r="I44" s="52"/>
      <c r="J44" s="52"/>
      <c r="K44" s="52"/>
      <c r="L44" s="52"/>
      <c r="M44" s="52"/>
      <c r="O44" s="16"/>
    </row>
    <row r="45" spans="1:15" ht="10.9" customHeight="1">
      <c r="A45" s="2" t="s">
        <v>252</v>
      </c>
      <c r="B45" s="54">
        <v>119</v>
      </c>
      <c r="C45" s="54">
        <v>20</v>
      </c>
      <c r="D45" s="54">
        <v>99</v>
      </c>
      <c r="E45" s="181">
        <v>167</v>
      </c>
      <c r="F45" s="181">
        <v>21</v>
      </c>
      <c r="G45" s="181">
        <v>19</v>
      </c>
      <c r="H45" s="181">
        <v>2</v>
      </c>
      <c r="I45" s="65" t="s">
        <v>142</v>
      </c>
      <c r="J45" s="181">
        <v>146</v>
      </c>
      <c r="K45" s="181">
        <v>109</v>
      </c>
      <c r="L45" s="181">
        <v>37</v>
      </c>
      <c r="M45" s="65" t="s">
        <v>142</v>
      </c>
      <c r="O45" s="16"/>
    </row>
    <row r="46" spans="1:15" ht="10.9" customHeight="1">
      <c r="A46" s="122" t="s">
        <v>253</v>
      </c>
      <c r="B46" s="54">
        <v>104</v>
      </c>
      <c r="C46" s="54">
        <v>13</v>
      </c>
      <c r="D46" s="54">
        <v>91</v>
      </c>
      <c r="E46" s="181">
        <v>150</v>
      </c>
      <c r="F46" s="181">
        <v>17</v>
      </c>
      <c r="G46" s="181">
        <v>17</v>
      </c>
      <c r="H46" s="65" t="s">
        <v>142</v>
      </c>
      <c r="I46" s="65" t="s">
        <v>142</v>
      </c>
      <c r="J46" s="181">
        <v>133</v>
      </c>
      <c r="K46" s="181">
        <v>103</v>
      </c>
      <c r="L46" s="181">
        <v>28</v>
      </c>
      <c r="M46" s="31">
        <v>2</v>
      </c>
      <c r="O46" s="16"/>
    </row>
    <row r="47" spans="1:15" ht="10.9" customHeight="1">
      <c r="A47" s="122" t="s">
        <v>254</v>
      </c>
      <c r="B47" s="54">
        <v>75</v>
      </c>
      <c r="C47" s="54">
        <v>9</v>
      </c>
      <c r="D47" s="54">
        <v>66</v>
      </c>
      <c r="E47" s="181">
        <v>87</v>
      </c>
      <c r="F47" s="181">
        <v>10</v>
      </c>
      <c r="G47" s="181">
        <v>9</v>
      </c>
      <c r="H47" s="181">
        <v>1</v>
      </c>
      <c r="I47" s="65" t="s">
        <v>142</v>
      </c>
      <c r="J47" s="181">
        <v>77</v>
      </c>
      <c r="K47" s="181">
        <v>62</v>
      </c>
      <c r="L47" s="181">
        <v>15</v>
      </c>
      <c r="M47" s="65" t="s">
        <v>142</v>
      </c>
      <c r="O47" s="16"/>
    </row>
    <row r="48" spans="1:15" ht="10.9" customHeight="1">
      <c r="A48" s="122" t="s">
        <v>255</v>
      </c>
      <c r="B48" s="52">
        <v>196</v>
      </c>
      <c r="C48" s="52">
        <v>14</v>
      </c>
      <c r="D48" s="52">
        <v>182</v>
      </c>
      <c r="E48" s="181">
        <v>229</v>
      </c>
      <c r="F48" s="181">
        <v>16</v>
      </c>
      <c r="G48" s="181">
        <v>12</v>
      </c>
      <c r="H48" s="181">
        <v>4</v>
      </c>
      <c r="I48" s="65" t="s">
        <v>142</v>
      </c>
      <c r="J48" s="181">
        <v>213</v>
      </c>
      <c r="K48" s="181">
        <v>143</v>
      </c>
      <c r="L48" s="181">
        <v>70</v>
      </c>
      <c r="M48" s="65" t="s">
        <v>142</v>
      </c>
      <c r="O48" s="16"/>
    </row>
    <row r="49" spans="1:19" ht="10.9" customHeight="1">
      <c r="A49" s="122" t="s">
        <v>256</v>
      </c>
      <c r="B49" s="52">
        <v>212</v>
      </c>
      <c r="C49" s="52">
        <v>20</v>
      </c>
      <c r="D49" s="52">
        <v>192</v>
      </c>
      <c r="E49" s="181">
        <v>244</v>
      </c>
      <c r="F49" s="181">
        <v>21</v>
      </c>
      <c r="G49" s="181">
        <v>15</v>
      </c>
      <c r="H49" s="181">
        <v>6</v>
      </c>
      <c r="I49" s="65" t="s">
        <v>142</v>
      </c>
      <c r="J49" s="181">
        <v>223</v>
      </c>
      <c r="K49" s="181">
        <v>125</v>
      </c>
      <c r="L49" s="181">
        <v>97</v>
      </c>
      <c r="M49" s="181">
        <v>1</v>
      </c>
      <c r="O49" s="16"/>
    </row>
    <row r="50" spans="1:19" ht="10.9" customHeight="1">
      <c r="A50" s="122" t="s">
        <v>257</v>
      </c>
      <c r="B50" s="52">
        <v>251</v>
      </c>
      <c r="C50" s="52">
        <v>30</v>
      </c>
      <c r="D50" s="52">
        <v>221</v>
      </c>
      <c r="E50" s="181">
        <v>316</v>
      </c>
      <c r="F50" s="181">
        <v>31</v>
      </c>
      <c r="G50" s="181">
        <v>18</v>
      </c>
      <c r="H50" s="181">
        <v>13</v>
      </c>
      <c r="I50" s="65" t="s">
        <v>142</v>
      </c>
      <c r="J50" s="181">
        <v>285</v>
      </c>
      <c r="K50" s="181">
        <v>154</v>
      </c>
      <c r="L50" s="181">
        <v>131</v>
      </c>
      <c r="M50" s="65" t="s">
        <v>142</v>
      </c>
      <c r="O50" s="16"/>
    </row>
    <row r="51" spans="1:19" ht="10.9" customHeight="1">
      <c r="A51" s="122"/>
      <c r="B51" s="52"/>
      <c r="C51" s="52"/>
      <c r="D51" s="52"/>
      <c r="O51" s="16"/>
    </row>
    <row r="52" spans="1:19" ht="10.9" customHeight="1">
      <c r="A52" s="122" t="s">
        <v>258</v>
      </c>
      <c r="B52" s="52">
        <v>330</v>
      </c>
      <c r="C52" s="52">
        <v>34</v>
      </c>
      <c r="D52" s="52">
        <v>296</v>
      </c>
      <c r="E52" s="52">
        <v>404</v>
      </c>
      <c r="F52" s="52">
        <v>35</v>
      </c>
      <c r="G52" s="52">
        <v>20</v>
      </c>
      <c r="H52" s="52">
        <v>15</v>
      </c>
      <c r="I52" s="65" t="s">
        <v>142</v>
      </c>
      <c r="J52" s="52">
        <v>369</v>
      </c>
      <c r="K52" s="52">
        <v>200</v>
      </c>
      <c r="L52" s="52">
        <v>167</v>
      </c>
      <c r="M52" s="52">
        <v>2</v>
      </c>
      <c r="O52" s="16"/>
    </row>
    <row r="53" spans="1:19" ht="10.9" customHeight="1">
      <c r="A53" s="2" t="s">
        <v>259</v>
      </c>
      <c r="B53" s="52">
        <v>392</v>
      </c>
      <c r="C53" s="52">
        <v>30</v>
      </c>
      <c r="D53" s="52">
        <v>362</v>
      </c>
      <c r="E53" s="181">
        <v>486</v>
      </c>
      <c r="F53" s="181">
        <v>35</v>
      </c>
      <c r="G53" s="181">
        <v>26</v>
      </c>
      <c r="H53" s="181">
        <v>9</v>
      </c>
      <c r="I53" s="65" t="s">
        <v>142</v>
      </c>
      <c r="J53" s="181">
        <v>451</v>
      </c>
      <c r="K53" s="181">
        <v>264</v>
      </c>
      <c r="L53" s="181">
        <v>186</v>
      </c>
      <c r="M53" s="181">
        <v>1</v>
      </c>
      <c r="O53" s="16"/>
    </row>
    <row r="54" spans="1:19" ht="10.9" customHeight="1">
      <c r="A54" s="2" t="s">
        <v>260</v>
      </c>
      <c r="B54" s="52">
        <v>458</v>
      </c>
      <c r="C54" s="52">
        <v>45</v>
      </c>
      <c r="D54" s="52">
        <v>413</v>
      </c>
      <c r="E54" s="181">
        <v>539</v>
      </c>
      <c r="F54" s="181">
        <v>47</v>
      </c>
      <c r="G54" s="181">
        <v>37</v>
      </c>
      <c r="H54" s="181">
        <v>10</v>
      </c>
      <c r="I54" s="65" t="s">
        <v>142</v>
      </c>
      <c r="J54" s="181">
        <v>492</v>
      </c>
      <c r="K54" s="181">
        <v>291</v>
      </c>
      <c r="L54" s="181">
        <v>199</v>
      </c>
      <c r="M54" s="181">
        <v>2</v>
      </c>
      <c r="O54" s="16"/>
    </row>
    <row r="55" spans="1:19" ht="10.9" customHeight="1">
      <c r="A55" s="2" t="s">
        <v>261</v>
      </c>
      <c r="B55" s="52">
        <v>255</v>
      </c>
      <c r="C55" s="52">
        <v>29</v>
      </c>
      <c r="D55" s="52">
        <v>226</v>
      </c>
      <c r="E55" s="181">
        <v>314</v>
      </c>
      <c r="F55" s="181">
        <v>32</v>
      </c>
      <c r="G55" s="181">
        <v>26</v>
      </c>
      <c r="H55" s="181">
        <v>6</v>
      </c>
      <c r="I55" s="65" t="s">
        <v>142</v>
      </c>
      <c r="J55" s="181">
        <v>282</v>
      </c>
      <c r="K55" s="181">
        <v>185</v>
      </c>
      <c r="L55" s="181">
        <v>97</v>
      </c>
      <c r="M55" s="65" t="s">
        <v>142</v>
      </c>
      <c r="O55" s="16"/>
    </row>
    <row r="56" spans="1:19" ht="10.9" customHeight="1">
      <c r="A56" s="2" t="s">
        <v>262</v>
      </c>
      <c r="B56" s="52">
        <v>196</v>
      </c>
      <c r="C56" s="52">
        <v>18</v>
      </c>
      <c r="D56" s="52">
        <v>178</v>
      </c>
      <c r="E56" s="181">
        <v>248</v>
      </c>
      <c r="F56" s="181">
        <v>19</v>
      </c>
      <c r="G56" s="181">
        <v>16</v>
      </c>
      <c r="H56" s="181">
        <v>3</v>
      </c>
      <c r="I56" s="65" t="s">
        <v>142</v>
      </c>
      <c r="J56" s="181">
        <v>229</v>
      </c>
      <c r="K56" s="181">
        <v>166</v>
      </c>
      <c r="L56" s="181">
        <v>62</v>
      </c>
      <c r="M56" s="181">
        <v>1</v>
      </c>
      <c r="O56" s="16"/>
    </row>
    <row r="57" spans="1:19" ht="10.9" customHeight="1">
      <c r="A57" s="2" t="s">
        <v>263</v>
      </c>
      <c r="B57" s="52">
        <v>159</v>
      </c>
      <c r="C57" s="52">
        <v>24</v>
      </c>
      <c r="D57" s="52">
        <v>135</v>
      </c>
      <c r="E57" s="181">
        <v>212</v>
      </c>
      <c r="F57" s="181">
        <v>29</v>
      </c>
      <c r="G57" s="181">
        <v>20</v>
      </c>
      <c r="H57" s="181">
        <v>9</v>
      </c>
      <c r="I57" s="65" t="s">
        <v>142</v>
      </c>
      <c r="J57" s="181">
        <v>183</v>
      </c>
      <c r="K57" s="181">
        <v>137</v>
      </c>
      <c r="L57" s="181">
        <v>45</v>
      </c>
      <c r="M57" s="65">
        <v>1</v>
      </c>
      <c r="O57" s="16"/>
    </row>
    <row r="58" spans="1:19" ht="10.9" customHeight="1">
      <c r="A58" s="1" t="s">
        <v>264</v>
      </c>
      <c r="B58" s="17">
        <v>47</v>
      </c>
      <c r="C58" s="17">
        <v>6</v>
      </c>
      <c r="D58" s="17">
        <v>41</v>
      </c>
      <c r="E58" s="187">
        <v>50</v>
      </c>
      <c r="F58" s="187">
        <v>6</v>
      </c>
      <c r="G58" s="187">
        <v>6</v>
      </c>
      <c r="H58" s="75" t="s">
        <v>142</v>
      </c>
      <c r="I58" s="75" t="s">
        <v>142</v>
      </c>
      <c r="J58" s="187">
        <v>44</v>
      </c>
      <c r="K58" s="187">
        <v>29</v>
      </c>
      <c r="L58" s="187">
        <v>15</v>
      </c>
      <c r="M58" s="75" t="s">
        <v>142</v>
      </c>
      <c r="O58" s="16"/>
    </row>
    <row r="59" spans="1:19" ht="10.9" customHeight="1">
      <c r="A59" s="2"/>
      <c r="O59" s="16"/>
      <c r="P59"/>
      <c r="S59" s="13"/>
    </row>
    <row r="60" spans="1:19" s="110" customFormat="1" ht="10.9" customHeight="1">
      <c r="A60" s="32"/>
      <c r="B60" s="80"/>
      <c r="C60" s="80"/>
      <c r="D60" s="80"/>
      <c r="E60" s="80"/>
      <c r="F60" s="80"/>
      <c r="G60" s="80"/>
      <c r="H60" s="80"/>
      <c r="I60" s="80"/>
      <c r="J60" s="80"/>
      <c r="O60" s="16"/>
    </row>
    <row r="61" spans="1:19" s="110" customFormat="1" ht="11.25">
      <c r="A61" s="32"/>
      <c r="B61" s="80"/>
      <c r="C61" s="80"/>
      <c r="D61" s="80"/>
      <c r="E61" s="80"/>
      <c r="F61" s="80"/>
      <c r="G61" s="80"/>
      <c r="H61" s="80"/>
      <c r="I61" s="80"/>
      <c r="J61" s="80"/>
      <c r="O61" s="16"/>
    </row>
    <row r="62" spans="1:19" s="110" customFormat="1" ht="11.25">
      <c r="B62" s="80"/>
      <c r="C62" s="80"/>
      <c r="D62" s="80"/>
      <c r="E62" s="80"/>
      <c r="F62" s="80"/>
      <c r="G62" s="80"/>
      <c r="H62" s="80"/>
      <c r="I62" s="80"/>
      <c r="J62" s="80"/>
      <c r="O62" s="16"/>
    </row>
    <row r="63" spans="1:19" s="110" customFormat="1" ht="11.25">
      <c r="O63" s="16"/>
    </row>
    <row r="64" spans="1:19">
      <c r="O64" s="16"/>
    </row>
    <row r="65" spans="2:4">
      <c r="B65" s="80"/>
      <c r="C65" s="80"/>
      <c r="D65" s="80"/>
    </row>
    <row r="66" spans="2:4">
      <c r="B66" s="80"/>
      <c r="C66" s="80"/>
      <c r="D66" s="80"/>
    </row>
    <row r="67" spans="2:4">
      <c r="B67" s="80"/>
      <c r="C67" s="80"/>
      <c r="D67" s="80"/>
    </row>
    <row r="68" spans="2:4">
      <c r="B68" s="110"/>
      <c r="C68" s="110"/>
      <c r="D68" s="110"/>
    </row>
  </sheetData>
  <pageMargins left="0.74803149606299213" right="0.74803149606299213" top="0.98425196850393704" bottom="0.98425196850393704" header="0.51181102362204722" footer="0.51181102362204722"/>
  <pageSetup paperSize="9" orientation="landscape" r:id="rId1"/>
  <headerFooter alignWithMargins="0"/>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sheetPr codeName="Blad5"/>
  <dimension ref="A1:Q169"/>
  <sheetViews>
    <sheetView zoomScaleNormal="100" workbookViewId="0">
      <pane ySplit="13" topLeftCell="A29" activePane="bottomLeft" state="frozen"/>
      <selection pane="bottomLeft" activeCell="A29" sqref="A29:M29"/>
    </sheetView>
  </sheetViews>
  <sheetFormatPr defaultColWidth="9.140625" defaultRowHeight="11.25" customHeight="1"/>
  <cols>
    <col min="1" max="1" width="22" style="13" customWidth="1"/>
    <col min="2" max="2" width="6.85546875" style="13" customWidth="1"/>
    <col min="3" max="3" width="11.42578125" style="13" customWidth="1"/>
    <col min="4" max="4" width="14" style="13" customWidth="1"/>
    <col min="5" max="12" width="6.85546875" style="13" customWidth="1"/>
    <col min="13" max="13" width="8.7109375" style="13" customWidth="1"/>
    <col min="14" max="16384" width="9.140625" style="13"/>
  </cols>
  <sheetData>
    <row r="1" spans="1:14" ht="11.25" customHeight="1">
      <c r="A1" s="4" t="s">
        <v>378</v>
      </c>
      <c r="B1" s="16"/>
      <c r="C1" s="12"/>
      <c r="D1" s="12"/>
      <c r="E1" s="12"/>
      <c r="F1" s="12"/>
      <c r="G1" s="12"/>
      <c r="H1" s="12"/>
      <c r="I1" s="12"/>
      <c r="J1" s="12"/>
      <c r="K1" s="12"/>
      <c r="L1" s="12"/>
      <c r="M1" s="12"/>
    </row>
    <row r="2" spans="1:14" ht="11.25" customHeight="1">
      <c r="A2" s="4" t="s">
        <v>664</v>
      </c>
      <c r="B2" s="16"/>
      <c r="C2" s="12"/>
      <c r="D2" s="12"/>
      <c r="E2" s="12"/>
      <c r="F2" s="12"/>
      <c r="G2" s="12"/>
      <c r="H2" s="12"/>
      <c r="I2" s="12"/>
      <c r="J2" s="12"/>
      <c r="K2" s="12"/>
      <c r="L2" s="12"/>
      <c r="M2" s="12"/>
    </row>
    <row r="3" spans="1:14" s="110" customFormat="1" ht="11.25" customHeight="1">
      <c r="A3" s="245" t="s">
        <v>432</v>
      </c>
      <c r="B3" s="113"/>
      <c r="C3" s="114"/>
      <c r="D3" s="114"/>
      <c r="E3" s="114"/>
      <c r="F3" s="114"/>
      <c r="G3" s="114"/>
      <c r="H3" s="114"/>
      <c r="I3" s="114"/>
      <c r="J3" s="114"/>
      <c r="K3" s="114"/>
      <c r="L3" s="114"/>
      <c r="M3" s="114"/>
    </row>
    <row r="4" spans="1:14" s="110" customFormat="1" ht="11.25" customHeight="1">
      <c r="A4" s="198" t="s">
        <v>665</v>
      </c>
      <c r="B4" s="196"/>
      <c r="C4" s="200"/>
      <c r="D4" s="200"/>
      <c r="E4" s="200"/>
      <c r="F4" s="200"/>
      <c r="G4" s="200"/>
      <c r="H4" s="200"/>
      <c r="I4" s="200"/>
      <c r="J4" s="200"/>
      <c r="K4" s="200"/>
      <c r="L4" s="200"/>
      <c r="M4" s="200"/>
    </row>
    <row r="5" spans="1:14" ht="11.25" customHeight="1">
      <c r="A5" s="28"/>
      <c r="B5" s="17"/>
      <c r="C5" s="14"/>
      <c r="D5" s="14"/>
      <c r="E5" s="14"/>
      <c r="F5" s="14"/>
      <c r="G5" s="14"/>
      <c r="H5" s="14"/>
      <c r="I5" s="14"/>
      <c r="J5" s="14"/>
      <c r="K5" s="14"/>
      <c r="L5" s="14"/>
      <c r="M5" s="14"/>
    </row>
    <row r="6" spans="1:14" ht="11.25" customHeight="1">
      <c r="A6" s="4" t="s">
        <v>67</v>
      </c>
      <c r="B6" s="4" t="s">
        <v>121</v>
      </c>
      <c r="C6" s="4"/>
      <c r="D6" s="4"/>
      <c r="E6" s="4" t="s">
        <v>203</v>
      </c>
      <c r="F6" s="4"/>
      <c r="G6" s="4"/>
      <c r="H6" s="4"/>
      <c r="I6" s="4"/>
      <c r="J6" s="4"/>
      <c r="K6" s="4"/>
      <c r="L6" s="4"/>
      <c r="M6" s="4"/>
    </row>
    <row r="7" spans="1:14" ht="11.25" customHeight="1">
      <c r="A7" s="18" t="s">
        <v>68</v>
      </c>
      <c r="B7" s="20" t="s">
        <v>122</v>
      </c>
      <c r="C7" s="6"/>
      <c r="D7" s="6"/>
      <c r="E7" s="20" t="s">
        <v>204</v>
      </c>
      <c r="F7" s="6"/>
      <c r="G7" s="6"/>
      <c r="H7" s="6"/>
      <c r="I7" s="6"/>
      <c r="J7" s="6"/>
      <c r="K7" s="6"/>
      <c r="L7" s="6"/>
      <c r="M7" s="6"/>
    </row>
    <row r="8" spans="1:14" ht="11.25" customHeight="1">
      <c r="A8" s="12"/>
      <c r="B8" s="4" t="s">
        <v>153</v>
      </c>
      <c r="C8" s="4" t="s">
        <v>234</v>
      </c>
      <c r="D8" s="4"/>
      <c r="E8" s="4" t="s">
        <v>153</v>
      </c>
      <c r="F8" s="4" t="s">
        <v>233</v>
      </c>
      <c r="G8" s="4"/>
      <c r="H8" s="4"/>
      <c r="I8" s="4"/>
      <c r="J8" s="4"/>
      <c r="K8" s="4"/>
      <c r="L8" s="4"/>
      <c r="M8" s="4"/>
    </row>
    <row r="9" spans="1:14" ht="11.25" customHeight="1">
      <c r="A9" s="12"/>
      <c r="B9" s="18" t="s">
        <v>101</v>
      </c>
      <c r="C9" s="20" t="s">
        <v>205</v>
      </c>
      <c r="D9" s="6"/>
      <c r="E9" s="19" t="s">
        <v>101</v>
      </c>
      <c r="F9" s="20" t="s">
        <v>206</v>
      </c>
      <c r="G9" s="6"/>
      <c r="H9" s="6"/>
      <c r="I9" s="6"/>
      <c r="J9" s="6"/>
      <c r="K9" s="6"/>
      <c r="L9" s="6"/>
      <c r="M9" s="6"/>
    </row>
    <row r="10" spans="1:14" ht="11.25" customHeight="1">
      <c r="A10" s="4"/>
      <c r="B10" s="4"/>
      <c r="C10" s="4" t="s">
        <v>218</v>
      </c>
      <c r="D10" s="4" t="s">
        <v>207</v>
      </c>
      <c r="E10" s="4"/>
      <c r="F10" s="4" t="s">
        <v>11</v>
      </c>
      <c r="G10" s="4"/>
      <c r="H10" s="2"/>
      <c r="I10" s="4"/>
      <c r="J10" s="4" t="s">
        <v>57</v>
      </c>
      <c r="K10" s="4"/>
      <c r="L10" s="4"/>
      <c r="M10" s="4"/>
    </row>
    <row r="11" spans="1:14" ht="11.25" customHeight="1">
      <c r="A11" s="4"/>
      <c r="B11" s="4"/>
      <c r="C11" s="18" t="s">
        <v>212</v>
      </c>
      <c r="D11" s="20" t="s">
        <v>209</v>
      </c>
      <c r="E11" s="5"/>
      <c r="F11" s="20" t="s">
        <v>210</v>
      </c>
      <c r="G11" s="6"/>
      <c r="H11" s="1"/>
      <c r="I11" s="6"/>
      <c r="J11" s="20" t="s">
        <v>58</v>
      </c>
      <c r="K11" s="6"/>
      <c r="L11" s="6"/>
      <c r="M11" s="6"/>
    </row>
    <row r="12" spans="1:14" ht="11.25" customHeight="1">
      <c r="A12" s="4"/>
      <c r="B12" s="4"/>
      <c r="C12" s="4"/>
      <c r="D12" s="4" t="s">
        <v>213</v>
      </c>
      <c r="E12" s="4"/>
      <c r="F12" s="4" t="s">
        <v>153</v>
      </c>
      <c r="G12" s="4" t="s">
        <v>154</v>
      </c>
      <c r="H12" s="4" t="s">
        <v>155</v>
      </c>
      <c r="I12" s="4" t="s">
        <v>119</v>
      </c>
      <c r="J12" s="4" t="s">
        <v>153</v>
      </c>
      <c r="K12" s="4" t="s">
        <v>154</v>
      </c>
      <c r="L12" s="4" t="s">
        <v>155</v>
      </c>
      <c r="M12" s="4" t="s">
        <v>119</v>
      </c>
    </row>
    <row r="13" spans="1:14" ht="11.25" customHeight="1">
      <c r="A13" s="6"/>
      <c r="B13" s="6"/>
      <c r="C13" s="6"/>
      <c r="D13" s="20" t="s">
        <v>144</v>
      </c>
      <c r="E13" s="6"/>
      <c r="F13" s="20" t="s">
        <v>101</v>
      </c>
      <c r="G13" s="20" t="s">
        <v>154</v>
      </c>
      <c r="H13" s="20" t="s">
        <v>59</v>
      </c>
      <c r="I13" s="20" t="s">
        <v>120</v>
      </c>
      <c r="J13" s="20" t="s">
        <v>101</v>
      </c>
      <c r="K13" s="20" t="s">
        <v>154</v>
      </c>
      <c r="L13" s="20" t="s">
        <v>59</v>
      </c>
      <c r="M13" s="20" t="s">
        <v>120</v>
      </c>
    </row>
    <row r="14" spans="1:14" ht="11.25" customHeight="1">
      <c r="M14" s="59"/>
    </row>
    <row r="15" spans="1:14" ht="11.25" customHeight="1">
      <c r="A15" s="4" t="s">
        <v>232</v>
      </c>
      <c r="B15" s="111">
        <v>2794</v>
      </c>
      <c r="C15" s="120">
        <v>292</v>
      </c>
      <c r="D15" s="111">
        <v>2502</v>
      </c>
      <c r="E15" s="79">
        <v>3446</v>
      </c>
      <c r="F15" s="79">
        <v>319</v>
      </c>
      <c r="G15" s="79">
        <v>241</v>
      </c>
      <c r="H15" s="79">
        <v>78</v>
      </c>
      <c r="I15" s="65" t="s">
        <v>142</v>
      </c>
      <c r="J15" s="79">
        <v>3127</v>
      </c>
      <c r="K15" s="79">
        <v>1968</v>
      </c>
      <c r="L15" s="79">
        <v>1149</v>
      </c>
      <c r="M15" s="79">
        <v>10</v>
      </c>
      <c r="N15" s="52"/>
    </row>
    <row r="16" spans="1:14" ht="11.25" customHeight="1">
      <c r="A16" s="4"/>
      <c r="B16" s="74"/>
      <c r="C16" s="74"/>
      <c r="D16" s="74"/>
      <c r="N16" s="52"/>
    </row>
    <row r="17" spans="1:14" ht="11.25" customHeight="1">
      <c r="A17" s="12" t="s">
        <v>321</v>
      </c>
      <c r="B17" s="30"/>
      <c r="C17" s="30"/>
      <c r="D17" s="30"/>
      <c r="E17" s="30"/>
      <c r="F17" s="30"/>
      <c r="G17" s="30"/>
      <c r="H17" s="30"/>
      <c r="I17" s="30"/>
      <c r="J17" s="30"/>
      <c r="K17" s="30"/>
      <c r="L17" s="30"/>
      <c r="M17" s="30"/>
      <c r="N17" s="52"/>
    </row>
    <row r="18" spans="1:14" ht="11.25" customHeight="1">
      <c r="A18" s="2" t="s">
        <v>372</v>
      </c>
      <c r="B18" s="31">
        <v>1207</v>
      </c>
      <c r="C18" s="31">
        <v>77</v>
      </c>
      <c r="D18" s="31">
        <v>1130</v>
      </c>
      <c r="E18" s="65">
        <v>1361</v>
      </c>
      <c r="F18" s="65">
        <v>80</v>
      </c>
      <c r="G18" s="65">
        <v>56</v>
      </c>
      <c r="H18" s="65">
        <v>24</v>
      </c>
      <c r="I18" s="65" t="s">
        <v>142</v>
      </c>
      <c r="J18" s="65">
        <v>1281</v>
      </c>
      <c r="K18" s="65">
        <v>798</v>
      </c>
      <c r="L18" s="65">
        <v>483</v>
      </c>
      <c r="M18" s="65" t="s">
        <v>142</v>
      </c>
      <c r="N18" s="52"/>
    </row>
    <row r="19" spans="1:14" ht="11.25" customHeight="1">
      <c r="A19" s="23" t="s">
        <v>373</v>
      </c>
      <c r="B19" s="31">
        <v>1463</v>
      </c>
      <c r="C19" s="31">
        <v>206</v>
      </c>
      <c r="D19" s="31">
        <v>1257</v>
      </c>
      <c r="E19" s="31">
        <v>1949</v>
      </c>
      <c r="F19" s="31">
        <v>230</v>
      </c>
      <c r="G19" s="31">
        <v>177</v>
      </c>
      <c r="H19" s="31">
        <v>53</v>
      </c>
      <c r="I19" s="31" t="s">
        <v>142</v>
      </c>
      <c r="J19" s="31">
        <v>1719</v>
      </c>
      <c r="K19" s="31">
        <v>1093</v>
      </c>
      <c r="L19" s="31">
        <v>617</v>
      </c>
      <c r="M19" s="31">
        <v>9</v>
      </c>
      <c r="N19" s="52"/>
    </row>
    <row r="20" spans="1:14" ht="11.25" customHeight="1">
      <c r="A20" s="1" t="s">
        <v>73</v>
      </c>
      <c r="B20" s="33">
        <v>124</v>
      </c>
      <c r="C20" s="33">
        <v>9</v>
      </c>
      <c r="D20" s="33">
        <v>115</v>
      </c>
      <c r="E20" s="33">
        <v>136</v>
      </c>
      <c r="F20" s="33">
        <v>9</v>
      </c>
      <c r="G20" s="33">
        <v>8</v>
      </c>
      <c r="H20" s="33">
        <v>1</v>
      </c>
      <c r="I20" s="75" t="s">
        <v>142</v>
      </c>
      <c r="J20" s="33">
        <v>127</v>
      </c>
      <c r="K20" s="33">
        <v>77</v>
      </c>
      <c r="L20" s="33">
        <v>49</v>
      </c>
      <c r="M20" s="33">
        <v>1</v>
      </c>
      <c r="N20" s="52"/>
    </row>
    <row r="21" spans="1:14" ht="11.25" customHeight="1">
      <c r="A21" s="4"/>
      <c r="B21" s="30"/>
      <c r="C21" s="30"/>
      <c r="D21" s="30"/>
      <c r="E21" s="30"/>
      <c r="F21" s="30"/>
      <c r="G21" s="30"/>
      <c r="H21" s="30"/>
      <c r="I21" s="30"/>
      <c r="J21" s="30"/>
      <c r="K21" s="30"/>
      <c r="L21" s="30"/>
      <c r="M21" s="30"/>
      <c r="N21" s="52"/>
    </row>
    <row r="22" spans="1:14" ht="11.25" customHeight="1">
      <c r="A22" s="4" t="s">
        <v>23</v>
      </c>
      <c r="B22" s="325"/>
      <c r="C22" s="325"/>
      <c r="D22" s="325"/>
      <c r="E22" s="325"/>
      <c r="F22" s="325"/>
      <c r="G22" s="325"/>
      <c r="H22" s="325"/>
      <c r="I22" s="325"/>
      <c r="J22" s="325"/>
      <c r="K22" s="325"/>
      <c r="L22" s="325"/>
      <c r="M22" s="325"/>
      <c r="N22" s="52"/>
    </row>
    <row r="23" spans="1:14" ht="11.25" customHeight="1">
      <c r="A23" s="2" t="s">
        <v>84</v>
      </c>
      <c r="B23" s="31">
        <v>224</v>
      </c>
      <c r="C23" s="31">
        <v>19</v>
      </c>
      <c r="D23" s="31">
        <v>205</v>
      </c>
      <c r="E23" s="31">
        <v>283</v>
      </c>
      <c r="F23" s="31">
        <v>20</v>
      </c>
      <c r="G23" s="31">
        <v>15</v>
      </c>
      <c r="H23" s="31">
        <v>5</v>
      </c>
      <c r="I23" s="65" t="s">
        <v>142</v>
      </c>
      <c r="J23" s="31">
        <v>263</v>
      </c>
      <c r="K23" s="31">
        <v>162</v>
      </c>
      <c r="L23" s="31">
        <v>95</v>
      </c>
      <c r="M23" s="31">
        <v>6</v>
      </c>
      <c r="N23" s="52"/>
    </row>
    <row r="24" spans="1:14" ht="11.25" customHeight="1">
      <c r="A24" s="2" t="s">
        <v>85</v>
      </c>
      <c r="B24" s="31">
        <v>102</v>
      </c>
      <c r="C24" s="31">
        <v>11</v>
      </c>
      <c r="D24" s="31">
        <v>91</v>
      </c>
      <c r="E24" s="31">
        <v>142</v>
      </c>
      <c r="F24" s="31">
        <v>11</v>
      </c>
      <c r="G24" s="31">
        <v>8</v>
      </c>
      <c r="H24" s="31">
        <v>3</v>
      </c>
      <c r="I24" s="65" t="s">
        <v>142</v>
      </c>
      <c r="J24" s="31">
        <v>131</v>
      </c>
      <c r="K24" s="31">
        <v>80</v>
      </c>
      <c r="L24" s="31">
        <v>51</v>
      </c>
      <c r="M24" s="31" t="s">
        <v>142</v>
      </c>
      <c r="N24" s="52"/>
    </row>
    <row r="25" spans="1:14" ht="11.25" customHeight="1">
      <c r="A25" s="2" t="s">
        <v>86</v>
      </c>
      <c r="B25" s="31">
        <v>1563</v>
      </c>
      <c r="C25" s="31">
        <v>193</v>
      </c>
      <c r="D25" s="31">
        <v>1370</v>
      </c>
      <c r="E25" s="31">
        <v>2039</v>
      </c>
      <c r="F25" s="31">
        <v>216</v>
      </c>
      <c r="G25" s="31">
        <v>171</v>
      </c>
      <c r="H25" s="31">
        <v>45</v>
      </c>
      <c r="I25" s="65" t="s">
        <v>142</v>
      </c>
      <c r="J25" s="31">
        <v>1823</v>
      </c>
      <c r="K25" s="31">
        <v>1177</v>
      </c>
      <c r="L25" s="31">
        <v>642</v>
      </c>
      <c r="M25" s="31">
        <v>4</v>
      </c>
      <c r="N25" s="52"/>
    </row>
    <row r="26" spans="1:14" ht="11.25" customHeight="1">
      <c r="A26" s="2" t="s">
        <v>87</v>
      </c>
      <c r="B26" s="31">
        <v>582</v>
      </c>
      <c r="C26" s="31">
        <v>48</v>
      </c>
      <c r="D26" s="31">
        <v>534</v>
      </c>
      <c r="E26" s="31">
        <v>632</v>
      </c>
      <c r="F26" s="31">
        <v>48</v>
      </c>
      <c r="G26" s="31">
        <v>33</v>
      </c>
      <c r="H26" s="31">
        <v>15</v>
      </c>
      <c r="I26" s="65" t="s">
        <v>142</v>
      </c>
      <c r="J26" s="31">
        <v>584</v>
      </c>
      <c r="K26" s="31">
        <v>356</v>
      </c>
      <c r="L26" s="31">
        <v>228</v>
      </c>
      <c r="M26" s="65" t="s">
        <v>142</v>
      </c>
      <c r="N26" s="52"/>
    </row>
    <row r="27" spans="1:14" s="110" customFormat="1" ht="11.25" customHeight="1">
      <c r="A27" s="32" t="s">
        <v>88</v>
      </c>
      <c r="B27" s="31">
        <v>30</v>
      </c>
      <c r="C27" s="31">
        <v>5</v>
      </c>
      <c r="D27" s="31">
        <v>25</v>
      </c>
      <c r="E27" s="31">
        <v>35</v>
      </c>
      <c r="F27" s="31">
        <v>7</v>
      </c>
      <c r="G27" s="31">
        <v>4</v>
      </c>
      <c r="H27" s="31">
        <v>3</v>
      </c>
      <c r="I27" s="65" t="s">
        <v>142</v>
      </c>
      <c r="J27" s="31">
        <v>28</v>
      </c>
      <c r="K27" s="31">
        <v>21</v>
      </c>
      <c r="L27" s="31">
        <v>7</v>
      </c>
      <c r="M27" s="65" t="s">
        <v>142</v>
      </c>
      <c r="N27" s="52"/>
    </row>
    <row r="28" spans="1:14" s="110" customFormat="1" ht="11.25" customHeight="1">
      <c r="A28" s="32" t="s">
        <v>89</v>
      </c>
      <c r="B28" s="31">
        <v>104</v>
      </c>
      <c r="C28" s="31">
        <v>9</v>
      </c>
      <c r="D28" s="31">
        <v>95</v>
      </c>
      <c r="E28" s="31">
        <v>110</v>
      </c>
      <c r="F28" s="31">
        <v>9</v>
      </c>
      <c r="G28" s="31">
        <v>3</v>
      </c>
      <c r="H28" s="65">
        <v>6</v>
      </c>
      <c r="I28" s="65" t="s">
        <v>142</v>
      </c>
      <c r="J28" s="31">
        <v>101</v>
      </c>
      <c r="K28" s="31">
        <v>58</v>
      </c>
      <c r="L28" s="31">
        <v>43</v>
      </c>
      <c r="M28" s="31" t="s">
        <v>142</v>
      </c>
      <c r="N28" s="52"/>
    </row>
    <row r="29" spans="1:14" s="110" customFormat="1" ht="11.25" customHeight="1">
      <c r="A29" s="1" t="s">
        <v>73</v>
      </c>
      <c r="B29" s="33">
        <v>189</v>
      </c>
      <c r="C29" s="33">
        <v>7</v>
      </c>
      <c r="D29" s="33">
        <v>182</v>
      </c>
      <c r="E29" s="33">
        <v>205</v>
      </c>
      <c r="F29" s="33">
        <v>8</v>
      </c>
      <c r="G29" s="33">
        <v>7</v>
      </c>
      <c r="H29" s="33">
        <v>1</v>
      </c>
      <c r="I29" s="75" t="s">
        <v>142</v>
      </c>
      <c r="J29" s="33">
        <v>197</v>
      </c>
      <c r="K29" s="33">
        <v>114</v>
      </c>
      <c r="L29" s="33">
        <v>83</v>
      </c>
      <c r="M29" s="33" t="s">
        <v>142</v>
      </c>
      <c r="N29" s="52"/>
    </row>
    <row r="30" spans="1:14" s="110" customFormat="1" ht="11.25" customHeight="1">
      <c r="A30" s="32"/>
      <c r="B30" s="31"/>
      <c r="C30" s="31"/>
      <c r="D30" s="31"/>
      <c r="E30" s="31"/>
      <c r="F30" s="31"/>
      <c r="G30" s="31"/>
      <c r="H30" s="31"/>
      <c r="I30" s="31"/>
      <c r="J30" s="31"/>
      <c r="K30" s="31"/>
      <c r="L30" s="31"/>
      <c r="M30" s="31"/>
      <c r="N30" s="52"/>
    </row>
    <row r="31" spans="1:14" s="12" customFormat="1" ht="11.25" customHeight="1">
      <c r="A31" s="4" t="s">
        <v>22</v>
      </c>
      <c r="B31" s="325"/>
      <c r="C31" s="325"/>
      <c r="D31" s="325"/>
      <c r="E31" s="325"/>
      <c r="F31" s="325"/>
      <c r="G31" s="325"/>
      <c r="H31" s="325"/>
      <c r="I31" s="325"/>
      <c r="J31" s="325"/>
      <c r="K31" s="325"/>
      <c r="L31" s="325"/>
      <c r="M31" s="325"/>
      <c r="N31" s="52"/>
    </row>
    <row r="32" spans="1:14" s="110" customFormat="1" ht="11.25" customHeight="1">
      <c r="A32" s="32" t="s">
        <v>78</v>
      </c>
      <c r="B32" s="31">
        <v>38</v>
      </c>
      <c r="C32" s="65">
        <v>2</v>
      </c>
      <c r="D32" s="65">
        <v>36</v>
      </c>
      <c r="E32" s="31">
        <v>52</v>
      </c>
      <c r="F32" s="65">
        <v>3</v>
      </c>
      <c r="G32" s="65">
        <v>2</v>
      </c>
      <c r="H32" s="65">
        <v>1</v>
      </c>
      <c r="I32" s="65" t="s">
        <v>142</v>
      </c>
      <c r="J32" s="65">
        <v>49</v>
      </c>
      <c r="K32" s="65">
        <v>30</v>
      </c>
      <c r="L32" s="65">
        <v>18</v>
      </c>
      <c r="M32" s="31">
        <v>1</v>
      </c>
      <c r="N32" s="52"/>
    </row>
    <row r="33" spans="1:14" ht="11.25" customHeight="1">
      <c r="A33" s="2" t="s">
        <v>79</v>
      </c>
      <c r="B33" s="31">
        <v>124</v>
      </c>
      <c r="C33" s="80">
        <v>12</v>
      </c>
      <c r="D33" s="80">
        <v>112</v>
      </c>
      <c r="E33" s="31">
        <v>155</v>
      </c>
      <c r="F33" s="65">
        <v>12</v>
      </c>
      <c r="G33" s="65">
        <v>9</v>
      </c>
      <c r="H33" s="65">
        <v>3</v>
      </c>
      <c r="I33" s="65" t="s">
        <v>142</v>
      </c>
      <c r="J33" s="65">
        <v>143</v>
      </c>
      <c r="K33" s="65">
        <v>91</v>
      </c>
      <c r="L33" s="65">
        <v>49</v>
      </c>
      <c r="M33" s="65">
        <v>3</v>
      </c>
      <c r="N33" s="52"/>
    </row>
    <row r="34" spans="1:14" ht="11.25" customHeight="1">
      <c r="A34" s="2" t="s">
        <v>224</v>
      </c>
      <c r="B34" s="31">
        <v>72</v>
      </c>
      <c r="C34" s="80">
        <v>9</v>
      </c>
      <c r="D34" s="80">
        <v>63</v>
      </c>
      <c r="E34" s="31">
        <v>103</v>
      </c>
      <c r="F34" s="65">
        <v>9</v>
      </c>
      <c r="G34" s="65">
        <v>5</v>
      </c>
      <c r="H34" s="65">
        <v>4</v>
      </c>
      <c r="I34" s="65" t="s">
        <v>142</v>
      </c>
      <c r="J34" s="65">
        <v>94</v>
      </c>
      <c r="K34" s="65">
        <v>53</v>
      </c>
      <c r="L34" s="65">
        <v>39</v>
      </c>
      <c r="M34" s="65">
        <v>2</v>
      </c>
      <c r="N34" s="52"/>
    </row>
    <row r="35" spans="1:14" ht="11.25" customHeight="1">
      <c r="A35" s="2" t="s">
        <v>80</v>
      </c>
      <c r="B35" s="31">
        <v>294</v>
      </c>
      <c r="C35" s="80">
        <v>57</v>
      </c>
      <c r="D35" s="80">
        <v>237</v>
      </c>
      <c r="E35" s="31">
        <v>423</v>
      </c>
      <c r="F35" s="65">
        <v>67</v>
      </c>
      <c r="G35" s="65">
        <v>56</v>
      </c>
      <c r="H35" s="65">
        <v>11</v>
      </c>
      <c r="I35" s="65" t="s">
        <v>142</v>
      </c>
      <c r="J35" s="65">
        <v>356</v>
      </c>
      <c r="K35" s="65">
        <v>221</v>
      </c>
      <c r="L35" s="65">
        <v>135</v>
      </c>
      <c r="M35" s="65" t="s">
        <v>142</v>
      </c>
      <c r="N35" s="52"/>
    </row>
    <row r="36" spans="1:14" ht="11.25" customHeight="1">
      <c r="A36" s="2" t="s">
        <v>225</v>
      </c>
      <c r="B36" s="31">
        <v>170</v>
      </c>
      <c r="C36" s="80">
        <v>27</v>
      </c>
      <c r="D36" s="80">
        <v>143</v>
      </c>
      <c r="E36" s="31">
        <v>230</v>
      </c>
      <c r="F36" s="65">
        <v>29</v>
      </c>
      <c r="G36" s="65">
        <v>22</v>
      </c>
      <c r="H36" s="65">
        <v>7</v>
      </c>
      <c r="I36" s="65" t="s">
        <v>142</v>
      </c>
      <c r="J36" s="65">
        <v>201</v>
      </c>
      <c r="K36" s="65">
        <v>118</v>
      </c>
      <c r="L36" s="65">
        <v>83</v>
      </c>
      <c r="M36" s="65" t="s">
        <v>142</v>
      </c>
      <c r="N36" s="52"/>
    </row>
    <row r="37" spans="1:14" ht="11.25" customHeight="1">
      <c r="A37" s="2" t="s">
        <v>81</v>
      </c>
      <c r="B37" s="31">
        <v>582</v>
      </c>
      <c r="C37" s="80">
        <v>74</v>
      </c>
      <c r="D37" s="80">
        <v>508</v>
      </c>
      <c r="E37" s="31">
        <v>755</v>
      </c>
      <c r="F37" s="65">
        <v>81</v>
      </c>
      <c r="G37" s="65">
        <v>62</v>
      </c>
      <c r="H37" s="65">
        <v>19</v>
      </c>
      <c r="I37" s="65" t="s">
        <v>142</v>
      </c>
      <c r="J37" s="65">
        <v>674</v>
      </c>
      <c r="K37" s="65">
        <v>441</v>
      </c>
      <c r="L37" s="65">
        <v>230</v>
      </c>
      <c r="M37" s="65">
        <v>3</v>
      </c>
      <c r="N37" s="52"/>
    </row>
    <row r="38" spans="1:14" ht="11.25" customHeight="1">
      <c r="A38" s="2" t="s">
        <v>226</v>
      </c>
      <c r="B38" s="31">
        <v>37</v>
      </c>
      <c r="C38" s="80">
        <v>4</v>
      </c>
      <c r="D38" s="80">
        <v>33</v>
      </c>
      <c r="E38" s="31">
        <v>46</v>
      </c>
      <c r="F38" s="65">
        <v>4</v>
      </c>
      <c r="G38" s="65">
        <v>3</v>
      </c>
      <c r="H38" s="65">
        <v>1</v>
      </c>
      <c r="I38" s="65" t="s">
        <v>142</v>
      </c>
      <c r="J38" s="65">
        <v>42</v>
      </c>
      <c r="K38" s="65">
        <v>26</v>
      </c>
      <c r="L38" s="65">
        <v>16</v>
      </c>
      <c r="M38" s="65" t="s">
        <v>142</v>
      </c>
      <c r="N38" s="52"/>
    </row>
    <row r="39" spans="1:14" ht="11.25" customHeight="1">
      <c r="A39" s="2" t="s">
        <v>82</v>
      </c>
      <c r="B39" s="31">
        <v>750</v>
      </c>
      <c r="C39" s="80">
        <v>52</v>
      </c>
      <c r="D39" s="80">
        <v>698</v>
      </c>
      <c r="E39" s="31">
        <v>872</v>
      </c>
      <c r="F39" s="65">
        <v>52</v>
      </c>
      <c r="G39" s="65">
        <v>40</v>
      </c>
      <c r="H39" s="65">
        <v>12</v>
      </c>
      <c r="I39" s="65" t="s">
        <v>142</v>
      </c>
      <c r="J39" s="65">
        <v>820</v>
      </c>
      <c r="K39" s="65">
        <v>516</v>
      </c>
      <c r="L39" s="65">
        <v>304</v>
      </c>
      <c r="M39" s="65" t="s">
        <v>142</v>
      </c>
      <c r="N39" s="52"/>
    </row>
    <row r="40" spans="1:14" s="110" customFormat="1" ht="11.25" customHeight="1">
      <c r="A40" s="32" t="s">
        <v>227</v>
      </c>
      <c r="B40" s="31">
        <v>41</v>
      </c>
      <c r="C40" s="31">
        <v>1</v>
      </c>
      <c r="D40" s="80">
        <v>40</v>
      </c>
      <c r="E40" s="31">
        <v>43</v>
      </c>
      <c r="F40" s="31">
        <v>1</v>
      </c>
      <c r="G40" s="31">
        <v>1</v>
      </c>
      <c r="H40" s="65" t="s">
        <v>142</v>
      </c>
      <c r="I40" s="65" t="s">
        <v>142</v>
      </c>
      <c r="J40" s="65">
        <v>42</v>
      </c>
      <c r="K40" s="65">
        <v>25</v>
      </c>
      <c r="L40" s="65">
        <v>17</v>
      </c>
      <c r="M40" s="65" t="s">
        <v>142</v>
      </c>
      <c r="N40" s="52"/>
    </row>
    <row r="41" spans="1:14" s="110" customFormat="1" ht="11.25" customHeight="1">
      <c r="A41" s="32" t="s">
        <v>83</v>
      </c>
      <c r="B41" s="31">
        <v>99</v>
      </c>
      <c r="C41" s="80">
        <v>10</v>
      </c>
      <c r="D41" s="80">
        <v>89</v>
      </c>
      <c r="E41" s="31">
        <v>111</v>
      </c>
      <c r="F41" s="65">
        <v>10</v>
      </c>
      <c r="G41" s="65">
        <v>9</v>
      </c>
      <c r="H41" s="65">
        <v>1</v>
      </c>
      <c r="I41" s="65" t="s">
        <v>142</v>
      </c>
      <c r="J41" s="65">
        <v>101</v>
      </c>
      <c r="K41" s="65">
        <v>68</v>
      </c>
      <c r="L41" s="65">
        <v>33</v>
      </c>
      <c r="M41" s="65" t="s">
        <v>142</v>
      </c>
      <c r="N41" s="52"/>
    </row>
    <row r="42" spans="1:14" ht="11.25" customHeight="1">
      <c r="A42" s="1" t="s">
        <v>73</v>
      </c>
      <c r="B42" s="33">
        <v>587</v>
      </c>
      <c r="C42" s="33">
        <v>44</v>
      </c>
      <c r="D42" s="33">
        <v>543</v>
      </c>
      <c r="E42" s="33">
        <v>656</v>
      </c>
      <c r="F42" s="33">
        <v>51</v>
      </c>
      <c r="G42" s="33">
        <v>32</v>
      </c>
      <c r="H42" s="33">
        <v>19</v>
      </c>
      <c r="I42" s="75" t="s">
        <v>142</v>
      </c>
      <c r="J42" s="33">
        <v>605</v>
      </c>
      <c r="K42" s="33">
        <v>379</v>
      </c>
      <c r="L42" s="33">
        <v>225</v>
      </c>
      <c r="M42" s="33">
        <v>1</v>
      </c>
      <c r="N42" s="52"/>
    </row>
    <row r="43" spans="1:14">
      <c r="A43" s="2"/>
      <c r="B43" s="31"/>
      <c r="C43" s="31"/>
      <c r="D43" s="31"/>
      <c r="E43" s="31"/>
      <c r="F43" s="31"/>
      <c r="G43" s="31"/>
      <c r="H43" s="31"/>
      <c r="I43" s="31"/>
      <c r="J43" s="31"/>
      <c r="K43" s="31"/>
      <c r="L43" s="31"/>
      <c r="M43" s="31"/>
      <c r="N43" s="52"/>
    </row>
    <row r="44" spans="1:14" s="110" customFormat="1" ht="11.25" customHeight="1">
      <c r="A44" s="9" t="s">
        <v>143</v>
      </c>
      <c r="B44" s="325"/>
      <c r="C44" s="325"/>
      <c r="D44" s="325"/>
      <c r="E44" s="325"/>
      <c r="F44" s="325"/>
      <c r="G44" s="325"/>
      <c r="H44" s="325"/>
      <c r="I44" s="325"/>
      <c r="J44" s="325"/>
      <c r="K44" s="325"/>
      <c r="L44" s="325"/>
      <c r="M44" s="325"/>
      <c r="N44" s="52"/>
    </row>
    <row r="45" spans="1:14" ht="11.25" customHeight="1">
      <c r="A45" s="2" t="s">
        <v>90</v>
      </c>
      <c r="B45" s="31">
        <v>1847</v>
      </c>
      <c r="C45" s="31">
        <v>222</v>
      </c>
      <c r="D45" s="31">
        <v>1625</v>
      </c>
      <c r="E45" s="31">
        <v>2334</v>
      </c>
      <c r="F45" s="31">
        <v>244</v>
      </c>
      <c r="G45" s="31">
        <v>187</v>
      </c>
      <c r="H45" s="31">
        <v>57</v>
      </c>
      <c r="I45" s="65" t="s">
        <v>142</v>
      </c>
      <c r="J45" s="31">
        <v>2090</v>
      </c>
      <c r="K45" s="31">
        <v>1346</v>
      </c>
      <c r="L45" s="31">
        <v>735</v>
      </c>
      <c r="M45" s="31">
        <v>9</v>
      </c>
      <c r="N45" s="52"/>
    </row>
    <row r="46" spans="1:14" ht="11.25" customHeight="1">
      <c r="A46" s="2" t="s">
        <v>91</v>
      </c>
      <c r="B46" s="31">
        <v>699</v>
      </c>
      <c r="C46" s="31">
        <v>55</v>
      </c>
      <c r="D46" s="31">
        <v>644</v>
      </c>
      <c r="E46" s="31">
        <v>832</v>
      </c>
      <c r="F46" s="31">
        <v>57</v>
      </c>
      <c r="G46" s="31">
        <v>41</v>
      </c>
      <c r="H46" s="31">
        <v>16</v>
      </c>
      <c r="I46" s="65" t="s">
        <v>142</v>
      </c>
      <c r="J46" s="31">
        <v>775</v>
      </c>
      <c r="K46" s="31">
        <v>465</v>
      </c>
      <c r="L46" s="31">
        <v>310</v>
      </c>
      <c r="M46" s="31" t="s">
        <v>142</v>
      </c>
      <c r="N46" s="52"/>
    </row>
    <row r="47" spans="1:14" s="110" customFormat="1" ht="11.25" customHeight="1">
      <c r="A47" s="32" t="s">
        <v>92</v>
      </c>
      <c r="B47" s="31">
        <v>17</v>
      </c>
      <c r="C47" s="31"/>
      <c r="D47" s="31">
        <v>17</v>
      </c>
      <c r="E47" s="31">
        <v>25</v>
      </c>
      <c r="F47" s="31" t="s">
        <v>142</v>
      </c>
      <c r="G47" s="31" t="s">
        <v>142</v>
      </c>
      <c r="H47" s="65" t="s">
        <v>142</v>
      </c>
      <c r="I47" s="65" t="s">
        <v>142</v>
      </c>
      <c r="J47" s="31">
        <v>25</v>
      </c>
      <c r="K47" s="31">
        <v>13</v>
      </c>
      <c r="L47" s="31">
        <v>11</v>
      </c>
      <c r="M47" s="65">
        <v>1</v>
      </c>
      <c r="N47" s="52"/>
    </row>
    <row r="48" spans="1:14" ht="11.25" customHeight="1">
      <c r="A48" s="2" t="s">
        <v>93</v>
      </c>
      <c r="B48" s="31">
        <v>75</v>
      </c>
      <c r="C48" s="65">
        <v>4</v>
      </c>
      <c r="D48" s="31">
        <v>71</v>
      </c>
      <c r="E48" s="31">
        <v>91</v>
      </c>
      <c r="F48" s="65">
        <v>4</v>
      </c>
      <c r="G48" s="65">
        <v>4</v>
      </c>
      <c r="H48" s="65" t="s">
        <v>142</v>
      </c>
      <c r="I48" s="65" t="s">
        <v>142</v>
      </c>
      <c r="J48" s="31">
        <v>87</v>
      </c>
      <c r="K48" s="31">
        <v>61</v>
      </c>
      <c r="L48" s="31">
        <v>26</v>
      </c>
      <c r="M48" s="65" t="s">
        <v>142</v>
      </c>
      <c r="N48" s="52"/>
    </row>
    <row r="49" spans="1:17" s="110" customFormat="1" ht="11.25" customHeight="1">
      <c r="A49" s="107" t="s">
        <v>644</v>
      </c>
      <c r="B49" s="33">
        <v>156</v>
      </c>
      <c r="C49" s="33">
        <v>11</v>
      </c>
      <c r="D49" s="33">
        <v>145</v>
      </c>
      <c r="E49" s="33">
        <v>164</v>
      </c>
      <c r="F49" s="33">
        <v>14</v>
      </c>
      <c r="G49" s="33">
        <v>9</v>
      </c>
      <c r="H49" s="33">
        <v>5</v>
      </c>
      <c r="I49" s="75" t="s">
        <v>142</v>
      </c>
      <c r="J49" s="33">
        <v>150</v>
      </c>
      <c r="K49" s="33">
        <v>83</v>
      </c>
      <c r="L49" s="33">
        <v>67</v>
      </c>
      <c r="M49" s="75">
        <v>0</v>
      </c>
      <c r="N49" s="52"/>
    </row>
    <row r="50" spans="1:17" s="110" customFormat="1" ht="11.25" customHeight="1">
      <c r="A50" s="193"/>
      <c r="B50" s="31"/>
      <c r="C50" s="31"/>
      <c r="D50" s="31"/>
      <c r="E50" s="31"/>
      <c r="F50" s="31"/>
      <c r="G50" s="31"/>
      <c r="H50" s="31"/>
      <c r="I50" s="31"/>
      <c r="J50" s="31"/>
      <c r="K50" s="31"/>
      <c r="L50" s="31"/>
      <c r="M50" s="31"/>
    </row>
    <row r="51" spans="1:17" ht="11.25" customHeight="1">
      <c r="A51" s="4" t="s">
        <v>371</v>
      </c>
      <c r="B51" s="325"/>
      <c r="C51" s="325"/>
      <c r="D51" s="325"/>
      <c r="E51" s="325"/>
      <c r="F51" s="325"/>
      <c r="G51" s="325"/>
      <c r="H51" s="325"/>
      <c r="I51" s="325"/>
      <c r="J51" s="325"/>
      <c r="K51" s="325"/>
      <c r="L51" s="325"/>
      <c r="M51" s="325"/>
    </row>
    <row r="52" spans="1:17" ht="11.25" customHeight="1">
      <c r="A52" s="2" t="s">
        <v>374</v>
      </c>
      <c r="B52" s="31">
        <v>2264</v>
      </c>
      <c r="C52" s="31">
        <v>252</v>
      </c>
      <c r="D52" s="31">
        <v>2012</v>
      </c>
      <c r="E52" s="31">
        <v>2812</v>
      </c>
      <c r="F52" s="194">
        <v>276</v>
      </c>
      <c r="G52" s="194">
        <v>209</v>
      </c>
      <c r="H52" s="194">
        <v>67</v>
      </c>
      <c r="I52" s="65" t="s">
        <v>142</v>
      </c>
      <c r="J52" s="199">
        <v>2536</v>
      </c>
      <c r="K52" s="199">
        <v>1613</v>
      </c>
      <c r="L52" s="199">
        <v>915</v>
      </c>
      <c r="M52" s="199">
        <v>8</v>
      </c>
    </row>
    <row r="53" spans="1:17" ht="11.25" customHeight="1">
      <c r="A53" s="2" t="s">
        <v>375</v>
      </c>
      <c r="B53" s="31">
        <v>64</v>
      </c>
      <c r="C53" s="31">
        <v>8</v>
      </c>
      <c r="D53" s="31">
        <v>56</v>
      </c>
      <c r="E53" s="31">
        <v>76</v>
      </c>
      <c r="F53" s="194">
        <v>8</v>
      </c>
      <c r="G53" s="194">
        <v>7</v>
      </c>
      <c r="H53" s="194">
        <v>1</v>
      </c>
      <c r="I53" s="65" t="s">
        <v>142</v>
      </c>
      <c r="J53" s="199">
        <v>68</v>
      </c>
      <c r="K53" s="199">
        <v>49</v>
      </c>
      <c r="L53" s="199">
        <v>19</v>
      </c>
      <c r="M53" s="65" t="s">
        <v>142</v>
      </c>
    </row>
    <row r="54" spans="1:17" ht="11.25" customHeight="1">
      <c r="A54" s="2" t="s">
        <v>376</v>
      </c>
      <c r="B54" s="31">
        <v>210</v>
      </c>
      <c r="C54" s="31">
        <v>13</v>
      </c>
      <c r="D54" s="31">
        <v>197</v>
      </c>
      <c r="E54" s="31">
        <v>266</v>
      </c>
      <c r="F54" s="194">
        <v>16</v>
      </c>
      <c r="G54" s="194">
        <v>9</v>
      </c>
      <c r="H54" s="194">
        <v>7</v>
      </c>
      <c r="I54" s="65" t="s">
        <v>142</v>
      </c>
      <c r="J54" s="199">
        <v>250</v>
      </c>
      <c r="K54" s="199">
        <v>155</v>
      </c>
      <c r="L54" s="199">
        <v>94</v>
      </c>
      <c r="M54" s="65">
        <v>1</v>
      </c>
    </row>
    <row r="55" spans="1:17" ht="11.25" customHeight="1">
      <c r="A55" s="2" t="s">
        <v>377</v>
      </c>
      <c r="B55" s="31">
        <v>79</v>
      </c>
      <c r="C55" s="31">
        <v>6</v>
      </c>
      <c r="D55" s="31">
        <v>73</v>
      </c>
      <c r="E55" s="31">
        <v>102</v>
      </c>
      <c r="F55" s="194">
        <v>6</v>
      </c>
      <c r="G55" s="194">
        <v>5</v>
      </c>
      <c r="H55" s="194">
        <v>1</v>
      </c>
      <c r="I55" s="65" t="s">
        <v>142</v>
      </c>
      <c r="J55" s="199">
        <v>96</v>
      </c>
      <c r="K55" s="199">
        <v>51</v>
      </c>
      <c r="L55" s="199">
        <v>44</v>
      </c>
      <c r="M55" s="65">
        <v>1</v>
      </c>
    </row>
    <row r="56" spans="1:17" ht="11.25" customHeight="1">
      <c r="A56" s="1" t="s">
        <v>73</v>
      </c>
      <c r="B56" s="33">
        <v>177</v>
      </c>
      <c r="C56" s="33">
        <v>13</v>
      </c>
      <c r="D56" s="33">
        <v>164</v>
      </c>
      <c r="E56" s="33">
        <v>190</v>
      </c>
      <c r="F56" s="195">
        <v>13</v>
      </c>
      <c r="G56" s="195">
        <v>11</v>
      </c>
      <c r="H56" s="195">
        <v>2</v>
      </c>
      <c r="I56" s="75" t="s">
        <v>142</v>
      </c>
      <c r="J56" s="197">
        <v>177</v>
      </c>
      <c r="K56" s="197">
        <v>100</v>
      </c>
      <c r="L56" s="197">
        <v>77</v>
      </c>
      <c r="M56" s="197" t="s">
        <v>142</v>
      </c>
    </row>
    <row r="57" spans="1:17" ht="11.25" customHeight="1">
      <c r="A57" s="2"/>
      <c r="B57" s="31"/>
      <c r="C57" s="31"/>
      <c r="D57" s="31"/>
      <c r="E57" s="31"/>
      <c r="F57" s="31"/>
      <c r="G57" s="31"/>
      <c r="H57" s="31"/>
      <c r="I57" s="31"/>
      <c r="J57" s="31"/>
      <c r="K57" s="31"/>
      <c r="L57" s="31"/>
      <c r="M57" s="31"/>
    </row>
    <row r="58" spans="1:17" s="114" customFormat="1" ht="11.25" customHeight="1">
      <c r="A58" s="9" t="s">
        <v>269</v>
      </c>
      <c r="B58" s="74"/>
      <c r="C58" s="74"/>
      <c r="D58" s="74"/>
      <c r="E58" s="74"/>
      <c r="F58" s="74"/>
      <c r="G58" s="74"/>
      <c r="H58" s="74"/>
      <c r="I58" s="74"/>
      <c r="J58" s="74"/>
      <c r="K58" s="74"/>
      <c r="L58" s="74"/>
      <c r="M58" s="74"/>
      <c r="N58" s="74"/>
    </row>
    <row r="59" spans="1:17" ht="11.25" customHeight="1">
      <c r="A59" s="2" t="s">
        <v>70</v>
      </c>
      <c r="B59" s="31">
        <v>1645</v>
      </c>
      <c r="C59" s="31">
        <v>181</v>
      </c>
      <c r="D59" s="31">
        <v>1464</v>
      </c>
      <c r="E59" s="31">
        <v>2025</v>
      </c>
      <c r="F59" s="31">
        <v>195</v>
      </c>
      <c r="G59" s="31">
        <v>154</v>
      </c>
      <c r="H59" s="31">
        <v>41</v>
      </c>
      <c r="I59" s="65" t="s">
        <v>142</v>
      </c>
      <c r="J59" s="31">
        <v>1830</v>
      </c>
      <c r="K59" s="31">
        <v>1189</v>
      </c>
      <c r="L59" s="31">
        <v>636</v>
      </c>
      <c r="M59" s="31">
        <v>5</v>
      </c>
    </row>
    <row r="60" spans="1:17" ht="11.25" customHeight="1">
      <c r="A60" s="2" t="s">
        <v>71</v>
      </c>
      <c r="B60" s="31">
        <v>582</v>
      </c>
      <c r="C60" s="31">
        <v>52</v>
      </c>
      <c r="D60" s="31">
        <v>530</v>
      </c>
      <c r="E60" s="31">
        <v>712</v>
      </c>
      <c r="F60" s="31">
        <v>56</v>
      </c>
      <c r="G60" s="31">
        <v>41</v>
      </c>
      <c r="H60" s="31">
        <v>15</v>
      </c>
      <c r="I60" s="65" t="s">
        <v>142</v>
      </c>
      <c r="J60" s="31">
        <v>656</v>
      </c>
      <c r="K60" s="31">
        <v>420</v>
      </c>
      <c r="L60" s="31">
        <v>234</v>
      </c>
      <c r="M60" s="31">
        <v>2</v>
      </c>
    </row>
    <row r="61" spans="1:17" ht="11.25" customHeight="1">
      <c r="A61" s="2" t="s">
        <v>72</v>
      </c>
      <c r="B61" s="31">
        <v>379</v>
      </c>
      <c r="C61" s="31">
        <v>47</v>
      </c>
      <c r="D61" s="31">
        <v>332</v>
      </c>
      <c r="E61" s="31">
        <v>510</v>
      </c>
      <c r="F61" s="31">
        <v>56</v>
      </c>
      <c r="G61" s="31">
        <v>37</v>
      </c>
      <c r="H61" s="31">
        <v>19</v>
      </c>
      <c r="I61" s="65" t="s">
        <v>142</v>
      </c>
      <c r="J61" s="31">
        <v>454</v>
      </c>
      <c r="K61" s="31">
        <v>252</v>
      </c>
      <c r="L61" s="31">
        <v>199</v>
      </c>
      <c r="M61" s="31">
        <v>3</v>
      </c>
      <c r="Q61" s="52"/>
    </row>
    <row r="62" spans="1:17" s="101" customFormat="1" ht="11.25" customHeight="1">
      <c r="A62" s="27" t="s">
        <v>228</v>
      </c>
      <c r="B62" s="100">
        <v>104</v>
      </c>
      <c r="C62" s="100">
        <v>10</v>
      </c>
      <c r="D62" s="100">
        <v>94</v>
      </c>
      <c r="E62" s="100">
        <v>139</v>
      </c>
      <c r="F62" s="100">
        <v>10</v>
      </c>
      <c r="G62" s="100">
        <v>8</v>
      </c>
      <c r="H62" s="100">
        <v>2</v>
      </c>
      <c r="I62" s="104" t="s">
        <v>142</v>
      </c>
      <c r="J62" s="100">
        <v>129</v>
      </c>
      <c r="K62" s="100">
        <v>64</v>
      </c>
      <c r="L62" s="100">
        <v>64</v>
      </c>
      <c r="M62" s="100">
        <v>1</v>
      </c>
    </row>
    <row r="63" spans="1:17" s="101" customFormat="1" ht="11.25" customHeight="1">
      <c r="A63" s="27" t="s">
        <v>229</v>
      </c>
      <c r="B63" s="100">
        <v>216</v>
      </c>
      <c r="C63" s="100">
        <v>31</v>
      </c>
      <c r="D63" s="100">
        <v>185</v>
      </c>
      <c r="E63" s="100">
        <v>297</v>
      </c>
      <c r="F63" s="100">
        <v>39</v>
      </c>
      <c r="G63" s="100">
        <v>24</v>
      </c>
      <c r="H63" s="100">
        <v>15</v>
      </c>
      <c r="I63" s="104" t="s">
        <v>142</v>
      </c>
      <c r="J63" s="100">
        <v>258</v>
      </c>
      <c r="K63" s="100">
        <v>151</v>
      </c>
      <c r="L63" s="100">
        <v>106</v>
      </c>
      <c r="M63" s="100">
        <v>1</v>
      </c>
    </row>
    <row r="64" spans="1:17" s="101" customFormat="1" ht="11.25" customHeight="1">
      <c r="A64" s="27" t="s">
        <v>230</v>
      </c>
      <c r="B64" s="100">
        <v>59</v>
      </c>
      <c r="C64" s="100">
        <v>6</v>
      </c>
      <c r="D64" s="100">
        <v>53</v>
      </c>
      <c r="E64" s="100">
        <v>74</v>
      </c>
      <c r="F64" s="100">
        <v>7</v>
      </c>
      <c r="G64" s="100">
        <v>5</v>
      </c>
      <c r="H64" s="100">
        <v>2</v>
      </c>
      <c r="I64" s="104" t="s">
        <v>142</v>
      </c>
      <c r="J64" s="100">
        <v>67</v>
      </c>
      <c r="K64" s="100">
        <v>37</v>
      </c>
      <c r="L64" s="100">
        <v>29</v>
      </c>
      <c r="M64" s="100">
        <v>1</v>
      </c>
    </row>
    <row r="65" spans="1:13" ht="11.25" customHeight="1">
      <c r="A65" s="1" t="s">
        <v>73</v>
      </c>
      <c r="B65" s="33">
        <v>188</v>
      </c>
      <c r="C65" s="33">
        <v>12</v>
      </c>
      <c r="D65" s="33">
        <v>176</v>
      </c>
      <c r="E65" s="33">
        <v>199</v>
      </c>
      <c r="F65" s="33">
        <v>12</v>
      </c>
      <c r="G65" s="33">
        <v>9</v>
      </c>
      <c r="H65" s="33">
        <v>3</v>
      </c>
      <c r="I65" s="75" t="s">
        <v>142</v>
      </c>
      <c r="J65" s="33">
        <v>187</v>
      </c>
      <c r="K65" s="33">
        <v>107</v>
      </c>
      <c r="L65" s="33">
        <v>80</v>
      </c>
      <c r="M65" s="33" t="s">
        <v>142</v>
      </c>
    </row>
    <row r="66" spans="1:13" s="110" customFormat="1" ht="11.25" customHeight="1">
      <c r="A66" s="32"/>
      <c r="B66" s="31"/>
      <c r="C66" s="31"/>
      <c r="D66" s="31"/>
      <c r="E66" s="31"/>
      <c r="F66" s="31"/>
      <c r="G66" s="31"/>
      <c r="H66" s="31"/>
      <c r="I66" s="31"/>
      <c r="J66" s="31"/>
      <c r="K66" s="31"/>
      <c r="L66" s="31"/>
      <c r="M66" s="31"/>
    </row>
    <row r="67" spans="1:13" s="114" customFormat="1" ht="11.25" customHeight="1">
      <c r="A67" s="9" t="s">
        <v>74</v>
      </c>
      <c r="B67" s="325"/>
      <c r="C67" s="325"/>
      <c r="D67" s="325"/>
      <c r="E67" s="325"/>
      <c r="F67" s="325"/>
      <c r="G67" s="325"/>
      <c r="H67" s="325"/>
      <c r="I67" s="325"/>
      <c r="J67" s="325"/>
      <c r="K67" s="325"/>
      <c r="L67" s="325"/>
      <c r="M67" s="325"/>
    </row>
    <row r="68" spans="1:13" ht="11.25" customHeight="1">
      <c r="A68" s="2" t="s">
        <v>75</v>
      </c>
      <c r="B68" s="31">
        <v>1748</v>
      </c>
      <c r="C68" s="31">
        <v>173</v>
      </c>
      <c r="D68" s="31">
        <v>1575</v>
      </c>
      <c r="E68" s="31">
        <v>2142</v>
      </c>
      <c r="F68" s="31">
        <v>186</v>
      </c>
      <c r="G68" s="31">
        <v>133</v>
      </c>
      <c r="H68" s="31">
        <v>53</v>
      </c>
      <c r="I68" s="65" t="s">
        <v>142</v>
      </c>
      <c r="J68" s="31">
        <v>1956</v>
      </c>
      <c r="K68" s="31">
        <v>1169</v>
      </c>
      <c r="L68" s="31">
        <v>783</v>
      </c>
      <c r="M68" s="31">
        <v>4</v>
      </c>
    </row>
    <row r="69" spans="1:13" ht="11.25" customHeight="1">
      <c r="A69" s="2" t="s">
        <v>76</v>
      </c>
      <c r="B69" s="31">
        <v>710</v>
      </c>
      <c r="C69" s="31">
        <v>92</v>
      </c>
      <c r="D69" s="31">
        <v>618</v>
      </c>
      <c r="E69" s="31">
        <v>907</v>
      </c>
      <c r="F69" s="31">
        <v>102</v>
      </c>
      <c r="G69" s="31">
        <v>82</v>
      </c>
      <c r="H69" s="31">
        <v>20</v>
      </c>
      <c r="I69" s="65" t="s">
        <v>142</v>
      </c>
      <c r="J69" s="31">
        <v>805</v>
      </c>
      <c r="K69" s="31">
        <v>558</v>
      </c>
      <c r="L69" s="31">
        <v>244</v>
      </c>
      <c r="M69" s="31">
        <v>3</v>
      </c>
    </row>
    <row r="70" spans="1:13" s="101" customFormat="1" ht="11.25" customHeight="1">
      <c r="A70" s="27" t="s">
        <v>231</v>
      </c>
      <c r="B70" s="100">
        <v>338</v>
      </c>
      <c r="C70" s="100">
        <v>33</v>
      </c>
      <c r="D70" s="100">
        <v>305</v>
      </c>
      <c r="E70" s="100">
        <v>420</v>
      </c>
      <c r="F70" s="100">
        <v>35</v>
      </c>
      <c r="G70" s="100">
        <v>31</v>
      </c>
      <c r="H70" s="100">
        <v>4</v>
      </c>
      <c r="I70" s="104" t="s">
        <v>142</v>
      </c>
      <c r="J70" s="100">
        <v>385</v>
      </c>
      <c r="K70" s="100">
        <v>259</v>
      </c>
      <c r="L70" s="100">
        <v>125</v>
      </c>
      <c r="M70" s="100">
        <v>1</v>
      </c>
    </row>
    <row r="71" spans="1:13" ht="11.25" customHeight="1">
      <c r="A71" s="2" t="s">
        <v>77</v>
      </c>
      <c r="B71" s="31">
        <v>208</v>
      </c>
      <c r="C71" s="31">
        <v>17</v>
      </c>
      <c r="D71" s="31">
        <v>191</v>
      </c>
      <c r="E71" s="31">
        <v>262</v>
      </c>
      <c r="F71" s="31">
        <v>21</v>
      </c>
      <c r="G71" s="31">
        <v>19</v>
      </c>
      <c r="H71" s="31">
        <v>2</v>
      </c>
      <c r="I71" s="65" t="s">
        <v>142</v>
      </c>
      <c r="J71" s="31">
        <v>241</v>
      </c>
      <c r="K71" s="31">
        <v>164</v>
      </c>
      <c r="L71" s="31">
        <v>74</v>
      </c>
      <c r="M71" s="31">
        <v>3</v>
      </c>
    </row>
    <row r="72" spans="1:13" s="115" customFormat="1" ht="11.25" customHeight="1">
      <c r="A72" s="106" t="s">
        <v>231</v>
      </c>
      <c r="B72" s="100">
        <v>44</v>
      </c>
      <c r="C72" s="104">
        <v>4</v>
      </c>
      <c r="D72" s="100">
        <v>40</v>
      </c>
      <c r="E72" s="100">
        <v>59</v>
      </c>
      <c r="F72" s="104">
        <v>4</v>
      </c>
      <c r="G72" s="104">
        <v>3</v>
      </c>
      <c r="H72" s="104">
        <v>1</v>
      </c>
      <c r="I72" s="104" t="s">
        <v>142</v>
      </c>
      <c r="J72" s="100">
        <v>55</v>
      </c>
      <c r="K72" s="100">
        <v>39</v>
      </c>
      <c r="L72" s="100">
        <v>15</v>
      </c>
      <c r="M72" s="104">
        <v>1</v>
      </c>
    </row>
    <row r="73" spans="1:13" ht="11.25" customHeight="1">
      <c r="A73" s="1" t="s">
        <v>73</v>
      </c>
      <c r="B73" s="33">
        <v>128</v>
      </c>
      <c r="C73" s="33">
        <v>10</v>
      </c>
      <c r="D73" s="33">
        <v>118</v>
      </c>
      <c r="E73" s="33">
        <v>135</v>
      </c>
      <c r="F73" s="33">
        <v>10</v>
      </c>
      <c r="G73" s="33">
        <v>7</v>
      </c>
      <c r="H73" s="33">
        <v>3</v>
      </c>
      <c r="I73" s="75" t="s">
        <v>142</v>
      </c>
      <c r="J73" s="33">
        <v>125</v>
      </c>
      <c r="K73" s="33">
        <v>77</v>
      </c>
      <c r="L73" s="33">
        <v>48</v>
      </c>
      <c r="M73" s="33" t="s">
        <v>142</v>
      </c>
    </row>
    <row r="74" spans="1:13" ht="11.25" customHeight="1">
      <c r="A74" s="2"/>
      <c r="B74" s="31"/>
      <c r="C74" s="31"/>
      <c r="D74" s="31"/>
      <c r="E74" s="31"/>
      <c r="F74" s="31"/>
      <c r="G74" s="31"/>
      <c r="H74" s="31"/>
      <c r="I74" s="31"/>
      <c r="J74" s="31"/>
      <c r="K74" s="31"/>
      <c r="L74" s="31"/>
      <c r="M74" s="31"/>
    </row>
    <row r="75" spans="1:13" ht="11.25" customHeight="1">
      <c r="A75" s="2"/>
      <c r="B75" s="51"/>
      <c r="C75" s="2"/>
      <c r="D75" s="2"/>
      <c r="E75" s="2"/>
      <c r="F75" s="2"/>
      <c r="G75" s="2"/>
      <c r="H75" s="2"/>
      <c r="I75" s="2"/>
      <c r="J75" s="2"/>
      <c r="K75" s="60"/>
      <c r="L75" s="61"/>
      <c r="M75" s="59"/>
    </row>
    <row r="76" spans="1:13" ht="11.25" customHeight="1">
      <c r="A76" s="27"/>
      <c r="B76" s="51"/>
      <c r="C76" s="2"/>
      <c r="D76" s="2"/>
      <c r="E76" s="2"/>
      <c r="F76" s="2"/>
      <c r="G76" s="2"/>
      <c r="H76" s="2"/>
      <c r="I76" s="2"/>
      <c r="J76" s="2"/>
      <c r="K76" s="60"/>
      <c r="L76" s="61"/>
      <c r="M76" s="59"/>
    </row>
    <row r="77" spans="1:13" ht="11.25" customHeight="1">
      <c r="A77" s="2"/>
      <c r="B77" s="51"/>
      <c r="C77" s="2"/>
      <c r="D77" s="2"/>
      <c r="E77" s="2"/>
      <c r="F77" s="2"/>
      <c r="G77" s="2"/>
      <c r="H77" s="2"/>
      <c r="I77" s="2"/>
      <c r="J77" s="2"/>
      <c r="K77" s="60"/>
      <c r="L77" s="61"/>
      <c r="M77" s="59"/>
    </row>
    <row r="78" spans="1:13" ht="11.25" customHeight="1">
      <c r="A78" s="2"/>
      <c r="B78" s="51"/>
      <c r="C78" s="2"/>
      <c r="D78" s="2"/>
      <c r="E78" s="2"/>
      <c r="F78" s="2"/>
      <c r="G78" s="2"/>
      <c r="H78" s="2"/>
      <c r="I78" s="2"/>
      <c r="J78" s="2"/>
      <c r="K78" s="60"/>
      <c r="L78" s="61"/>
      <c r="M78" s="59"/>
    </row>
    <row r="79" spans="1:13" ht="11.25" customHeight="1">
      <c r="A79" s="2"/>
      <c r="B79" s="51"/>
      <c r="C79" s="2"/>
      <c r="D79" s="2"/>
      <c r="E79" s="2"/>
      <c r="F79" s="2"/>
      <c r="G79" s="2"/>
      <c r="H79" s="2"/>
      <c r="I79" s="2"/>
      <c r="J79" s="2"/>
      <c r="K79" s="60"/>
      <c r="L79" s="61"/>
      <c r="M79" s="59"/>
    </row>
    <row r="80" spans="1:13" ht="11.25" customHeight="1">
      <c r="A80" s="2"/>
      <c r="B80" s="51"/>
      <c r="C80" s="2"/>
      <c r="D80" s="2"/>
      <c r="E80" s="2"/>
      <c r="F80" s="2"/>
      <c r="G80" s="2"/>
      <c r="H80" s="2"/>
      <c r="I80" s="2"/>
      <c r="J80" s="2"/>
      <c r="K80" s="60"/>
      <c r="L80" s="61"/>
      <c r="M80" s="59"/>
    </row>
    <row r="81" spans="1:13" ht="11.25" customHeight="1">
      <c r="A81" s="2"/>
      <c r="B81" s="51"/>
      <c r="C81" s="2"/>
      <c r="D81" s="2"/>
      <c r="E81" s="2"/>
      <c r="F81" s="2"/>
      <c r="G81" s="2"/>
      <c r="H81" s="2"/>
      <c r="I81" s="2"/>
      <c r="J81" s="2"/>
      <c r="K81" s="60"/>
      <c r="L81" s="61"/>
      <c r="M81" s="59"/>
    </row>
    <row r="82" spans="1:13" ht="11.25" customHeight="1">
      <c r="A82" s="2"/>
      <c r="B82" s="51"/>
      <c r="C82" s="2"/>
      <c r="D82" s="2"/>
      <c r="E82" s="2"/>
      <c r="F82" s="2"/>
      <c r="G82" s="2"/>
      <c r="H82" s="2"/>
      <c r="I82" s="2"/>
      <c r="J82" s="2"/>
      <c r="K82" s="60"/>
      <c r="L82" s="61"/>
      <c r="M82" s="59"/>
    </row>
    <row r="83" spans="1:13" ht="11.25" customHeight="1">
      <c r="A83" s="2"/>
      <c r="B83" s="51"/>
      <c r="C83" s="2"/>
      <c r="D83" s="2"/>
      <c r="E83" s="2"/>
      <c r="F83" s="2"/>
      <c r="G83" s="2"/>
      <c r="H83" s="2"/>
      <c r="I83" s="2"/>
      <c r="J83" s="2"/>
      <c r="K83" s="60"/>
      <c r="L83" s="61"/>
      <c r="M83" s="59"/>
    </row>
    <row r="84" spans="1:13" ht="11.25" customHeight="1">
      <c r="A84" s="2"/>
      <c r="B84" s="51"/>
      <c r="C84" s="2"/>
      <c r="D84" s="2"/>
      <c r="E84" s="2"/>
      <c r="F84" s="2"/>
      <c r="G84" s="2"/>
      <c r="H84" s="2"/>
      <c r="I84" s="2"/>
      <c r="J84" s="2"/>
      <c r="K84" s="60"/>
      <c r="L84" s="61"/>
      <c r="M84" s="59"/>
    </row>
    <row r="85" spans="1:13" ht="11.25" customHeight="1">
      <c r="A85" s="2"/>
      <c r="B85" s="51"/>
      <c r="C85" s="2"/>
      <c r="D85" s="2"/>
      <c r="E85" s="2"/>
      <c r="F85" s="2"/>
      <c r="G85" s="2"/>
      <c r="H85" s="2"/>
      <c r="I85" s="2"/>
      <c r="J85" s="2"/>
      <c r="K85" s="60"/>
      <c r="L85" s="61"/>
      <c r="M85" s="59"/>
    </row>
    <row r="86" spans="1:13" ht="11.25" customHeight="1">
      <c r="A86" s="2"/>
      <c r="B86" s="51"/>
      <c r="C86" s="2"/>
      <c r="D86" s="2"/>
      <c r="E86" s="2"/>
      <c r="F86" s="2"/>
      <c r="G86" s="2"/>
      <c r="H86" s="2"/>
      <c r="I86" s="2"/>
      <c r="J86" s="2"/>
      <c r="K86" s="60"/>
      <c r="L86" s="61"/>
      <c r="M86" s="59"/>
    </row>
    <row r="87" spans="1:13" ht="11.25" customHeight="1">
      <c r="A87" s="2"/>
      <c r="B87" s="51"/>
      <c r="C87" s="2"/>
      <c r="D87" s="2"/>
      <c r="E87" s="2"/>
      <c r="F87" s="2"/>
      <c r="G87" s="2"/>
      <c r="H87" s="2"/>
      <c r="I87" s="2"/>
      <c r="J87" s="2"/>
      <c r="K87" s="60"/>
      <c r="L87" s="61"/>
      <c r="M87" s="59"/>
    </row>
    <row r="88" spans="1:13" ht="11.25" customHeight="1">
      <c r="A88" s="2"/>
      <c r="B88" s="51"/>
      <c r="C88" s="2"/>
      <c r="D88" s="2"/>
      <c r="E88" s="2"/>
      <c r="F88" s="2"/>
      <c r="G88" s="2"/>
      <c r="H88" s="2"/>
      <c r="I88" s="2"/>
      <c r="J88" s="2"/>
      <c r="K88" s="60"/>
      <c r="L88" s="61"/>
      <c r="M88" s="59"/>
    </row>
    <row r="89" spans="1:13" ht="11.25" customHeight="1">
      <c r="A89" s="2"/>
      <c r="B89" s="51"/>
      <c r="C89" s="2"/>
      <c r="D89" s="2"/>
      <c r="E89" s="2"/>
      <c r="F89" s="2"/>
      <c r="G89" s="2"/>
      <c r="H89" s="2"/>
      <c r="I89" s="2"/>
      <c r="J89" s="2"/>
      <c r="K89" s="60"/>
      <c r="L89" s="61"/>
      <c r="M89" s="59"/>
    </row>
    <row r="90" spans="1:13" ht="11.25" customHeight="1">
      <c r="A90" s="2"/>
      <c r="B90" s="51"/>
      <c r="C90" s="2"/>
      <c r="D90" s="2"/>
      <c r="E90" s="2"/>
      <c r="F90" s="2"/>
      <c r="G90" s="2"/>
      <c r="H90" s="2"/>
      <c r="I90" s="2"/>
      <c r="J90" s="2"/>
      <c r="K90" s="60"/>
      <c r="L90" s="61"/>
      <c r="M90" s="59"/>
    </row>
    <row r="91" spans="1:13" ht="11.25" customHeight="1">
      <c r="A91" s="2"/>
      <c r="B91" s="51"/>
      <c r="C91" s="2"/>
      <c r="D91" s="2"/>
      <c r="E91" s="2"/>
      <c r="F91" s="2"/>
      <c r="G91" s="2"/>
      <c r="H91" s="2"/>
      <c r="I91" s="2"/>
      <c r="J91" s="2"/>
      <c r="K91" s="60"/>
      <c r="L91" s="61"/>
      <c r="M91" s="59"/>
    </row>
    <row r="92" spans="1:13" ht="11.25" customHeight="1">
      <c r="A92" s="2"/>
      <c r="B92" s="51"/>
      <c r="C92" s="2"/>
      <c r="D92" s="2"/>
      <c r="E92" s="2"/>
      <c r="F92" s="2"/>
      <c r="G92" s="2"/>
      <c r="H92" s="2"/>
      <c r="I92" s="2"/>
      <c r="J92" s="2"/>
      <c r="K92" s="60"/>
      <c r="L92" s="61"/>
      <c r="M92" s="59"/>
    </row>
    <row r="93" spans="1:13" ht="11.25" customHeight="1">
      <c r="A93" s="2"/>
      <c r="B93" s="51"/>
      <c r="C93" s="2"/>
      <c r="D93" s="2"/>
      <c r="E93" s="2"/>
      <c r="F93" s="2"/>
      <c r="G93" s="2"/>
      <c r="H93" s="2"/>
      <c r="I93" s="2"/>
      <c r="J93" s="2"/>
      <c r="K93" s="60"/>
      <c r="L93" s="61"/>
      <c r="M93" s="59"/>
    </row>
    <row r="94" spans="1:13" ht="11.25" customHeight="1">
      <c r="A94" s="2"/>
      <c r="B94" s="51"/>
      <c r="C94" s="2"/>
      <c r="D94" s="2"/>
      <c r="E94" s="2"/>
      <c r="F94" s="2"/>
      <c r="G94" s="2"/>
      <c r="H94" s="2"/>
      <c r="I94" s="2"/>
      <c r="J94" s="2"/>
      <c r="K94" s="60"/>
      <c r="L94" s="61"/>
      <c r="M94" s="59"/>
    </row>
    <row r="95" spans="1:13" ht="11.25" customHeight="1">
      <c r="A95" s="2"/>
      <c r="B95" s="51"/>
      <c r="C95" s="2"/>
      <c r="D95" s="2"/>
      <c r="E95" s="2"/>
      <c r="F95" s="2"/>
      <c r="G95" s="2"/>
      <c r="H95" s="2"/>
      <c r="I95" s="2"/>
      <c r="J95" s="2"/>
      <c r="K95" s="60"/>
      <c r="L95" s="61"/>
      <c r="M95" s="59"/>
    </row>
    <row r="96" spans="1:13" ht="11.25" customHeight="1">
      <c r="A96" s="2"/>
      <c r="B96" s="51"/>
      <c r="C96" s="2"/>
      <c r="D96" s="2"/>
      <c r="E96" s="2"/>
      <c r="F96" s="2"/>
      <c r="G96" s="2"/>
      <c r="H96" s="2"/>
      <c r="I96" s="2"/>
      <c r="J96" s="2"/>
      <c r="K96" s="60"/>
      <c r="L96" s="61"/>
      <c r="M96" s="59"/>
    </row>
    <row r="97" spans="1:13" ht="11.25" customHeight="1">
      <c r="A97" s="2"/>
      <c r="B97" s="51"/>
      <c r="C97" s="2"/>
      <c r="D97" s="2"/>
      <c r="E97" s="2"/>
      <c r="F97" s="2"/>
      <c r="G97" s="2"/>
      <c r="H97" s="2"/>
      <c r="I97" s="2"/>
      <c r="J97" s="2"/>
      <c r="K97" s="60"/>
      <c r="L97" s="61"/>
      <c r="M97" s="59"/>
    </row>
    <row r="98" spans="1:13" ht="11.25" customHeight="1">
      <c r="A98" s="2"/>
      <c r="B98" s="51"/>
      <c r="C98" s="2"/>
      <c r="D98" s="2"/>
      <c r="E98" s="2"/>
      <c r="F98" s="2"/>
      <c r="G98" s="2"/>
      <c r="H98" s="2"/>
      <c r="I98" s="2"/>
      <c r="J98" s="2"/>
      <c r="K98" s="60"/>
      <c r="L98" s="61"/>
      <c r="M98" s="59"/>
    </row>
    <row r="99" spans="1:13" ht="11.25" customHeight="1">
      <c r="A99" s="2"/>
      <c r="B99" s="51"/>
      <c r="C99" s="2"/>
      <c r="D99" s="2"/>
      <c r="E99" s="2"/>
      <c r="F99" s="2"/>
      <c r="G99" s="2"/>
      <c r="H99" s="2"/>
      <c r="I99" s="2"/>
      <c r="J99" s="2"/>
      <c r="K99" s="60"/>
      <c r="L99" s="61"/>
      <c r="M99" s="59"/>
    </row>
    <row r="100" spans="1:13" ht="11.25" customHeight="1">
      <c r="A100" s="2"/>
      <c r="B100" s="51"/>
      <c r="C100" s="2"/>
      <c r="D100" s="2"/>
      <c r="E100" s="2"/>
      <c r="F100" s="2"/>
      <c r="G100" s="2"/>
      <c r="H100" s="2"/>
      <c r="I100" s="2"/>
      <c r="J100" s="2"/>
      <c r="K100" s="60"/>
      <c r="L100" s="61"/>
      <c r="M100" s="59"/>
    </row>
    <row r="101" spans="1:13" ht="11.25" customHeight="1">
      <c r="A101" s="2"/>
      <c r="B101" s="51"/>
      <c r="C101" s="2"/>
      <c r="D101" s="2"/>
      <c r="E101" s="2"/>
      <c r="F101" s="2"/>
      <c r="G101" s="2"/>
      <c r="H101" s="2"/>
      <c r="I101" s="2"/>
      <c r="J101" s="2"/>
      <c r="K101" s="60"/>
      <c r="L101" s="61"/>
      <c r="M101" s="59"/>
    </row>
    <row r="102" spans="1:13" ht="11.25" customHeight="1">
      <c r="A102" s="2"/>
      <c r="B102" s="51"/>
      <c r="C102" s="2"/>
      <c r="D102" s="2"/>
      <c r="E102" s="2"/>
      <c r="F102" s="2"/>
      <c r="G102" s="2"/>
      <c r="H102" s="2"/>
      <c r="I102" s="2"/>
      <c r="J102" s="2"/>
      <c r="K102" s="60"/>
      <c r="L102" s="61"/>
      <c r="M102" s="59"/>
    </row>
    <row r="103" spans="1:13" ht="11.25" customHeight="1">
      <c r="A103" s="2"/>
      <c r="B103" s="51"/>
      <c r="C103" s="2"/>
      <c r="D103" s="2"/>
      <c r="E103" s="2"/>
      <c r="F103" s="2"/>
      <c r="G103" s="2"/>
      <c r="H103" s="2"/>
      <c r="I103" s="2"/>
      <c r="J103" s="2"/>
      <c r="K103" s="60"/>
      <c r="L103" s="61"/>
      <c r="M103" s="59"/>
    </row>
    <row r="104" spans="1:13" ht="11.25" customHeight="1">
      <c r="A104" s="2"/>
      <c r="B104" s="51"/>
      <c r="C104" s="2"/>
      <c r="D104" s="2"/>
      <c r="E104" s="2"/>
      <c r="F104" s="2"/>
      <c r="G104" s="2"/>
      <c r="H104" s="2"/>
      <c r="I104" s="2"/>
      <c r="J104" s="2"/>
      <c r="K104" s="60"/>
      <c r="L104" s="61"/>
      <c r="M104" s="59"/>
    </row>
    <row r="105" spans="1:13" ht="11.25" customHeight="1">
      <c r="A105" s="2"/>
      <c r="B105" s="51"/>
      <c r="C105" s="2"/>
      <c r="D105" s="2"/>
      <c r="E105" s="2"/>
      <c r="F105" s="2"/>
      <c r="G105" s="2"/>
      <c r="H105" s="2"/>
      <c r="I105" s="2"/>
      <c r="J105" s="2"/>
      <c r="K105" s="60"/>
      <c r="L105" s="61"/>
      <c r="M105" s="59"/>
    </row>
    <row r="106" spans="1:13" ht="11.25" customHeight="1">
      <c r="A106" s="2"/>
      <c r="B106" s="51"/>
      <c r="C106" s="2"/>
      <c r="D106" s="2"/>
      <c r="E106" s="2"/>
      <c r="F106" s="2"/>
      <c r="G106" s="2"/>
      <c r="H106" s="2"/>
      <c r="I106" s="2"/>
      <c r="J106" s="2"/>
      <c r="K106" s="60"/>
      <c r="L106" s="61"/>
      <c r="M106" s="59"/>
    </row>
    <row r="107" spans="1:13" ht="11.25" customHeight="1">
      <c r="A107" s="2"/>
      <c r="B107" s="51"/>
      <c r="C107" s="2"/>
      <c r="D107" s="2"/>
      <c r="E107" s="2"/>
      <c r="F107" s="2"/>
      <c r="G107" s="2"/>
      <c r="H107" s="2"/>
      <c r="I107" s="2"/>
      <c r="J107" s="2"/>
      <c r="K107" s="60"/>
      <c r="L107" s="61"/>
      <c r="M107" s="59"/>
    </row>
    <row r="108" spans="1:13" ht="11.25" customHeight="1">
      <c r="A108" s="2"/>
      <c r="B108" s="51"/>
      <c r="C108" s="2"/>
      <c r="D108" s="2"/>
      <c r="E108" s="2"/>
      <c r="F108" s="2"/>
      <c r="G108" s="2"/>
      <c r="H108" s="2"/>
      <c r="I108" s="2"/>
      <c r="J108" s="2"/>
      <c r="K108" s="60"/>
      <c r="L108" s="61"/>
      <c r="M108" s="59"/>
    </row>
    <row r="109" spans="1:13" ht="11.25" customHeight="1">
      <c r="A109" s="2"/>
      <c r="B109" s="51"/>
      <c r="C109" s="2"/>
      <c r="D109" s="2"/>
      <c r="E109" s="2"/>
      <c r="F109" s="2"/>
      <c r="G109" s="2"/>
      <c r="H109" s="2"/>
      <c r="I109" s="2"/>
      <c r="J109" s="2"/>
      <c r="K109" s="60"/>
      <c r="L109" s="61"/>
      <c r="M109" s="59"/>
    </row>
    <row r="110" spans="1:13" ht="11.25" customHeight="1">
      <c r="A110" s="2"/>
      <c r="B110" s="51"/>
      <c r="C110" s="2"/>
      <c r="D110" s="2"/>
      <c r="E110" s="2"/>
      <c r="F110" s="2"/>
      <c r="G110" s="2"/>
      <c r="H110" s="2"/>
      <c r="I110" s="2"/>
      <c r="J110" s="2"/>
      <c r="K110" s="60"/>
      <c r="L110" s="61"/>
      <c r="M110" s="59"/>
    </row>
    <row r="111" spans="1:13" ht="11.25" customHeight="1">
      <c r="A111" s="2"/>
      <c r="B111" s="51"/>
      <c r="C111" s="2"/>
      <c r="D111" s="2"/>
      <c r="E111" s="2"/>
      <c r="F111" s="2"/>
      <c r="G111" s="2"/>
      <c r="H111" s="2"/>
      <c r="I111" s="2"/>
      <c r="J111" s="2"/>
      <c r="K111" s="60"/>
      <c r="L111" s="61"/>
      <c r="M111" s="59"/>
    </row>
    <row r="112" spans="1:13" ht="11.25" customHeight="1">
      <c r="A112" s="2"/>
      <c r="B112" s="51"/>
      <c r="C112" s="2"/>
      <c r="D112" s="2"/>
      <c r="E112" s="2"/>
      <c r="F112" s="2"/>
      <c r="G112" s="2"/>
      <c r="H112" s="2"/>
      <c r="I112" s="2"/>
      <c r="J112" s="2"/>
      <c r="K112" s="60"/>
      <c r="L112" s="61"/>
      <c r="M112" s="59"/>
    </row>
    <row r="113" spans="1:13" ht="11.25" customHeight="1">
      <c r="A113" s="2"/>
      <c r="B113" s="51"/>
      <c r="C113" s="2"/>
      <c r="D113" s="2"/>
      <c r="E113" s="2"/>
      <c r="F113" s="2"/>
      <c r="G113" s="2"/>
      <c r="H113" s="2"/>
      <c r="I113" s="2"/>
      <c r="J113" s="2"/>
      <c r="K113" s="60"/>
      <c r="L113" s="61"/>
      <c r="M113" s="59"/>
    </row>
    <row r="114" spans="1:13" ht="11.25" customHeight="1">
      <c r="A114" s="2"/>
      <c r="B114" s="51"/>
      <c r="C114" s="2"/>
      <c r="D114" s="2"/>
      <c r="E114" s="2"/>
      <c r="F114" s="2"/>
      <c r="G114" s="2"/>
      <c r="H114" s="2"/>
      <c r="I114" s="2"/>
      <c r="J114" s="2"/>
      <c r="K114" s="60"/>
      <c r="L114" s="61"/>
      <c r="M114" s="59"/>
    </row>
    <row r="115" spans="1:13" ht="11.25" customHeight="1">
      <c r="A115" s="2"/>
      <c r="B115" s="51"/>
      <c r="C115" s="2"/>
      <c r="D115" s="2"/>
      <c r="E115" s="2"/>
      <c r="F115" s="2"/>
      <c r="G115" s="2"/>
      <c r="H115" s="2"/>
      <c r="I115" s="2"/>
      <c r="J115" s="2"/>
      <c r="K115" s="60"/>
      <c r="L115" s="61"/>
      <c r="M115" s="59"/>
    </row>
    <row r="116" spans="1:13" ht="11.25" customHeight="1">
      <c r="A116" s="2"/>
      <c r="B116" s="51"/>
      <c r="C116" s="2"/>
      <c r="D116" s="2"/>
      <c r="E116" s="2"/>
      <c r="F116" s="2"/>
      <c r="G116" s="2"/>
      <c r="H116" s="2"/>
      <c r="I116" s="2"/>
      <c r="J116" s="2"/>
      <c r="K116" s="60"/>
      <c r="L116" s="61"/>
      <c r="M116" s="59"/>
    </row>
    <row r="117" spans="1:13" ht="11.25" customHeight="1">
      <c r="A117" s="2"/>
      <c r="B117" s="51"/>
      <c r="C117" s="2"/>
      <c r="D117" s="2"/>
      <c r="E117" s="2"/>
      <c r="F117" s="2"/>
      <c r="G117" s="2"/>
      <c r="H117" s="2"/>
      <c r="I117" s="2"/>
      <c r="J117" s="2"/>
      <c r="K117" s="60"/>
      <c r="L117" s="61"/>
      <c r="M117" s="59"/>
    </row>
    <row r="118" spans="1:13" ht="11.25" customHeight="1">
      <c r="A118" s="2"/>
      <c r="B118" s="51"/>
      <c r="C118" s="2"/>
      <c r="D118" s="2"/>
      <c r="E118" s="2"/>
      <c r="F118" s="2"/>
      <c r="G118" s="2"/>
      <c r="H118" s="2"/>
      <c r="I118" s="2"/>
      <c r="J118" s="2"/>
      <c r="K118" s="60"/>
      <c r="L118" s="61"/>
      <c r="M118" s="59"/>
    </row>
    <row r="119" spans="1:13" ht="11.25" customHeight="1">
      <c r="A119" s="2"/>
      <c r="B119" s="51"/>
      <c r="C119" s="2"/>
      <c r="D119" s="2"/>
      <c r="E119" s="2"/>
      <c r="F119" s="2"/>
      <c r="G119" s="2"/>
      <c r="H119" s="2"/>
      <c r="I119" s="2"/>
      <c r="J119" s="2"/>
      <c r="K119" s="60"/>
      <c r="L119" s="61"/>
      <c r="M119" s="59"/>
    </row>
    <row r="120" spans="1:13" ht="11.25" customHeight="1">
      <c r="A120" s="2"/>
      <c r="B120" s="51"/>
      <c r="C120" s="2"/>
      <c r="D120" s="2"/>
      <c r="E120" s="2"/>
      <c r="F120" s="2"/>
      <c r="G120" s="2"/>
      <c r="H120" s="2"/>
      <c r="I120" s="2"/>
      <c r="J120" s="2"/>
      <c r="K120" s="60"/>
      <c r="L120" s="61"/>
      <c r="M120" s="59"/>
    </row>
    <row r="121" spans="1:13" ht="11.25" customHeight="1">
      <c r="A121" s="2"/>
      <c r="B121" s="51"/>
      <c r="C121" s="2"/>
      <c r="D121" s="2"/>
      <c r="E121" s="2"/>
      <c r="F121" s="2"/>
      <c r="G121" s="2"/>
      <c r="H121" s="2"/>
      <c r="I121" s="2"/>
      <c r="J121" s="2"/>
      <c r="K121" s="60"/>
      <c r="L121" s="61"/>
      <c r="M121" s="59"/>
    </row>
    <row r="122" spans="1:13" ht="11.25" customHeight="1">
      <c r="A122" s="2"/>
      <c r="B122" s="51"/>
      <c r="C122" s="2"/>
      <c r="D122" s="2"/>
      <c r="E122" s="2"/>
      <c r="F122" s="2"/>
      <c r="G122" s="2"/>
      <c r="H122" s="2"/>
      <c r="I122" s="2"/>
      <c r="J122" s="2"/>
      <c r="K122" s="60"/>
      <c r="L122" s="61"/>
      <c r="M122" s="59"/>
    </row>
    <row r="123" spans="1:13" ht="11.25" customHeight="1">
      <c r="A123" s="2"/>
      <c r="B123" s="51"/>
      <c r="C123" s="2"/>
      <c r="D123" s="2"/>
      <c r="E123" s="2"/>
      <c r="F123" s="2"/>
      <c r="G123" s="2"/>
      <c r="H123" s="2"/>
      <c r="I123" s="2"/>
      <c r="J123" s="2"/>
      <c r="K123" s="60"/>
      <c r="L123" s="61"/>
      <c r="M123" s="59"/>
    </row>
    <row r="124" spans="1:13" ht="11.25" customHeight="1">
      <c r="A124" s="2"/>
      <c r="B124" s="51"/>
      <c r="C124" s="2"/>
      <c r="D124" s="2"/>
      <c r="E124" s="2"/>
      <c r="F124" s="2"/>
      <c r="G124" s="2"/>
      <c r="H124" s="2"/>
      <c r="I124" s="2"/>
      <c r="J124" s="2"/>
      <c r="K124" s="60"/>
      <c r="L124" s="61"/>
      <c r="M124" s="59"/>
    </row>
    <row r="125" spans="1:13" ht="11.25" customHeight="1">
      <c r="A125" s="2"/>
      <c r="B125" s="51"/>
      <c r="C125" s="2"/>
      <c r="D125" s="2"/>
      <c r="E125" s="2"/>
      <c r="F125" s="2"/>
      <c r="G125" s="2"/>
      <c r="H125" s="2"/>
      <c r="I125" s="2"/>
      <c r="J125" s="2"/>
      <c r="K125" s="60"/>
      <c r="L125" s="61"/>
      <c r="M125" s="59"/>
    </row>
    <row r="126" spans="1:13" ht="11.25" customHeight="1">
      <c r="A126" s="2"/>
      <c r="B126" s="51"/>
      <c r="C126" s="2"/>
      <c r="D126" s="2"/>
      <c r="E126" s="2"/>
      <c r="F126" s="2"/>
      <c r="G126" s="2"/>
      <c r="H126" s="2"/>
      <c r="I126" s="2"/>
      <c r="J126" s="2"/>
      <c r="K126" s="60"/>
      <c r="L126" s="61"/>
      <c r="M126" s="59"/>
    </row>
    <row r="127" spans="1:13" ht="11.25" customHeight="1">
      <c r="A127" s="2"/>
      <c r="B127" s="51"/>
      <c r="C127" s="2"/>
      <c r="D127" s="2"/>
      <c r="E127" s="2"/>
      <c r="F127" s="2"/>
      <c r="G127" s="2"/>
      <c r="H127" s="2"/>
      <c r="I127" s="2"/>
      <c r="J127" s="2"/>
      <c r="K127" s="60"/>
      <c r="L127" s="61"/>
      <c r="M127" s="59"/>
    </row>
    <row r="128" spans="1:13" ht="11.25" customHeight="1">
      <c r="A128" s="2"/>
      <c r="B128" s="51"/>
      <c r="C128" s="2"/>
      <c r="D128" s="2"/>
      <c r="E128" s="2"/>
      <c r="F128" s="2"/>
      <c r="G128" s="2"/>
      <c r="H128" s="2"/>
      <c r="I128" s="2"/>
      <c r="J128" s="2"/>
      <c r="K128" s="60"/>
      <c r="L128" s="61"/>
      <c r="M128" s="59"/>
    </row>
    <row r="129" spans="1:13" ht="11.25" customHeight="1">
      <c r="A129" s="2"/>
      <c r="B129" s="51"/>
      <c r="C129" s="2"/>
      <c r="D129" s="2"/>
      <c r="E129" s="2"/>
      <c r="F129" s="2"/>
      <c r="G129" s="2"/>
      <c r="H129" s="2"/>
      <c r="I129" s="2"/>
      <c r="J129" s="2"/>
      <c r="K129" s="60"/>
      <c r="L129" s="61"/>
      <c r="M129" s="59"/>
    </row>
    <row r="130" spans="1:13" ht="11.25" customHeight="1">
      <c r="A130" s="2"/>
      <c r="B130" s="51"/>
      <c r="C130" s="2"/>
      <c r="D130" s="2"/>
      <c r="E130" s="2"/>
      <c r="F130" s="2"/>
      <c r="G130" s="2"/>
      <c r="H130" s="2"/>
      <c r="I130" s="2"/>
      <c r="J130" s="2"/>
      <c r="K130" s="60"/>
      <c r="L130" s="61"/>
      <c r="M130" s="59"/>
    </row>
    <row r="131" spans="1:13" ht="11.25" customHeight="1">
      <c r="A131" s="2"/>
      <c r="B131" s="51"/>
      <c r="C131" s="2"/>
      <c r="D131" s="2"/>
      <c r="E131" s="2"/>
      <c r="F131" s="2"/>
      <c r="G131" s="2"/>
      <c r="H131" s="2"/>
      <c r="I131" s="2"/>
      <c r="J131" s="2"/>
      <c r="K131" s="60"/>
      <c r="L131" s="61"/>
      <c r="M131" s="59"/>
    </row>
    <row r="132" spans="1:13" ht="11.25" customHeight="1">
      <c r="A132" s="2"/>
      <c r="B132" s="51"/>
      <c r="C132" s="2"/>
      <c r="D132" s="2"/>
      <c r="E132" s="2"/>
      <c r="F132" s="2"/>
      <c r="G132" s="2"/>
      <c r="H132" s="2"/>
      <c r="I132" s="2"/>
      <c r="J132" s="2"/>
      <c r="K132" s="60"/>
      <c r="L132" s="61"/>
      <c r="M132" s="59"/>
    </row>
    <row r="133" spans="1:13" ht="11.25" customHeight="1">
      <c r="A133" s="2"/>
      <c r="B133" s="51"/>
      <c r="C133" s="2"/>
      <c r="D133" s="2"/>
      <c r="E133" s="2"/>
      <c r="F133" s="2"/>
      <c r="G133" s="2"/>
      <c r="H133" s="2"/>
      <c r="I133" s="2"/>
      <c r="J133" s="2"/>
      <c r="K133" s="60"/>
      <c r="L133" s="61"/>
      <c r="M133" s="59"/>
    </row>
    <row r="134" spans="1:13" ht="11.25" customHeight="1">
      <c r="A134" s="2"/>
      <c r="B134" s="51"/>
      <c r="C134" s="2"/>
      <c r="D134" s="2"/>
      <c r="E134" s="2"/>
      <c r="F134" s="2"/>
      <c r="G134" s="2"/>
      <c r="H134" s="2"/>
      <c r="I134" s="2"/>
      <c r="J134" s="2"/>
      <c r="K134" s="60"/>
      <c r="L134" s="61"/>
      <c r="M134" s="59"/>
    </row>
    <row r="135" spans="1:13" ht="11.25" customHeight="1">
      <c r="A135" s="2"/>
      <c r="B135" s="51"/>
      <c r="C135" s="2"/>
      <c r="D135" s="2"/>
      <c r="E135" s="2"/>
      <c r="F135" s="2"/>
      <c r="G135" s="2"/>
      <c r="H135" s="2"/>
      <c r="I135" s="2"/>
      <c r="J135" s="2"/>
      <c r="K135" s="60"/>
      <c r="L135" s="61"/>
      <c r="M135" s="59"/>
    </row>
    <row r="136" spans="1:13" ht="11.25" customHeight="1">
      <c r="A136" s="2"/>
      <c r="B136" s="51"/>
      <c r="C136" s="2"/>
      <c r="D136" s="2"/>
      <c r="E136" s="2"/>
      <c r="F136" s="2"/>
      <c r="G136" s="2"/>
      <c r="H136" s="2"/>
      <c r="I136" s="2"/>
      <c r="J136" s="2"/>
      <c r="K136" s="60"/>
      <c r="L136" s="61"/>
      <c r="M136" s="59"/>
    </row>
    <row r="137" spans="1:13" ht="11.25" customHeight="1">
      <c r="A137" s="2"/>
      <c r="B137" s="51"/>
      <c r="C137" s="2"/>
      <c r="D137" s="2"/>
      <c r="E137" s="2"/>
      <c r="F137" s="2"/>
      <c r="G137" s="2"/>
      <c r="H137" s="2"/>
      <c r="I137" s="2"/>
      <c r="J137" s="2"/>
      <c r="K137" s="60"/>
      <c r="L137" s="61"/>
      <c r="M137" s="59"/>
    </row>
    <row r="138" spans="1:13" ht="11.25" customHeight="1">
      <c r="A138" s="2"/>
      <c r="B138" s="51"/>
      <c r="C138" s="2"/>
      <c r="D138" s="2"/>
      <c r="E138" s="2"/>
      <c r="F138" s="2"/>
      <c r="G138" s="2"/>
      <c r="H138" s="2"/>
      <c r="I138" s="2"/>
      <c r="J138" s="2"/>
      <c r="K138" s="60"/>
      <c r="L138" s="61"/>
      <c r="M138" s="59"/>
    </row>
    <row r="139" spans="1:13" ht="11.25" customHeight="1">
      <c r="A139" s="2"/>
      <c r="B139" s="51"/>
      <c r="C139" s="2"/>
      <c r="D139" s="2"/>
      <c r="E139" s="2"/>
      <c r="F139" s="2"/>
      <c r="G139" s="2"/>
      <c r="H139" s="2"/>
      <c r="I139" s="2"/>
      <c r="J139" s="2"/>
      <c r="K139" s="60"/>
      <c r="L139" s="61"/>
      <c r="M139" s="59"/>
    </row>
    <row r="140" spans="1:13" ht="11.25" customHeight="1">
      <c r="A140" s="2"/>
      <c r="B140" s="51"/>
      <c r="C140" s="2"/>
      <c r="D140" s="2"/>
      <c r="E140" s="2"/>
      <c r="F140" s="2"/>
      <c r="G140" s="2"/>
      <c r="H140" s="2"/>
      <c r="I140" s="2"/>
      <c r="J140" s="2"/>
      <c r="K140" s="60"/>
      <c r="L140" s="61"/>
      <c r="M140" s="59"/>
    </row>
    <row r="141" spans="1:13" ht="11.25" customHeight="1">
      <c r="A141" s="2"/>
      <c r="B141" s="51"/>
      <c r="C141" s="2"/>
      <c r="D141" s="2"/>
      <c r="E141" s="2"/>
      <c r="F141" s="2"/>
      <c r="G141" s="2"/>
      <c r="H141" s="2"/>
      <c r="I141" s="2"/>
      <c r="J141" s="2"/>
      <c r="K141" s="60"/>
      <c r="L141" s="61"/>
      <c r="M141" s="59"/>
    </row>
    <row r="142" spans="1:13" ht="11.25" customHeight="1">
      <c r="A142" s="2"/>
      <c r="B142" s="51"/>
      <c r="C142" s="2"/>
      <c r="D142" s="2"/>
      <c r="E142" s="2"/>
      <c r="F142" s="2"/>
      <c r="G142" s="2"/>
      <c r="H142" s="2"/>
      <c r="I142" s="2"/>
      <c r="J142" s="2"/>
      <c r="K142" s="60"/>
      <c r="L142" s="61"/>
      <c r="M142" s="59"/>
    </row>
    <row r="143" spans="1:13" ht="11.25" customHeight="1">
      <c r="A143" s="2"/>
      <c r="B143" s="51"/>
      <c r="C143" s="2"/>
      <c r="D143" s="2"/>
      <c r="E143" s="2"/>
      <c r="F143" s="2"/>
      <c r="G143" s="2"/>
      <c r="H143" s="2"/>
      <c r="I143" s="2"/>
      <c r="J143" s="2"/>
      <c r="K143" s="60"/>
      <c r="L143" s="61"/>
      <c r="M143" s="59"/>
    </row>
    <row r="144" spans="1:13" ht="11.25" customHeight="1">
      <c r="A144" s="2"/>
      <c r="B144" s="51"/>
      <c r="C144" s="2"/>
      <c r="D144" s="2"/>
      <c r="E144" s="2"/>
      <c r="F144" s="2"/>
      <c r="G144" s="2"/>
      <c r="H144" s="2"/>
      <c r="I144" s="2"/>
      <c r="J144" s="2"/>
      <c r="K144" s="60"/>
      <c r="L144" s="61"/>
      <c r="M144" s="59"/>
    </row>
    <row r="145" spans="1:13" ht="11.25" customHeight="1">
      <c r="A145" s="2"/>
      <c r="B145" s="51"/>
      <c r="C145" s="2"/>
      <c r="D145" s="2"/>
      <c r="E145" s="2"/>
      <c r="F145" s="2"/>
      <c r="G145" s="2"/>
      <c r="H145" s="2"/>
      <c r="I145" s="2"/>
      <c r="J145" s="2"/>
      <c r="K145" s="60"/>
      <c r="L145" s="61"/>
      <c r="M145" s="59"/>
    </row>
    <row r="146" spans="1:13" ht="11.25" customHeight="1">
      <c r="A146" s="2"/>
      <c r="B146" s="51"/>
      <c r="C146" s="2"/>
      <c r="D146" s="2"/>
      <c r="E146" s="2"/>
      <c r="F146" s="2"/>
      <c r="G146" s="2"/>
      <c r="H146" s="2"/>
      <c r="I146" s="2"/>
      <c r="J146" s="2"/>
      <c r="K146" s="60"/>
      <c r="L146" s="61"/>
      <c r="M146" s="59"/>
    </row>
    <row r="147" spans="1:13" ht="11.25" customHeight="1">
      <c r="A147" s="2"/>
      <c r="B147" s="51"/>
      <c r="C147" s="2"/>
      <c r="D147" s="2"/>
      <c r="E147" s="2"/>
      <c r="F147" s="2"/>
      <c r="G147" s="2"/>
      <c r="H147" s="2"/>
      <c r="I147" s="2"/>
      <c r="J147" s="2"/>
      <c r="K147" s="60"/>
      <c r="L147" s="61"/>
      <c r="M147" s="59"/>
    </row>
    <row r="148" spans="1:13" ht="11.25" customHeight="1">
      <c r="A148" s="2"/>
      <c r="B148" s="51"/>
      <c r="C148" s="2"/>
      <c r="D148" s="2"/>
      <c r="E148" s="2"/>
      <c r="F148" s="2"/>
      <c r="G148" s="2"/>
      <c r="H148" s="2"/>
      <c r="I148" s="2"/>
      <c r="J148" s="2"/>
      <c r="K148" s="60"/>
      <c r="L148" s="61"/>
      <c r="M148" s="59"/>
    </row>
    <row r="149" spans="1:13" ht="11.25" customHeight="1">
      <c r="A149" s="2"/>
      <c r="B149" s="51"/>
      <c r="C149" s="2"/>
      <c r="D149" s="2"/>
      <c r="E149" s="2"/>
      <c r="F149" s="2"/>
      <c r="G149" s="2"/>
      <c r="H149" s="2"/>
      <c r="I149" s="2"/>
      <c r="J149" s="2"/>
      <c r="K149" s="60"/>
      <c r="L149" s="61"/>
    </row>
    <row r="150" spans="1:13" ht="11.25" customHeight="1">
      <c r="A150" s="2"/>
      <c r="B150" s="51"/>
      <c r="C150" s="2"/>
      <c r="D150" s="2"/>
      <c r="E150" s="2"/>
      <c r="F150" s="2"/>
      <c r="G150" s="2"/>
      <c r="H150" s="2"/>
      <c r="I150" s="2"/>
      <c r="J150" s="2"/>
      <c r="K150" s="60"/>
      <c r="L150" s="61"/>
      <c r="M150" s="62"/>
    </row>
    <row r="151" spans="1:13" ht="11.25" customHeight="1">
      <c r="M151" s="62"/>
    </row>
    <row r="152" spans="1:13" ht="11.25" customHeight="1">
      <c r="M152" s="62"/>
    </row>
    <row r="153" spans="1:13" ht="11.25" customHeight="1">
      <c r="M153" s="62"/>
    </row>
    <row r="154" spans="1:13" ht="11.25" customHeight="1">
      <c r="M154" s="62"/>
    </row>
    <row r="155" spans="1:13" ht="11.25" customHeight="1">
      <c r="M155" s="62"/>
    </row>
    <row r="156" spans="1:13" ht="11.25" customHeight="1">
      <c r="M156" s="62"/>
    </row>
    <row r="157" spans="1:13" ht="11.25" customHeight="1">
      <c r="M157" s="62"/>
    </row>
    <row r="158" spans="1:13" ht="11.25" customHeight="1">
      <c r="M158" s="62"/>
    </row>
    <row r="159" spans="1:13" ht="11.25" customHeight="1">
      <c r="M159" s="62"/>
    </row>
    <row r="160" spans="1:13" ht="11.25" customHeight="1">
      <c r="M160" s="62"/>
    </row>
    <row r="161" spans="13:13" ht="11.25" customHeight="1">
      <c r="M161" s="62"/>
    </row>
    <row r="162" spans="13:13" ht="11.25" customHeight="1">
      <c r="M162" s="62"/>
    </row>
    <row r="163" spans="13:13" ht="11.25" customHeight="1">
      <c r="M163" s="62"/>
    </row>
    <row r="164" spans="13:13" ht="11.25" customHeight="1">
      <c r="M164" s="62"/>
    </row>
    <row r="165" spans="13:13" ht="11.25" customHeight="1">
      <c r="M165" s="62"/>
    </row>
    <row r="166" spans="13:13" ht="11.25" customHeight="1">
      <c r="M166" s="62"/>
    </row>
    <row r="167" spans="13:13" ht="11.25" customHeight="1">
      <c r="M167" s="62"/>
    </row>
    <row r="168" spans="13:13" ht="11.25" customHeight="1">
      <c r="M168" s="62"/>
    </row>
    <row r="169" spans="13:13" ht="11.25" customHeight="1">
      <c r="M169" s="62"/>
    </row>
  </sheetData>
  <pageMargins left="0.74803149606299213" right="0.74803149606299213" top="0.98425196850393704" bottom="0.98425196850393704" header="0.51181102362204722" footer="0.51181102362204722"/>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Blad6"/>
  <dimension ref="A1:M93"/>
  <sheetViews>
    <sheetView workbookViewId="0">
      <pane ySplit="13" topLeftCell="A29" activePane="bottomLeft" state="frozen"/>
      <selection pane="bottomLeft" activeCell="B1" sqref="B1:B1048576"/>
    </sheetView>
  </sheetViews>
  <sheetFormatPr defaultColWidth="9.140625" defaultRowHeight="11.25" customHeight="1"/>
  <cols>
    <col min="1" max="1" width="17.140625" style="2" customWidth="1"/>
    <col min="2" max="2" width="6.85546875" style="2" customWidth="1"/>
    <col min="3" max="3" width="11.42578125" style="2" customWidth="1"/>
    <col min="4" max="4" width="14" style="2" customWidth="1"/>
    <col min="5" max="8" width="6.85546875" style="2" customWidth="1"/>
    <col min="9" max="9" width="6.85546875" style="63" customWidth="1"/>
    <col min="10" max="12" width="6.85546875" style="2" customWidth="1"/>
    <col min="13" max="13" width="8.85546875" style="2" customWidth="1"/>
    <col min="14" max="16384" width="9.140625" style="2"/>
  </cols>
  <sheetData>
    <row r="1" spans="1:13" ht="11.25" customHeight="1">
      <c r="A1" s="4" t="s">
        <v>267</v>
      </c>
      <c r="B1" s="4"/>
      <c r="C1" s="4"/>
      <c r="D1" s="4"/>
      <c r="E1" s="4"/>
      <c r="F1" s="4"/>
      <c r="G1" s="4"/>
      <c r="H1" s="4"/>
      <c r="I1" s="7"/>
      <c r="J1" s="4"/>
      <c r="K1" s="4"/>
      <c r="L1" s="4"/>
      <c r="M1" s="4"/>
    </row>
    <row r="2" spans="1:13" ht="11.25" customHeight="1">
      <c r="A2" s="4" t="s">
        <v>650</v>
      </c>
      <c r="B2" s="4"/>
      <c r="C2" s="4"/>
      <c r="D2" s="4"/>
      <c r="E2" s="4"/>
      <c r="F2" s="4"/>
      <c r="G2" s="4"/>
      <c r="H2" s="4"/>
      <c r="I2" s="7"/>
      <c r="J2" s="4"/>
      <c r="K2" s="4"/>
      <c r="L2" s="4"/>
      <c r="M2" s="4"/>
    </row>
    <row r="3" spans="1:13" ht="11.25" customHeight="1">
      <c r="A3" s="18" t="s">
        <v>268</v>
      </c>
      <c r="B3" s="4"/>
      <c r="C3" s="4"/>
      <c r="D3" s="4"/>
      <c r="E3" s="4"/>
      <c r="F3" s="4"/>
      <c r="G3" s="4"/>
      <c r="H3" s="4"/>
      <c r="I3" s="7"/>
      <c r="J3" s="4"/>
      <c r="K3" s="4"/>
      <c r="L3" s="4"/>
      <c r="M3" s="4"/>
    </row>
    <row r="4" spans="1:13" ht="11.25" customHeight="1">
      <c r="A4" s="19" t="s">
        <v>651</v>
      </c>
      <c r="B4" s="4"/>
      <c r="C4" s="4"/>
      <c r="D4" s="4"/>
      <c r="E4" s="4"/>
      <c r="F4" s="4"/>
      <c r="G4" s="4"/>
      <c r="H4" s="4"/>
      <c r="I4" s="7"/>
      <c r="J4" s="4"/>
      <c r="K4" s="4"/>
      <c r="L4" s="4"/>
      <c r="M4" s="4"/>
    </row>
    <row r="5" spans="1:13" ht="11.25" customHeight="1">
      <c r="A5" s="20"/>
      <c r="B5" s="1"/>
      <c r="C5" s="1"/>
      <c r="D5" s="1"/>
      <c r="E5" s="1"/>
      <c r="F5" s="1"/>
      <c r="G5" s="1"/>
      <c r="H5" s="1"/>
      <c r="I5" s="344"/>
      <c r="J5" s="1"/>
      <c r="K5" s="1"/>
      <c r="L5" s="1"/>
      <c r="M5" s="1"/>
    </row>
    <row r="6" spans="1:13" ht="11.25" customHeight="1">
      <c r="A6" s="4" t="s">
        <v>2</v>
      </c>
      <c r="B6" s="4" t="s">
        <v>121</v>
      </c>
      <c r="C6" s="4"/>
      <c r="D6" s="4"/>
      <c r="E6" s="4" t="s">
        <v>203</v>
      </c>
      <c r="F6" s="4"/>
      <c r="G6" s="4"/>
      <c r="H6" s="4"/>
      <c r="I6" s="7"/>
      <c r="J6" s="4"/>
      <c r="K6" s="4"/>
      <c r="L6" s="4"/>
      <c r="M6" s="4"/>
    </row>
    <row r="7" spans="1:13" ht="11.25" customHeight="1">
      <c r="A7" s="18" t="s">
        <v>3</v>
      </c>
      <c r="B7" s="20" t="s">
        <v>122</v>
      </c>
      <c r="C7" s="6"/>
      <c r="D7" s="6"/>
      <c r="E7" s="20" t="s">
        <v>204</v>
      </c>
      <c r="F7" s="6"/>
      <c r="G7" s="6"/>
      <c r="H7" s="6"/>
      <c r="I7" s="345"/>
      <c r="J7" s="6"/>
      <c r="K7" s="6"/>
      <c r="L7" s="6"/>
      <c r="M7" s="6"/>
    </row>
    <row r="8" spans="1:13" ht="11.25" customHeight="1">
      <c r="A8" s="12"/>
      <c r="B8" s="4" t="s">
        <v>153</v>
      </c>
      <c r="C8" s="4" t="s">
        <v>234</v>
      </c>
      <c r="D8" s="4"/>
      <c r="E8" s="4" t="s">
        <v>153</v>
      </c>
      <c r="F8" s="4" t="s">
        <v>233</v>
      </c>
      <c r="G8" s="4"/>
      <c r="H8" s="4"/>
      <c r="I8" s="7"/>
      <c r="J8" s="4"/>
      <c r="K8" s="4"/>
      <c r="L8" s="4"/>
      <c r="M8" s="4"/>
    </row>
    <row r="9" spans="1:13" ht="11.25" customHeight="1">
      <c r="A9" s="12"/>
      <c r="B9" s="18" t="s">
        <v>101</v>
      </c>
      <c r="C9" s="20" t="s">
        <v>205</v>
      </c>
      <c r="D9" s="6"/>
      <c r="E9" s="19" t="s">
        <v>101</v>
      </c>
      <c r="F9" s="20" t="s">
        <v>206</v>
      </c>
      <c r="G9" s="6"/>
      <c r="H9" s="6"/>
      <c r="I9" s="345"/>
      <c r="J9" s="6"/>
      <c r="K9" s="6"/>
      <c r="L9" s="6"/>
      <c r="M9" s="6"/>
    </row>
    <row r="10" spans="1:13" ht="11.25" customHeight="1">
      <c r="A10" s="4"/>
      <c r="B10" s="4"/>
      <c r="C10" s="4" t="s">
        <v>218</v>
      </c>
      <c r="D10" s="4" t="s">
        <v>207</v>
      </c>
      <c r="E10" s="4"/>
      <c r="F10" s="4" t="s">
        <v>11</v>
      </c>
      <c r="G10" s="4"/>
      <c r="I10" s="7"/>
      <c r="J10" s="4" t="s">
        <v>57</v>
      </c>
      <c r="K10" s="4"/>
      <c r="L10" s="4"/>
      <c r="M10" s="4"/>
    </row>
    <row r="11" spans="1:13" ht="11.25" customHeight="1">
      <c r="A11" s="4"/>
      <c r="B11" s="4"/>
      <c r="C11" s="18" t="s">
        <v>212</v>
      </c>
      <c r="D11" s="20" t="s">
        <v>209</v>
      </c>
      <c r="E11" s="5"/>
      <c r="F11" s="20" t="s">
        <v>210</v>
      </c>
      <c r="G11" s="6"/>
      <c r="H11" s="1"/>
      <c r="I11" s="345"/>
      <c r="J11" s="20" t="s">
        <v>58</v>
      </c>
      <c r="K11" s="6"/>
      <c r="L11" s="6"/>
      <c r="M11" s="6"/>
    </row>
    <row r="12" spans="1:13" ht="11.25" customHeight="1">
      <c r="A12" s="4"/>
      <c r="B12" s="4"/>
      <c r="C12" s="4"/>
      <c r="D12" s="4" t="s">
        <v>213</v>
      </c>
      <c r="E12" s="4"/>
      <c r="F12" s="4" t="s">
        <v>153</v>
      </c>
      <c r="G12" s="4" t="s">
        <v>154</v>
      </c>
      <c r="H12" s="4" t="s">
        <v>155</v>
      </c>
      <c r="I12" s="7" t="s">
        <v>119</v>
      </c>
      <c r="J12" s="4" t="s">
        <v>153</v>
      </c>
      <c r="K12" s="4" t="s">
        <v>154</v>
      </c>
      <c r="L12" s="4" t="s">
        <v>155</v>
      </c>
      <c r="M12" s="4" t="s">
        <v>119</v>
      </c>
    </row>
    <row r="13" spans="1:13" ht="11.25" customHeight="1">
      <c r="A13" s="6"/>
      <c r="B13" s="6"/>
      <c r="C13" s="6"/>
      <c r="D13" s="20" t="s">
        <v>144</v>
      </c>
      <c r="E13" s="6"/>
      <c r="F13" s="20" t="s">
        <v>101</v>
      </c>
      <c r="G13" s="20" t="s">
        <v>154</v>
      </c>
      <c r="H13" s="20" t="s">
        <v>59</v>
      </c>
      <c r="I13" s="26" t="s">
        <v>120</v>
      </c>
      <c r="J13" s="20" t="s">
        <v>101</v>
      </c>
      <c r="K13" s="20" t="s">
        <v>154</v>
      </c>
      <c r="L13" s="20" t="s">
        <v>59</v>
      </c>
      <c r="M13" s="20" t="s">
        <v>120</v>
      </c>
    </row>
    <row r="14" spans="1:13" ht="11.25" customHeight="1">
      <c r="A14" s="5"/>
      <c r="B14" s="111"/>
      <c r="C14" s="120"/>
      <c r="D14" s="111"/>
      <c r="E14" s="79"/>
      <c r="F14" s="79"/>
      <c r="G14" s="79"/>
      <c r="H14" s="79"/>
      <c r="I14" s="65"/>
      <c r="J14" s="79"/>
      <c r="K14" s="79"/>
      <c r="L14" s="79"/>
      <c r="M14" s="79"/>
    </row>
    <row r="15" spans="1:13" s="4" customFormat="1" ht="11.25" customHeight="1">
      <c r="A15" s="4" t="s">
        <v>232</v>
      </c>
      <c r="B15" s="111">
        <v>2794</v>
      </c>
      <c r="C15" s="111">
        <v>292</v>
      </c>
      <c r="D15" s="111">
        <v>2502</v>
      </c>
      <c r="E15" s="111">
        <v>3446</v>
      </c>
      <c r="F15" s="111">
        <v>319</v>
      </c>
      <c r="G15" s="111">
        <v>241</v>
      </c>
      <c r="H15" s="111">
        <v>78</v>
      </c>
      <c r="I15" s="111" t="s">
        <v>142</v>
      </c>
      <c r="J15" s="111">
        <v>3127</v>
      </c>
      <c r="K15" s="111">
        <v>1968</v>
      </c>
      <c r="L15" s="111">
        <v>1149</v>
      </c>
      <c r="M15" s="111">
        <v>10</v>
      </c>
    </row>
    <row r="16" spans="1:13" s="73" customFormat="1" ht="11.25" customHeight="1">
      <c r="B16" s="102"/>
      <c r="C16" s="102"/>
      <c r="D16" s="102"/>
      <c r="E16" s="109"/>
      <c r="F16" s="346"/>
      <c r="G16" s="346"/>
      <c r="H16" s="346"/>
      <c r="I16" s="346"/>
      <c r="J16" s="346"/>
      <c r="K16" s="346"/>
      <c r="L16" s="346"/>
      <c r="M16" s="346"/>
    </row>
    <row r="17" spans="1:13" ht="11.25" customHeight="1">
      <c r="A17" s="2" t="s">
        <v>24</v>
      </c>
      <c r="B17" s="51">
        <v>650</v>
      </c>
      <c r="C17" s="51">
        <v>50</v>
      </c>
      <c r="D17" s="51">
        <v>600</v>
      </c>
      <c r="E17" s="109">
        <v>840</v>
      </c>
      <c r="F17" s="51">
        <v>58</v>
      </c>
      <c r="G17" s="51">
        <v>51</v>
      </c>
      <c r="H17" s="51">
        <v>7</v>
      </c>
      <c r="I17" s="51" t="s">
        <v>142</v>
      </c>
      <c r="J17" s="51">
        <v>782</v>
      </c>
      <c r="K17" s="51">
        <v>533</v>
      </c>
      <c r="L17" s="51">
        <v>243</v>
      </c>
      <c r="M17" s="51">
        <v>6</v>
      </c>
    </row>
    <row r="18" spans="1:13" ht="11.25" customHeight="1">
      <c r="A18" s="2" t="s">
        <v>25</v>
      </c>
      <c r="B18" s="65">
        <v>63</v>
      </c>
      <c r="C18" s="65">
        <v>7</v>
      </c>
      <c r="D18" s="65">
        <v>56</v>
      </c>
      <c r="E18" s="109">
        <v>71</v>
      </c>
      <c r="F18" s="51">
        <v>7</v>
      </c>
      <c r="G18" s="51">
        <v>7</v>
      </c>
      <c r="H18" s="51" t="s">
        <v>142</v>
      </c>
      <c r="I18" s="51" t="s">
        <v>142</v>
      </c>
      <c r="J18" s="51">
        <v>64</v>
      </c>
      <c r="K18" s="51">
        <v>59</v>
      </c>
      <c r="L18" s="51">
        <v>5</v>
      </c>
      <c r="M18" s="51" t="s">
        <v>142</v>
      </c>
    </row>
    <row r="19" spans="1:13" ht="11.25" customHeight="1">
      <c r="A19" s="2" t="s">
        <v>26</v>
      </c>
      <c r="B19" s="65">
        <v>10</v>
      </c>
      <c r="C19" s="65" t="s">
        <v>142</v>
      </c>
      <c r="D19" s="65">
        <v>10</v>
      </c>
      <c r="E19" s="109">
        <v>15</v>
      </c>
      <c r="F19" s="65" t="s">
        <v>142</v>
      </c>
      <c r="G19" s="65" t="s">
        <v>142</v>
      </c>
      <c r="H19" s="65" t="s">
        <v>142</v>
      </c>
      <c r="I19" s="65" t="s">
        <v>142</v>
      </c>
      <c r="J19" s="65">
        <v>15</v>
      </c>
      <c r="K19" s="65">
        <v>8</v>
      </c>
      <c r="L19" s="65">
        <v>7</v>
      </c>
      <c r="M19" s="65" t="s">
        <v>142</v>
      </c>
    </row>
    <row r="20" spans="1:13" ht="11.25" customHeight="1">
      <c r="A20" s="2" t="s">
        <v>27</v>
      </c>
      <c r="B20" s="65">
        <v>172</v>
      </c>
      <c r="C20" s="65">
        <v>21</v>
      </c>
      <c r="D20" s="65">
        <v>151</v>
      </c>
      <c r="E20" s="109">
        <v>180</v>
      </c>
      <c r="F20" s="65">
        <v>21</v>
      </c>
      <c r="G20" s="65">
        <v>20</v>
      </c>
      <c r="H20" s="65">
        <v>1</v>
      </c>
      <c r="I20" s="65" t="s">
        <v>142</v>
      </c>
      <c r="J20" s="65">
        <v>159</v>
      </c>
      <c r="K20" s="65">
        <v>131</v>
      </c>
      <c r="L20" s="65">
        <v>28</v>
      </c>
      <c r="M20" s="65" t="s">
        <v>142</v>
      </c>
    </row>
    <row r="21" spans="1:13" ht="11.25" customHeight="1">
      <c r="A21" s="2" t="s">
        <v>28</v>
      </c>
      <c r="B21" s="65">
        <v>74</v>
      </c>
      <c r="C21" s="65">
        <v>5</v>
      </c>
      <c r="D21" s="65">
        <v>69</v>
      </c>
      <c r="E21" s="109">
        <v>76</v>
      </c>
      <c r="F21" s="65">
        <v>5</v>
      </c>
      <c r="G21" s="65">
        <v>5</v>
      </c>
      <c r="H21" s="65" t="s">
        <v>142</v>
      </c>
      <c r="I21" s="65" t="s">
        <v>142</v>
      </c>
      <c r="J21" s="65">
        <v>71</v>
      </c>
      <c r="K21" s="65">
        <v>54</v>
      </c>
      <c r="L21" s="65">
        <v>17</v>
      </c>
      <c r="M21" s="65" t="s">
        <v>142</v>
      </c>
    </row>
    <row r="22" spans="1:13" ht="11.25" customHeight="1">
      <c r="A22" s="2" t="s">
        <v>29</v>
      </c>
      <c r="B22" s="65">
        <v>61</v>
      </c>
      <c r="C22" s="65">
        <v>7</v>
      </c>
      <c r="D22" s="65">
        <v>54</v>
      </c>
      <c r="E22" s="109">
        <v>61</v>
      </c>
      <c r="F22" s="65">
        <v>7</v>
      </c>
      <c r="G22" s="65">
        <v>3</v>
      </c>
      <c r="H22" s="65">
        <v>4</v>
      </c>
      <c r="I22" s="65" t="s">
        <v>142</v>
      </c>
      <c r="J22" s="65">
        <v>54</v>
      </c>
      <c r="K22" s="65">
        <v>33</v>
      </c>
      <c r="L22" s="65">
        <v>21</v>
      </c>
      <c r="M22" s="65" t="s">
        <v>142</v>
      </c>
    </row>
    <row r="23" spans="1:13" ht="11.25" customHeight="1">
      <c r="A23" s="2" t="s">
        <v>30</v>
      </c>
      <c r="B23" s="65">
        <v>14</v>
      </c>
      <c r="C23" s="65">
        <v>5</v>
      </c>
      <c r="D23" s="65">
        <v>9</v>
      </c>
      <c r="E23" s="109">
        <v>17</v>
      </c>
      <c r="F23" s="65">
        <v>5</v>
      </c>
      <c r="G23" s="65">
        <v>3</v>
      </c>
      <c r="H23" s="65">
        <v>2</v>
      </c>
      <c r="I23" s="65" t="s">
        <v>142</v>
      </c>
      <c r="J23" s="65">
        <v>12</v>
      </c>
      <c r="K23" s="65">
        <v>9</v>
      </c>
      <c r="L23" s="65">
        <v>3</v>
      </c>
      <c r="M23" s="65" t="s">
        <v>142</v>
      </c>
    </row>
    <row r="24" spans="1:13" ht="11.25" customHeight="1">
      <c r="A24" s="2" t="s">
        <v>31</v>
      </c>
      <c r="B24" s="65">
        <v>32</v>
      </c>
      <c r="C24" s="65">
        <v>4</v>
      </c>
      <c r="D24" s="65">
        <v>28</v>
      </c>
      <c r="E24" s="109">
        <v>34</v>
      </c>
      <c r="F24" s="65">
        <v>4</v>
      </c>
      <c r="G24" s="65">
        <v>4</v>
      </c>
      <c r="H24" s="65" t="s">
        <v>142</v>
      </c>
      <c r="I24" s="65" t="s">
        <v>142</v>
      </c>
      <c r="J24" s="65">
        <v>30</v>
      </c>
      <c r="K24" s="65">
        <v>25</v>
      </c>
      <c r="L24" s="65">
        <v>5</v>
      </c>
      <c r="M24" s="65" t="s">
        <v>142</v>
      </c>
    </row>
    <row r="25" spans="1:13" s="73" customFormat="1" ht="11.25" customHeight="1">
      <c r="B25" s="65"/>
      <c r="C25" s="65"/>
      <c r="D25" s="65"/>
      <c r="E25" s="109"/>
      <c r="F25" s="65"/>
      <c r="G25" s="65"/>
      <c r="H25" s="65"/>
      <c r="I25" s="65"/>
      <c r="J25" s="65"/>
      <c r="K25" s="65"/>
      <c r="L25" s="65"/>
      <c r="M25" s="65"/>
    </row>
    <row r="26" spans="1:13" ht="11.25" customHeight="1">
      <c r="A26" s="2" t="s">
        <v>479</v>
      </c>
      <c r="B26" s="65">
        <v>513</v>
      </c>
      <c r="C26" s="65">
        <v>35</v>
      </c>
      <c r="D26" s="65">
        <v>478</v>
      </c>
      <c r="E26" s="109">
        <v>819</v>
      </c>
      <c r="F26" s="65">
        <v>45</v>
      </c>
      <c r="G26" s="65">
        <v>33</v>
      </c>
      <c r="H26" s="65">
        <v>12</v>
      </c>
      <c r="I26" s="65" t="s">
        <v>142</v>
      </c>
      <c r="J26" s="65">
        <v>774</v>
      </c>
      <c r="K26" s="65">
        <v>403</v>
      </c>
      <c r="L26" s="65">
        <v>369</v>
      </c>
      <c r="M26" s="65">
        <v>2</v>
      </c>
    </row>
    <row r="27" spans="1:13" ht="11.25" customHeight="1">
      <c r="A27" s="2" t="s">
        <v>480</v>
      </c>
      <c r="B27" s="65">
        <v>163</v>
      </c>
      <c r="C27" s="65">
        <v>36</v>
      </c>
      <c r="D27" s="65">
        <v>127</v>
      </c>
      <c r="E27" s="109">
        <v>208</v>
      </c>
      <c r="F27" s="65">
        <v>40</v>
      </c>
      <c r="G27" s="65">
        <v>26</v>
      </c>
      <c r="H27" s="65">
        <v>14</v>
      </c>
      <c r="I27" s="65" t="s">
        <v>142</v>
      </c>
      <c r="J27" s="65">
        <v>168</v>
      </c>
      <c r="K27" s="65">
        <v>97</v>
      </c>
      <c r="L27" s="65">
        <v>70</v>
      </c>
      <c r="M27" s="65">
        <v>1</v>
      </c>
    </row>
    <row r="28" spans="1:13" ht="11.25" customHeight="1">
      <c r="A28" s="2" t="s">
        <v>481</v>
      </c>
      <c r="B28" s="65">
        <v>26</v>
      </c>
      <c r="C28" s="65">
        <v>7</v>
      </c>
      <c r="D28" s="65">
        <v>19</v>
      </c>
      <c r="E28" s="109">
        <v>30</v>
      </c>
      <c r="F28" s="65">
        <v>8</v>
      </c>
      <c r="G28" s="65">
        <v>6</v>
      </c>
      <c r="H28" s="65">
        <v>2</v>
      </c>
      <c r="I28" s="65" t="s">
        <v>142</v>
      </c>
      <c r="J28" s="65">
        <v>22</v>
      </c>
      <c r="K28" s="65">
        <v>11</v>
      </c>
      <c r="L28" s="65">
        <v>11</v>
      </c>
      <c r="M28" s="65" t="s">
        <v>142</v>
      </c>
    </row>
    <row r="29" spans="1:13" ht="11.25" customHeight="1">
      <c r="A29" s="2" t="s">
        <v>482</v>
      </c>
      <c r="B29" s="65">
        <v>123</v>
      </c>
      <c r="C29" s="65">
        <v>12</v>
      </c>
      <c r="D29" s="65">
        <v>111</v>
      </c>
      <c r="E29" s="109">
        <v>135</v>
      </c>
      <c r="F29" s="65">
        <v>12</v>
      </c>
      <c r="G29" s="65">
        <v>12</v>
      </c>
      <c r="H29" s="65" t="s">
        <v>142</v>
      </c>
      <c r="I29" s="65" t="s">
        <v>142</v>
      </c>
      <c r="J29" s="65">
        <v>123</v>
      </c>
      <c r="K29" s="65">
        <v>110</v>
      </c>
      <c r="L29" s="65">
        <v>13</v>
      </c>
      <c r="M29" s="65" t="s">
        <v>142</v>
      </c>
    </row>
    <row r="30" spans="1:13" ht="11.25" customHeight="1">
      <c r="A30" s="2" t="s">
        <v>483</v>
      </c>
      <c r="B30" s="65">
        <v>83</v>
      </c>
      <c r="C30" s="65">
        <v>4</v>
      </c>
      <c r="D30" s="65">
        <v>79</v>
      </c>
      <c r="E30" s="109">
        <v>94</v>
      </c>
      <c r="F30" s="65">
        <v>4</v>
      </c>
      <c r="G30" s="65">
        <v>4</v>
      </c>
      <c r="H30" s="65" t="s">
        <v>142</v>
      </c>
      <c r="I30" s="65" t="s">
        <v>142</v>
      </c>
      <c r="J30" s="65">
        <v>90</v>
      </c>
      <c r="K30" s="65">
        <v>61</v>
      </c>
      <c r="L30" s="65">
        <v>29</v>
      </c>
      <c r="M30" s="65" t="s">
        <v>142</v>
      </c>
    </row>
    <row r="31" spans="1:13" ht="11.25" customHeight="1">
      <c r="A31" s="2" t="s">
        <v>484</v>
      </c>
      <c r="B31" s="65">
        <v>198</v>
      </c>
      <c r="C31" s="65">
        <v>9</v>
      </c>
      <c r="D31" s="65">
        <v>189</v>
      </c>
      <c r="E31" s="109">
        <v>199</v>
      </c>
      <c r="F31" s="65">
        <v>9</v>
      </c>
      <c r="G31" s="65">
        <v>8</v>
      </c>
      <c r="H31" s="65">
        <v>1</v>
      </c>
      <c r="I31" s="65" t="s">
        <v>142</v>
      </c>
      <c r="J31" s="65">
        <v>190</v>
      </c>
      <c r="K31" s="65">
        <v>112</v>
      </c>
      <c r="L31" s="65">
        <v>78</v>
      </c>
      <c r="M31" s="65" t="s">
        <v>142</v>
      </c>
    </row>
    <row r="32" spans="1:13" ht="11.25" customHeight="1">
      <c r="A32" s="2" t="s">
        <v>485</v>
      </c>
      <c r="B32" s="65">
        <v>248</v>
      </c>
      <c r="C32" s="65">
        <v>31</v>
      </c>
      <c r="D32" s="65">
        <v>217</v>
      </c>
      <c r="E32" s="109">
        <v>265</v>
      </c>
      <c r="F32" s="65">
        <v>31</v>
      </c>
      <c r="G32" s="65">
        <v>21</v>
      </c>
      <c r="H32" s="65">
        <v>10</v>
      </c>
      <c r="I32" s="65" t="s">
        <v>142</v>
      </c>
      <c r="J32" s="65">
        <v>234</v>
      </c>
      <c r="K32" s="65">
        <v>119</v>
      </c>
      <c r="L32" s="65">
        <v>114</v>
      </c>
      <c r="M32" s="65">
        <v>1</v>
      </c>
    </row>
    <row r="33" spans="1:13" ht="11.25" customHeight="1">
      <c r="A33" s="2" t="s">
        <v>486</v>
      </c>
      <c r="B33" s="65">
        <v>39</v>
      </c>
      <c r="C33" s="65">
        <v>2</v>
      </c>
      <c r="D33" s="65">
        <v>37</v>
      </c>
      <c r="E33" s="109">
        <v>45</v>
      </c>
      <c r="F33" s="65">
        <v>2</v>
      </c>
      <c r="G33" s="65">
        <v>1</v>
      </c>
      <c r="H33" s="65">
        <v>1</v>
      </c>
      <c r="I33" s="65" t="s">
        <v>142</v>
      </c>
      <c r="J33" s="65">
        <v>43</v>
      </c>
      <c r="K33" s="65">
        <v>28</v>
      </c>
      <c r="L33" s="65">
        <v>15</v>
      </c>
      <c r="M33" s="65" t="s">
        <v>142</v>
      </c>
    </row>
    <row r="34" spans="1:13" ht="11.25" customHeight="1">
      <c r="A34" s="2" t="s">
        <v>487</v>
      </c>
      <c r="B34" s="65">
        <v>14</v>
      </c>
      <c r="C34" s="65">
        <v>1</v>
      </c>
      <c r="D34" s="65">
        <v>13</v>
      </c>
      <c r="E34" s="109">
        <v>19</v>
      </c>
      <c r="F34" s="65">
        <v>1</v>
      </c>
      <c r="G34" s="65">
        <v>1</v>
      </c>
      <c r="H34" s="65" t="s">
        <v>142</v>
      </c>
      <c r="I34" s="65" t="s">
        <v>142</v>
      </c>
      <c r="J34" s="65">
        <v>18</v>
      </c>
      <c r="K34" s="65">
        <v>12</v>
      </c>
      <c r="L34" s="65">
        <v>6</v>
      </c>
      <c r="M34" s="65" t="s">
        <v>142</v>
      </c>
    </row>
    <row r="35" spans="1:13" ht="11.25" customHeight="1">
      <c r="A35" s="2" t="s">
        <v>488</v>
      </c>
      <c r="B35" s="65">
        <v>15</v>
      </c>
      <c r="C35" s="65">
        <v>7</v>
      </c>
      <c r="D35" s="65">
        <v>8</v>
      </c>
      <c r="E35" s="109">
        <v>23</v>
      </c>
      <c r="F35" s="65">
        <v>10</v>
      </c>
      <c r="G35" s="65">
        <v>7</v>
      </c>
      <c r="H35" s="65">
        <v>3</v>
      </c>
      <c r="I35" s="65" t="s">
        <v>142</v>
      </c>
      <c r="J35" s="65">
        <v>13</v>
      </c>
      <c r="K35" s="65">
        <v>7</v>
      </c>
      <c r="L35" s="65">
        <v>6</v>
      </c>
      <c r="M35" s="65" t="s">
        <v>142</v>
      </c>
    </row>
    <row r="36" spans="1:13" s="73" customFormat="1" ht="11.25" customHeight="1">
      <c r="B36" s="65"/>
      <c r="C36" s="65"/>
      <c r="D36" s="65"/>
      <c r="E36" s="65"/>
      <c r="F36" s="65"/>
      <c r="G36" s="65"/>
      <c r="H36" s="65"/>
      <c r="I36" s="65"/>
      <c r="J36" s="65"/>
      <c r="K36" s="65"/>
      <c r="L36" s="65"/>
      <c r="M36" s="65"/>
    </row>
    <row r="37" spans="1:13" ht="11.25" customHeight="1">
      <c r="A37" s="2" t="s">
        <v>489</v>
      </c>
      <c r="B37" s="65">
        <v>32</v>
      </c>
      <c r="C37" s="65">
        <v>5</v>
      </c>
      <c r="D37" s="65">
        <v>27</v>
      </c>
      <c r="E37" s="65">
        <v>37</v>
      </c>
      <c r="F37" s="65">
        <v>5</v>
      </c>
      <c r="G37" s="65">
        <v>4</v>
      </c>
      <c r="H37" s="65">
        <v>1</v>
      </c>
      <c r="I37" s="65" t="s">
        <v>142</v>
      </c>
      <c r="J37" s="65">
        <v>32</v>
      </c>
      <c r="K37" s="65">
        <v>28</v>
      </c>
      <c r="L37" s="65">
        <v>4</v>
      </c>
      <c r="M37" s="65" t="s">
        <v>142</v>
      </c>
    </row>
    <row r="38" spans="1:13" ht="11.25" customHeight="1">
      <c r="A38" s="2" t="s">
        <v>490</v>
      </c>
      <c r="B38" s="65">
        <v>4</v>
      </c>
      <c r="C38" s="65">
        <v>1</v>
      </c>
      <c r="D38" s="65">
        <v>3</v>
      </c>
      <c r="E38" s="65">
        <v>9</v>
      </c>
      <c r="F38" s="65">
        <v>2</v>
      </c>
      <c r="G38" s="65">
        <v>1</v>
      </c>
      <c r="H38" s="65">
        <v>1</v>
      </c>
      <c r="I38" s="65" t="s">
        <v>142</v>
      </c>
      <c r="J38" s="65">
        <v>7</v>
      </c>
      <c r="K38" s="65">
        <v>3</v>
      </c>
      <c r="L38" s="65">
        <v>4</v>
      </c>
      <c r="M38" s="65" t="s">
        <v>142</v>
      </c>
    </row>
    <row r="39" spans="1:13" ht="11.25" customHeight="1">
      <c r="A39" s="2" t="s">
        <v>491</v>
      </c>
      <c r="B39" s="65">
        <v>17</v>
      </c>
      <c r="C39" s="65">
        <v>7</v>
      </c>
      <c r="D39" s="65">
        <v>10</v>
      </c>
      <c r="E39" s="65">
        <v>18</v>
      </c>
      <c r="F39" s="65">
        <v>7</v>
      </c>
      <c r="G39" s="65">
        <v>6</v>
      </c>
      <c r="H39" s="65">
        <v>1</v>
      </c>
      <c r="I39" s="65" t="s">
        <v>142</v>
      </c>
      <c r="J39" s="65">
        <v>11</v>
      </c>
      <c r="K39" s="65">
        <v>9</v>
      </c>
      <c r="L39" s="65">
        <v>2</v>
      </c>
      <c r="M39" s="65" t="s">
        <v>142</v>
      </c>
    </row>
    <row r="40" spans="1:13" ht="11.25" customHeight="1">
      <c r="A40" s="2" t="s">
        <v>492</v>
      </c>
      <c r="B40" s="65">
        <v>7</v>
      </c>
      <c r="C40" s="65">
        <v>2</v>
      </c>
      <c r="D40" s="65">
        <v>5</v>
      </c>
      <c r="E40" s="65">
        <v>7</v>
      </c>
      <c r="F40" s="65">
        <v>2</v>
      </c>
      <c r="G40" s="65">
        <v>1</v>
      </c>
      <c r="H40" s="65">
        <v>1</v>
      </c>
      <c r="I40" s="65" t="s">
        <v>142</v>
      </c>
      <c r="J40" s="65">
        <v>5</v>
      </c>
      <c r="K40" s="65">
        <v>4</v>
      </c>
      <c r="L40" s="65">
        <v>1</v>
      </c>
      <c r="M40" s="65" t="s">
        <v>142</v>
      </c>
    </row>
    <row r="41" spans="1:13" ht="11.25" customHeight="1">
      <c r="A41" s="2" t="s">
        <v>493</v>
      </c>
      <c r="B41" s="65">
        <v>24</v>
      </c>
      <c r="C41" s="65">
        <v>4</v>
      </c>
      <c r="D41" s="65">
        <v>20</v>
      </c>
      <c r="E41" s="65">
        <v>24</v>
      </c>
      <c r="F41" s="65">
        <v>4</v>
      </c>
      <c r="G41" s="65">
        <v>3</v>
      </c>
      <c r="H41" s="65">
        <v>1</v>
      </c>
      <c r="I41" s="65" t="s">
        <v>142</v>
      </c>
      <c r="J41" s="65">
        <v>20</v>
      </c>
      <c r="K41" s="65">
        <v>14</v>
      </c>
      <c r="L41" s="65">
        <v>6</v>
      </c>
      <c r="M41" s="65" t="s">
        <v>142</v>
      </c>
    </row>
    <row r="42" spans="1:13" ht="11.25" customHeight="1">
      <c r="A42" s="2" t="s">
        <v>494</v>
      </c>
      <c r="B42" s="65">
        <v>40</v>
      </c>
      <c r="C42" s="65">
        <v>12</v>
      </c>
      <c r="D42" s="65">
        <v>28</v>
      </c>
      <c r="E42" s="65">
        <v>41</v>
      </c>
      <c r="F42" s="65">
        <v>12</v>
      </c>
      <c r="G42" s="65">
        <v>1</v>
      </c>
      <c r="H42" s="65">
        <v>11</v>
      </c>
      <c r="I42" s="65" t="s">
        <v>142</v>
      </c>
      <c r="J42" s="65">
        <v>29</v>
      </c>
      <c r="K42" s="65">
        <v>9</v>
      </c>
      <c r="L42" s="65">
        <v>20</v>
      </c>
      <c r="M42" s="65" t="s">
        <v>142</v>
      </c>
    </row>
    <row r="43" spans="1:13" ht="11.25" customHeight="1">
      <c r="A43" s="2" t="s">
        <v>495</v>
      </c>
      <c r="B43" s="65" t="s">
        <v>142</v>
      </c>
      <c r="C43" s="65" t="s">
        <v>142</v>
      </c>
      <c r="D43" s="65" t="s">
        <v>142</v>
      </c>
      <c r="E43" s="65" t="s">
        <v>142</v>
      </c>
      <c r="F43" s="65" t="s">
        <v>142</v>
      </c>
      <c r="G43" s="65" t="s">
        <v>142</v>
      </c>
      <c r="H43" s="65" t="s">
        <v>142</v>
      </c>
      <c r="I43" s="65" t="s">
        <v>142</v>
      </c>
      <c r="J43" s="65" t="s">
        <v>142</v>
      </c>
      <c r="K43" s="65" t="s">
        <v>142</v>
      </c>
      <c r="L43" s="65" t="s">
        <v>142</v>
      </c>
      <c r="M43" s="65" t="s">
        <v>142</v>
      </c>
    </row>
    <row r="44" spans="1:13" ht="11.25" customHeight="1">
      <c r="A44" s="2" t="s">
        <v>496</v>
      </c>
      <c r="B44" s="65" t="s">
        <v>142</v>
      </c>
      <c r="C44" s="65" t="s">
        <v>142</v>
      </c>
      <c r="D44" s="65" t="s">
        <v>142</v>
      </c>
      <c r="E44" s="65" t="s">
        <v>142</v>
      </c>
      <c r="F44" s="65" t="s">
        <v>142</v>
      </c>
      <c r="G44" s="65" t="s">
        <v>142</v>
      </c>
      <c r="H44" s="65" t="s">
        <v>142</v>
      </c>
      <c r="I44" s="65" t="s">
        <v>142</v>
      </c>
      <c r="J44" s="65" t="s">
        <v>142</v>
      </c>
      <c r="K44" s="65" t="s">
        <v>142</v>
      </c>
      <c r="L44" s="65" t="s">
        <v>142</v>
      </c>
      <c r="M44" s="65" t="s">
        <v>142</v>
      </c>
    </row>
    <row r="45" spans="1:13" ht="11.25" customHeight="1">
      <c r="A45" s="2" t="s">
        <v>497</v>
      </c>
      <c r="B45" s="65">
        <v>3</v>
      </c>
      <c r="C45" s="65">
        <v>1</v>
      </c>
      <c r="D45" s="65">
        <v>2</v>
      </c>
      <c r="E45" s="65">
        <v>4</v>
      </c>
      <c r="F45" s="65">
        <v>1</v>
      </c>
      <c r="G45" s="65">
        <v>1</v>
      </c>
      <c r="H45" s="65" t="s">
        <v>142</v>
      </c>
      <c r="I45" s="65" t="s">
        <v>142</v>
      </c>
      <c r="J45" s="65">
        <v>3</v>
      </c>
      <c r="K45" s="65">
        <v>3</v>
      </c>
      <c r="L45" s="65" t="s">
        <v>142</v>
      </c>
      <c r="M45" s="65" t="s">
        <v>142</v>
      </c>
    </row>
    <row r="46" spans="1:13" s="73" customFormat="1" ht="11.25" customHeight="1">
      <c r="B46" s="65"/>
      <c r="C46" s="65"/>
      <c r="D46" s="65"/>
      <c r="E46" s="65"/>
      <c r="F46" s="65"/>
      <c r="G46" s="65"/>
      <c r="H46" s="65"/>
      <c r="I46" s="65"/>
      <c r="J46" s="65"/>
      <c r="K46" s="65"/>
      <c r="L46" s="65"/>
      <c r="M46" s="65"/>
    </row>
    <row r="47" spans="1:13" ht="11.25" customHeight="1">
      <c r="A47" s="2" t="s">
        <v>498</v>
      </c>
      <c r="B47" s="65">
        <v>2</v>
      </c>
      <c r="C47" s="65" t="s">
        <v>142</v>
      </c>
      <c r="D47" s="65">
        <v>2</v>
      </c>
      <c r="E47" s="65">
        <v>2</v>
      </c>
      <c r="F47" s="65" t="s">
        <v>142</v>
      </c>
      <c r="G47" s="65" t="s">
        <v>142</v>
      </c>
      <c r="H47" s="65" t="s">
        <v>142</v>
      </c>
      <c r="I47" s="65" t="s">
        <v>142</v>
      </c>
      <c r="J47" s="65">
        <v>2</v>
      </c>
      <c r="K47" s="65">
        <v>2</v>
      </c>
      <c r="L47" s="65" t="s">
        <v>142</v>
      </c>
      <c r="M47" s="65" t="s">
        <v>142</v>
      </c>
    </row>
    <row r="48" spans="1:13" ht="11.25" customHeight="1">
      <c r="A48" s="2" t="s">
        <v>499</v>
      </c>
      <c r="B48" s="65">
        <v>1</v>
      </c>
      <c r="C48" s="65">
        <v>1</v>
      </c>
      <c r="D48" s="65" t="s">
        <v>142</v>
      </c>
      <c r="E48" s="65">
        <v>2</v>
      </c>
      <c r="F48" s="65">
        <v>1</v>
      </c>
      <c r="G48" s="65">
        <v>1</v>
      </c>
      <c r="H48" s="65" t="s">
        <v>142</v>
      </c>
      <c r="I48" s="65" t="s">
        <v>142</v>
      </c>
      <c r="J48" s="65">
        <v>1</v>
      </c>
      <c r="K48" s="65" t="s">
        <v>142</v>
      </c>
      <c r="L48" s="65">
        <v>1</v>
      </c>
      <c r="M48" s="65" t="s">
        <v>142</v>
      </c>
    </row>
    <row r="49" spans="1:13" ht="11.25" customHeight="1">
      <c r="A49" s="2" t="s">
        <v>500</v>
      </c>
      <c r="B49" s="65" t="s">
        <v>142</v>
      </c>
      <c r="C49" s="65" t="s">
        <v>142</v>
      </c>
      <c r="D49" s="65" t="s">
        <v>142</v>
      </c>
      <c r="E49" s="65" t="s">
        <v>142</v>
      </c>
      <c r="F49" s="65" t="s">
        <v>142</v>
      </c>
      <c r="G49" s="65" t="s">
        <v>142</v>
      </c>
      <c r="H49" s="65" t="s">
        <v>142</v>
      </c>
      <c r="I49" s="65" t="s">
        <v>142</v>
      </c>
      <c r="J49" s="65" t="s">
        <v>142</v>
      </c>
      <c r="K49" s="65" t="s">
        <v>142</v>
      </c>
      <c r="L49" s="65" t="s">
        <v>142</v>
      </c>
      <c r="M49" s="65" t="s">
        <v>142</v>
      </c>
    </row>
    <row r="50" spans="1:13" ht="11.25" customHeight="1">
      <c r="A50" s="2" t="s">
        <v>501</v>
      </c>
      <c r="B50" s="65">
        <v>13</v>
      </c>
      <c r="C50" s="65" t="s">
        <v>142</v>
      </c>
      <c r="D50" s="65">
        <v>13</v>
      </c>
      <c r="E50" s="65">
        <v>13</v>
      </c>
      <c r="F50" s="65" t="s">
        <v>142</v>
      </c>
      <c r="G50" s="65" t="s">
        <v>142</v>
      </c>
      <c r="H50" s="65" t="s">
        <v>142</v>
      </c>
      <c r="I50" s="65" t="s">
        <v>142</v>
      </c>
      <c r="J50" s="65">
        <v>13</v>
      </c>
      <c r="K50" s="65">
        <v>7</v>
      </c>
      <c r="L50" s="65">
        <v>6</v>
      </c>
      <c r="M50" s="65" t="s">
        <v>142</v>
      </c>
    </row>
    <row r="51" spans="1:13" ht="11.25" customHeight="1">
      <c r="A51" s="2" t="s">
        <v>502</v>
      </c>
      <c r="B51" s="65">
        <v>26</v>
      </c>
      <c r="C51" s="65">
        <v>5</v>
      </c>
      <c r="D51" s="65">
        <v>21</v>
      </c>
      <c r="E51" s="65">
        <v>26</v>
      </c>
      <c r="F51" s="65">
        <v>5</v>
      </c>
      <c r="G51" s="65">
        <v>2</v>
      </c>
      <c r="H51" s="65">
        <v>3</v>
      </c>
      <c r="I51" s="65" t="s">
        <v>142</v>
      </c>
      <c r="J51" s="65">
        <v>21</v>
      </c>
      <c r="K51" s="65">
        <v>7</v>
      </c>
      <c r="L51" s="65">
        <v>14</v>
      </c>
      <c r="M51" s="65" t="s">
        <v>142</v>
      </c>
    </row>
    <row r="52" spans="1:13" ht="11.25" customHeight="1">
      <c r="A52" s="2" t="s">
        <v>503</v>
      </c>
      <c r="B52" s="65" t="s">
        <v>142</v>
      </c>
      <c r="C52" s="65" t="s">
        <v>142</v>
      </c>
      <c r="D52" s="65" t="s">
        <v>142</v>
      </c>
      <c r="E52" s="65" t="s">
        <v>142</v>
      </c>
      <c r="F52" s="65" t="s">
        <v>142</v>
      </c>
      <c r="G52" s="65" t="s">
        <v>142</v>
      </c>
      <c r="H52" s="65" t="s">
        <v>142</v>
      </c>
      <c r="I52" s="65" t="s">
        <v>142</v>
      </c>
      <c r="J52" s="65" t="s">
        <v>142</v>
      </c>
      <c r="K52" s="65" t="s">
        <v>142</v>
      </c>
      <c r="L52" s="65" t="s">
        <v>142</v>
      </c>
      <c r="M52" s="65" t="s">
        <v>142</v>
      </c>
    </row>
    <row r="53" spans="1:13" ht="11.25" customHeight="1">
      <c r="A53" s="2" t="s">
        <v>504</v>
      </c>
      <c r="B53" s="65" t="s">
        <v>142</v>
      </c>
      <c r="C53" s="65" t="s">
        <v>142</v>
      </c>
      <c r="D53" s="65" t="s">
        <v>142</v>
      </c>
      <c r="E53" s="65" t="s">
        <v>142</v>
      </c>
      <c r="F53" s="65" t="s">
        <v>142</v>
      </c>
      <c r="G53" s="65" t="s">
        <v>142</v>
      </c>
      <c r="H53" s="65" t="s">
        <v>142</v>
      </c>
      <c r="I53" s="65" t="s">
        <v>142</v>
      </c>
      <c r="J53" s="65" t="s">
        <v>142</v>
      </c>
      <c r="K53" s="65" t="s">
        <v>142</v>
      </c>
      <c r="L53" s="65" t="s">
        <v>142</v>
      </c>
      <c r="M53" s="65" t="s">
        <v>142</v>
      </c>
    </row>
    <row r="54" spans="1:13" ht="11.25" customHeight="1">
      <c r="A54" s="2" t="s">
        <v>505</v>
      </c>
      <c r="B54" s="65" t="s">
        <v>142</v>
      </c>
      <c r="C54" s="65" t="s">
        <v>142</v>
      </c>
      <c r="D54" s="65" t="s">
        <v>142</v>
      </c>
      <c r="E54" s="65" t="s">
        <v>142</v>
      </c>
      <c r="F54" s="65" t="s">
        <v>142</v>
      </c>
      <c r="G54" s="65" t="s">
        <v>142</v>
      </c>
      <c r="H54" s="65" t="s">
        <v>142</v>
      </c>
      <c r="I54" s="65" t="s">
        <v>142</v>
      </c>
      <c r="J54" s="65" t="s">
        <v>142</v>
      </c>
      <c r="K54" s="65" t="s">
        <v>142</v>
      </c>
      <c r="L54" s="65" t="s">
        <v>142</v>
      </c>
      <c r="M54" s="65" t="s">
        <v>142</v>
      </c>
    </row>
    <row r="55" spans="1:13" ht="11.25" customHeight="1">
      <c r="B55" s="65"/>
      <c r="C55" s="65"/>
      <c r="D55" s="65"/>
      <c r="E55" s="65"/>
      <c r="F55" s="65"/>
      <c r="G55" s="65"/>
      <c r="H55" s="65"/>
      <c r="I55" s="65"/>
      <c r="J55" s="65"/>
      <c r="K55" s="65"/>
      <c r="L55" s="65"/>
      <c r="M55" s="65"/>
    </row>
    <row r="56" spans="1:13" ht="11.25" customHeight="1">
      <c r="A56" s="2" t="s">
        <v>506</v>
      </c>
      <c r="B56" s="65">
        <v>7</v>
      </c>
      <c r="C56" s="65" t="s">
        <v>142</v>
      </c>
      <c r="D56" s="65">
        <v>7</v>
      </c>
      <c r="E56" s="65">
        <v>8</v>
      </c>
      <c r="F56" s="65" t="s">
        <v>142</v>
      </c>
      <c r="G56" s="65" t="s">
        <v>142</v>
      </c>
      <c r="H56" s="65" t="s">
        <v>142</v>
      </c>
      <c r="I56" s="65" t="s">
        <v>142</v>
      </c>
      <c r="J56" s="65">
        <v>8</v>
      </c>
      <c r="K56" s="65">
        <v>7</v>
      </c>
      <c r="L56" s="65">
        <v>1</v>
      </c>
      <c r="M56" s="65" t="s">
        <v>142</v>
      </c>
    </row>
    <row r="57" spans="1:13" ht="11.25" customHeight="1">
      <c r="A57" s="2" t="s">
        <v>507</v>
      </c>
      <c r="B57" s="65">
        <v>1</v>
      </c>
      <c r="C57" s="65" t="s">
        <v>142</v>
      </c>
      <c r="D57" s="65">
        <v>1</v>
      </c>
      <c r="E57" s="65">
        <v>3</v>
      </c>
      <c r="F57" s="65" t="s">
        <v>142</v>
      </c>
      <c r="G57" s="65" t="s">
        <v>142</v>
      </c>
      <c r="H57" s="65" t="s">
        <v>142</v>
      </c>
      <c r="I57" s="65" t="s">
        <v>142</v>
      </c>
      <c r="J57" s="65">
        <v>3</v>
      </c>
      <c r="K57" s="65">
        <v>2</v>
      </c>
      <c r="L57" s="65">
        <v>1</v>
      </c>
      <c r="M57" s="65" t="s">
        <v>142</v>
      </c>
    </row>
    <row r="58" spans="1:13" ht="11.25" customHeight="1">
      <c r="A58" s="2" t="s">
        <v>508</v>
      </c>
      <c r="B58" s="65">
        <v>3</v>
      </c>
      <c r="C58" s="65" t="s">
        <v>142</v>
      </c>
      <c r="D58" s="65">
        <v>3</v>
      </c>
      <c r="E58" s="65">
        <v>3</v>
      </c>
      <c r="F58" s="65" t="s">
        <v>142</v>
      </c>
      <c r="G58" s="65" t="s">
        <v>142</v>
      </c>
      <c r="H58" s="65" t="s">
        <v>142</v>
      </c>
      <c r="I58" s="65" t="s">
        <v>142</v>
      </c>
      <c r="J58" s="65">
        <v>3</v>
      </c>
      <c r="K58" s="65">
        <v>1</v>
      </c>
      <c r="L58" s="65">
        <v>2</v>
      </c>
      <c r="M58" s="65" t="s">
        <v>142</v>
      </c>
    </row>
    <row r="59" spans="1:13" ht="11.25" customHeight="1">
      <c r="A59" s="2" t="s">
        <v>509</v>
      </c>
      <c r="B59" s="65">
        <v>6</v>
      </c>
      <c r="C59" s="65">
        <v>2</v>
      </c>
      <c r="D59" s="65">
        <v>4</v>
      </c>
      <c r="E59" s="65">
        <v>6</v>
      </c>
      <c r="F59" s="65">
        <v>2</v>
      </c>
      <c r="G59" s="65">
        <v>1</v>
      </c>
      <c r="H59" s="65">
        <v>1</v>
      </c>
      <c r="I59" s="65" t="s">
        <v>142</v>
      </c>
      <c r="J59" s="65">
        <v>4</v>
      </c>
      <c r="K59" s="65">
        <v>3</v>
      </c>
      <c r="L59" s="65">
        <v>1</v>
      </c>
      <c r="M59" s="65" t="s">
        <v>142</v>
      </c>
    </row>
    <row r="60" spans="1:13" ht="11.25" customHeight="1">
      <c r="A60" s="2" t="s">
        <v>510</v>
      </c>
      <c r="B60" s="65">
        <v>11</v>
      </c>
      <c r="C60" s="65">
        <v>3</v>
      </c>
      <c r="D60" s="65">
        <v>8</v>
      </c>
      <c r="E60" s="65">
        <v>12</v>
      </c>
      <c r="F60" s="65">
        <v>3</v>
      </c>
      <c r="G60" s="65">
        <v>3</v>
      </c>
      <c r="H60" s="65" t="s">
        <v>142</v>
      </c>
      <c r="I60" s="65" t="s">
        <v>142</v>
      </c>
      <c r="J60" s="65">
        <v>9</v>
      </c>
      <c r="K60" s="65">
        <v>8</v>
      </c>
      <c r="L60" s="65">
        <v>1</v>
      </c>
      <c r="M60" s="65" t="s">
        <v>142</v>
      </c>
    </row>
    <row r="61" spans="1:13" ht="11.25" customHeight="1">
      <c r="A61" s="2" t="s">
        <v>511</v>
      </c>
      <c r="B61" s="65">
        <v>4</v>
      </c>
      <c r="C61" s="65">
        <v>2</v>
      </c>
      <c r="D61" s="65">
        <v>2</v>
      </c>
      <c r="E61" s="65">
        <v>4</v>
      </c>
      <c r="F61" s="65">
        <v>2</v>
      </c>
      <c r="G61" s="65">
        <v>2</v>
      </c>
      <c r="H61" s="65" t="s">
        <v>142</v>
      </c>
      <c r="I61" s="65" t="s">
        <v>142</v>
      </c>
      <c r="J61" s="65">
        <v>2</v>
      </c>
      <c r="K61" s="65">
        <v>2</v>
      </c>
      <c r="L61" s="65" t="s">
        <v>142</v>
      </c>
      <c r="M61" s="65" t="s">
        <v>142</v>
      </c>
    </row>
    <row r="62" spans="1:13" ht="11.25" customHeight="1">
      <c r="A62" s="2" t="s">
        <v>512</v>
      </c>
      <c r="B62" s="65">
        <v>5</v>
      </c>
      <c r="C62" s="65" t="s">
        <v>142</v>
      </c>
      <c r="D62" s="65">
        <v>5</v>
      </c>
      <c r="E62" s="65">
        <v>5</v>
      </c>
      <c r="F62" s="65" t="s">
        <v>142</v>
      </c>
      <c r="G62" s="65" t="s">
        <v>142</v>
      </c>
      <c r="H62" s="65" t="s">
        <v>142</v>
      </c>
      <c r="I62" s="65" t="s">
        <v>142</v>
      </c>
      <c r="J62" s="65">
        <v>5</v>
      </c>
      <c r="K62" s="65">
        <v>5</v>
      </c>
      <c r="L62" s="65" t="s">
        <v>142</v>
      </c>
      <c r="M62" s="65" t="s">
        <v>142</v>
      </c>
    </row>
    <row r="63" spans="1:13" ht="11.25" customHeight="1">
      <c r="B63" s="65"/>
      <c r="C63" s="65"/>
      <c r="D63" s="65"/>
      <c r="E63" s="65"/>
      <c r="F63" s="65"/>
      <c r="G63" s="65"/>
      <c r="H63" s="65"/>
      <c r="I63" s="65"/>
      <c r="J63" s="65"/>
      <c r="K63" s="65"/>
      <c r="L63" s="65"/>
      <c r="M63" s="65"/>
    </row>
    <row r="64" spans="1:13" ht="11.25" customHeight="1">
      <c r="A64" s="2" t="s">
        <v>513</v>
      </c>
      <c r="B64" s="65">
        <v>1</v>
      </c>
      <c r="C64" s="65" t="s">
        <v>142</v>
      </c>
      <c r="D64" s="65">
        <v>1</v>
      </c>
      <c r="E64" s="65">
        <v>1</v>
      </c>
      <c r="F64" s="65" t="s">
        <v>142</v>
      </c>
      <c r="G64" s="65" t="s">
        <v>142</v>
      </c>
      <c r="H64" s="65" t="s">
        <v>142</v>
      </c>
      <c r="I64" s="65" t="s">
        <v>142</v>
      </c>
      <c r="J64" s="65">
        <v>1</v>
      </c>
      <c r="K64" s="65">
        <v>1</v>
      </c>
      <c r="L64" s="65" t="s">
        <v>142</v>
      </c>
      <c r="M64" s="65" t="s">
        <v>142</v>
      </c>
    </row>
    <row r="65" spans="1:13" ht="11.25" customHeight="1">
      <c r="A65" s="2" t="s">
        <v>514</v>
      </c>
      <c r="B65" s="65">
        <v>16</v>
      </c>
      <c r="C65" s="65" t="s">
        <v>142</v>
      </c>
      <c r="D65" s="65">
        <v>16</v>
      </c>
      <c r="E65" s="65">
        <v>16</v>
      </c>
      <c r="F65" s="65" t="s">
        <v>142</v>
      </c>
      <c r="G65" s="65" t="s">
        <v>142</v>
      </c>
      <c r="H65" s="65" t="s">
        <v>142</v>
      </c>
      <c r="I65" s="65" t="s">
        <v>142</v>
      </c>
      <c r="J65" s="65">
        <v>16</v>
      </c>
      <c r="K65" s="65">
        <v>11</v>
      </c>
      <c r="L65" s="65">
        <v>5</v>
      </c>
      <c r="M65" s="65" t="s">
        <v>142</v>
      </c>
    </row>
    <row r="66" spans="1:13" ht="11.25" customHeight="1">
      <c r="A66" s="2" t="s">
        <v>515</v>
      </c>
      <c r="B66" s="65">
        <v>2</v>
      </c>
      <c r="C66" s="65" t="s">
        <v>142</v>
      </c>
      <c r="D66" s="65">
        <v>2</v>
      </c>
      <c r="E66" s="65">
        <v>2</v>
      </c>
      <c r="F66" s="65" t="s">
        <v>142</v>
      </c>
      <c r="G66" s="65" t="s">
        <v>142</v>
      </c>
      <c r="H66" s="65" t="s">
        <v>142</v>
      </c>
      <c r="I66" s="65" t="s">
        <v>142</v>
      </c>
      <c r="J66" s="65">
        <v>2</v>
      </c>
      <c r="K66" s="65">
        <v>1</v>
      </c>
      <c r="L66" s="65">
        <v>1</v>
      </c>
      <c r="M66" s="65" t="s">
        <v>142</v>
      </c>
    </row>
    <row r="67" spans="1:13" ht="11.25" customHeight="1">
      <c r="A67" s="2" t="s">
        <v>516</v>
      </c>
      <c r="B67" s="65">
        <v>1</v>
      </c>
      <c r="C67" s="65" t="s">
        <v>142</v>
      </c>
      <c r="D67" s="65">
        <v>1</v>
      </c>
      <c r="E67" s="65">
        <v>1</v>
      </c>
      <c r="F67" s="65" t="s">
        <v>142</v>
      </c>
      <c r="G67" s="65" t="s">
        <v>142</v>
      </c>
      <c r="H67" s="65" t="s">
        <v>142</v>
      </c>
      <c r="I67" s="65" t="s">
        <v>142</v>
      </c>
      <c r="J67" s="65">
        <v>1</v>
      </c>
      <c r="K67" s="65" t="s">
        <v>142</v>
      </c>
      <c r="L67" s="65">
        <v>1</v>
      </c>
      <c r="M67" s="65" t="s">
        <v>142</v>
      </c>
    </row>
    <row r="68" spans="1:13" ht="11.25" customHeight="1">
      <c r="A68" s="2" t="s">
        <v>517</v>
      </c>
      <c r="B68" s="65" t="s">
        <v>142</v>
      </c>
      <c r="C68" s="65" t="s">
        <v>142</v>
      </c>
      <c r="D68" s="65" t="s">
        <v>142</v>
      </c>
      <c r="E68" s="65" t="s">
        <v>142</v>
      </c>
      <c r="F68" s="65" t="s">
        <v>142</v>
      </c>
      <c r="G68" s="65" t="s">
        <v>142</v>
      </c>
      <c r="H68" s="65" t="s">
        <v>142</v>
      </c>
      <c r="I68" s="65" t="s">
        <v>142</v>
      </c>
      <c r="J68" s="65" t="s">
        <v>142</v>
      </c>
      <c r="K68" s="65" t="s">
        <v>142</v>
      </c>
      <c r="L68" s="65" t="s">
        <v>142</v>
      </c>
      <c r="M68" s="65" t="s">
        <v>142</v>
      </c>
    </row>
    <row r="69" spans="1:13" ht="11.25" customHeight="1">
      <c r="A69" s="2" t="s">
        <v>518</v>
      </c>
      <c r="B69" s="65">
        <v>2</v>
      </c>
      <c r="C69" s="65" t="s">
        <v>142</v>
      </c>
      <c r="D69" s="65">
        <v>2</v>
      </c>
      <c r="E69" s="65">
        <v>2</v>
      </c>
      <c r="F69" s="65" t="s">
        <v>142</v>
      </c>
      <c r="G69" s="65" t="s">
        <v>142</v>
      </c>
      <c r="H69" s="65" t="s">
        <v>142</v>
      </c>
      <c r="I69" s="65" t="s">
        <v>142</v>
      </c>
      <c r="J69" s="65">
        <v>2</v>
      </c>
      <c r="K69" s="65">
        <v>1</v>
      </c>
      <c r="L69" s="65">
        <v>1</v>
      </c>
      <c r="M69" s="65" t="s">
        <v>142</v>
      </c>
    </row>
    <row r="70" spans="1:13" ht="11.25" customHeight="1">
      <c r="B70" s="65"/>
      <c r="C70" s="65"/>
      <c r="D70" s="65"/>
      <c r="E70" s="65"/>
      <c r="F70" s="65"/>
      <c r="G70" s="65"/>
      <c r="H70" s="65"/>
      <c r="I70" s="65"/>
      <c r="J70" s="65"/>
      <c r="K70" s="65"/>
      <c r="L70" s="65"/>
      <c r="M70" s="65"/>
    </row>
    <row r="71" spans="1:13" ht="11.25" customHeight="1">
      <c r="A71" s="2" t="s">
        <v>519</v>
      </c>
      <c r="B71" s="65">
        <v>24</v>
      </c>
      <c r="C71" s="65" t="s">
        <v>142</v>
      </c>
      <c r="D71" s="65">
        <v>24</v>
      </c>
      <c r="E71" s="65">
        <v>25</v>
      </c>
      <c r="F71" s="65" t="s">
        <v>142</v>
      </c>
      <c r="G71" s="65" t="s">
        <v>142</v>
      </c>
      <c r="H71" s="65" t="s">
        <v>142</v>
      </c>
      <c r="I71" s="65" t="s">
        <v>142</v>
      </c>
      <c r="J71" s="65">
        <v>25</v>
      </c>
      <c r="K71" s="65">
        <v>13</v>
      </c>
      <c r="L71" s="65">
        <v>12</v>
      </c>
      <c r="M71" s="65" t="s">
        <v>142</v>
      </c>
    </row>
    <row r="72" spans="1:13" ht="11.25" customHeight="1">
      <c r="A72" s="2" t="s">
        <v>520</v>
      </c>
      <c r="B72" s="65">
        <v>27</v>
      </c>
      <c r="C72" s="65">
        <v>1</v>
      </c>
      <c r="D72" s="65">
        <v>26</v>
      </c>
      <c r="E72" s="65">
        <v>27</v>
      </c>
      <c r="F72" s="65">
        <v>1</v>
      </c>
      <c r="G72" s="65">
        <v>1</v>
      </c>
      <c r="H72" s="65" t="s">
        <v>142</v>
      </c>
      <c r="I72" s="65" t="s">
        <v>142</v>
      </c>
      <c r="J72" s="65">
        <v>26</v>
      </c>
      <c r="K72" s="65">
        <v>5</v>
      </c>
      <c r="L72" s="65">
        <v>21</v>
      </c>
      <c r="M72" s="65" t="s">
        <v>142</v>
      </c>
    </row>
    <row r="73" spans="1:13" ht="11.25" customHeight="1">
      <c r="A73" s="2" t="s">
        <v>521</v>
      </c>
      <c r="B73" s="65" t="s">
        <v>142</v>
      </c>
      <c r="C73" s="65" t="s">
        <v>142</v>
      </c>
      <c r="D73" s="65" t="s">
        <v>142</v>
      </c>
      <c r="E73" s="65" t="s">
        <v>142</v>
      </c>
      <c r="F73" s="65" t="s">
        <v>142</v>
      </c>
      <c r="G73" s="65" t="s">
        <v>142</v>
      </c>
      <c r="H73" s="65" t="s">
        <v>142</v>
      </c>
      <c r="I73" s="65" t="s">
        <v>142</v>
      </c>
      <c r="J73" s="65" t="s">
        <v>142</v>
      </c>
      <c r="K73" s="65" t="s">
        <v>142</v>
      </c>
      <c r="L73" s="65" t="s">
        <v>142</v>
      </c>
      <c r="M73" s="65" t="s">
        <v>142</v>
      </c>
    </row>
    <row r="74" spans="1:13" ht="11.25" customHeight="1">
      <c r="A74" s="2" t="s">
        <v>522</v>
      </c>
      <c r="B74" s="65">
        <v>1</v>
      </c>
      <c r="C74" s="65">
        <v>1</v>
      </c>
      <c r="D74" s="65" t="s">
        <v>142</v>
      </c>
      <c r="E74" s="65">
        <v>1</v>
      </c>
      <c r="F74" s="65">
        <v>1</v>
      </c>
      <c r="G74" s="65" t="s">
        <v>142</v>
      </c>
      <c r="H74" s="65">
        <v>1</v>
      </c>
      <c r="I74" s="65" t="s">
        <v>142</v>
      </c>
      <c r="J74" s="65" t="s">
        <v>142</v>
      </c>
      <c r="K74" s="65" t="s">
        <v>142</v>
      </c>
      <c r="L74" s="65" t="s">
        <v>142</v>
      </c>
      <c r="M74" s="65" t="s">
        <v>142</v>
      </c>
    </row>
    <row r="75" spans="1:13" ht="11.25" customHeight="1">
      <c r="A75" s="2" t="s">
        <v>523</v>
      </c>
      <c r="B75" s="65">
        <v>2</v>
      </c>
      <c r="C75" s="65" t="s">
        <v>142</v>
      </c>
      <c r="D75" s="65">
        <v>2</v>
      </c>
      <c r="E75" s="65">
        <v>2</v>
      </c>
      <c r="F75" s="65" t="s">
        <v>142</v>
      </c>
      <c r="G75" s="65" t="s">
        <v>142</v>
      </c>
      <c r="H75" s="65" t="s">
        <v>142</v>
      </c>
      <c r="I75" s="65" t="s">
        <v>142</v>
      </c>
      <c r="J75" s="65">
        <v>2</v>
      </c>
      <c r="K75" s="65">
        <v>1</v>
      </c>
      <c r="L75" s="65">
        <v>1</v>
      </c>
      <c r="M75" s="65" t="s">
        <v>142</v>
      </c>
    </row>
    <row r="76" spans="1:13" ht="11.25" customHeight="1">
      <c r="B76" s="65"/>
      <c r="C76" s="65"/>
      <c r="D76" s="65"/>
      <c r="E76" s="65"/>
      <c r="F76" s="65"/>
      <c r="G76" s="65"/>
      <c r="H76" s="65"/>
      <c r="I76" s="65"/>
      <c r="J76" s="65"/>
      <c r="K76" s="65"/>
      <c r="L76" s="65"/>
      <c r="M76" s="65"/>
    </row>
    <row r="77" spans="1:13" ht="11.25" customHeight="1">
      <c r="A77" s="2" t="s">
        <v>524</v>
      </c>
      <c r="B77" s="65">
        <v>3</v>
      </c>
      <c r="C77" s="65">
        <v>1</v>
      </c>
      <c r="D77" s="65">
        <v>2</v>
      </c>
      <c r="E77" s="65">
        <v>3</v>
      </c>
      <c r="F77" s="65">
        <v>1</v>
      </c>
      <c r="G77" s="65">
        <v>1</v>
      </c>
      <c r="H77" s="65" t="s">
        <v>142</v>
      </c>
      <c r="I77" s="65" t="s">
        <v>142</v>
      </c>
      <c r="J77" s="65">
        <v>2</v>
      </c>
      <c r="K77" s="65">
        <v>1</v>
      </c>
      <c r="L77" s="65">
        <v>1</v>
      </c>
      <c r="M77" s="65" t="s">
        <v>142</v>
      </c>
    </row>
    <row r="78" spans="1:13" ht="11.25" customHeight="1">
      <c r="A78" s="2" t="s">
        <v>525</v>
      </c>
      <c r="B78" s="65">
        <v>9</v>
      </c>
      <c r="C78" s="65">
        <v>1</v>
      </c>
      <c r="D78" s="65">
        <v>8</v>
      </c>
      <c r="E78" s="65">
        <v>9</v>
      </c>
      <c r="F78" s="65">
        <v>1</v>
      </c>
      <c r="G78" s="65">
        <v>1</v>
      </c>
      <c r="H78" s="65" t="s">
        <v>142</v>
      </c>
      <c r="I78" s="65" t="s">
        <v>142</v>
      </c>
      <c r="J78" s="65">
        <v>8</v>
      </c>
      <c r="K78" s="65">
        <v>6</v>
      </c>
      <c r="L78" s="65">
        <v>2</v>
      </c>
      <c r="M78" s="65" t="s">
        <v>142</v>
      </c>
    </row>
    <row r="79" spans="1:13" ht="11.25" customHeight="1">
      <c r="B79" s="65"/>
      <c r="C79" s="65"/>
      <c r="D79" s="65"/>
      <c r="E79" s="65"/>
      <c r="F79" s="65"/>
      <c r="G79" s="65"/>
      <c r="H79" s="65"/>
      <c r="I79" s="65"/>
      <c r="J79" s="65"/>
      <c r="K79" s="65"/>
      <c r="L79" s="65"/>
      <c r="M79" s="65"/>
    </row>
    <row r="80" spans="1:13" ht="11.25" customHeight="1">
      <c r="A80" s="2" t="s">
        <v>526</v>
      </c>
      <c r="B80" s="65" t="s">
        <v>142</v>
      </c>
      <c r="C80" s="65" t="s">
        <v>142</v>
      </c>
      <c r="D80" s="65" t="s">
        <v>142</v>
      </c>
      <c r="E80" s="65" t="s">
        <v>142</v>
      </c>
      <c r="F80" s="65" t="s">
        <v>142</v>
      </c>
      <c r="G80" s="65" t="s">
        <v>142</v>
      </c>
      <c r="H80" s="65" t="s">
        <v>142</v>
      </c>
      <c r="I80" s="65" t="s">
        <v>142</v>
      </c>
      <c r="J80" s="65" t="s">
        <v>142</v>
      </c>
      <c r="K80" s="65" t="s">
        <v>142</v>
      </c>
      <c r="L80" s="65" t="s">
        <v>142</v>
      </c>
      <c r="M80" s="65" t="s">
        <v>142</v>
      </c>
    </row>
    <row r="81" spans="1:13" ht="11.25" customHeight="1">
      <c r="A81" s="2" t="s">
        <v>527</v>
      </c>
      <c r="B81" s="65" t="s">
        <v>142</v>
      </c>
      <c r="C81" s="65" t="s">
        <v>142</v>
      </c>
      <c r="D81" s="65" t="s">
        <v>142</v>
      </c>
      <c r="E81" s="65" t="s">
        <v>142</v>
      </c>
      <c r="F81" s="65" t="s">
        <v>142</v>
      </c>
      <c r="G81" s="65" t="s">
        <v>142</v>
      </c>
      <c r="H81" s="65" t="s">
        <v>142</v>
      </c>
      <c r="I81" s="65" t="s">
        <v>142</v>
      </c>
      <c r="J81" s="65" t="s">
        <v>142</v>
      </c>
      <c r="K81" s="65" t="s">
        <v>142</v>
      </c>
      <c r="L81" s="65" t="s">
        <v>142</v>
      </c>
      <c r="M81" s="65" t="s">
        <v>142</v>
      </c>
    </row>
    <row r="82" spans="1:13" ht="11.25" customHeight="1">
      <c r="A82" s="2" t="s">
        <v>528</v>
      </c>
      <c r="B82" s="65" t="s">
        <v>142</v>
      </c>
      <c r="C82" s="65" t="s">
        <v>142</v>
      </c>
      <c r="D82" s="65" t="s">
        <v>142</v>
      </c>
      <c r="E82" s="65" t="s">
        <v>142</v>
      </c>
      <c r="F82" s="65" t="s">
        <v>142</v>
      </c>
      <c r="G82" s="65" t="s">
        <v>142</v>
      </c>
      <c r="H82" s="65" t="s">
        <v>142</v>
      </c>
      <c r="I82" s="65" t="s">
        <v>142</v>
      </c>
      <c r="J82" s="65" t="s">
        <v>142</v>
      </c>
      <c r="K82" s="65" t="s">
        <v>142</v>
      </c>
      <c r="L82" s="65" t="s">
        <v>142</v>
      </c>
      <c r="M82" s="65" t="s">
        <v>142</v>
      </c>
    </row>
    <row r="83" spans="1:13" ht="11.25" customHeight="1">
      <c r="B83" s="65"/>
      <c r="C83" s="65"/>
      <c r="D83" s="65"/>
      <c r="E83" s="63"/>
      <c r="F83" s="63"/>
      <c r="G83" s="63"/>
      <c r="H83" s="63"/>
      <c r="J83" s="63"/>
      <c r="K83" s="63"/>
      <c r="L83" s="63"/>
      <c r="M83" s="65"/>
    </row>
    <row r="84" spans="1:13" ht="11.25" customHeight="1">
      <c r="A84" s="2" t="s">
        <v>529</v>
      </c>
      <c r="B84" s="65" t="s">
        <v>142</v>
      </c>
      <c r="C84" s="65" t="s">
        <v>142</v>
      </c>
      <c r="D84" s="65" t="s">
        <v>142</v>
      </c>
      <c r="E84" s="65" t="s">
        <v>142</v>
      </c>
      <c r="F84" s="65" t="s">
        <v>142</v>
      </c>
      <c r="G84" s="65" t="s">
        <v>142</v>
      </c>
      <c r="H84" s="65" t="s">
        <v>142</v>
      </c>
      <c r="I84" s="65" t="s">
        <v>142</v>
      </c>
      <c r="J84" s="65" t="s">
        <v>142</v>
      </c>
      <c r="K84" s="65" t="s">
        <v>142</v>
      </c>
      <c r="L84" s="65" t="s">
        <v>142</v>
      </c>
      <c r="M84" s="65" t="s">
        <v>142</v>
      </c>
    </row>
    <row r="85" spans="1:13" ht="11.25" customHeight="1">
      <c r="A85" s="1" t="s">
        <v>530</v>
      </c>
      <c r="B85" s="75">
        <v>2</v>
      </c>
      <c r="C85" s="75" t="s">
        <v>142</v>
      </c>
      <c r="D85" s="75">
        <v>2</v>
      </c>
      <c r="E85" s="75">
        <v>2</v>
      </c>
      <c r="F85" s="75" t="s">
        <v>142</v>
      </c>
      <c r="G85" s="75" t="s">
        <v>142</v>
      </c>
      <c r="H85" s="75" t="s">
        <v>142</v>
      </c>
      <c r="I85" s="75" t="s">
        <v>142</v>
      </c>
      <c r="J85" s="75">
        <v>2</v>
      </c>
      <c r="K85" s="75">
        <v>2</v>
      </c>
      <c r="L85" s="75" t="s">
        <v>142</v>
      </c>
      <c r="M85" s="75" t="s">
        <v>142</v>
      </c>
    </row>
    <row r="86" spans="1:13" ht="11.25" customHeight="1">
      <c r="B86" s="65"/>
      <c r="C86" s="65"/>
      <c r="D86" s="65"/>
      <c r="E86" s="65"/>
      <c r="F86" s="65"/>
      <c r="G86" s="65"/>
      <c r="H86" s="65"/>
      <c r="I86" s="65"/>
      <c r="J86" s="65"/>
      <c r="K86" s="65"/>
      <c r="L86" s="65"/>
      <c r="M86" s="65"/>
    </row>
    <row r="87" spans="1:13" ht="11.25" customHeight="1">
      <c r="B87" s="65"/>
      <c r="C87" s="65"/>
      <c r="D87" s="65"/>
      <c r="E87" s="65"/>
      <c r="F87" s="65"/>
      <c r="G87" s="65"/>
      <c r="H87" s="65"/>
      <c r="I87" s="65"/>
      <c r="J87" s="65"/>
      <c r="K87" s="65"/>
      <c r="L87" s="65"/>
      <c r="M87" s="65"/>
    </row>
    <row r="88" spans="1:13" ht="11.25" customHeight="1">
      <c r="A88" s="27"/>
      <c r="B88" s="65"/>
      <c r="C88" s="65"/>
      <c r="D88" s="65"/>
      <c r="E88" s="65"/>
      <c r="F88" s="65"/>
      <c r="G88" s="65"/>
      <c r="H88" s="65"/>
      <c r="I88" s="65"/>
      <c r="J88" s="65"/>
      <c r="K88" s="65"/>
      <c r="L88" s="65"/>
      <c r="M88" s="65"/>
    </row>
    <row r="89" spans="1:13" ht="11.25" customHeight="1">
      <c r="B89" s="65"/>
      <c r="C89" s="65"/>
      <c r="D89" s="65"/>
      <c r="E89" s="65"/>
      <c r="F89" s="65"/>
      <c r="G89" s="65"/>
      <c r="H89" s="65"/>
      <c r="I89" s="65"/>
      <c r="J89" s="65"/>
      <c r="K89" s="65"/>
      <c r="L89" s="65"/>
      <c r="M89" s="65"/>
    </row>
    <row r="90" spans="1:13" ht="11.25" customHeight="1">
      <c r="B90" s="65"/>
      <c r="C90" s="65"/>
      <c r="D90" s="65"/>
      <c r="E90" s="65"/>
      <c r="F90" s="65"/>
      <c r="G90" s="65"/>
      <c r="H90" s="65"/>
      <c r="I90" s="65"/>
      <c r="J90" s="65"/>
      <c r="K90" s="65"/>
      <c r="L90" s="65"/>
      <c r="M90" s="65"/>
    </row>
    <row r="91" spans="1:13" ht="11.25" customHeight="1">
      <c r="B91" s="65"/>
      <c r="C91" s="65"/>
      <c r="D91" s="65"/>
      <c r="E91" s="65"/>
      <c r="F91" s="65"/>
      <c r="G91" s="65"/>
      <c r="H91" s="65"/>
      <c r="I91" s="65"/>
      <c r="J91" s="65"/>
      <c r="K91" s="65"/>
      <c r="L91" s="65"/>
      <c r="M91" s="65"/>
    </row>
    <row r="92" spans="1:13" ht="11.25" customHeight="1">
      <c r="B92" s="65"/>
      <c r="C92" s="65"/>
      <c r="D92" s="65"/>
      <c r="E92" s="65"/>
      <c r="F92" s="65"/>
      <c r="G92" s="65"/>
      <c r="H92" s="65"/>
      <c r="I92" s="65"/>
      <c r="J92" s="65"/>
      <c r="K92" s="65"/>
      <c r="L92" s="65"/>
      <c r="M92" s="65"/>
    </row>
    <row r="93" spans="1:13" ht="11.25" customHeight="1">
      <c r="B93" s="65"/>
      <c r="C93" s="65"/>
      <c r="D93" s="65"/>
      <c r="E93" s="65"/>
      <c r="F93" s="65"/>
      <c r="G93" s="65"/>
      <c r="H93" s="65"/>
      <c r="I93" s="65"/>
      <c r="J93" s="65"/>
      <c r="K93" s="65"/>
      <c r="L93" s="65"/>
      <c r="M93" s="65"/>
    </row>
  </sheetData>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codeName="Blad7"/>
  <dimension ref="A1:J141"/>
  <sheetViews>
    <sheetView zoomScaleNormal="100" workbookViewId="0">
      <pane ySplit="14" topLeftCell="A99" activePane="bottomLeft" state="frozen"/>
      <selection pane="bottomLeft" activeCell="A129" sqref="A129:XFD129"/>
    </sheetView>
  </sheetViews>
  <sheetFormatPr defaultColWidth="9.140625" defaultRowHeight="11.25"/>
  <cols>
    <col min="1" max="1" width="13.7109375" style="82" customWidth="1"/>
    <col min="2" max="3" width="8.85546875" style="168" customWidth="1"/>
    <col min="4" max="4" width="15.140625" style="168" customWidth="1"/>
    <col min="5" max="6" width="8.85546875" style="168" customWidth="1"/>
    <col min="7" max="7" width="10.140625" style="168" customWidth="1"/>
    <col min="8" max="8" width="12.7109375" style="82" customWidth="1"/>
    <col min="9" max="9" width="13.5703125" style="82" customWidth="1"/>
    <col min="10" max="16384" width="9.140625" style="82"/>
  </cols>
  <sheetData>
    <row r="1" spans="1:10" s="81" customFormat="1">
      <c r="A1" s="81" t="s">
        <v>613</v>
      </c>
      <c r="B1" s="171"/>
      <c r="C1" s="171"/>
      <c r="D1" s="171"/>
      <c r="E1" s="171"/>
      <c r="F1" s="171"/>
      <c r="G1" s="171"/>
    </row>
    <row r="2" spans="1:10" s="81" customFormat="1">
      <c r="A2" s="81" t="s">
        <v>662</v>
      </c>
      <c r="B2" s="171"/>
      <c r="C2" s="171"/>
      <c r="D2" s="171"/>
      <c r="E2" s="171"/>
      <c r="F2" s="171"/>
      <c r="G2" s="171"/>
    </row>
    <row r="3" spans="1:10" s="81" customFormat="1">
      <c r="A3" s="83" t="s">
        <v>614</v>
      </c>
      <c r="B3" s="171"/>
      <c r="C3" s="171"/>
      <c r="D3" s="171"/>
      <c r="E3" s="171"/>
      <c r="F3" s="171"/>
      <c r="G3" s="171"/>
    </row>
    <row r="4" spans="1:10" s="81" customFormat="1">
      <c r="A4" s="83" t="s">
        <v>663</v>
      </c>
      <c r="B4" s="171"/>
      <c r="C4" s="171"/>
      <c r="D4" s="171"/>
      <c r="E4" s="171"/>
      <c r="F4" s="171"/>
      <c r="G4" s="171"/>
    </row>
    <row r="5" spans="1:10" s="81" customFormat="1">
      <c r="A5" s="86"/>
      <c r="B5" s="190"/>
      <c r="C5" s="190"/>
      <c r="D5" s="190"/>
      <c r="E5" s="190"/>
      <c r="F5" s="190"/>
      <c r="G5" s="190"/>
      <c r="H5" s="86"/>
      <c r="I5" s="86"/>
    </row>
    <row r="6" spans="1:10" s="81" customFormat="1">
      <c r="A6" s="81" t="s">
        <v>333</v>
      </c>
      <c r="B6" s="171" t="s">
        <v>121</v>
      </c>
      <c r="C6" s="171"/>
      <c r="D6" s="171"/>
      <c r="E6" s="332"/>
      <c r="F6" s="171" t="s">
        <v>203</v>
      </c>
      <c r="G6" s="171"/>
      <c r="H6" s="81" t="s">
        <v>334</v>
      </c>
    </row>
    <row r="7" spans="1:10" s="81" customFormat="1">
      <c r="A7" s="83" t="s">
        <v>335</v>
      </c>
      <c r="B7" s="192" t="s">
        <v>122</v>
      </c>
      <c r="C7" s="192"/>
      <c r="D7" s="192"/>
      <c r="E7" s="333"/>
      <c r="F7" s="192" t="s">
        <v>204</v>
      </c>
      <c r="G7" s="192"/>
      <c r="H7" s="87" t="s">
        <v>365</v>
      </c>
      <c r="I7" s="87"/>
    </row>
    <row r="8" spans="1:10" s="81" customFormat="1">
      <c r="A8" s="81" t="s">
        <v>23</v>
      </c>
      <c r="B8" s="190"/>
      <c r="C8" s="190"/>
      <c r="D8" s="190"/>
      <c r="E8" s="190"/>
      <c r="F8" s="190"/>
      <c r="G8" s="190"/>
      <c r="H8" s="86"/>
      <c r="I8" s="86"/>
    </row>
    <row r="9" spans="1:10" s="81" customFormat="1">
      <c r="A9" s="83" t="s">
        <v>336</v>
      </c>
      <c r="B9" s="171" t="s">
        <v>153</v>
      </c>
      <c r="C9" s="171" t="s">
        <v>337</v>
      </c>
      <c r="D9" s="171"/>
      <c r="E9" s="171" t="s">
        <v>153</v>
      </c>
      <c r="F9" s="171" t="s">
        <v>233</v>
      </c>
      <c r="G9" s="171"/>
      <c r="H9" s="81" t="s">
        <v>645</v>
      </c>
      <c r="I9" s="81" t="s">
        <v>338</v>
      </c>
    </row>
    <row r="10" spans="1:10" s="81" customFormat="1">
      <c r="B10" s="177" t="s">
        <v>101</v>
      </c>
      <c r="C10" s="188" t="s">
        <v>205</v>
      </c>
      <c r="D10" s="188"/>
      <c r="E10" s="177" t="s">
        <v>101</v>
      </c>
      <c r="F10" s="188" t="s">
        <v>339</v>
      </c>
      <c r="G10" s="188"/>
      <c r="H10" s="81" t="s">
        <v>12</v>
      </c>
      <c r="I10" s="83" t="s">
        <v>69</v>
      </c>
    </row>
    <row r="11" spans="1:10">
      <c r="A11" s="81"/>
      <c r="B11" s="171"/>
      <c r="C11" s="171" t="s">
        <v>340</v>
      </c>
      <c r="D11" s="171" t="s">
        <v>207</v>
      </c>
      <c r="E11" s="171"/>
      <c r="F11" s="171" t="s">
        <v>11</v>
      </c>
      <c r="G11" s="171" t="s">
        <v>12</v>
      </c>
      <c r="H11" s="83" t="s">
        <v>341</v>
      </c>
      <c r="I11" s="81"/>
    </row>
    <row r="12" spans="1:10">
      <c r="C12" s="171" t="s">
        <v>208</v>
      </c>
      <c r="D12" s="188" t="s">
        <v>209</v>
      </c>
      <c r="F12" s="177" t="s">
        <v>210</v>
      </c>
      <c r="G12" s="188" t="s">
        <v>211</v>
      </c>
      <c r="H12" s="83" t="s">
        <v>211</v>
      </c>
    </row>
    <row r="13" spans="1:10">
      <c r="A13" s="81"/>
      <c r="B13" s="171"/>
      <c r="C13" s="177" t="s">
        <v>212</v>
      </c>
      <c r="D13" s="171" t="s">
        <v>213</v>
      </c>
      <c r="E13" s="171"/>
      <c r="F13" s="171"/>
      <c r="G13" s="171" t="s">
        <v>342</v>
      </c>
      <c r="I13" s="81"/>
    </row>
    <row r="14" spans="1:10">
      <c r="A14" s="86"/>
      <c r="B14" s="190"/>
      <c r="C14" s="190"/>
      <c r="D14" s="188" t="s">
        <v>144</v>
      </c>
      <c r="E14" s="190"/>
      <c r="F14" s="190"/>
      <c r="G14" s="188" t="s">
        <v>145</v>
      </c>
      <c r="H14" s="86"/>
      <c r="I14" s="86"/>
      <c r="J14" s="92"/>
    </row>
    <row r="15" spans="1:10" s="78" customFormat="1">
      <c r="B15" s="155"/>
      <c r="C15" s="155"/>
      <c r="D15" s="155"/>
      <c r="E15" s="155"/>
      <c r="F15" s="155"/>
      <c r="G15" s="155"/>
      <c r="H15" s="155"/>
      <c r="I15" s="155"/>
    </row>
    <row r="16" spans="1:10" s="81" customFormat="1">
      <c r="A16" s="81" t="s">
        <v>232</v>
      </c>
      <c r="B16" s="348">
        <f>'1.3'!B15</f>
        <v>2794</v>
      </c>
      <c r="C16" s="348">
        <f>'1.3'!C15</f>
        <v>292</v>
      </c>
      <c r="D16" s="348">
        <f>'1.3'!D15</f>
        <v>2502</v>
      </c>
      <c r="E16" s="348">
        <f>'1.3'!E15</f>
        <v>3446</v>
      </c>
      <c r="F16" s="348">
        <f>'1.3'!F15</f>
        <v>319</v>
      </c>
      <c r="G16" s="161">
        <f>'1.3'!J15</f>
        <v>3127</v>
      </c>
      <c r="H16" s="161">
        <f t="shared" ref="H16:H23" si="0">IF(B16&gt;10,100*E16/B16,"-")</f>
        <v>123.33571939871152</v>
      </c>
      <c r="I16" s="161">
        <f t="shared" ref="I16:I23" si="1">IF(B16&gt;10,100*F16/B16,"-")</f>
        <v>11.417322834645669</v>
      </c>
      <c r="J16" s="156"/>
    </row>
    <row r="17" spans="1:10">
      <c r="A17" s="82" t="s">
        <v>344</v>
      </c>
      <c r="B17" s="347">
        <f>'1.3'!B23</f>
        <v>224</v>
      </c>
      <c r="C17" s="347">
        <f>'1.3'!C23</f>
        <v>19</v>
      </c>
      <c r="D17" s="347">
        <f>'1.3'!D23</f>
        <v>205</v>
      </c>
      <c r="E17" s="347">
        <f>'1.3'!E23</f>
        <v>283</v>
      </c>
      <c r="F17" s="347">
        <f>'1.3'!F23</f>
        <v>20</v>
      </c>
      <c r="G17" s="159">
        <f>'1.3'!J23</f>
        <v>263</v>
      </c>
      <c r="H17" s="159">
        <f t="shared" si="0"/>
        <v>126.33928571428571</v>
      </c>
      <c r="I17" s="159">
        <f t="shared" si="1"/>
        <v>8.9285714285714288</v>
      </c>
      <c r="J17" s="156"/>
    </row>
    <row r="18" spans="1:10">
      <c r="A18" s="82" t="s">
        <v>345</v>
      </c>
      <c r="B18" s="347">
        <f>'1.3'!B24</f>
        <v>102</v>
      </c>
      <c r="C18" s="347">
        <f>'1.3'!C24</f>
        <v>11</v>
      </c>
      <c r="D18" s="347">
        <f>'1.3'!D24</f>
        <v>91</v>
      </c>
      <c r="E18" s="347">
        <f>'1.3'!E24</f>
        <v>142</v>
      </c>
      <c r="F18" s="347">
        <f>'1.3'!F24</f>
        <v>11</v>
      </c>
      <c r="G18" s="159">
        <f>'1.3'!J24</f>
        <v>131</v>
      </c>
      <c r="H18" s="159">
        <f t="shared" si="0"/>
        <v>139.21568627450981</v>
      </c>
      <c r="I18" s="159">
        <f t="shared" si="1"/>
        <v>10.784313725490197</v>
      </c>
      <c r="J18" s="156"/>
    </row>
    <row r="19" spans="1:10">
      <c r="A19" s="82" t="s">
        <v>346</v>
      </c>
      <c r="B19" s="347">
        <f>'1.3'!B25</f>
        <v>1563</v>
      </c>
      <c r="C19" s="347">
        <f>'1.3'!C25</f>
        <v>193</v>
      </c>
      <c r="D19" s="347">
        <f>'1.3'!D25</f>
        <v>1370</v>
      </c>
      <c r="E19" s="347">
        <f>'1.3'!E25</f>
        <v>2039</v>
      </c>
      <c r="F19" s="347">
        <f>'1.3'!F25</f>
        <v>216</v>
      </c>
      <c r="G19" s="159">
        <f>'1.3'!J25</f>
        <v>1823</v>
      </c>
      <c r="H19" s="159">
        <f t="shared" si="0"/>
        <v>130.45425463851566</v>
      </c>
      <c r="I19" s="159">
        <f t="shared" si="1"/>
        <v>13.81957773512476</v>
      </c>
      <c r="J19" s="156"/>
    </row>
    <row r="20" spans="1:10">
      <c r="A20" s="82" t="s">
        <v>347</v>
      </c>
      <c r="B20" s="347">
        <f>'1.3'!B26</f>
        <v>582</v>
      </c>
      <c r="C20" s="347">
        <f>'1.3'!C26</f>
        <v>48</v>
      </c>
      <c r="D20" s="347">
        <f>'1.3'!D26</f>
        <v>534</v>
      </c>
      <c r="E20" s="347">
        <f>'1.3'!E26</f>
        <v>632</v>
      </c>
      <c r="F20" s="347">
        <f>'1.3'!F26</f>
        <v>48</v>
      </c>
      <c r="G20" s="159">
        <f>'1.3'!J26</f>
        <v>584</v>
      </c>
      <c r="H20" s="159">
        <f t="shared" si="0"/>
        <v>108.59106529209622</v>
      </c>
      <c r="I20" s="159">
        <f t="shared" si="1"/>
        <v>8.2474226804123703</v>
      </c>
      <c r="J20" s="156"/>
    </row>
    <row r="21" spans="1:10">
      <c r="A21" s="82" t="s">
        <v>348</v>
      </c>
      <c r="B21" s="347">
        <f>'1.3'!B27</f>
        <v>30</v>
      </c>
      <c r="C21" s="347">
        <f>'1.3'!C27</f>
        <v>5</v>
      </c>
      <c r="D21" s="347">
        <f>'1.3'!D27</f>
        <v>25</v>
      </c>
      <c r="E21" s="347">
        <f>'1.3'!E27</f>
        <v>35</v>
      </c>
      <c r="F21" s="347">
        <f>'1.3'!F27</f>
        <v>7</v>
      </c>
      <c r="G21" s="159">
        <f>'1.3'!J27</f>
        <v>28</v>
      </c>
      <c r="H21" s="159">
        <f t="shared" si="0"/>
        <v>116.66666666666667</v>
      </c>
      <c r="I21" s="159">
        <f t="shared" si="1"/>
        <v>23.333333333333332</v>
      </c>
      <c r="J21" s="156"/>
    </row>
    <row r="22" spans="1:10">
      <c r="A22" s="82" t="s">
        <v>349</v>
      </c>
      <c r="B22" s="347">
        <f>'1.3'!B28</f>
        <v>104</v>
      </c>
      <c r="C22" s="347">
        <f>'1.3'!C28</f>
        <v>9</v>
      </c>
      <c r="D22" s="347">
        <f>'1.3'!D28</f>
        <v>95</v>
      </c>
      <c r="E22" s="347">
        <f>'1.3'!E28</f>
        <v>110</v>
      </c>
      <c r="F22" s="347">
        <f>'1.3'!F28</f>
        <v>9</v>
      </c>
      <c r="G22" s="159">
        <f>'1.3'!J28</f>
        <v>101</v>
      </c>
      <c r="H22" s="159">
        <f t="shared" si="0"/>
        <v>105.76923076923077</v>
      </c>
      <c r="I22" s="159">
        <f t="shared" si="1"/>
        <v>8.6538461538461533</v>
      </c>
      <c r="J22" s="156"/>
    </row>
    <row r="23" spans="1:10">
      <c r="A23" s="82" t="s">
        <v>350</v>
      </c>
      <c r="B23" s="347">
        <f>'1.3'!B29</f>
        <v>189</v>
      </c>
      <c r="C23" s="347">
        <f>'1.3'!C29</f>
        <v>7</v>
      </c>
      <c r="D23" s="347">
        <f>'1.3'!D29</f>
        <v>182</v>
      </c>
      <c r="E23" s="347">
        <f>'1.3'!E29</f>
        <v>205</v>
      </c>
      <c r="F23" s="347">
        <f>'1.3'!F29</f>
        <v>8</v>
      </c>
      <c r="G23" s="159">
        <f>'1.3'!J29</f>
        <v>197</v>
      </c>
      <c r="H23" s="159">
        <f t="shared" si="0"/>
        <v>108.46560846560847</v>
      </c>
      <c r="I23" s="159">
        <f t="shared" si="1"/>
        <v>4.2328042328042326</v>
      </c>
      <c r="J23" s="156"/>
    </row>
    <row r="24" spans="1:10" s="78" customFormat="1">
      <c r="B24" s="347"/>
      <c r="C24" s="347"/>
      <c r="D24" s="347"/>
      <c r="E24" s="347"/>
      <c r="F24" s="155"/>
      <c r="G24" s="155"/>
      <c r="H24" s="161"/>
      <c r="I24" s="161"/>
    </row>
    <row r="25" spans="1:10" s="81" customFormat="1">
      <c r="A25" s="81" t="s">
        <v>232</v>
      </c>
      <c r="B25" s="348">
        <f>SUM(B26:B36)</f>
        <v>2794</v>
      </c>
      <c r="C25" s="348">
        <f t="shared" ref="C25:G25" si="2">SUM(C26:C36)</f>
        <v>292</v>
      </c>
      <c r="D25" s="348">
        <f t="shared" si="2"/>
        <v>2502</v>
      </c>
      <c r="E25" s="348">
        <f t="shared" si="2"/>
        <v>3446</v>
      </c>
      <c r="F25" s="348">
        <f t="shared" si="2"/>
        <v>319</v>
      </c>
      <c r="G25" s="348">
        <f t="shared" si="2"/>
        <v>3127</v>
      </c>
      <c r="H25" s="161">
        <f t="shared" ref="H25:H36" si="3">IF(B25&gt;10,100*E25/B25,"-")</f>
        <v>123.33571939871152</v>
      </c>
      <c r="I25" s="161">
        <f t="shared" ref="I25:I36" si="4">IF(B25&gt;10,100*F25/B25,"-")</f>
        <v>11.417322834645669</v>
      </c>
    </row>
    <row r="26" spans="1:10">
      <c r="A26" s="82" t="str">
        <f>A38</f>
        <v>120 km/h</v>
      </c>
      <c r="B26" s="347">
        <f>'1.3'!B32</f>
        <v>38</v>
      </c>
      <c r="C26" s="347">
        <f>'1.3'!C32</f>
        <v>2</v>
      </c>
      <c r="D26" s="347">
        <f>'1.3'!D32</f>
        <v>36</v>
      </c>
      <c r="E26" s="347">
        <f>'1.3'!E32</f>
        <v>52</v>
      </c>
      <c r="F26" s="347">
        <f>'1.3'!F32</f>
        <v>3</v>
      </c>
      <c r="G26" s="159">
        <f>'1.3'!J32</f>
        <v>49</v>
      </c>
      <c r="H26" s="159">
        <f t="shared" si="3"/>
        <v>136.84210526315789</v>
      </c>
      <c r="I26" s="159">
        <f t="shared" si="4"/>
        <v>7.8947368421052628</v>
      </c>
    </row>
    <row r="27" spans="1:10">
      <c r="A27" s="82" t="str">
        <f>A47</f>
        <v>110 km/h</v>
      </c>
      <c r="B27" s="347">
        <f>'1.3'!B33</f>
        <v>124</v>
      </c>
      <c r="C27" s="347">
        <f>'1.3'!C33</f>
        <v>12</v>
      </c>
      <c r="D27" s="347">
        <f>'1.3'!D33</f>
        <v>112</v>
      </c>
      <c r="E27" s="347">
        <f>'1.3'!E33</f>
        <v>155</v>
      </c>
      <c r="F27" s="347">
        <f>'1.3'!F33</f>
        <v>12</v>
      </c>
      <c r="G27" s="159">
        <f>'1.3'!J33</f>
        <v>143</v>
      </c>
      <c r="H27" s="159">
        <f t="shared" si="3"/>
        <v>125</v>
      </c>
      <c r="I27" s="159">
        <f t="shared" si="4"/>
        <v>9.67741935483871</v>
      </c>
    </row>
    <row r="28" spans="1:10">
      <c r="A28" s="82" t="str">
        <f>A56</f>
        <v>100 km/h</v>
      </c>
      <c r="B28" s="347">
        <f>'1.3'!B34</f>
        <v>72</v>
      </c>
      <c r="C28" s="347">
        <f>'1.3'!C34</f>
        <v>9</v>
      </c>
      <c r="D28" s="347">
        <f>'1.3'!D34</f>
        <v>63</v>
      </c>
      <c r="E28" s="347">
        <f>'1.3'!E34</f>
        <v>103</v>
      </c>
      <c r="F28" s="347">
        <f>'1.3'!F34</f>
        <v>9</v>
      </c>
      <c r="G28" s="159">
        <f>'1.3'!J34</f>
        <v>94</v>
      </c>
      <c r="H28" s="159">
        <f t="shared" si="3"/>
        <v>143.05555555555554</v>
      </c>
      <c r="I28" s="159">
        <f t="shared" si="4"/>
        <v>12.5</v>
      </c>
    </row>
    <row r="29" spans="1:10">
      <c r="A29" s="82" t="str">
        <f>A65</f>
        <v>90 km/h</v>
      </c>
      <c r="B29" s="347">
        <f>'1.3'!B35</f>
        <v>294</v>
      </c>
      <c r="C29" s="347">
        <f>'1.3'!C35</f>
        <v>57</v>
      </c>
      <c r="D29" s="347">
        <f>'1.3'!D35</f>
        <v>237</v>
      </c>
      <c r="E29" s="347">
        <f>'1.3'!E35</f>
        <v>423</v>
      </c>
      <c r="F29" s="347">
        <f>'1.3'!F35</f>
        <v>67</v>
      </c>
      <c r="G29" s="159">
        <f>'1.3'!J35</f>
        <v>356</v>
      </c>
      <c r="H29" s="159">
        <f t="shared" si="3"/>
        <v>143.87755102040816</v>
      </c>
      <c r="I29" s="159">
        <f t="shared" si="4"/>
        <v>22.789115646258505</v>
      </c>
    </row>
    <row r="30" spans="1:10">
      <c r="A30" s="82" t="str">
        <f>A74</f>
        <v>80 km/h</v>
      </c>
      <c r="B30" s="347">
        <f>'1.3'!B36</f>
        <v>170</v>
      </c>
      <c r="C30" s="347">
        <f>'1.3'!C36</f>
        <v>27</v>
      </c>
      <c r="D30" s="347">
        <f>'1.3'!D36</f>
        <v>143</v>
      </c>
      <c r="E30" s="347">
        <f>'1.3'!E36</f>
        <v>230</v>
      </c>
      <c r="F30" s="347">
        <f>'1.3'!F36</f>
        <v>29</v>
      </c>
      <c r="G30" s="159">
        <f>'1.3'!J36</f>
        <v>201</v>
      </c>
      <c r="H30" s="159">
        <f t="shared" si="3"/>
        <v>135.29411764705881</v>
      </c>
      <c r="I30" s="159">
        <f t="shared" si="4"/>
        <v>17.058823529411764</v>
      </c>
    </row>
    <row r="31" spans="1:10">
      <c r="A31" s="82" t="str">
        <f>A83</f>
        <v>70 km/h</v>
      </c>
      <c r="B31" s="347">
        <f>'1.3'!B37</f>
        <v>582</v>
      </c>
      <c r="C31" s="347">
        <f>'1.3'!C37</f>
        <v>74</v>
      </c>
      <c r="D31" s="347">
        <f>'1.3'!D37</f>
        <v>508</v>
      </c>
      <c r="E31" s="347">
        <f>'1.3'!E37</f>
        <v>755</v>
      </c>
      <c r="F31" s="347">
        <f>'1.3'!F37</f>
        <v>81</v>
      </c>
      <c r="G31" s="159">
        <f>'1.3'!J37</f>
        <v>674</v>
      </c>
      <c r="H31" s="159">
        <f t="shared" si="3"/>
        <v>129.72508591065292</v>
      </c>
      <c r="I31" s="159">
        <f t="shared" si="4"/>
        <v>13.917525773195877</v>
      </c>
    </row>
    <row r="32" spans="1:10">
      <c r="A32" s="82" t="str">
        <f>A92</f>
        <v>60 km/h</v>
      </c>
      <c r="B32" s="347">
        <f>'1.3'!B38</f>
        <v>37</v>
      </c>
      <c r="C32" s="347">
        <f>'1.3'!C38</f>
        <v>4</v>
      </c>
      <c r="D32" s="347">
        <f>'1.3'!D38</f>
        <v>33</v>
      </c>
      <c r="E32" s="347">
        <f>'1.3'!E38</f>
        <v>46</v>
      </c>
      <c r="F32" s="347">
        <f>'1.3'!F38</f>
        <v>4</v>
      </c>
      <c r="G32" s="159">
        <f>'1.3'!J38</f>
        <v>42</v>
      </c>
      <c r="H32" s="159">
        <f t="shared" si="3"/>
        <v>124.32432432432432</v>
      </c>
      <c r="I32" s="159">
        <f t="shared" si="4"/>
        <v>10.810810810810811</v>
      </c>
    </row>
    <row r="33" spans="1:9">
      <c r="A33" s="82" t="str">
        <f>A102</f>
        <v>50 km/h</v>
      </c>
      <c r="B33" s="347">
        <f>'1.3'!B39</f>
        <v>750</v>
      </c>
      <c r="C33" s="347">
        <f>'1.3'!C39</f>
        <v>52</v>
      </c>
      <c r="D33" s="347">
        <f>'1.3'!D39</f>
        <v>698</v>
      </c>
      <c r="E33" s="347">
        <f>'1.3'!E39</f>
        <v>872</v>
      </c>
      <c r="F33" s="347">
        <f>'1.3'!F39</f>
        <v>52</v>
      </c>
      <c r="G33" s="159">
        <f>'1.3'!J39</f>
        <v>820</v>
      </c>
      <c r="H33" s="159">
        <f t="shared" si="3"/>
        <v>116.26666666666667</v>
      </c>
      <c r="I33" s="159">
        <f t="shared" si="4"/>
        <v>6.9333333333333336</v>
      </c>
    </row>
    <row r="34" spans="1:9">
      <c r="A34" s="82" t="str">
        <f>A111</f>
        <v>40 km/h</v>
      </c>
      <c r="B34" s="347">
        <f>'1.3'!B40</f>
        <v>41</v>
      </c>
      <c r="C34" s="347">
        <f>'1.3'!C40</f>
        <v>1</v>
      </c>
      <c r="D34" s="347">
        <f>'1.3'!D40</f>
        <v>40</v>
      </c>
      <c r="E34" s="347">
        <f>'1.3'!E40</f>
        <v>43</v>
      </c>
      <c r="F34" s="347">
        <f>'1.3'!F40</f>
        <v>1</v>
      </c>
      <c r="G34" s="159">
        <f>'1.3'!J40</f>
        <v>42</v>
      </c>
      <c r="H34" s="159">
        <f t="shared" si="3"/>
        <v>104.8780487804878</v>
      </c>
      <c r="I34" s="159">
        <f t="shared" si="4"/>
        <v>2.4390243902439024</v>
      </c>
    </row>
    <row r="35" spans="1:9">
      <c r="A35" s="82" t="str">
        <f>A120</f>
        <v>30 km/h</v>
      </c>
      <c r="B35" s="347">
        <f>'1.3'!B41</f>
        <v>99</v>
      </c>
      <c r="C35" s="347">
        <f>'1.3'!C41</f>
        <v>10</v>
      </c>
      <c r="D35" s="347">
        <f>'1.3'!D41</f>
        <v>89</v>
      </c>
      <c r="E35" s="347">
        <f>'1.3'!E41</f>
        <v>111</v>
      </c>
      <c r="F35" s="347">
        <f>'1.3'!F41</f>
        <v>10</v>
      </c>
      <c r="G35" s="159">
        <f>'1.3'!J41</f>
        <v>101</v>
      </c>
      <c r="H35" s="159">
        <f t="shared" si="3"/>
        <v>112.12121212121212</v>
      </c>
      <c r="I35" s="159">
        <f t="shared" si="4"/>
        <v>10.1010101010101</v>
      </c>
    </row>
    <row r="36" spans="1:9">
      <c r="A36" s="92" t="str">
        <f>A129</f>
        <v>Uppgift saknas</v>
      </c>
      <c r="B36" s="347">
        <f>'1.3'!B42</f>
        <v>587</v>
      </c>
      <c r="C36" s="347">
        <f>'1.3'!C42</f>
        <v>44</v>
      </c>
      <c r="D36" s="347">
        <f>'1.3'!D42</f>
        <v>543</v>
      </c>
      <c r="E36" s="347">
        <f>'1.3'!E42</f>
        <v>656</v>
      </c>
      <c r="F36" s="347">
        <f>'1.3'!F42</f>
        <v>51</v>
      </c>
      <c r="G36" s="159">
        <f>'1.3'!J42</f>
        <v>605</v>
      </c>
      <c r="H36" s="159">
        <f t="shared" si="3"/>
        <v>111.75468483816013</v>
      </c>
      <c r="I36" s="159">
        <f t="shared" si="4"/>
        <v>8.68824531516184</v>
      </c>
    </row>
    <row r="37" spans="1:9">
      <c r="A37" s="92"/>
      <c r="B37" s="159"/>
      <c r="C37" s="159"/>
      <c r="D37" s="159"/>
      <c r="E37" s="159"/>
      <c r="F37" s="159"/>
      <c r="G37" s="159"/>
      <c r="H37" s="159"/>
      <c r="I37" s="159"/>
    </row>
    <row r="38" spans="1:9" s="81" customFormat="1">
      <c r="A38" s="81" t="s">
        <v>343</v>
      </c>
      <c r="B38" s="189">
        <v>38</v>
      </c>
      <c r="C38" s="189">
        <v>2</v>
      </c>
      <c r="D38" s="189">
        <v>36</v>
      </c>
      <c r="E38" s="189">
        <v>52</v>
      </c>
      <c r="F38" s="189">
        <v>3</v>
      </c>
      <c r="G38" s="189">
        <v>49</v>
      </c>
      <c r="H38" s="156">
        <f t="shared" ref="H38:H96" si="5">IF(B38&gt;10,100*E38/B38,"-")</f>
        <v>136.84210526315789</v>
      </c>
      <c r="I38" s="156">
        <f t="shared" ref="I38:I96" si="6">IF(B38&gt;10,100*F38/B38,"-")</f>
        <v>7.8947368421052628</v>
      </c>
    </row>
    <row r="39" spans="1:9">
      <c r="A39" s="82" t="s">
        <v>344</v>
      </c>
      <c r="B39" s="162">
        <v>38</v>
      </c>
      <c r="C39" s="94">
        <v>2</v>
      </c>
      <c r="D39" s="94">
        <v>36</v>
      </c>
      <c r="E39" s="162">
        <v>52</v>
      </c>
      <c r="F39" s="94">
        <v>3</v>
      </c>
      <c r="G39" s="94">
        <v>49</v>
      </c>
      <c r="H39" s="157">
        <f t="shared" si="5"/>
        <v>136.84210526315789</v>
      </c>
      <c r="I39" s="157">
        <f t="shared" si="6"/>
        <v>7.8947368421052628</v>
      </c>
    </row>
    <row r="40" spans="1:9">
      <c r="A40" s="82" t="s">
        <v>345</v>
      </c>
      <c r="B40" s="94" t="s">
        <v>142</v>
      </c>
      <c r="C40" s="94" t="s">
        <v>142</v>
      </c>
      <c r="D40" s="94" t="s">
        <v>142</v>
      </c>
      <c r="E40" s="94" t="s">
        <v>142</v>
      </c>
      <c r="F40" s="94" t="s">
        <v>142</v>
      </c>
      <c r="G40" s="94" t="s">
        <v>142</v>
      </c>
      <c r="H40" s="94" t="s">
        <v>142</v>
      </c>
      <c r="I40" s="94" t="s">
        <v>142</v>
      </c>
    </row>
    <row r="41" spans="1:9">
      <c r="A41" s="82" t="s">
        <v>346</v>
      </c>
      <c r="B41" s="94" t="s">
        <v>142</v>
      </c>
      <c r="C41" s="94" t="s">
        <v>142</v>
      </c>
      <c r="D41" s="94" t="s">
        <v>142</v>
      </c>
      <c r="E41" s="94" t="s">
        <v>142</v>
      </c>
      <c r="F41" s="94" t="s">
        <v>142</v>
      </c>
      <c r="G41" s="94" t="s">
        <v>142</v>
      </c>
      <c r="H41" s="94" t="s">
        <v>142</v>
      </c>
      <c r="I41" s="94" t="s">
        <v>142</v>
      </c>
    </row>
    <row r="42" spans="1:9">
      <c r="A42" s="82" t="s">
        <v>347</v>
      </c>
      <c r="B42" s="94" t="s">
        <v>142</v>
      </c>
      <c r="C42" s="94" t="s">
        <v>142</v>
      </c>
      <c r="D42" s="94" t="s">
        <v>142</v>
      </c>
      <c r="E42" s="94" t="s">
        <v>142</v>
      </c>
      <c r="F42" s="94" t="s">
        <v>142</v>
      </c>
      <c r="G42" s="94" t="s">
        <v>142</v>
      </c>
      <c r="H42" s="94" t="s">
        <v>142</v>
      </c>
      <c r="I42" s="94" t="s">
        <v>142</v>
      </c>
    </row>
    <row r="43" spans="1:9">
      <c r="A43" s="82" t="s">
        <v>348</v>
      </c>
      <c r="B43" s="94" t="s">
        <v>142</v>
      </c>
      <c r="C43" s="94" t="s">
        <v>142</v>
      </c>
      <c r="D43" s="94" t="s">
        <v>142</v>
      </c>
      <c r="E43" s="94" t="s">
        <v>142</v>
      </c>
      <c r="F43" s="94" t="s">
        <v>142</v>
      </c>
      <c r="G43" s="94" t="s">
        <v>142</v>
      </c>
      <c r="H43" s="94" t="s">
        <v>142</v>
      </c>
      <c r="I43" s="94" t="s">
        <v>142</v>
      </c>
    </row>
    <row r="44" spans="1:9">
      <c r="A44" s="82" t="s">
        <v>349</v>
      </c>
      <c r="B44" s="94" t="s">
        <v>142</v>
      </c>
      <c r="C44" s="94" t="s">
        <v>142</v>
      </c>
      <c r="D44" s="94" t="s">
        <v>142</v>
      </c>
      <c r="E44" s="94" t="s">
        <v>142</v>
      </c>
      <c r="F44" s="94" t="s">
        <v>142</v>
      </c>
      <c r="G44" s="94" t="s">
        <v>142</v>
      </c>
      <c r="H44" s="94" t="s">
        <v>142</v>
      </c>
      <c r="I44" s="94" t="s">
        <v>142</v>
      </c>
    </row>
    <row r="45" spans="1:9">
      <c r="A45" s="82" t="s">
        <v>350</v>
      </c>
      <c r="B45" s="94" t="s">
        <v>142</v>
      </c>
      <c r="C45" s="94" t="s">
        <v>142</v>
      </c>
      <c r="D45" s="94" t="s">
        <v>142</v>
      </c>
      <c r="E45" s="94" t="s">
        <v>142</v>
      </c>
      <c r="F45" s="94" t="s">
        <v>142</v>
      </c>
      <c r="G45" s="94" t="s">
        <v>142</v>
      </c>
      <c r="H45" s="94" t="s">
        <v>142</v>
      </c>
      <c r="I45" s="94" t="s">
        <v>142</v>
      </c>
    </row>
    <row r="46" spans="1:9" s="78" customFormat="1">
      <c r="B46" s="162"/>
      <c r="C46" s="162"/>
      <c r="D46" s="162"/>
      <c r="E46" s="94"/>
      <c r="F46" s="94"/>
      <c r="G46" s="94"/>
      <c r="H46" s="157"/>
      <c r="I46" s="157"/>
    </row>
    <row r="47" spans="1:9" s="81" customFormat="1">
      <c r="A47" s="81" t="s">
        <v>351</v>
      </c>
      <c r="B47" s="189">
        <v>124</v>
      </c>
      <c r="C47" s="90">
        <v>12</v>
      </c>
      <c r="D47" s="90">
        <v>112</v>
      </c>
      <c r="E47" s="189">
        <v>155</v>
      </c>
      <c r="F47" s="90">
        <v>12</v>
      </c>
      <c r="G47" s="90">
        <v>143</v>
      </c>
      <c r="H47" s="156">
        <f t="shared" si="5"/>
        <v>125</v>
      </c>
      <c r="I47" s="156">
        <f t="shared" si="6"/>
        <v>9.67741935483871</v>
      </c>
    </row>
    <row r="48" spans="1:9">
      <c r="A48" s="82" t="s">
        <v>344</v>
      </c>
      <c r="B48" s="162">
        <v>108</v>
      </c>
      <c r="C48" s="91">
        <v>9</v>
      </c>
      <c r="D48" s="91">
        <v>99</v>
      </c>
      <c r="E48" s="162">
        <v>132</v>
      </c>
      <c r="F48" s="94">
        <v>9</v>
      </c>
      <c r="G48" s="94">
        <v>123</v>
      </c>
      <c r="H48" s="157">
        <f t="shared" si="5"/>
        <v>122.22222222222223</v>
      </c>
      <c r="I48" s="157">
        <f t="shared" si="6"/>
        <v>8.3333333333333339</v>
      </c>
    </row>
    <row r="49" spans="1:9">
      <c r="A49" s="82" t="s">
        <v>345</v>
      </c>
      <c r="B49" s="162">
        <v>5</v>
      </c>
      <c r="C49" s="94">
        <v>1</v>
      </c>
      <c r="D49" s="94">
        <v>4</v>
      </c>
      <c r="E49" s="162">
        <v>12</v>
      </c>
      <c r="F49" s="94">
        <v>1</v>
      </c>
      <c r="G49" s="94">
        <v>11</v>
      </c>
      <c r="H49" s="157" t="str">
        <f t="shared" si="5"/>
        <v>-</v>
      </c>
      <c r="I49" s="157" t="str">
        <f t="shared" si="6"/>
        <v>-</v>
      </c>
    </row>
    <row r="50" spans="1:9">
      <c r="A50" s="82" t="s">
        <v>346</v>
      </c>
      <c r="B50" s="162">
        <v>9</v>
      </c>
      <c r="C50" s="94">
        <v>2</v>
      </c>
      <c r="D50" s="94">
        <v>7</v>
      </c>
      <c r="E50" s="162">
        <v>9</v>
      </c>
      <c r="F50" s="94">
        <v>2</v>
      </c>
      <c r="G50" s="94">
        <v>7</v>
      </c>
      <c r="H50" s="157" t="str">
        <f t="shared" si="5"/>
        <v>-</v>
      </c>
      <c r="I50" s="157" t="str">
        <f t="shared" si="6"/>
        <v>-</v>
      </c>
    </row>
    <row r="51" spans="1:9">
      <c r="A51" s="82" t="s">
        <v>347</v>
      </c>
      <c r="B51" s="94" t="s">
        <v>142</v>
      </c>
      <c r="C51" s="94" t="s">
        <v>142</v>
      </c>
      <c r="D51" s="94" t="s">
        <v>142</v>
      </c>
      <c r="E51" s="94" t="s">
        <v>142</v>
      </c>
      <c r="F51" s="94" t="s">
        <v>142</v>
      </c>
      <c r="G51" s="94" t="s">
        <v>142</v>
      </c>
      <c r="H51" s="94" t="s">
        <v>142</v>
      </c>
      <c r="I51" s="94" t="s">
        <v>142</v>
      </c>
    </row>
    <row r="52" spans="1:9">
      <c r="A52" s="82" t="s">
        <v>348</v>
      </c>
      <c r="B52" s="94" t="s">
        <v>142</v>
      </c>
      <c r="C52" s="94" t="s">
        <v>142</v>
      </c>
      <c r="D52" s="94" t="s">
        <v>142</v>
      </c>
      <c r="E52" s="94" t="s">
        <v>142</v>
      </c>
      <c r="F52" s="94" t="s">
        <v>142</v>
      </c>
      <c r="G52" s="94" t="s">
        <v>142</v>
      </c>
      <c r="H52" s="94" t="s">
        <v>142</v>
      </c>
      <c r="I52" s="94" t="s">
        <v>142</v>
      </c>
    </row>
    <row r="53" spans="1:9">
      <c r="A53" s="82" t="s">
        <v>349</v>
      </c>
      <c r="B53" s="94" t="s">
        <v>142</v>
      </c>
      <c r="C53" s="94" t="s">
        <v>142</v>
      </c>
      <c r="D53" s="94" t="s">
        <v>142</v>
      </c>
      <c r="E53" s="94" t="s">
        <v>142</v>
      </c>
      <c r="F53" s="94" t="s">
        <v>142</v>
      </c>
      <c r="G53" s="94" t="s">
        <v>142</v>
      </c>
      <c r="H53" s="94" t="s">
        <v>142</v>
      </c>
      <c r="I53" s="94" t="s">
        <v>142</v>
      </c>
    </row>
    <row r="54" spans="1:9">
      <c r="A54" s="82" t="s">
        <v>350</v>
      </c>
      <c r="B54" s="94">
        <v>2</v>
      </c>
      <c r="C54" s="94" t="s">
        <v>142</v>
      </c>
      <c r="D54" s="94">
        <v>2</v>
      </c>
      <c r="E54" s="94">
        <v>2</v>
      </c>
      <c r="F54" s="94" t="s">
        <v>142</v>
      </c>
      <c r="G54" s="94">
        <v>2</v>
      </c>
      <c r="H54" s="94" t="s">
        <v>142</v>
      </c>
      <c r="I54" s="94" t="s">
        <v>142</v>
      </c>
    </row>
    <row r="55" spans="1:9" s="78" customFormat="1">
      <c r="B55" s="162"/>
      <c r="C55" s="155"/>
      <c r="D55" s="155"/>
      <c r="E55" s="162"/>
      <c r="F55" s="155"/>
      <c r="G55" s="155"/>
      <c r="H55" s="157"/>
      <c r="I55" s="157"/>
    </row>
    <row r="56" spans="1:9" s="81" customFormat="1">
      <c r="A56" s="81" t="s">
        <v>352</v>
      </c>
      <c r="B56" s="189">
        <v>72</v>
      </c>
      <c r="C56" s="90">
        <v>9</v>
      </c>
      <c r="D56" s="90">
        <v>63</v>
      </c>
      <c r="E56" s="189">
        <v>103</v>
      </c>
      <c r="F56" s="90">
        <v>9</v>
      </c>
      <c r="G56" s="90">
        <v>94</v>
      </c>
      <c r="H56" s="156">
        <f t="shared" si="5"/>
        <v>143.05555555555554</v>
      </c>
      <c r="I56" s="156">
        <f t="shared" si="6"/>
        <v>12.5</v>
      </c>
    </row>
    <row r="57" spans="1:9">
      <c r="A57" s="82" t="s">
        <v>344</v>
      </c>
      <c r="B57" s="162">
        <v>11</v>
      </c>
      <c r="C57" s="91">
        <v>3</v>
      </c>
      <c r="D57" s="91">
        <v>8</v>
      </c>
      <c r="E57" s="162">
        <v>14</v>
      </c>
      <c r="F57" s="94">
        <v>3</v>
      </c>
      <c r="G57" s="94">
        <v>11</v>
      </c>
      <c r="H57" s="157">
        <f t="shared" si="5"/>
        <v>127.27272727272727</v>
      </c>
      <c r="I57" s="157">
        <f t="shared" si="6"/>
        <v>27.272727272727273</v>
      </c>
    </row>
    <row r="58" spans="1:9">
      <c r="A58" s="82" t="s">
        <v>345</v>
      </c>
      <c r="B58" s="162">
        <v>21</v>
      </c>
      <c r="C58" s="94">
        <v>1</v>
      </c>
      <c r="D58" s="94">
        <v>20</v>
      </c>
      <c r="E58" s="162">
        <v>29</v>
      </c>
      <c r="F58" s="94">
        <v>1</v>
      </c>
      <c r="G58" s="94">
        <v>28</v>
      </c>
      <c r="H58" s="157">
        <f t="shared" si="5"/>
        <v>138.0952380952381</v>
      </c>
      <c r="I58" s="157">
        <f t="shared" si="6"/>
        <v>4.7619047619047619</v>
      </c>
    </row>
    <row r="59" spans="1:9">
      <c r="A59" s="82" t="s">
        <v>346</v>
      </c>
      <c r="B59" s="162">
        <v>40</v>
      </c>
      <c r="C59" s="94">
        <v>5</v>
      </c>
      <c r="D59" s="94">
        <v>35</v>
      </c>
      <c r="E59" s="162">
        <v>60</v>
      </c>
      <c r="F59" s="94">
        <v>5</v>
      </c>
      <c r="G59" s="94">
        <v>55</v>
      </c>
      <c r="H59" s="157">
        <f t="shared" si="5"/>
        <v>150</v>
      </c>
      <c r="I59" s="157">
        <f t="shared" si="6"/>
        <v>12.5</v>
      </c>
    </row>
    <row r="60" spans="1:9">
      <c r="A60" s="82" t="s">
        <v>347</v>
      </c>
      <c r="B60" s="94" t="s">
        <v>142</v>
      </c>
      <c r="C60" s="94" t="s">
        <v>142</v>
      </c>
      <c r="D60" s="94" t="s">
        <v>142</v>
      </c>
      <c r="E60" s="94" t="s">
        <v>142</v>
      </c>
      <c r="F60" s="94" t="s">
        <v>142</v>
      </c>
      <c r="G60" s="94" t="s">
        <v>142</v>
      </c>
      <c r="H60" s="94" t="s">
        <v>142</v>
      </c>
      <c r="I60" s="94" t="s">
        <v>142</v>
      </c>
    </row>
    <row r="61" spans="1:9">
      <c r="A61" s="82" t="s">
        <v>348</v>
      </c>
      <c r="B61" s="94" t="s">
        <v>142</v>
      </c>
      <c r="C61" s="94" t="s">
        <v>142</v>
      </c>
      <c r="D61" s="94" t="s">
        <v>142</v>
      </c>
      <c r="E61" s="94" t="s">
        <v>142</v>
      </c>
      <c r="F61" s="94" t="s">
        <v>142</v>
      </c>
      <c r="G61" s="94" t="s">
        <v>142</v>
      </c>
      <c r="H61" s="94" t="s">
        <v>142</v>
      </c>
      <c r="I61" s="94" t="s">
        <v>142</v>
      </c>
    </row>
    <row r="62" spans="1:9">
      <c r="A62" s="82" t="s">
        <v>349</v>
      </c>
      <c r="B62" s="94" t="s">
        <v>142</v>
      </c>
      <c r="C62" s="94" t="s">
        <v>142</v>
      </c>
      <c r="D62" s="94" t="s">
        <v>142</v>
      </c>
      <c r="E62" s="94" t="s">
        <v>142</v>
      </c>
      <c r="F62" s="94" t="s">
        <v>142</v>
      </c>
      <c r="G62" s="94" t="s">
        <v>142</v>
      </c>
      <c r="H62" s="94" t="s">
        <v>142</v>
      </c>
      <c r="I62" s="94" t="s">
        <v>142</v>
      </c>
    </row>
    <row r="63" spans="1:9">
      <c r="A63" s="82" t="s">
        <v>350</v>
      </c>
      <c r="B63" s="94" t="s">
        <v>142</v>
      </c>
      <c r="C63" s="94" t="s">
        <v>142</v>
      </c>
      <c r="D63" s="94" t="s">
        <v>142</v>
      </c>
      <c r="E63" s="94" t="s">
        <v>142</v>
      </c>
      <c r="F63" s="94" t="s">
        <v>142</v>
      </c>
      <c r="G63" s="94" t="s">
        <v>142</v>
      </c>
      <c r="H63" s="94" t="s">
        <v>142</v>
      </c>
      <c r="I63" s="94" t="s">
        <v>142</v>
      </c>
    </row>
    <row r="64" spans="1:9" s="78" customFormat="1">
      <c r="B64" s="162"/>
      <c r="C64" s="155"/>
      <c r="D64" s="155"/>
      <c r="E64" s="162"/>
      <c r="F64" s="155"/>
      <c r="G64" s="155"/>
      <c r="H64" s="157"/>
      <c r="I64" s="157"/>
    </row>
    <row r="65" spans="1:9" s="81" customFormat="1">
      <c r="A65" s="81" t="s">
        <v>353</v>
      </c>
      <c r="B65" s="189">
        <v>294</v>
      </c>
      <c r="C65" s="90">
        <v>57</v>
      </c>
      <c r="D65" s="90">
        <v>237</v>
      </c>
      <c r="E65" s="189">
        <v>423</v>
      </c>
      <c r="F65" s="90">
        <v>67</v>
      </c>
      <c r="G65" s="90">
        <v>356</v>
      </c>
      <c r="H65" s="156">
        <f t="shared" si="5"/>
        <v>143.87755102040816</v>
      </c>
      <c r="I65" s="156">
        <f t="shared" si="6"/>
        <v>22.789115646258505</v>
      </c>
    </row>
    <row r="66" spans="1:9">
      <c r="A66" s="82" t="s">
        <v>344</v>
      </c>
      <c r="B66" s="162">
        <v>30</v>
      </c>
      <c r="C66" s="91">
        <v>3</v>
      </c>
      <c r="D66" s="91">
        <v>27</v>
      </c>
      <c r="E66" s="162">
        <v>39</v>
      </c>
      <c r="F66" s="94">
        <v>3</v>
      </c>
      <c r="G66" s="94">
        <v>36</v>
      </c>
      <c r="H66" s="157">
        <f t="shared" si="5"/>
        <v>130</v>
      </c>
      <c r="I66" s="157">
        <f t="shared" si="6"/>
        <v>10</v>
      </c>
    </row>
    <row r="67" spans="1:9">
      <c r="A67" s="82" t="s">
        <v>345</v>
      </c>
      <c r="B67" s="162">
        <v>16</v>
      </c>
      <c r="C67" s="94">
        <v>3</v>
      </c>
      <c r="D67" s="94">
        <v>13</v>
      </c>
      <c r="E67" s="162">
        <v>21</v>
      </c>
      <c r="F67" s="94">
        <v>3</v>
      </c>
      <c r="G67" s="94">
        <v>18</v>
      </c>
      <c r="H67" s="157">
        <f t="shared" si="5"/>
        <v>131.25</v>
      </c>
      <c r="I67" s="157">
        <f t="shared" si="6"/>
        <v>18.75</v>
      </c>
    </row>
    <row r="68" spans="1:9">
      <c r="A68" s="82" t="s">
        <v>346</v>
      </c>
      <c r="B68" s="162">
        <v>244</v>
      </c>
      <c r="C68" s="94">
        <v>51</v>
      </c>
      <c r="D68" s="94">
        <v>193</v>
      </c>
      <c r="E68" s="162">
        <v>358</v>
      </c>
      <c r="F68" s="94">
        <v>61</v>
      </c>
      <c r="G68" s="94">
        <v>297</v>
      </c>
      <c r="H68" s="157">
        <f t="shared" si="5"/>
        <v>146.72131147540983</v>
      </c>
      <c r="I68" s="157">
        <f t="shared" si="6"/>
        <v>25</v>
      </c>
    </row>
    <row r="69" spans="1:9">
      <c r="A69" s="82" t="s">
        <v>347</v>
      </c>
      <c r="B69" s="162" t="s">
        <v>142</v>
      </c>
      <c r="C69" s="94" t="s">
        <v>142</v>
      </c>
      <c r="D69" s="94" t="s">
        <v>142</v>
      </c>
      <c r="E69" s="162" t="s">
        <v>142</v>
      </c>
      <c r="F69" s="94" t="s">
        <v>142</v>
      </c>
      <c r="G69" s="94" t="s">
        <v>142</v>
      </c>
      <c r="H69" s="94" t="s">
        <v>142</v>
      </c>
      <c r="I69" s="94" t="s">
        <v>142</v>
      </c>
    </row>
    <row r="70" spans="1:9">
      <c r="A70" s="82" t="s">
        <v>348</v>
      </c>
      <c r="B70" s="94" t="s">
        <v>142</v>
      </c>
      <c r="C70" s="94" t="s">
        <v>142</v>
      </c>
      <c r="D70" s="94" t="s">
        <v>142</v>
      </c>
      <c r="E70" s="94" t="s">
        <v>142</v>
      </c>
      <c r="F70" s="94" t="s">
        <v>142</v>
      </c>
      <c r="G70" s="94" t="s">
        <v>142</v>
      </c>
      <c r="H70" s="94" t="s">
        <v>142</v>
      </c>
      <c r="I70" s="94" t="s">
        <v>142</v>
      </c>
    </row>
    <row r="71" spans="1:9">
      <c r="A71" s="82" t="s">
        <v>349</v>
      </c>
      <c r="B71" s="94">
        <v>1</v>
      </c>
      <c r="C71" s="94" t="s">
        <v>142</v>
      </c>
      <c r="D71" s="94">
        <v>1</v>
      </c>
      <c r="E71" s="94">
        <v>2</v>
      </c>
      <c r="F71" s="94" t="s">
        <v>142</v>
      </c>
      <c r="G71" s="94">
        <v>2</v>
      </c>
      <c r="H71" s="94" t="s">
        <v>142</v>
      </c>
      <c r="I71" s="94" t="s">
        <v>142</v>
      </c>
    </row>
    <row r="72" spans="1:9">
      <c r="A72" s="82" t="s">
        <v>350</v>
      </c>
      <c r="B72" s="162">
        <v>3</v>
      </c>
      <c r="C72" s="94" t="s">
        <v>142</v>
      </c>
      <c r="D72" s="94">
        <v>3</v>
      </c>
      <c r="E72" s="162">
        <v>3</v>
      </c>
      <c r="F72" s="94" t="s">
        <v>142</v>
      </c>
      <c r="G72" s="94">
        <v>3</v>
      </c>
      <c r="H72" s="157" t="str">
        <f t="shared" si="5"/>
        <v>-</v>
      </c>
      <c r="I72" s="157" t="str">
        <f t="shared" si="6"/>
        <v>-</v>
      </c>
    </row>
    <row r="73" spans="1:9" s="78" customFormat="1">
      <c r="B73" s="162" t="s">
        <v>142</v>
      </c>
      <c r="C73" s="155" t="s">
        <v>142</v>
      </c>
      <c r="D73" s="155" t="s">
        <v>142</v>
      </c>
      <c r="E73" s="162" t="s">
        <v>142</v>
      </c>
      <c r="F73" s="155" t="s">
        <v>142</v>
      </c>
      <c r="G73" s="155" t="s">
        <v>142</v>
      </c>
      <c r="H73" s="157"/>
      <c r="I73" s="157"/>
    </row>
    <row r="74" spans="1:9" s="81" customFormat="1">
      <c r="A74" s="81" t="s">
        <v>354</v>
      </c>
      <c r="B74" s="189">
        <v>170</v>
      </c>
      <c r="C74" s="90">
        <v>27</v>
      </c>
      <c r="D74" s="90">
        <v>143</v>
      </c>
      <c r="E74" s="189">
        <v>230</v>
      </c>
      <c r="F74" s="90">
        <v>29</v>
      </c>
      <c r="G74" s="90">
        <v>201</v>
      </c>
      <c r="H74" s="156">
        <f t="shared" si="5"/>
        <v>135.29411764705881</v>
      </c>
      <c r="I74" s="156">
        <f t="shared" si="6"/>
        <v>17.058823529411764</v>
      </c>
    </row>
    <row r="75" spans="1:9">
      <c r="A75" s="82" t="s">
        <v>344</v>
      </c>
      <c r="B75" s="162">
        <v>1</v>
      </c>
      <c r="C75" s="91" t="s">
        <v>142</v>
      </c>
      <c r="D75" s="91">
        <v>1</v>
      </c>
      <c r="E75" s="162">
        <v>1</v>
      </c>
      <c r="F75" s="94" t="s">
        <v>142</v>
      </c>
      <c r="G75" s="94">
        <v>1</v>
      </c>
      <c r="H75" s="157" t="str">
        <f t="shared" si="5"/>
        <v>-</v>
      </c>
      <c r="I75" s="157" t="str">
        <f t="shared" si="6"/>
        <v>-</v>
      </c>
    </row>
    <row r="76" spans="1:9">
      <c r="A76" s="82" t="s">
        <v>345</v>
      </c>
      <c r="B76" s="162">
        <v>7</v>
      </c>
      <c r="C76" s="94" t="s">
        <v>142</v>
      </c>
      <c r="D76" s="94">
        <v>7</v>
      </c>
      <c r="E76" s="162">
        <v>9</v>
      </c>
      <c r="F76" s="94" t="s">
        <v>142</v>
      </c>
      <c r="G76" s="94">
        <v>9</v>
      </c>
      <c r="H76" s="157" t="str">
        <f t="shared" si="5"/>
        <v>-</v>
      </c>
      <c r="I76" s="157" t="str">
        <f t="shared" si="6"/>
        <v>-</v>
      </c>
    </row>
    <row r="77" spans="1:9">
      <c r="A77" s="82" t="s">
        <v>346</v>
      </c>
      <c r="B77" s="162">
        <v>158</v>
      </c>
      <c r="C77" s="94">
        <v>26</v>
      </c>
      <c r="D77" s="94">
        <v>132</v>
      </c>
      <c r="E77" s="162">
        <v>215</v>
      </c>
      <c r="F77" s="94">
        <v>27</v>
      </c>
      <c r="G77" s="94">
        <v>188</v>
      </c>
      <c r="H77" s="157">
        <f t="shared" si="5"/>
        <v>136.07594936708861</v>
      </c>
      <c r="I77" s="157">
        <f t="shared" si="6"/>
        <v>17.088607594936708</v>
      </c>
    </row>
    <row r="78" spans="1:9">
      <c r="A78" s="82" t="s">
        <v>347</v>
      </c>
      <c r="B78" s="162">
        <v>1</v>
      </c>
      <c r="C78" s="94" t="s">
        <v>142</v>
      </c>
      <c r="D78" s="94">
        <v>1</v>
      </c>
      <c r="E78" s="162">
        <v>1</v>
      </c>
      <c r="F78" s="94" t="s">
        <v>142</v>
      </c>
      <c r="G78" s="94">
        <v>1</v>
      </c>
      <c r="H78" s="157" t="str">
        <f t="shared" si="5"/>
        <v>-</v>
      </c>
      <c r="I78" s="157" t="str">
        <f t="shared" si="6"/>
        <v>-</v>
      </c>
    </row>
    <row r="79" spans="1:9">
      <c r="A79" s="82" t="s">
        <v>348</v>
      </c>
      <c r="B79" s="94">
        <v>2</v>
      </c>
      <c r="C79" s="94">
        <v>1</v>
      </c>
      <c r="D79" s="94">
        <v>1</v>
      </c>
      <c r="E79" s="94">
        <v>3</v>
      </c>
      <c r="F79" s="94">
        <v>2</v>
      </c>
      <c r="G79" s="94">
        <v>1</v>
      </c>
      <c r="H79" s="94" t="s">
        <v>142</v>
      </c>
      <c r="I79" s="94" t="s">
        <v>142</v>
      </c>
    </row>
    <row r="80" spans="1:9">
      <c r="A80" s="82" t="s">
        <v>349</v>
      </c>
      <c r="B80" s="94">
        <v>1</v>
      </c>
      <c r="C80" s="94" t="s">
        <v>142</v>
      </c>
      <c r="D80" s="94">
        <v>1</v>
      </c>
      <c r="E80" s="94">
        <v>1</v>
      </c>
      <c r="F80" s="94" t="s">
        <v>142</v>
      </c>
      <c r="G80" s="94">
        <v>1</v>
      </c>
      <c r="H80" s="94" t="s">
        <v>142</v>
      </c>
      <c r="I80" s="94" t="s">
        <v>142</v>
      </c>
    </row>
    <row r="81" spans="1:9">
      <c r="A81" s="82" t="s">
        <v>350</v>
      </c>
      <c r="B81" s="162" t="s">
        <v>142</v>
      </c>
      <c r="C81" s="94" t="s">
        <v>142</v>
      </c>
      <c r="D81" s="94" t="s">
        <v>142</v>
      </c>
      <c r="E81" s="162" t="s">
        <v>142</v>
      </c>
      <c r="F81" s="94" t="s">
        <v>142</v>
      </c>
      <c r="G81" s="94" t="s">
        <v>142</v>
      </c>
      <c r="H81" s="94" t="s">
        <v>142</v>
      </c>
      <c r="I81" s="94" t="s">
        <v>142</v>
      </c>
    </row>
    <row r="82" spans="1:9" s="78" customFormat="1">
      <c r="B82" s="162"/>
      <c r="C82" s="155"/>
      <c r="D82" s="155"/>
      <c r="E82" s="162"/>
      <c r="F82" s="155"/>
      <c r="G82" s="155"/>
      <c r="H82" s="157"/>
      <c r="I82" s="157"/>
    </row>
    <row r="83" spans="1:9" s="81" customFormat="1">
      <c r="A83" s="81" t="s">
        <v>355</v>
      </c>
      <c r="B83" s="189">
        <v>582</v>
      </c>
      <c r="C83" s="90">
        <v>74</v>
      </c>
      <c r="D83" s="90">
        <v>508</v>
      </c>
      <c r="E83" s="189">
        <v>755</v>
      </c>
      <c r="F83" s="90">
        <v>81</v>
      </c>
      <c r="G83" s="90">
        <v>674</v>
      </c>
      <c r="H83" s="156">
        <f t="shared" si="5"/>
        <v>129.72508591065292</v>
      </c>
      <c r="I83" s="156">
        <f t="shared" si="6"/>
        <v>13.917525773195877</v>
      </c>
    </row>
    <row r="84" spans="1:9">
      <c r="A84" s="82" t="s">
        <v>344</v>
      </c>
      <c r="B84" s="162">
        <v>22</v>
      </c>
      <c r="C84" s="91">
        <v>2</v>
      </c>
      <c r="D84" s="91">
        <v>20</v>
      </c>
      <c r="E84" s="162">
        <v>28</v>
      </c>
      <c r="F84" s="94">
        <v>2</v>
      </c>
      <c r="G84" s="94">
        <v>26</v>
      </c>
      <c r="H84" s="157">
        <f t="shared" si="5"/>
        <v>127.27272727272727</v>
      </c>
      <c r="I84" s="157">
        <f t="shared" si="6"/>
        <v>9.0909090909090917</v>
      </c>
    </row>
    <row r="85" spans="1:9">
      <c r="A85" s="82" t="s">
        <v>345</v>
      </c>
      <c r="B85" s="162">
        <v>41</v>
      </c>
      <c r="C85" s="94">
        <v>5</v>
      </c>
      <c r="D85" s="94">
        <v>36</v>
      </c>
      <c r="E85" s="162">
        <v>55</v>
      </c>
      <c r="F85" s="94">
        <v>5</v>
      </c>
      <c r="G85" s="94">
        <v>50</v>
      </c>
      <c r="H85" s="157">
        <f t="shared" si="5"/>
        <v>134.14634146341464</v>
      </c>
      <c r="I85" s="157">
        <f t="shared" si="6"/>
        <v>12.195121951219512</v>
      </c>
    </row>
    <row r="86" spans="1:9">
      <c r="A86" s="82" t="s">
        <v>346</v>
      </c>
      <c r="B86" s="162">
        <v>492</v>
      </c>
      <c r="C86" s="94">
        <v>65</v>
      </c>
      <c r="D86" s="94">
        <v>427</v>
      </c>
      <c r="E86" s="162">
        <v>640</v>
      </c>
      <c r="F86" s="94">
        <v>72</v>
      </c>
      <c r="G86" s="94">
        <v>568</v>
      </c>
      <c r="H86" s="157">
        <f t="shared" si="5"/>
        <v>130.08130081300814</v>
      </c>
      <c r="I86" s="157">
        <f t="shared" si="6"/>
        <v>14.634146341463415</v>
      </c>
    </row>
    <row r="87" spans="1:9">
      <c r="A87" s="82" t="s">
        <v>347</v>
      </c>
      <c r="B87" s="162">
        <v>5</v>
      </c>
      <c r="C87" s="94">
        <v>2</v>
      </c>
      <c r="D87" s="94">
        <v>3</v>
      </c>
      <c r="E87" s="162">
        <v>6</v>
      </c>
      <c r="F87" s="94">
        <v>2</v>
      </c>
      <c r="G87" s="94">
        <v>4</v>
      </c>
      <c r="H87" s="157" t="str">
        <f t="shared" si="5"/>
        <v>-</v>
      </c>
      <c r="I87" s="157" t="str">
        <f t="shared" si="6"/>
        <v>-</v>
      </c>
    </row>
    <row r="88" spans="1:9">
      <c r="A88" s="82" t="s">
        <v>348</v>
      </c>
      <c r="B88" s="162">
        <v>8</v>
      </c>
      <c r="C88" s="94" t="s">
        <v>142</v>
      </c>
      <c r="D88" s="94">
        <v>8</v>
      </c>
      <c r="E88" s="162">
        <v>10</v>
      </c>
      <c r="F88" s="94" t="s">
        <v>142</v>
      </c>
      <c r="G88" s="94">
        <v>10</v>
      </c>
      <c r="H88" s="157" t="str">
        <f t="shared" si="5"/>
        <v>-</v>
      </c>
      <c r="I88" s="157" t="str">
        <f t="shared" si="6"/>
        <v>-</v>
      </c>
    </row>
    <row r="89" spans="1:9">
      <c r="A89" s="82" t="s">
        <v>349</v>
      </c>
      <c r="B89" s="162">
        <v>4</v>
      </c>
      <c r="C89" s="94" t="s">
        <v>142</v>
      </c>
      <c r="D89" s="94">
        <v>4</v>
      </c>
      <c r="E89" s="162">
        <v>4</v>
      </c>
      <c r="F89" s="94" t="s">
        <v>142</v>
      </c>
      <c r="G89" s="94">
        <v>4</v>
      </c>
      <c r="H89" s="157" t="str">
        <f t="shared" si="5"/>
        <v>-</v>
      </c>
      <c r="I89" s="157" t="str">
        <f t="shared" si="6"/>
        <v>-</v>
      </c>
    </row>
    <row r="90" spans="1:9">
      <c r="A90" s="82" t="s">
        <v>350</v>
      </c>
      <c r="B90" s="162">
        <v>10</v>
      </c>
      <c r="C90" s="94" t="s">
        <v>142</v>
      </c>
      <c r="D90" s="94">
        <v>10</v>
      </c>
      <c r="E90" s="162">
        <v>12</v>
      </c>
      <c r="F90" s="94" t="s">
        <v>142</v>
      </c>
      <c r="G90" s="94">
        <v>12</v>
      </c>
      <c r="H90" s="157" t="str">
        <f t="shared" si="5"/>
        <v>-</v>
      </c>
      <c r="I90" s="157" t="str">
        <f t="shared" si="6"/>
        <v>-</v>
      </c>
    </row>
    <row r="91" spans="1:9" s="78" customFormat="1">
      <c r="B91" s="162"/>
      <c r="C91" s="155"/>
      <c r="D91" s="155"/>
      <c r="E91" s="162"/>
      <c r="F91" s="155"/>
      <c r="G91" s="155"/>
      <c r="H91" s="157"/>
      <c r="I91" s="157"/>
    </row>
    <row r="92" spans="1:9" s="81" customFormat="1">
      <c r="A92" s="81" t="s">
        <v>356</v>
      </c>
      <c r="B92" s="189">
        <v>37</v>
      </c>
      <c r="C92" s="90">
        <v>4</v>
      </c>
      <c r="D92" s="90">
        <v>33</v>
      </c>
      <c r="E92" s="189">
        <v>46</v>
      </c>
      <c r="F92" s="90">
        <v>4</v>
      </c>
      <c r="G92" s="90">
        <v>42</v>
      </c>
      <c r="H92" s="156">
        <f t="shared" si="5"/>
        <v>124.32432432432432</v>
      </c>
      <c r="I92" s="156">
        <f t="shared" si="6"/>
        <v>10.810810810810811</v>
      </c>
    </row>
    <row r="93" spans="1:9">
      <c r="A93" s="82" t="s">
        <v>344</v>
      </c>
      <c r="B93" s="94" t="s">
        <v>142</v>
      </c>
      <c r="C93" s="94" t="s">
        <v>142</v>
      </c>
      <c r="D93" s="94" t="s">
        <v>142</v>
      </c>
      <c r="E93" s="94" t="s">
        <v>142</v>
      </c>
      <c r="F93" s="94" t="s">
        <v>142</v>
      </c>
      <c r="G93" s="94" t="s">
        <v>142</v>
      </c>
      <c r="H93" s="94" t="s">
        <v>142</v>
      </c>
      <c r="I93" s="94" t="s">
        <v>142</v>
      </c>
    </row>
    <row r="94" spans="1:9">
      <c r="A94" s="82" t="s">
        <v>345</v>
      </c>
      <c r="B94" s="94">
        <v>2</v>
      </c>
      <c r="C94" s="94">
        <v>1</v>
      </c>
      <c r="D94" s="94">
        <v>1</v>
      </c>
      <c r="E94" s="94">
        <v>2</v>
      </c>
      <c r="F94" s="94">
        <v>1</v>
      </c>
      <c r="G94" s="94">
        <v>1</v>
      </c>
      <c r="H94" s="94" t="s">
        <v>142</v>
      </c>
      <c r="I94" s="94" t="s">
        <v>142</v>
      </c>
    </row>
    <row r="95" spans="1:9">
      <c r="A95" s="82" t="s">
        <v>346</v>
      </c>
      <c r="B95" s="162">
        <v>30</v>
      </c>
      <c r="C95" s="94">
        <v>3</v>
      </c>
      <c r="D95" s="94">
        <v>27</v>
      </c>
      <c r="E95" s="162">
        <v>37</v>
      </c>
      <c r="F95" s="94">
        <v>3</v>
      </c>
      <c r="G95" s="94">
        <v>34</v>
      </c>
      <c r="H95" s="157">
        <f t="shared" si="5"/>
        <v>123.33333333333333</v>
      </c>
      <c r="I95" s="157">
        <f t="shared" si="6"/>
        <v>10</v>
      </c>
    </row>
    <row r="96" spans="1:9">
      <c r="A96" s="82" t="s">
        <v>347</v>
      </c>
      <c r="B96" s="162">
        <v>5</v>
      </c>
      <c r="C96" s="94" t="s">
        <v>142</v>
      </c>
      <c r="D96" s="94">
        <v>5</v>
      </c>
      <c r="E96" s="162">
        <v>7</v>
      </c>
      <c r="F96" s="94" t="s">
        <v>142</v>
      </c>
      <c r="G96" s="94">
        <v>7</v>
      </c>
      <c r="H96" s="157" t="str">
        <f t="shared" si="5"/>
        <v>-</v>
      </c>
      <c r="I96" s="157" t="str">
        <f t="shared" si="6"/>
        <v>-</v>
      </c>
    </row>
    <row r="97" spans="1:9">
      <c r="A97" s="82" t="s">
        <v>348</v>
      </c>
      <c r="B97" s="94" t="s">
        <v>142</v>
      </c>
      <c r="C97" s="94" t="s">
        <v>142</v>
      </c>
      <c r="D97" s="94" t="s">
        <v>142</v>
      </c>
      <c r="E97" s="94" t="s">
        <v>142</v>
      </c>
      <c r="F97" s="94" t="s">
        <v>142</v>
      </c>
      <c r="G97" s="94" t="s">
        <v>142</v>
      </c>
      <c r="H97" s="94" t="s">
        <v>142</v>
      </c>
      <c r="I97" s="94" t="s">
        <v>142</v>
      </c>
    </row>
    <row r="98" spans="1:9">
      <c r="A98" s="82" t="s">
        <v>349</v>
      </c>
      <c r="B98" s="94" t="s">
        <v>142</v>
      </c>
      <c r="C98" s="94" t="s">
        <v>142</v>
      </c>
      <c r="D98" s="94" t="s">
        <v>142</v>
      </c>
      <c r="E98" s="94" t="s">
        <v>142</v>
      </c>
      <c r="F98" s="94" t="s">
        <v>142</v>
      </c>
      <c r="G98" s="94" t="s">
        <v>142</v>
      </c>
      <c r="H98" s="94" t="s">
        <v>142</v>
      </c>
      <c r="I98" s="94" t="s">
        <v>142</v>
      </c>
    </row>
    <row r="99" spans="1:9">
      <c r="A99" s="82" t="s">
        <v>350</v>
      </c>
      <c r="B99" s="162" t="s">
        <v>142</v>
      </c>
      <c r="C99" s="94" t="s">
        <v>142</v>
      </c>
      <c r="D99" s="94" t="s">
        <v>142</v>
      </c>
      <c r="E99" s="162" t="s">
        <v>142</v>
      </c>
      <c r="F99" s="94" t="s">
        <v>142</v>
      </c>
      <c r="G99" s="94" t="s">
        <v>142</v>
      </c>
      <c r="H99" s="94" t="s">
        <v>142</v>
      </c>
      <c r="I99" s="94" t="s">
        <v>142</v>
      </c>
    </row>
    <row r="100" spans="1:9">
      <c r="B100" s="162"/>
      <c r="C100" s="94"/>
      <c r="D100" s="94"/>
      <c r="E100" s="162"/>
      <c r="F100" s="94"/>
      <c r="G100" s="94"/>
      <c r="H100" s="157"/>
      <c r="I100" s="157"/>
    </row>
    <row r="101" spans="1:9" s="78" customFormat="1">
      <c r="B101" s="94"/>
      <c r="C101" s="94"/>
      <c r="D101" s="94"/>
      <c r="E101" s="162"/>
      <c r="F101" s="155"/>
      <c r="G101" s="155"/>
      <c r="H101" s="157"/>
      <c r="I101" s="157"/>
    </row>
    <row r="102" spans="1:9" s="81" customFormat="1">
      <c r="A102" s="81" t="s">
        <v>357</v>
      </c>
      <c r="B102" s="189">
        <v>750</v>
      </c>
      <c r="C102" s="158">
        <v>52</v>
      </c>
      <c r="D102" s="158">
        <v>698</v>
      </c>
      <c r="E102" s="189">
        <v>872</v>
      </c>
      <c r="F102" s="158">
        <v>52</v>
      </c>
      <c r="G102" s="158">
        <v>820</v>
      </c>
      <c r="H102" s="156">
        <f t="shared" ref="H102:H136" si="7">IF(B102&gt;10,100*E102/B102,"-")</f>
        <v>116.26666666666667</v>
      </c>
      <c r="I102" s="156">
        <f t="shared" ref="I102:I136" si="8">IF(B102&gt;10,100*F102/B102,"-")</f>
        <v>6.9333333333333336</v>
      </c>
    </row>
    <row r="103" spans="1:9">
      <c r="A103" s="82" t="s">
        <v>344</v>
      </c>
      <c r="B103" s="162" t="s">
        <v>142</v>
      </c>
      <c r="C103" s="94" t="s">
        <v>142</v>
      </c>
      <c r="D103" s="91" t="s">
        <v>142</v>
      </c>
      <c r="E103" s="162" t="s">
        <v>142</v>
      </c>
      <c r="F103" s="94" t="s">
        <v>142</v>
      </c>
      <c r="G103" s="91" t="s">
        <v>142</v>
      </c>
      <c r="H103" s="94" t="s">
        <v>142</v>
      </c>
      <c r="I103" s="94" t="s">
        <v>142</v>
      </c>
    </row>
    <row r="104" spans="1:9">
      <c r="A104" s="82" t="s">
        <v>345</v>
      </c>
      <c r="B104" s="162">
        <v>7</v>
      </c>
      <c r="C104" s="94" t="s">
        <v>142</v>
      </c>
      <c r="D104" s="91">
        <v>7</v>
      </c>
      <c r="E104" s="162">
        <v>10</v>
      </c>
      <c r="F104" s="94" t="s">
        <v>142</v>
      </c>
      <c r="G104" s="94">
        <v>10</v>
      </c>
      <c r="H104" s="157" t="str">
        <f t="shared" si="7"/>
        <v>-</v>
      </c>
      <c r="I104" s="157">
        <v>0</v>
      </c>
    </row>
    <row r="105" spans="1:9">
      <c r="A105" s="82" t="s">
        <v>346</v>
      </c>
      <c r="B105" s="162">
        <v>353</v>
      </c>
      <c r="C105" s="94">
        <v>18</v>
      </c>
      <c r="D105" s="94">
        <v>335</v>
      </c>
      <c r="E105" s="162">
        <v>432</v>
      </c>
      <c r="F105" s="94">
        <v>18</v>
      </c>
      <c r="G105" s="94">
        <v>414</v>
      </c>
      <c r="H105" s="157">
        <f t="shared" si="7"/>
        <v>122.37960339943342</v>
      </c>
      <c r="I105" s="157">
        <f t="shared" si="8"/>
        <v>5.0991501416430598</v>
      </c>
    </row>
    <row r="106" spans="1:9">
      <c r="A106" s="82" t="s">
        <v>347</v>
      </c>
      <c r="B106" s="162">
        <v>362</v>
      </c>
      <c r="C106" s="94">
        <v>32</v>
      </c>
      <c r="D106" s="94">
        <v>330</v>
      </c>
      <c r="E106" s="162">
        <v>397</v>
      </c>
      <c r="F106" s="94">
        <v>32</v>
      </c>
      <c r="G106" s="94">
        <v>365</v>
      </c>
      <c r="H106" s="157">
        <f t="shared" si="7"/>
        <v>109.66850828729282</v>
      </c>
      <c r="I106" s="157">
        <f t="shared" si="8"/>
        <v>8.8397790055248624</v>
      </c>
    </row>
    <row r="107" spans="1:9">
      <c r="A107" s="82" t="s">
        <v>348</v>
      </c>
      <c r="B107" s="162">
        <v>2</v>
      </c>
      <c r="C107" s="94" t="s">
        <v>142</v>
      </c>
      <c r="D107" s="94">
        <v>2</v>
      </c>
      <c r="E107" s="162">
        <v>2</v>
      </c>
      <c r="F107" s="94" t="s">
        <v>142</v>
      </c>
      <c r="G107" s="94">
        <v>2</v>
      </c>
      <c r="H107" s="157" t="str">
        <f t="shared" si="7"/>
        <v>-</v>
      </c>
      <c r="I107" s="157" t="str">
        <f t="shared" si="8"/>
        <v>-</v>
      </c>
    </row>
    <row r="108" spans="1:9">
      <c r="A108" s="82" t="s">
        <v>349</v>
      </c>
      <c r="B108" s="162">
        <v>5</v>
      </c>
      <c r="C108" s="94">
        <v>1</v>
      </c>
      <c r="D108" s="160">
        <v>4</v>
      </c>
      <c r="E108" s="162">
        <v>5</v>
      </c>
      <c r="F108" s="94">
        <v>1</v>
      </c>
      <c r="G108" s="94">
        <v>4</v>
      </c>
      <c r="H108" s="157" t="str">
        <f t="shared" si="7"/>
        <v>-</v>
      </c>
      <c r="I108" s="157" t="str">
        <f t="shared" si="8"/>
        <v>-</v>
      </c>
    </row>
    <row r="109" spans="1:9">
      <c r="A109" s="82" t="s">
        <v>350</v>
      </c>
      <c r="B109" s="162">
        <v>21</v>
      </c>
      <c r="C109" s="94">
        <v>1</v>
      </c>
      <c r="D109" s="160">
        <v>20</v>
      </c>
      <c r="E109" s="162">
        <v>26</v>
      </c>
      <c r="F109" s="94">
        <v>1</v>
      </c>
      <c r="G109" s="94">
        <v>25</v>
      </c>
      <c r="H109" s="157">
        <f t="shared" si="7"/>
        <v>123.80952380952381</v>
      </c>
      <c r="I109" s="157">
        <v>0</v>
      </c>
    </row>
    <row r="110" spans="1:9" s="78" customFormat="1">
      <c r="B110" s="162"/>
      <c r="C110" s="160"/>
      <c r="D110" s="160"/>
      <c r="E110" s="162"/>
      <c r="F110" s="155"/>
      <c r="G110" s="155"/>
      <c r="H110" s="157"/>
      <c r="I110" s="157"/>
    </row>
    <row r="111" spans="1:9" s="81" customFormat="1">
      <c r="A111" s="81" t="s">
        <v>358</v>
      </c>
      <c r="B111" s="189">
        <v>41</v>
      </c>
      <c r="C111" s="158">
        <v>1</v>
      </c>
      <c r="D111" s="158">
        <v>40</v>
      </c>
      <c r="E111" s="189">
        <v>43</v>
      </c>
      <c r="F111" s="97">
        <v>1</v>
      </c>
      <c r="G111" s="97">
        <v>42</v>
      </c>
      <c r="H111" s="156">
        <f t="shared" si="7"/>
        <v>104.8780487804878</v>
      </c>
      <c r="I111" s="156">
        <f t="shared" si="8"/>
        <v>2.4390243902439024</v>
      </c>
    </row>
    <row r="112" spans="1:9">
      <c r="A112" s="82" t="s">
        <v>344</v>
      </c>
      <c r="B112" s="94" t="s">
        <v>142</v>
      </c>
      <c r="C112" s="94" t="s">
        <v>142</v>
      </c>
      <c r="D112" s="94" t="s">
        <v>142</v>
      </c>
      <c r="E112" s="94" t="s">
        <v>142</v>
      </c>
      <c r="F112" s="94" t="s">
        <v>142</v>
      </c>
      <c r="G112" s="94" t="s">
        <v>142</v>
      </c>
      <c r="H112" s="94" t="s">
        <v>142</v>
      </c>
      <c r="I112" s="94" t="s">
        <v>142</v>
      </c>
    </row>
    <row r="113" spans="1:9">
      <c r="A113" s="82" t="s">
        <v>345</v>
      </c>
      <c r="B113" s="94" t="s">
        <v>142</v>
      </c>
      <c r="C113" s="94" t="s">
        <v>142</v>
      </c>
      <c r="D113" s="94" t="s">
        <v>142</v>
      </c>
      <c r="E113" s="94" t="s">
        <v>142</v>
      </c>
      <c r="F113" s="94" t="s">
        <v>142</v>
      </c>
      <c r="G113" s="94" t="s">
        <v>142</v>
      </c>
      <c r="H113" s="94" t="s">
        <v>142</v>
      </c>
      <c r="I113" s="94" t="s">
        <v>142</v>
      </c>
    </row>
    <row r="114" spans="1:9">
      <c r="A114" s="82" t="s">
        <v>346</v>
      </c>
      <c r="B114" s="162">
        <v>12</v>
      </c>
      <c r="C114" s="94" t="s">
        <v>142</v>
      </c>
      <c r="D114" s="160">
        <v>12</v>
      </c>
      <c r="E114" s="162">
        <v>12</v>
      </c>
      <c r="F114" s="94" t="s">
        <v>142</v>
      </c>
      <c r="G114" s="94">
        <v>12</v>
      </c>
      <c r="H114" s="157">
        <f t="shared" si="7"/>
        <v>100</v>
      </c>
      <c r="I114" s="94" t="s">
        <v>142</v>
      </c>
    </row>
    <row r="115" spans="1:9">
      <c r="A115" s="82" t="s">
        <v>347</v>
      </c>
      <c r="B115" s="162">
        <v>29</v>
      </c>
      <c r="C115" s="160">
        <v>1</v>
      </c>
      <c r="D115" s="160">
        <v>28</v>
      </c>
      <c r="E115" s="162">
        <v>31</v>
      </c>
      <c r="F115" s="94">
        <v>1</v>
      </c>
      <c r="G115" s="94">
        <v>30</v>
      </c>
      <c r="H115" s="157">
        <f t="shared" si="7"/>
        <v>106.89655172413794</v>
      </c>
      <c r="I115" s="157">
        <f t="shared" si="8"/>
        <v>3.4482758620689653</v>
      </c>
    </row>
    <row r="116" spans="1:9">
      <c r="A116" s="82" t="s">
        <v>348</v>
      </c>
      <c r="B116" s="94" t="s">
        <v>142</v>
      </c>
      <c r="C116" s="94" t="s">
        <v>142</v>
      </c>
      <c r="D116" s="94" t="s">
        <v>142</v>
      </c>
      <c r="E116" s="94" t="s">
        <v>142</v>
      </c>
      <c r="F116" s="94" t="s">
        <v>142</v>
      </c>
      <c r="G116" s="94" t="s">
        <v>142</v>
      </c>
      <c r="H116" s="94" t="s">
        <v>142</v>
      </c>
      <c r="I116" s="94" t="s">
        <v>142</v>
      </c>
    </row>
    <row r="117" spans="1:9">
      <c r="A117" s="82" t="s">
        <v>349</v>
      </c>
      <c r="B117" s="94" t="s">
        <v>142</v>
      </c>
      <c r="C117" s="94" t="s">
        <v>142</v>
      </c>
      <c r="D117" s="94" t="s">
        <v>142</v>
      </c>
      <c r="E117" s="94" t="s">
        <v>142</v>
      </c>
      <c r="F117" s="94" t="s">
        <v>142</v>
      </c>
      <c r="G117" s="94" t="s">
        <v>142</v>
      </c>
      <c r="H117" s="94" t="s">
        <v>142</v>
      </c>
      <c r="I117" s="94" t="s">
        <v>142</v>
      </c>
    </row>
    <row r="118" spans="1:9">
      <c r="A118" s="82" t="s">
        <v>350</v>
      </c>
      <c r="B118" s="94" t="s">
        <v>142</v>
      </c>
      <c r="C118" s="94" t="s">
        <v>142</v>
      </c>
      <c r="D118" s="94" t="s">
        <v>142</v>
      </c>
      <c r="E118" s="94" t="s">
        <v>142</v>
      </c>
      <c r="F118" s="94" t="s">
        <v>142</v>
      </c>
      <c r="G118" s="94" t="s">
        <v>142</v>
      </c>
      <c r="H118" s="94" t="s">
        <v>142</v>
      </c>
      <c r="I118" s="94" t="s">
        <v>142</v>
      </c>
    </row>
    <row r="119" spans="1:9" s="78" customFormat="1">
      <c r="B119" s="162"/>
      <c r="C119" s="160"/>
      <c r="D119" s="160"/>
      <c r="E119" s="162"/>
      <c r="F119" s="155"/>
      <c r="G119" s="155"/>
      <c r="H119" s="157"/>
      <c r="I119" s="157"/>
    </row>
    <row r="120" spans="1:9" s="81" customFormat="1">
      <c r="A120" s="81" t="s">
        <v>359</v>
      </c>
      <c r="B120" s="189">
        <v>99</v>
      </c>
      <c r="C120" s="158">
        <v>10</v>
      </c>
      <c r="D120" s="158">
        <v>89</v>
      </c>
      <c r="E120" s="189">
        <v>111</v>
      </c>
      <c r="F120" s="158">
        <v>10</v>
      </c>
      <c r="G120" s="158">
        <v>101</v>
      </c>
      <c r="H120" s="156">
        <f t="shared" si="7"/>
        <v>112.12121212121212</v>
      </c>
      <c r="I120" s="156">
        <f t="shared" si="8"/>
        <v>10.1010101010101</v>
      </c>
    </row>
    <row r="121" spans="1:9">
      <c r="A121" s="82" t="s">
        <v>344</v>
      </c>
      <c r="B121" s="94" t="s">
        <v>142</v>
      </c>
      <c r="C121" s="94" t="s">
        <v>142</v>
      </c>
      <c r="D121" s="94" t="s">
        <v>142</v>
      </c>
      <c r="E121" s="94" t="s">
        <v>142</v>
      </c>
      <c r="F121" s="94" t="s">
        <v>142</v>
      </c>
      <c r="G121" s="94" t="s">
        <v>142</v>
      </c>
      <c r="H121" s="94" t="s">
        <v>142</v>
      </c>
      <c r="I121" s="94" t="s">
        <v>142</v>
      </c>
    </row>
    <row r="122" spans="1:9">
      <c r="A122" s="82" t="s">
        <v>345</v>
      </c>
      <c r="B122" s="94" t="s">
        <v>142</v>
      </c>
      <c r="C122" s="94" t="s">
        <v>142</v>
      </c>
      <c r="D122" s="94" t="s">
        <v>142</v>
      </c>
      <c r="E122" s="94" t="s">
        <v>142</v>
      </c>
      <c r="F122" s="94" t="s">
        <v>142</v>
      </c>
      <c r="G122" s="94" t="s">
        <v>142</v>
      </c>
      <c r="H122" s="94" t="s">
        <v>142</v>
      </c>
      <c r="I122" s="94" t="s">
        <v>142</v>
      </c>
    </row>
    <row r="123" spans="1:9">
      <c r="A123" s="82" t="s">
        <v>346</v>
      </c>
      <c r="B123" s="162">
        <v>26</v>
      </c>
      <c r="C123" s="160">
        <v>1</v>
      </c>
      <c r="D123" s="160">
        <v>25</v>
      </c>
      <c r="E123" s="162">
        <v>34</v>
      </c>
      <c r="F123" s="94">
        <v>1</v>
      </c>
      <c r="G123" s="94">
        <v>33</v>
      </c>
      <c r="H123" s="157">
        <f t="shared" si="7"/>
        <v>130.76923076923077</v>
      </c>
      <c r="I123" s="157">
        <f t="shared" si="8"/>
        <v>3.8461538461538463</v>
      </c>
    </row>
    <row r="124" spans="1:9">
      <c r="A124" s="82" t="s">
        <v>347</v>
      </c>
      <c r="B124" s="162">
        <v>66</v>
      </c>
      <c r="C124" s="160">
        <v>7</v>
      </c>
      <c r="D124" s="160">
        <v>59</v>
      </c>
      <c r="E124" s="162">
        <v>70</v>
      </c>
      <c r="F124" s="94">
        <v>7</v>
      </c>
      <c r="G124" s="94">
        <v>63</v>
      </c>
      <c r="H124" s="157">
        <f t="shared" si="7"/>
        <v>106.06060606060606</v>
      </c>
      <c r="I124" s="157">
        <f t="shared" si="8"/>
        <v>10.606060606060606</v>
      </c>
    </row>
    <row r="125" spans="1:9">
      <c r="A125" s="82" t="s">
        <v>348</v>
      </c>
      <c r="B125" s="162">
        <v>2</v>
      </c>
      <c r="C125" s="160">
        <v>1</v>
      </c>
      <c r="D125" s="160">
        <v>1</v>
      </c>
      <c r="E125" s="162">
        <v>2</v>
      </c>
      <c r="F125" s="94">
        <v>1</v>
      </c>
      <c r="G125" s="94">
        <v>1</v>
      </c>
      <c r="H125" s="157" t="str">
        <f t="shared" si="7"/>
        <v>-</v>
      </c>
      <c r="I125" s="157" t="str">
        <f t="shared" si="8"/>
        <v>-</v>
      </c>
    </row>
    <row r="126" spans="1:9">
      <c r="A126" s="82" t="s">
        <v>349</v>
      </c>
      <c r="B126" s="162">
        <v>4</v>
      </c>
      <c r="C126" s="94">
        <v>1</v>
      </c>
      <c r="D126" s="160">
        <v>3</v>
      </c>
      <c r="E126" s="162">
        <v>4</v>
      </c>
      <c r="F126" s="94">
        <v>1</v>
      </c>
      <c r="G126" s="94">
        <v>3</v>
      </c>
      <c r="H126" s="157" t="str">
        <f t="shared" si="7"/>
        <v>-</v>
      </c>
      <c r="I126" s="157" t="str">
        <f t="shared" si="8"/>
        <v>-</v>
      </c>
    </row>
    <row r="127" spans="1:9">
      <c r="A127" s="82" t="s">
        <v>350</v>
      </c>
      <c r="B127" s="94">
        <v>1</v>
      </c>
      <c r="C127" s="94" t="s">
        <v>142</v>
      </c>
      <c r="D127" s="94">
        <v>1</v>
      </c>
      <c r="E127" s="94">
        <v>1</v>
      </c>
      <c r="F127" s="94" t="s">
        <v>142</v>
      </c>
      <c r="G127" s="94">
        <v>1</v>
      </c>
      <c r="H127" s="94" t="s">
        <v>142</v>
      </c>
      <c r="I127" s="94" t="s">
        <v>142</v>
      </c>
    </row>
    <row r="128" spans="1:9" s="78" customFormat="1">
      <c r="B128" s="162"/>
      <c r="C128" s="160"/>
      <c r="D128" s="160"/>
      <c r="E128" s="189"/>
      <c r="F128" s="97"/>
      <c r="G128" s="97"/>
      <c r="H128" s="157"/>
      <c r="I128" s="157"/>
    </row>
    <row r="129" spans="1:9" s="81" customFormat="1" ht="10.5" customHeight="1">
      <c r="A129" s="81" t="s">
        <v>350</v>
      </c>
      <c r="B129" s="189">
        <v>587</v>
      </c>
      <c r="C129" s="158">
        <v>44</v>
      </c>
      <c r="D129" s="158">
        <v>543</v>
      </c>
      <c r="E129" s="189">
        <v>656</v>
      </c>
      <c r="F129" s="158">
        <v>51</v>
      </c>
      <c r="G129" s="158">
        <v>605</v>
      </c>
      <c r="H129" s="156">
        <f t="shared" si="7"/>
        <v>111.75468483816013</v>
      </c>
      <c r="I129" s="156">
        <f t="shared" si="8"/>
        <v>8.68824531516184</v>
      </c>
    </row>
    <row r="130" spans="1:9">
      <c r="A130" s="82" t="s">
        <v>344</v>
      </c>
      <c r="B130" s="162">
        <v>14</v>
      </c>
      <c r="C130" s="94" t="s">
        <v>142</v>
      </c>
      <c r="D130" s="159">
        <v>14</v>
      </c>
      <c r="E130" s="162">
        <v>17</v>
      </c>
      <c r="F130" s="94" t="s">
        <v>142</v>
      </c>
      <c r="G130" s="91">
        <v>17</v>
      </c>
      <c r="H130" s="157">
        <f t="shared" si="7"/>
        <v>121.42857142857143</v>
      </c>
      <c r="I130" s="157">
        <v>0</v>
      </c>
    </row>
    <row r="131" spans="1:9">
      <c r="A131" s="82" t="s">
        <v>345</v>
      </c>
      <c r="B131" s="162">
        <v>3</v>
      </c>
      <c r="C131" s="94" t="s">
        <v>142</v>
      </c>
      <c r="D131" s="159">
        <v>3</v>
      </c>
      <c r="E131" s="162">
        <v>4</v>
      </c>
      <c r="F131" s="94" t="s">
        <v>142</v>
      </c>
      <c r="G131" s="94">
        <v>4</v>
      </c>
      <c r="H131" s="157" t="str">
        <f t="shared" si="7"/>
        <v>-</v>
      </c>
      <c r="I131" s="157" t="str">
        <f t="shared" si="8"/>
        <v>-</v>
      </c>
    </row>
    <row r="132" spans="1:9">
      <c r="A132" s="82" t="s">
        <v>346</v>
      </c>
      <c r="B132" s="162">
        <v>199</v>
      </c>
      <c r="C132" s="94">
        <v>22</v>
      </c>
      <c r="D132" s="94">
        <v>177</v>
      </c>
      <c r="E132" s="162">
        <v>242</v>
      </c>
      <c r="F132" s="94">
        <v>27</v>
      </c>
      <c r="G132" s="94">
        <v>215</v>
      </c>
      <c r="H132" s="157">
        <f t="shared" si="7"/>
        <v>121.60804020100502</v>
      </c>
      <c r="I132" s="157">
        <f t="shared" si="8"/>
        <v>13.5678391959799</v>
      </c>
    </row>
    <row r="133" spans="1:9">
      <c r="A133" s="82" t="s">
        <v>347</v>
      </c>
      <c r="B133" s="162">
        <v>114</v>
      </c>
      <c r="C133" s="94">
        <v>6</v>
      </c>
      <c r="D133" s="94">
        <v>108</v>
      </c>
      <c r="E133" s="162">
        <v>120</v>
      </c>
      <c r="F133" s="94">
        <v>6</v>
      </c>
      <c r="G133" s="94">
        <v>114</v>
      </c>
      <c r="H133" s="157">
        <f t="shared" si="7"/>
        <v>105.26315789473684</v>
      </c>
      <c r="I133" s="157">
        <f t="shared" si="8"/>
        <v>5.2631578947368425</v>
      </c>
    </row>
    <row r="134" spans="1:9">
      <c r="A134" s="82" t="s">
        <v>348</v>
      </c>
      <c r="B134" s="162">
        <v>16</v>
      </c>
      <c r="C134" s="94">
        <v>3</v>
      </c>
      <c r="D134" s="94">
        <v>13</v>
      </c>
      <c r="E134" s="162">
        <v>18</v>
      </c>
      <c r="F134" s="94">
        <v>4</v>
      </c>
      <c r="G134" s="94">
        <v>14</v>
      </c>
      <c r="H134" s="157">
        <f t="shared" si="7"/>
        <v>112.5</v>
      </c>
      <c r="I134" s="157">
        <f t="shared" si="8"/>
        <v>25</v>
      </c>
    </row>
    <row r="135" spans="1:9">
      <c r="A135" s="82" t="s">
        <v>349</v>
      </c>
      <c r="B135" s="162">
        <v>89</v>
      </c>
      <c r="C135" s="94">
        <v>7</v>
      </c>
      <c r="D135" s="94">
        <v>82</v>
      </c>
      <c r="E135" s="157">
        <v>94</v>
      </c>
      <c r="F135" s="94">
        <v>7</v>
      </c>
      <c r="G135" s="94">
        <v>87</v>
      </c>
      <c r="H135" s="157">
        <f t="shared" si="7"/>
        <v>105.61797752808988</v>
      </c>
      <c r="I135" s="157">
        <f t="shared" si="8"/>
        <v>7.8651685393258424</v>
      </c>
    </row>
    <row r="136" spans="1:9">
      <c r="A136" s="84" t="s">
        <v>350</v>
      </c>
      <c r="B136" s="163">
        <v>152</v>
      </c>
      <c r="C136" s="95">
        <v>6</v>
      </c>
      <c r="D136" s="95">
        <v>146</v>
      </c>
      <c r="E136" s="216">
        <v>161</v>
      </c>
      <c r="F136" s="216">
        <v>7</v>
      </c>
      <c r="G136" s="216">
        <v>154</v>
      </c>
      <c r="H136" s="163">
        <f t="shared" si="7"/>
        <v>105.92105263157895</v>
      </c>
      <c r="I136" s="163">
        <f t="shared" si="8"/>
        <v>4.6052631578947372</v>
      </c>
    </row>
    <row r="137" spans="1:9">
      <c r="D137" s="82"/>
      <c r="E137" s="286"/>
      <c r="F137" s="286"/>
      <c r="G137" s="286"/>
    </row>
    <row r="138" spans="1:9" s="203" customFormat="1">
      <c r="A138" s="203" t="s">
        <v>416</v>
      </c>
      <c r="B138" s="191"/>
      <c r="C138" s="191"/>
      <c r="D138" s="191"/>
      <c r="E138" s="286"/>
      <c r="F138" s="286"/>
      <c r="G138" s="286"/>
      <c r="H138" s="208"/>
      <c r="I138" s="208"/>
    </row>
    <row r="139" spans="1:9" s="203" customFormat="1">
      <c r="A139" s="209" t="s">
        <v>417</v>
      </c>
      <c r="B139" s="286"/>
      <c r="C139" s="286"/>
      <c r="D139" s="286"/>
      <c r="E139" s="286"/>
      <c r="F139" s="286"/>
      <c r="G139" s="286"/>
      <c r="H139" s="208"/>
      <c r="I139" s="208"/>
    </row>
    <row r="140" spans="1:9" s="203" customFormat="1">
      <c r="A140" s="209" t="s">
        <v>531</v>
      </c>
      <c r="B140" s="287"/>
      <c r="C140" s="287"/>
      <c r="D140" s="287"/>
      <c r="E140" s="168"/>
      <c r="F140" s="168"/>
      <c r="G140" s="168"/>
      <c r="H140" s="208"/>
      <c r="I140" s="208"/>
    </row>
    <row r="141" spans="1:9">
      <c r="B141" s="287"/>
      <c r="C141" s="287"/>
      <c r="D141" s="287"/>
    </row>
  </sheetData>
  <pageMargins left="0.74803149606299213" right="0.74803149606299213" top="0.98425196850393704" bottom="0.98425196850393704" header="0.51181102362204722" footer="0.51181102362204722"/>
  <pageSetup paperSize="9" scale="63" orientation="portrait" r:id="rId1"/>
  <headerFooter alignWithMargins="0"/>
  <rowBreaks count="1" manualBreakCount="1">
    <brk id="100" max="9" man="1"/>
  </rowBreaks>
  <drawing r:id="rId2"/>
</worksheet>
</file>

<file path=xl/worksheets/sheet9.xml><?xml version="1.0" encoding="utf-8"?>
<worksheet xmlns="http://schemas.openxmlformats.org/spreadsheetml/2006/main" xmlns:r="http://schemas.openxmlformats.org/officeDocument/2006/relationships">
  <sheetPr codeName="Blad8"/>
  <dimension ref="A1:P65"/>
  <sheetViews>
    <sheetView zoomScaleNormal="100" workbookViewId="0">
      <pane ySplit="13" topLeftCell="A14" activePane="bottomLeft" state="frozen"/>
      <selection pane="bottomLeft" activeCell="J40" sqref="J40"/>
    </sheetView>
  </sheetViews>
  <sheetFormatPr defaultColWidth="9.140625" defaultRowHeight="11.25"/>
  <cols>
    <col min="1" max="1" width="21" style="150" customWidth="1"/>
    <col min="2" max="2" width="9.7109375" style="150" customWidth="1"/>
    <col min="3" max="3" width="12.5703125" style="150" customWidth="1"/>
    <col min="4" max="14" width="11.140625" style="150" customWidth="1"/>
    <col min="15" max="16384" width="9.140625" style="150"/>
  </cols>
  <sheetData>
    <row r="1" spans="1:15" s="151" customFormat="1" ht="9.75" customHeight="1">
      <c r="A1" s="151" t="s">
        <v>677</v>
      </c>
    </row>
    <row r="2" spans="1:15" s="151" customFormat="1" ht="11.25" hidden="1" customHeight="1">
      <c r="A2" s="151" t="s">
        <v>317</v>
      </c>
    </row>
    <row r="3" spans="1:15" s="151" customFormat="1" ht="11.25" customHeight="1">
      <c r="A3" s="152" t="s">
        <v>678</v>
      </c>
    </row>
    <row r="4" spans="1:15" s="151" customFormat="1" ht="11.25" hidden="1" customHeight="1">
      <c r="A4" s="152" t="s">
        <v>317</v>
      </c>
    </row>
    <row r="5" spans="1:15" ht="11.25" customHeight="1">
      <c r="A5" s="153"/>
      <c r="B5" s="153"/>
      <c r="C5" s="153"/>
      <c r="D5" s="153"/>
      <c r="E5" s="153"/>
      <c r="F5" s="153"/>
      <c r="G5" s="153"/>
      <c r="H5" s="153"/>
      <c r="I5" s="153"/>
      <c r="J5" s="153"/>
      <c r="K5" s="153"/>
      <c r="L5" s="153"/>
      <c r="M5" s="153"/>
      <c r="N5" s="153"/>
    </row>
    <row r="6" spans="1:15" s="151" customFormat="1">
      <c r="A6" s="81"/>
      <c r="B6" s="4" t="s">
        <v>301</v>
      </c>
      <c r="C6" s="81"/>
      <c r="D6" s="81"/>
      <c r="E6" s="81"/>
      <c r="F6" s="81"/>
      <c r="G6" s="81"/>
      <c r="H6" s="81"/>
      <c r="I6" s="81"/>
      <c r="J6" s="81"/>
      <c r="K6" s="81"/>
      <c r="L6" s="81"/>
      <c r="M6" s="81"/>
      <c r="N6" s="81"/>
    </row>
    <row r="7" spans="1:15" s="151" customFormat="1">
      <c r="A7" s="83"/>
      <c r="B7" s="20" t="s">
        <v>302</v>
      </c>
      <c r="C7" s="86"/>
      <c r="D7" s="86"/>
      <c r="E7" s="86"/>
      <c r="F7" s="86"/>
      <c r="G7" s="86"/>
      <c r="H7" s="86"/>
      <c r="I7" s="86"/>
      <c r="J7" s="86"/>
      <c r="K7" s="86"/>
      <c r="L7" s="86"/>
      <c r="M7" s="86"/>
      <c r="N7" s="86"/>
    </row>
    <row r="8" spans="1:15" s="151" customFormat="1">
      <c r="A8" s="81" t="s">
        <v>20</v>
      </c>
      <c r="B8" s="81" t="s">
        <v>153</v>
      </c>
      <c r="C8" s="81" t="s">
        <v>270</v>
      </c>
      <c r="D8" s="81" t="s">
        <v>271</v>
      </c>
      <c r="E8" s="81"/>
      <c r="F8" s="81"/>
      <c r="G8" s="81"/>
      <c r="H8" s="81"/>
      <c r="I8" s="81"/>
      <c r="J8" s="81" t="s">
        <v>272</v>
      </c>
      <c r="K8" s="81"/>
      <c r="L8" s="81"/>
      <c r="M8" s="81"/>
      <c r="N8" s="81" t="s">
        <v>273</v>
      </c>
    </row>
    <row r="9" spans="1:15" s="151" customFormat="1">
      <c r="A9" s="83" t="s">
        <v>95</v>
      </c>
      <c r="B9" s="83" t="s">
        <v>101</v>
      </c>
      <c r="C9" s="81" t="s">
        <v>274</v>
      </c>
      <c r="D9" s="85" t="s">
        <v>275</v>
      </c>
      <c r="E9" s="86"/>
      <c r="F9" s="86"/>
      <c r="G9" s="86"/>
      <c r="H9" s="86"/>
      <c r="I9" s="86"/>
      <c r="J9" s="85" t="s">
        <v>276</v>
      </c>
      <c r="K9" s="86"/>
      <c r="L9" s="86"/>
      <c r="M9" s="86"/>
      <c r="N9" s="83" t="s">
        <v>216</v>
      </c>
    </row>
    <row r="10" spans="1:15" s="151" customFormat="1">
      <c r="A10" s="81"/>
      <c r="B10" s="81"/>
      <c r="C10" s="83" t="s">
        <v>277</v>
      </c>
      <c r="D10" s="81" t="s">
        <v>278</v>
      </c>
      <c r="E10" s="81" t="s">
        <v>279</v>
      </c>
      <c r="F10" s="81" t="s">
        <v>280</v>
      </c>
      <c r="G10" s="81" t="s">
        <v>281</v>
      </c>
      <c r="H10" s="81" t="s">
        <v>282</v>
      </c>
      <c r="I10" s="81" t="s">
        <v>273</v>
      </c>
      <c r="J10" s="81" t="s">
        <v>283</v>
      </c>
      <c r="K10" s="81" t="s">
        <v>284</v>
      </c>
      <c r="L10" s="81" t="s">
        <v>285</v>
      </c>
      <c r="M10" s="81" t="s">
        <v>286</v>
      </c>
      <c r="N10" s="81"/>
    </row>
    <row r="11" spans="1:15" s="151" customFormat="1">
      <c r="A11" s="81"/>
      <c r="B11" s="81"/>
      <c r="C11" s="83" t="s">
        <v>287</v>
      </c>
      <c r="D11" s="81" t="s">
        <v>288</v>
      </c>
      <c r="E11" s="83" t="s">
        <v>289</v>
      </c>
      <c r="F11" s="83" t="s">
        <v>290</v>
      </c>
      <c r="G11" s="83" t="s">
        <v>291</v>
      </c>
      <c r="H11" s="83" t="s">
        <v>292</v>
      </c>
      <c r="I11" s="83" t="s">
        <v>216</v>
      </c>
      <c r="J11" s="83" t="s">
        <v>283</v>
      </c>
      <c r="K11" s="83" t="s">
        <v>293</v>
      </c>
      <c r="L11" s="83" t="s">
        <v>294</v>
      </c>
      <c r="M11" s="83" t="s">
        <v>295</v>
      </c>
      <c r="N11" s="81"/>
    </row>
    <row r="12" spans="1:15" s="151" customFormat="1">
      <c r="A12" s="81"/>
      <c r="B12" s="81"/>
      <c r="C12" s="81"/>
      <c r="D12" s="83" t="s">
        <v>296</v>
      </c>
      <c r="E12" s="83" t="s">
        <v>297</v>
      </c>
      <c r="F12" s="83" t="s">
        <v>298</v>
      </c>
      <c r="G12" s="83" t="s">
        <v>299</v>
      </c>
      <c r="H12" s="81"/>
      <c r="I12" s="81"/>
      <c r="J12" s="81"/>
      <c r="K12" s="81"/>
      <c r="L12" s="81"/>
      <c r="M12" s="81"/>
      <c r="N12" s="81"/>
    </row>
    <row r="13" spans="1:15" s="151" customFormat="1">
      <c r="A13" s="86"/>
      <c r="B13" s="86"/>
      <c r="C13" s="86"/>
      <c r="D13" s="85" t="s">
        <v>300</v>
      </c>
      <c r="E13" s="86"/>
      <c r="F13" s="86"/>
      <c r="G13" s="86"/>
      <c r="H13" s="86"/>
      <c r="I13" s="86"/>
      <c r="J13" s="86"/>
      <c r="K13" s="86"/>
      <c r="L13" s="86"/>
      <c r="M13" s="86"/>
      <c r="N13" s="86"/>
    </row>
    <row r="14" spans="1:15" s="151" customFormat="1">
      <c r="B14" s="154"/>
      <c r="C14" s="154"/>
      <c r="D14" s="154"/>
      <c r="E14" s="154"/>
      <c r="F14" s="154"/>
      <c r="G14" s="154"/>
      <c r="H14" s="154"/>
      <c r="I14" s="154"/>
      <c r="J14" s="154"/>
      <c r="K14" s="154"/>
      <c r="L14" s="154"/>
      <c r="M14" s="154"/>
      <c r="N14" s="154"/>
    </row>
    <row r="15" spans="1:15" s="151" customFormat="1">
      <c r="A15" s="89" t="s">
        <v>167</v>
      </c>
      <c r="B15" s="90">
        <v>319</v>
      </c>
      <c r="C15" s="90">
        <v>96</v>
      </c>
      <c r="D15" s="90">
        <v>2</v>
      </c>
      <c r="E15" s="90">
        <v>10</v>
      </c>
      <c r="F15" s="90">
        <v>77</v>
      </c>
      <c r="G15" s="90">
        <v>15</v>
      </c>
      <c r="H15" s="90">
        <v>14</v>
      </c>
      <c r="I15" s="90" t="s">
        <v>142</v>
      </c>
      <c r="J15" s="90">
        <v>6</v>
      </c>
      <c r="K15" s="90">
        <v>14</v>
      </c>
      <c r="L15" s="90">
        <v>52</v>
      </c>
      <c r="M15" s="90">
        <v>5</v>
      </c>
      <c r="N15" s="90">
        <v>28</v>
      </c>
      <c r="O15" s="154"/>
    </row>
    <row r="16" spans="1:15" s="151" customFormat="1">
      <c r="A16" s="89"/>
      <c r="B16" s="91"/>
      <c r="C16" s="91"/>
      <c r="D16" s="91"/>
      <c r="E16" s="91"/>
      <c r="F16" s="91"/>
      <c r="G16" s="91"/>
      <c r="H16" s="91"/>
      <c r="I16" s="91"/>
      <c r="J16" s="91"/>
      <c r="K16" s="91"/>
      <c r="L16" s="91"/>
      <c r="M16" s="91"/>
      <c r="N16" s="91"/>
      <c r="O16" s="154"/>
    </row>
    <row r="17" spans="1:16">
      <c r="A17" s="82" t="s">
        <v>168</v>
      </c>
      <c r="B17" s="183">
        <v>35</v>
      </c>
      <c r="C17" s="183">
        <v>11</v>
      </c>
      <c r="D17" s="183" t="s">
        <v>142</v>
      </c>
      <c r="E17" s="183">
        <v>1</v>
      </c>
      <c r="F17" s="183">
        <v>3</v>
      </c>
      <c r="G17" s="183">
        <v>3</v>
      </c>
      <c r="H17" s="183">
        <v>1</v>
      </c>
      <c r="I17" s="183" t="s">
        <v>142</v>
      </c>
      <c r="J17" s="168" t="s">
        <v>142</v>
      </c>
      <c r="K17" s="186">
        <v>2</v>
      </c>
      <c r="L17" s="183">
        <v>11</v>
      </c>
      <c r="M17" s="183" t="s">
        <v>142</v>
      </c>
      <c r="N17" s="183">
        <v>3</v>
      </c>
      <c r="O17" s="51"/>
      <c r="P17" s="215"/>
    </row>
    <row r="18" spans="1:16" s="212" customFormat="1">
      <c r="A18" s="209" t="s">
        <v>265</v>
      </c>
      <c r="B18" s="356">
        <v>11</v>
      </c>
      <c r="C18" s="356">
        <v>1</v>
      </c>
      <c r="D18" s="356" t="s">
        <v>142</v>
      </c>
      <c r="E18" s="356" t="s">
        <v>142</v>
      </c>
      <c r="F18" s="356" t="s">
        <v>142</v>
      </c>
      <c r="G18" s="356" t="s">
        <v>142</v>
      </c>
      <c r="H18" s="356" t="s">
        <v>142</v>
      </c>
      <c r="I18" s="356" t="s">
        <v>142</v>
      </c>
      <c r="J18" s="357" t="s">
        <v>142</v>
      </c>
      <c r="K18" s="358">
        <v>2</v>
      </c>
      <c r="L18" s="356">
        <v>7</v>
      </c>
      <c r="M18" s="356" t="s">
        <v>142</v>
      </c>
      <c r="N18" s="356">
        <v>1</v>
      </c>
      <c r="O18" s="377"/>
      <c r="P18" s="215"/>
    </row>
    <row r="19" spans="1:16" s="213" customFormat="1">
      <c r="A19" s="203" t="s">
        <v>169</v>
      </c>
      <c r="B19" s="183">
        <v>8</v>
      </c>
      <c r="C19" s="183">
        <v>2</v>
      </c>
      <c r="D19" s="183">
        <v>1</v>
      </c>
      <c r="E19" s="183" t="s">
        <v>142</v>
      </c>
      <c r="F19" s="183">
        <v>2</v>
      </c>
      <c r="G19" s="183">
        <v>1</v>
      </c>
      <c r="H19" s="183" t="s">
        <v>142</v>
      </c>
      <c r="I19" s="183" t="s">
        <v>142</v>
      </c>
      <c r="J19" s="183" t="s">
        <v>142</v>
      </c>
      <c r="K19" s="186" t="s">
        <v>142</v>
      </c>
      <c r="L19" s="183">
        <v>2</v>
      </c>
      <c r="M19" s="183" t="s">
        <v>142</v>
      </c>
      <c r="N19" s="183" t="s">
        <v>142</v>
      </c>
      <c r="O19" s="51"/>
      <c r="P19" s="215"/>
    </row>
    <row r="20" spans="1:16" s="213" customFormat="1">
      <c r="A20" s="203" t="s">
        <v>170</v>
      </c>
      <c r="B20" s="409">
        <v>10</v>
      </c>
      <c r="C20" s="409">
        <v>2</v>
      </c>
      <c r="D20" s="210" t="s">
        <v>142</v>
      </c>
      <c r="E20" s="409">
        <v>1</v>
      </c>
      <c r="F20" s="210">
        <v>3</v>
      </c>
      <c r="G20" s="210" t="s">
        <v>142</v>
      </c>
      <c r="H20" s="409" t="s">
        <v>142</v>
      </c>
      <c r="I20" s="210" t="s">
        <v>142</v>
      </c>
      <c r="J20" s="183" t="s">
        <v>142</v>
      </c>
      <c r="K20" s="186" t="s">
        <v>142</v>
      </c>
      <c r="L20" s="409">
        <v>1</v>
      </c>
      <c r="M20" s="210">
        <v>1</v>
      </c>
      <c r="N20" s="409">
        <v>2</v>
      </c>
      <c r="O20" s="51"/>
      <c r="P20" s="215"/>
    </row>
    <row r="21" spans="1:16" s="213" customFormat="1">
      <c r="A21" s="203" t="s">
        <v>171</v>
      </c>
      <c r="B21" s="210">
        <v>16</v>
      </c>
      <c r="C21" s="210">
        <v>7</v>
      </c>
      <c r="D21" s="210">
        <v>1</v>
      </c>
      <c r="E21" s="210">
        <v>1</v>
      </c>
      <c r="F21" s="210">
        <v>1</v>
      </c>
      <c r="G21" s="210">
        <v>1</v>
      </c>
      <c r="H21" s="210">
        <v>1</v>
      </c>
      <c r="I21" s="210" t="s">
        <v>142</v>
      </c>
      <c r="J21" s="210" t="s">
        <v>142</v>
      </c>
      <c r="K21" s="409">
        <v>2</v>
      </c>
      <c r="L21" s="210">
        <v>2</v>
      </c>
      <c r="M21" s="210" t="s">
        <v>142</v>
      </c>
      <c r="N21" s="210" t="s">
        <v>142</v>
      </c>
      <c r="O21" s="51"/>
      <c r="P21" s="215"/>
    </row>
    <row r="22" spans="1:16" s="213" customFormat="1">
      <c r="A22" s="203"/>
      <c r="B22" s="210"/>
      <c r="C22" s="210"/>
      <c r="D22" s="210"/>
      <c r="E22" s="210"/>
      <c r="F22" s="210"/>
      <c r="G22" s="210"/>
      <c r="H22" s="210"/>
      <c r="I22" s="210"/>
      <c r="J22" s="210"/>
      <c r="K22" s="409"/>
      <c r="L22" s="210"/>
      <c r="M22" s="210"/>
      <c r="N22" s="210"/>
      <c r="O22" s="51"/>
      <c r="P22" s="215"/>
    </row>
    <row r="23" spans="1:16" s="213" customFormat="1">
      <c r="A23" s="203" t="s">
        <v>172</v>
      </c>
      <c r="B23" s="210">
        <v>13</v>
      </c>
      <c r="C23" s="210">
        <v>1</v>
      </c>
      <c r="D23" s="210" t="s">
        <v>142</v>
      </c>
      <c r="E23" s="210" t="s">
        <v>142</v>
      </c>
      <c r="F23" s="210">
        <v>3</v>
      </c>
      <c r="G23" s="210" t="s">
        <v>142</v>
      </c>
      <c r="H23" s="210">
        <v>2</v>
      </c>
      <c r="I23" s="210" t="s">
        <v>142</v>
      </c>
      <c r="J23" s="210" t="s">
        <v>142</v>
      </c>
      <c r="K23" s="409">
        <v>1</v>
      </c>
      <c r="L23" s="210">
        <v>3</v>
      </c>
      <c r="M23" s="210" t="s">
        <v>142</v>
      </c>
      <c r="N23" s="210">
        <v>3</v>
      </c>
      <c r="O23" s="51"/>
      <c r="P23" s="215"/>
    </row>
    <row r="24" spans="1:16" s="213" customFormat="1">
      <c r="A24" s="203" t="s">
        <v>173</v>
      </c>
      <c r="B24" s="210">
        <v>3</v>
      </c>
      <c r="C24" s="210">
        <v>2</v>
      </c>
      <c r="D24" s="210" t="s">
        <v>142</v>
      </c>
      <c r="E24" s="210" t="s">
        <v>142</v>
      </c>
      <c r="F24" s="210">
        <v>1</v>
      </c>
      <c r="G24" s="210" t="s">
        <v>142</v>
      </c>
      <c r="H24" s="210" t="s">
        <v>142</v>
      </c>
      <c r="I24" s="210" t="s">
        <v>142</v>
      </c>
      <c r="J24" s="210" t="s">
        <v>142</v>
      </c>
      <c r="K24" s="409" t="s">
        <v>142</v>
      </c>
      <c r="L24" s="210" t="s">
        <v>142</v>
      </c>
      <c r="M24" s="210" t="s">
        <v>142</v>
      </c>
      <c r="N24" s="210" t="s">
        <v>142</v>
      </c>
      <c r="O24" s="63"/>
      <c r="P24" s="215"/>
    </row>
    <row r="25" spans="1:16" s="213" customFormat="1">
      <c r="A25" s="203" t="s">
        <v>174</v>
      </c>
      <c r="B25" s="210">
        <v>13</v>
      </c>
      <c r="C25" s="210">
        <v>5</v>
      </c>
      <c r="D25" s="210" t="s">
        <v>142</v>
      </c>
      <c r="E25" s="210" t="s">
        <v>142</v>
      </c>
      <c r="F25" s="210">
        <v>2</v>
      </c>
      <c r="G25" s="210" t="s">
        <v>142</v>
      </c>
      <c r="H25" s="210">
        <v>1</v>
      </c>
      <c r="I25" s="210" t="s">
        <v>142</v>
      </c>
      <c r="J25" s="210" t="s">
        <v>142</v>
      </c>
      <c r="K25" s="211">
        <v>1</v>
      </c>
      <c r="L25" s="210">
        <v>3</v>
      </c>
      <c r="M25" s="210" t="s">
        <v>142</v>
      </c>
      <c r="N25" s="210">
        <v>1</v>
      </c>
      <c r="O25" s="51"/>
      <c r="P25" s="215"/>
    </row>
    <row r="26" spans="1:16" s="213" customFormat="1">
      <c r="A26" s="203" t="s">
        <v>175</v>
      </c>
      <c r="B26" s="210">
        <v>1</v>
      </c>
      <c r="C26" s="210" t="s">
        <v>142</v>
      </c>
      <c r="D26" s="210" t="s">
        <v>142</v>
      </c>
      <c r="E26" s="210" t="s">
        <v>142</v>
      </c>
      <c r="F26" s="210" t="s">
        <v>142</v>
      </c>
      <c r="G26" s="210" t="s">
        <v>142</v>
      </c>
      <c r="H26" s="210" t="s">
        <v>142</v>
      </c>
      <c r="I26" s="210" t="s">
        <v>142</v>
      </c>
      <c r="J26" s="210" t="s">
        <v>142</v>
      </c>
      <c r="K26" s="211" t="s">
        <v>142</v>
      </c>
      <c r="L26" s="210">
        <v>1</v>
      </c>
      <c r="M26" s="210" t="s">
        <v>142</v>
      </c>
      <c r="N26" s="210" t="s">
        <v>142</v>
      </c>
      <c r="O26" s="51"/>
      <c r="P26" s="215"/>
    </row>
    <row r="27" spans="1:16" s="213" customFormat="1">
      <c r="A27" s="203" t="s">
        <v>176</v>
      </c>
      <c r="B27" s="210">
        <v>4</v>
      </c>
      <c r="C27" s="210" t="s">
        <v>142</v>
      </c>
      <c r="D27" s="210" t="s">
        <v>142</v>
      </c>
      <c r="E27" s="210" t="s">
        <v>142</v>
      </c>
      <c r="F27" s="210">
        <v>2</v>
      </c>
      <c r="G27" s="210" t="s">
        <v>142</v>
      </c>
      <c r="H27" s="210" t="s">
        <v>142</v>
      </c>
      <c r="I27" s="210" t="s">
        <v>142</v>
      </c>
      <c r="J27" s="210" t="s">
        <v>142</v>
      </c>
      <c r="K27" s="211" t="s">
        <v>142</v>
      </c>
      <c r="L27" s="210" t="s">
        <v>142</v>
      </c>
      <c r="M27" s="210" t="s">
        <v>142</v>
      </c>
      <c r="N27" s="210">
        <v>2</v>
      </c>
      <c r="O27" s="51"/>
      <c r="P27" s="215"/>
    </row>
    <row r="28" spans="1:16" s="213" customFormat="1">
      <c r="A28" s="203"/>
      <c r="B28" s="210"/>
      <c r="C28" s="210"/>
      <c r="D28" s="210"/>
      <c r="E28" s="210"/>
      <c r="F28" s="210"/>
      <c r="G28" s="210"/>
      <c r="H28" s="210"/>
      <c r="I28" s="210"/>
      <c r="J28" s="210"/>
      <c r="K28" s="211"/>
      <c r="L28" s="210"/>
      <c r="M28" s="210"/>
      <c r="N28" s="210"/>
      <c r="O28" s="51"/>
      <c r="P28" s="215"/>
    </row>
    <row r="29" spans="1:16" s="213" customFormat="1">
      <c r="A29" s="203" t="s">
        <v>177</v>
      </c>
      <c r="B29" s="210">
        <v>38</v>
      </c>
      <c r="C29" s="210">
        <v>13</v>
      </c>
      <c r="D29" s="210" t="s">
        <v>142</v>
      </c>
      <c r="E29" s="210">
        <v>3</v>
      </c>
      <c r="F29" s="210">
        <v>4</v>
      </c>
      <c r="G29" s="210">
        <v>3</v>
      </c>
      <c r="H29" s="210">
        <v>1</v>
      </c>
      <c r="I29" s="210" t="s">
        <v>142</v>
      </c>
      <c r="J29" s="210">
        <v>2</v>
      </c>
      <c r="K29" s="211">
        <v>2</v>
      </c>
      <c r="L29" s="210">
        <v>8</v>
      </c>
      <c r="M29" s="210" t="s">
        <v>142</v>
      </c>
      <c r="N29" s="210">
        <v>2</v>
      </c>
      <c r="O29" s="51"/>
      <c r="P29" s="215"/>
    </row>
    <row r="30" spans="1:16" s="212" customFormat="1">
      <c r="A30" s="209" t="s">
        <v>236</v>
      </c>
      <c r="B30" s="357">
        <v>4</v>
      </c>
      <c r="C30" s="357" t="s">
        <v>142</v>
      </c>
      <c r="D30" s="357" t="s">
        <v>142</v>
      </c>
      <c r="E30" s="357" t="s">
        <v>142</v>
      </c>
      <c r="F30" s="357" t="s">
        <v>142</v>
      </c>
      <c r="G30" s="357" t="s">
        <v>142</v>
      </c>
      <c r="H30" s="357" t="s">
        <v>142</v>
      </c>
      <c r="I30" s="357" t="s">
        <v>142</v>
      </c>
      <c r="J30" s="357">
        <v>1</v>
      </c>
      <c r="K30" s="359">
        <v>1</v>
      </c>
      <c r="L30" s="357">
        <v>2</v>
      </c>
      <c r="M30" s="357" t="s">
        <v>142</v>
      </c>
      <c r="N30" s="357" t="s">
        <v>142</v>
      </c>
      <c r="O30" s="377"/>
      <c r="P30" s="215"/>
    </row>
    <row r="31" spans="1:16" s="213" customFormat="1">
      <c r="A31" s="203" t="s">
        <v>178</v>
      </c>
      <c r="B31" s="210">
        <v>7</v>
      </c>
      <c r="C31" s="210">
        <v>2</v>
      </c>
      <c r="D31" s="210" t="s">
        <v>142</v>
      </c>
      <c r="E31" s="210">
        <v>2</v>
      </c>
      <c r="F31" s="210">
        <v>2</v>
      </c>
      <c r="G31" s="210" t="s">
        <v>142</v>
      </c>
      <c r="H31" s="210">
        <v>1</v>
      </c>
      <c r="I31" s="210" t="s">
        <v>142</v>
      </c>
      <c r="J31" s="210" t="s">
        <v>142</v>
      </c>
      <c r="K31" s="211" t="s">
        <v>142</v>
      </c>
      <c r="L31" s="210" t="s">
        <v>142</v>
      </c>
      <c r="M31" s="210" t="s">
        <v>142</v>
      </c>
      <c r="N31" s="210" t="s">
        <v>142</v>
      </c>
      <c r="O31" s="109"/>
      <c r="P31" s="215"/>
    </row>
    <row r="32" spans="1:16" s="213" customFormat="1">
      <c r="A32" s="203" t="s">
        <v>179</v>
      </c>
      <c r="B32" s="210">
        <v>70</v>
      </c>
      <c r="C32" s="210">
        <v>18</v>
      </c>
      <c r="D32" s="210" t="s">
        <v>142</v>
      </c>
      <c r="E32" s="210">
        <v>1</v>
      </c>
      <c r="F32" s="210">
        <v>29</v>
      </c>
      <c r="G32" s="210">
        <v>1</v>
      </c>
      <c r="H32" s="210">
        <v>2</v>
      </c>
      <c r="I32" s="210" t="s">
        <v>142</v>
      </c>
      <c r="J32" s="210">
        <v>2</v>
      </c>
      <c r="K32" s="211">
        <v>5</v>
      </c>
      <c r="L32" s="210">
        <v>7</v>
      </c>
      <c r="M32" s="210">
        <v>1</v>
      </c>
      <c r="N32" s="210">
        <v>4</v>
      </c>
      <c r="O32" s="63"/>
      <c r="P32" s="215"/>
    </row>
    <row r="33" spans="1:16" s="212" customFormat="1">
      <c r="A33" s="209" t="s">
        <v>266</v>
      </c>
      <c r="B33" s="357">
        <v>10</v>
      </c>
      <c r="C33" s="357">
        <v>3</v>
      </c>
      <c r="D33" s="357" t="s">
        <v>142</v>
      </c>
      <c r="E33" s="357" t="s">
        <v>142</v>
      </c>
      <c r="F33" s="357">
        <v>2</v>
      </c>
      <c r="G33" s="357" t="s">
        <v>142</v>
      </c>
      <c r="H33" s="357">
        <v>1</v>
      </c>
      <c r="I33" s="357" t="s">
        <v>142</v>
      </c>
      <c r="J33" s="357" t="s">
        <v>142</v>
      </c>
      <c r="K33" s="359">
        <v>1</v>
      </c>
      <c r="L33" s="357">
        <v>2</v>
      </c>
      <c r="M33" s="357" t="s">
        <v>142</v>
      </c>
      <c r="N33" s="357">
        <v>1</v>
      </c>
      <c r="O33" s="379"/>
      <c r="P33" s="215"/>
    </row>
    <row r="34" spans="1:16" s="213" customFormat="1">
      <c r="A34" s="203"/>
      <c r="B34" s="210"/>
      <c r="C34" s="210"/>
      <c r="D34" s="210"/>
      <c r="E34" s="210"/>
      <c r="F34" s="210"/>
      <c r="G34" s="210"/>
      <c r="H34" s="210"/>
      <c r="I34" s="210"/>
      <c r="J34" s="210"/>
      <c r="K34" s="211"/>
      <c r="L34" s="210"/>
      <c r="M34" s="210"/>
      <c r="N34" s="210"/>
      <c r="O34" s="63"/>
      <c r="P34" s="215"/>
    </row>
    <row r="35" spans="1:16" s="213" customFormat="1">
      <c r="A35" s="203" t="s">
        <v>180</v>
      </c>
      <c r="B35" s="210">
        <v>9</v>
      </c>
      <c r="C35" s="210">
        <v>3</v>
      </c>
      <c r="D35" s="210" t="s">
        <v>142</v>
      </c>
      <c r="E35" s="210" t="s">
        <v>142</v>
      </c>
      <c r="F35" s="210" t="s">
        <v>142</v>
      </c>
      <c r="G35" s="210">
        <v>1</v>
      </c>
      <c r="H35" s="210">
        <v>1</v>
      </c>
      <c r="I35" s="210" t="s">
        <v>142</v>
      </c>
      <c r="J35" s="210">
        <v>1</v>
      </c>
      <c r="K35" s="211" t="s">
        <v>142</v>
      </c>
      <c r="L35" s="210">
        <v>3</v>
      </c>
      <c r="M35" s="210" t="s">
        <v>142</v>
      </c>
      <c r="N35" s="210" t="s">
        <v>142</v>
      </c>
      <c r="O35" s="51"/>
      <c r="P35" s="215"/>
    </row>
    <row r="36" spans="1:16">
      <c r="A36" s="82" t="s">
        <v>181</v>
      </c>
      <c r="B36" s="210">
        <v>13</v>
      </c>
      <c r="C36" s="210">
        <v>8</v>
      </c>
      <c r="D36" s="210" t="s">
        <v>142</v>
      </c>
      <c r="E36" s="210" t="s">
        <v>142</v>
      </c>
      <c r="F36" s="210">
        <v>2</v>
      </c>
      <c r="G36" s="210">
        <v>1</v>
      </c>
      <c r="H36" s="210">
        <v>1</v>
      </c>
      <c r="I36" s="210" t="s">
        <v>142</v>
      </c>
      <c r="J36" s="210" t="s">
        <v>142</v>
      </c>
      <c r="K36" s="211" t="s">
        <v>142</v>
      </c>
      <c r="L36" s="210" t="s">
        <v>142</v>
      </c>
      <c r="M36" s="210">
        <v>1</v>
      </c>
      <c r="N36" s="210" t="s">
        <v>142</v>
      </c>
      <c r="O36" s="63"/>
      <c r="P36" s="215"/>
    </row>
    <row r="37" spans="1:16">
      <c r="A37" s="82" t="s">
        <v>182</v>
      </c>
      <c r="B37" s="210">
        <v>9</v>
      </c>
      <c r="C37" s="210">
        <v>1</v>
      </c>
      <c r="D37" s="210" t="s">
        <v>142</v>
      </c>
      <c r="E37" s="210" t="s">
        <v>142</v>
      </c>
      <c r="F37" s="210">
        <v>2</v>
      </c>
      <c r="G37" s="210" t="s">
        <v>142</v>
      </c>
      <c r="H37" s="210">
        <v>1</v>
      </c>
      <c r="I37" s="210" t="s">
        <v>142</v>
      </c>
      <c r="J37" s="210" t="s">
        <v>142</v>
      </c>
      <c r="K37" s="211" t="s">
        <v>142</v>
      </c>
      <c r="L37" s="210" t="s">
        <v>142</v>
      </c>
      <c r="M37" s="210" t="s">
        <v>142</v>
      </c>
      <c r="N37" s="210">
        <v>5</v>
      </c>
      <c r="O37" s="51"/>
      <c r="P37" s="215"/>
    </row>
    <row r="38" spans="1:16">
      <c r="A38" s="82" t="s">
        <v>183</v>
      </c>
      <c r="B38" s="210">
        <v>10</v>
      </c>
      <c r="C38" s="210">
        <v>3</v>
      </c>
      <c r="D38" s="210" t="s">
        <v>142</v>
      </c>
      <c r="E38" s="210" t="s">
        <v>142</v>
      </c>
      <c r="F38" s="210">
        <v>1</v>
      </c>
      <c r="G38" s="210" t="s">
        <v>142</v>
      </c>
      <c r="H38" s="210" t="s">
        <v>142</v>
      </c>
      <c r="I38" s="210" t="s">
        <v>142</v>
      </c>
      <c r="J38" s="210">
        <v>1</v>
      </c>
      <c r="K38" s="211" t="s">
        <v>142</v>
      </c>
      <c r="L38" s="210">
        <v>2</v>
      </c>
      <c r="M38" s="210" t="s">
        <v>142</v>
      </c>
      <c r="N38" s="210">
        <v>3</v>
      </c>
      <c r="O38" s="51"/>
      <c r="P38" s="215"/>
    </row>
    <row r="39" spans="1:16">
      <c r="A39" s="82" t="s">
        <v>184</v>
      </c>
      <c r="B39" s="210">
        <v>10</v>
      </c>
      <c r="C39" s="210">
        <v>5</v>
      </c>
      <c r="D39" s="210" t="s">
        <v>142</v>
      </c>
      <c r="E39" s="210" t="s">
        <v>142</v>
      </c>
      <c r="F39" s="210">
        <v>2</v>
      </c>
      <c r="G39" s="210" t="s">
        <v>142</v>
      </c>
      <c r="H39" s="210" t="s">
        <v>142</v>
      </c>
      <c r="I39" s="210" t="s">
        <v>142</v>
      </c>
      <c r="J39" s="210" t="s">
        <v>142</v>
      </c>
      <c r="K39" s="211" t="s">
        <v>142</v>
      </c>
      <c r="L39" s="210">
        <v>1</v>
      </c>
      <c r="M39" s="210" t="s">
        <v>142</v>
      </c>
      <c r="N39" s="210">
        <v>2</v>
      </c>
      <c r="O39" s="63"/>
      <c r="P39" s="215"/>
    </row>
    <row r="40" spans="1:16">
      <c r="A40" s="82"/>
      <c r="B40" s="210"/>
      <c r="C40" s="210"/>
      <c r="D40" s="210"/>
      <c r="E40" s="210"/>
      <c r="F40" s="210"/>
      <c r="G40" s="210"/>
      <c r="H40" s="210"/>
      <c r="I40" s="210"/>
      <c r="J40" s="210"/>
      <c r="K40" s="211"/>
      <c r="L40" s="210"/>
      <c r="M40" s="210"/>
      <c r="N40" s="210"/>
      <c r="O40" s="63"/>
      <c r="P40" s="215"/>
    </row>
    <row r="41" spans="1:16">
      <c r="A41" s="82" t="s">
        <v>185</v>
      </c>
      <c r="B41" s="210">
        <v>8</v>
      </c>
      <c r="C41" s="210">
        <v>3</v>
      </c>
      <c r="D41" s="210" t="s">
        <v>142</v>
      </c>
      <c r="E41" s="210">
        <v>1</v>
      </c>
      <c r="F41" s="210">
        <v>2</v>
      </c>
      <c r="G41" s="210" t="s">
        <v>142</v>
      </c>
      <c r="H41" s="210">
        <v>1</v>
      </c>
      <c r="I41" s="210" t="s">
        <v>142</v>
      </c>
      <c r="J41" s="210" t="s">
        <v>142</v>
      </c>
      <c r="K41" s="211" t="s">
        <v>142</v>
      </c>
      <c r="L41" s="210">
        <v>1</v>
      </c>
      <c r="M41" s="210" t="s">
        <v>142</v>
      </c>
      <c r="N41" s="210" t="s">
        <v>142</v>
      </c>
      <c r="O41" s="63"/>
      <c r="P41" s="215"/>
    </row>
    <row r="42" spans="1:16" s="151" customFormat="1">
      <c r="A42" s="82" t="s">
        <v>186</v>
      </c>
      <c r="B42" s="210">
        <v>6</v>
      </c>
      <c r="C42" s="210">
        <v>2</v>
      </c>
      <c r="D42" s="210" t="s">
        <v>142</v>
      </c>
      <c r="E42" s="210" t="s">
        <v>142</v>
      </c>
      <c r="F42" s="210">
        <v>2</v>
      </c>
      <c r="G42" s="210" t="s">
        <v>142</v>
      </c>
      <c r="H42" s="210" t="s">
        <v>142</v>
      </c>
      <c r="I42" s="210" t="s">
        <v>142</v>
      </c>
      <c r="J42" s="210" t="s">
        <v>142</v>
      </c>
      <c r="K42" s="211" t="s">
        <v>142</v>
      </c>
      <c r="L42" s="210">
        <v>1</v>
      </c>
      <c r="M42" s="210">
        <v>1</v>
      </c>
      <c r="N42" s="210" t="s">
        <v>142</v>
      </c>
      <c r="O42" s="51"/>
      <c r="P42" s="215"/>
    </row>
    <row r="43" spans="1:16">
      <c r="A43" s="82" t="s">
        <v>187</v>
      </c>
      <c r="B43" s="210">
        <v>16</v>
      </c>
      <c r="C43" s="210">
        <v>3</v>
      </c>
      <c r="D43" s="210" t="s">
        <v>142</v>
      </c>
      <c r="E43" s="210" t="s">
        <v>142</v>
      </c>
      <c r="F43" s="210">
        <v>5</v>
      </c>
      <c r="G43" s="210">
        <v>2</v>
      </c>
      <c r="H43" s="210" t="s">
        <v>142</v>
      </c>
      <c r="I43" s="210" t="s">
        <v>142</v>
      </c>
      <c r="J43" s="210" t="s">
        <v>142</v>
      </c>
      <c r="K43" s="211">
        <v>1</v>
      </c>
      <c r="L43" s="210">
        <v>3</v>
      </c>
      <c r="M43" s="210">
        <v>1</v>
      </c>
      <c r="N43" s="210">
        <v>1</v>
      </c>
      <c r="O43" s="51"/>
      <c r="P43" s="215"/>
    </row>
    <row r="44" spans="1:16">
      <c r="A44" s="84" t="s">
        <v>188</v>
      </c>
      <c r="B44" s="354">
        <v>20</v>
      </c>
      <c r="C44" s="354">
        <v>5</v>
      </c>
      <c r="D44" s="354" t="s">
        <v>142</v>
      </c>
      <c r="E44" s="354" t="s">
        <v>142</v>
      </c>
      <c r="F44" s="354">
        <v>9</v>
      </c>
      <c r="G44" s="354">
        <v>2</v>
      </c>
      <c r="H44" s="354">
        <v>1</v>
      </c>
      <c r="I44" s="354" t="s">
        <v>142</v>
      </c>
      <c r="J44" s="354" t="s">
        <v>142</v>
      </c>
      <c r="K44" s="355" t="s">
        <v>142</v>
      </c>
      <c r="L44" s="354">
        <v>3</v>
      </c>
      <c r="M44" s="354" t="s">
        <v>142</v>
      </c>
      <c r="N44" s="354" t="s">
        <v>142</v>
      </c>
      <c r="O44" s="255"/>
      <c r="P44" s="215"/>
    </row>
    <row r="45" spans="1:16">
      <c r="A45" s="82"/>
    </row>
    <row r="56" spans="2:14">
      <c r="B56" s="154"/>
    </row>
    <row r="63" spans="2:14">
      <c r="B63" s="91"/>
      <c r="C63" s="91"/>
      <c r="D63" s="91"/>
      <c r="E63" s="91"/>
      <c r="F63" s="91"/>
      <c r="G63" s="91"/>
      <c r="H63" s="91"/>
      <c r="I63" s="91"/>
      <c r="L63" s="91"/>
      <c r="M63" s="91"/>
      <c r="N63" s="91"/>
    </row>
    <row r="65" spans="10:11">
      <c r="J65" s="91"/>
      <c r="K65" s="91"/>
    </row>
  </sheetData>
  <pageMargins left="0.74803149606299213" right="0.74803149606299213" top="0.98425196850393704" bottom="0.98425196850393704" header="0.51181102362204722" footer="0.51181102362204722"/>
  <pageSetup paperSize="9" scale="80" orientation="landscape" r:id="rId1"/>
  <headerFooter alignWithMargins="0"/>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28</vt:i4>
      </vt:variant>
    </vt:vector>
  </HeadingPairs>
  <TitlesOfParts>
    <vt:vector size="58" baseType="lpstr">
      <vt:lpstr>Titel</vt:lpstr>
      <vt:lpstr>Innehåll Content</vt:lpstr>
      <vt:lpstr>0.0</vt:lpstr>
      <vt:lpstr>1.1</vt:lpstr>
      <vt:lpstr>1.2</vt:lpstr>
      <vt:lpstr>1.3</vt:lpstr>
      <vt:lpstr>1.4</vt:lpstr>
      <vt:lpstr>1.5</vt:lpstr>
      <vt:lpstr>2.1</vt:lpstr>
      <vt:lpstr>2.2</vt:lpstr>
      <vt:lpstr>2.3</vt:lpstr>
      <vt:lpstr>2.4</vt:lpstr>
      <vt:lpstr>3.1</vt:lpstr>
      <vt:lpstr>3.2</vt:lpstr>
      <vt:lpstr>3.3</vt:lpstr>
      <vt:lpstr>4.1</vt:lpstr>
      <vt:lpstr>4.2</vt:lpstr>
      <vt:lpstr>5.1</vt:lpstr>
      <vt:lpstr>5.2</vt:lpstr>
      <vt:lpstr>5.3</vt:lpstr>
      <vt:lpstr>5.4</vt:lpstr>
      <vt:lpstr>6.1</vt:lpstr>
      <vt:lpstr>6.2</vt:lpstr>
      <vt:lpstr>6.3</vt:lpstr>
      <vt:lpstr>6.4</vt:lpstr>
      <vt:lpstr>6.5</vt:lpstr>
      <vt:lpstr>6.6</vt:lpstr>
      <vt:lpstr>7.1</vt:lpstr>
      <vt:lpstr>7.2</vt:lpstr>
      <vt:lpstr>7.3</vt:lpstr>
      <vt:lpstr>'1.3'!Utskriftsområde</vt:lpstr>
      <vt:lpstr>'1.5'!Utskriftsområde</vt:lpstr>
      <vt:lpstr>'2.3'!Utskriftsområde</vt:lpstr>
      <vt:lpstr>'3.3'!Utskriftsområde</vt:lpstr>
      <vt:lpstr>'4.2'!Utskriftsområde</vt:lpstr>
      <vt:lpstr>'5.4'!Utskriftsområde</vt:lpstr>
      <vt:lpstr>'7.3'!Utskriftsområde</vt:lpstr>
      <vt:lpstr>'Innehåll Content'!Utskriftsområde</vt:lpstr>
      <vt:lpstr>'1.2'!Utskriftsrubriker</vt:lpstr>
      <vt:lpstr>'1.3'!Utskriftsrubriker</vt:lpstr>
      <vt:lpstr>'1.4'!Utskriftsrubriker</vt:lpstr>
      <vt:lpstr>'1.5'!Utskriftsrubriker</vt:lpstr>
      <vt:lpstr>'2.1'!Utskriftsrubriker</vt:lpstr>
      <vt:lpstr>'2.2'!Utskriftsrubriker</vt:lpstr>
      <vt:lpstr>'2.3'!Utskriftsrubriker</vt:lpstr>
      <vt:lpstr>'2.4'!Utskriftsrubriker</vt:lpstr>
      <vt:lpstr>'3.1'!Utskriftsrubriker</vt:lpstr>
      <vt:lpstr>'3.2'!Utskriftsrubriker</vt:lpstr>
      <vt:lpstr>'3.3'!Utskriftsrubriker</vt:lpstr>
      <vt:lpstr>'4.1'!Utskriftsrubriker</vt:lpstr>
      <vt:lpstr>'4.2'!Utskriftsrubriker</vt:lpstr>
      <vt:lpstr>'5.1'!Utskriftsrubriker</vt:lpstr>
      <vt:lpstr>'5.4'!Utskriftsrubriker</vt:lpstr>
      <vt:lpstr>'6.1'!Utskriftsrubriker</vt:lpstr>
      <vt:lpstr>'6.2'!Utskriftsrubriker</vt:lpstr>
      <vt:lpstr>'6.5'!Utskriftsrubriker</vt:lpstr>
      <vt:lpstr>'7.3'!Utskriftsrubriker</vt:lpstr>
      <vt:lpstr>'Innehåll Content'!Utskriftsrubriker</vt:lpstr>
    </vt:vector>
  </TitlesOfParts>
  <Company>SCB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scblell</dc:creator>
  <cp:lastModifiedBy>Carina Gustafsson</cp:lastModifiedBy>
  <cp:lastPrinted>2012-06-18T12:26:23Z</cp:lastPrinted>
  <dcterms:created xsi:type="dcterms:W3CDTF">2001-07-09T14:13:20Z</dcterms:created>
  <dcterms:modified xsi:type="dcterms:W3CDTF">2013-04-12T08:30:45Z</dcterms:modified>
</cp:coreProperties>
</file>