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7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8.xml" ContentType="application/vnd.openxmlformats-officedocument.drawing+xml"/>
  <Override PartName="/xl/embeddings/oleObject10.bin" ContentType="application/vnd.openxmlformats-officedocument.oleObject"/>
  <Override PartName="/xl/drawings/drawing9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drawings/drawing10.xml" ContentType="application/vnd.openxmlformats-officedocument.drawing+xml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drawings/drawing11.xml" ContentType="application/vnd.openxmlformats-officedocument.drawing+xml"/>
  <Override PartName="/xl/embeddings/oleObject19.bin" ContentType="application/vnd.openxmlformats-officedocument.oleObject"/>
  <Override PartName="/xl/drawings/drawing12.xml" ContentType="application/vnd.openxmlformats-officedocument.drawing+xml"/>
  <Override PartName="/xl/embeddings/oleObject2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atistikproduktion\2100_Vägtrafik\Fordon\Körsträckor\"/>
    </mc:Choice>
  </mc:AlternateContent>
  <bookViews>
    <workbookView xWindow="0" yWindow="240" windowWidth="19980" windowHeight="5070" tabRatio="891"/>
  </bookViews>
  <sheets>
    <sheet name="Körsträckor 2014" sheetId="64" r:id="rId1"/>
    <sheet name="Innehåll_Content" sheetId="65" r:id="rId2"/>
    <sheet name="PB Tab 10-11" sheetId="7" r:id="rId3"/>
    <sheet name="PB Tab 12-13" sheetId="57" r:id="rId4"/>
    <sheet name="PB Tab 14" sheetId="9" r:id="rId5"/>
    <sheet name="LB Tab 11" sheetId="16" r:id="rId6"/>
    <sheet name="LB Tab 12-13" sheetId="17" r:id="rId7"/>
    <sheet name="LB Tab 14-15" sheetId="61" r:id="rId8"/>
    <sheet name="BU Tab 6" sheetId="23" r:id="rId9"/>
    <sheet name="BU Tab 7-9" sheetId="24" r:id="rId10"/>
    <sheet name="MC Tab 5-7" sheetId="58" r:id="rId11"/>
    <sheet name="MC Tab 8" sheetId="62" r:id="rId12"/>
    <sheet name="RS Tab 7" sheetId="42" r:id="rId13"/>
  </sheets>
  <definedNames>
    <definedName name="_Toc72296252" localSheetId="2">'PB Tab 10-11'!#REF!</definedName>
    <definedName name="_Toc72296257" localSheetId="3">'PB Tab 12-13'!#REF!</definedName>
    <definedName name="_Toc72296257" localSheetId="4">'PB Tab 14'!#REF!</definedName>
    <definedName name="_Toc72296258" localSheetId="10">'MC Tab 5-7'!#REF!</definedName>
    <definedName name="_Toc72296259" localSheetId="8">'BU Tab 6'!$B$2</definedName>
    <definedName name="_Toc72296260" localSheetId="9">'BU Tab 7-9'!$A$3</definedName>
    <definedName name="_Toc72296263" localSheetId="5">'LB Tab 11'!$B$2</definedName>
    <definedName name="_Toc72296266" localSheetId="6">'LB Tab 12-13'!#REF!</definedName>
    <definedName name="_Toc72296266" localSheetId="7">'LB Tab 14-15'!#REF!</definedName>
    <definedName name="_xlnm.Print_Area" localSheetId="7">'LB Tab 14-15'!$A$1:$D$39</definedName>
  </definedNames>
  <calcPr calcId="152511"/>
</workbook>
</file>

<file path=xl/calcChain.xml><?xml version="1.0" encoding="utf-8"?>
<calcChain xmlns="http://schemas.openxmlformats.org/spreadsheetml/2006/main">
  <c r="B31" i="58" l="1"/>
  <c r="E31" i="58"/>
  <c r="H31" i="58"/>
  <c r="K31" i="58"/>
  <c r="N31" i="58"/>
  <c r="H43" i="58"/>
  <c r="I43" i="58"/>
  <c r="K43" i="58"/>
  <c r="H44" i="58"/>
  <c r="I44" i="58"/>
  <c r="K44" i="58"/>
  <c r="H45" i="58"/>
  <c r="I45" i="58"/>
  <c r="K45" i="58"/>
  <c r="H46" i="58"/>
  <c r="I46" i="58"/>
  <c r="K46" i="58"/>
  <c r="H47" i="58"/>
  <c r="I47" i="58"/>
  <c r="K47" i="58"/>
  <c r="B48" i="58"/>
  <c r="C48" i="58"/>
  <c r="E48" i="58"/>
  <c r="F48" i="58"/>
  <c r="I48" i="58" s="1"/>
  <c r="I58" i="58"/>
  <c r="I59" i="58"/>
  <c r="I60" i="58"/>
  <c r="I61" i="58"/>
  <c r="C62" i="58"/>
  <c r="F62" i="58"/>
  <c r="I7" i="24"/>
  <c r="I8" i="24"/>
  <c r="I9" i="24"/>
  <c r="I10" i="24"/>
  <c r="I11" i="24"/>
  <c r="I12" i="24"/>
  <c r="I13" i="24"/>
  <c r="I14" i="24"/>
  <c r="I15" i="24"/>
  <c r="I16" i="24"/>
  <c r="I17" i="24"/>
  <c r="C18" i="24"/>
  <c r="I18" i="24" s="1"/>
  <c r="F18" i="24"/>
  <c r="F30" i="24"/>
  <c r="F31" i="24"/>
  <c r="F32" i="24"/>
  <c r="F33" i="24"/>
  <c r="F34" i="24"/>
  <c r="F35" i="24"/>
  <c r="F36" i="24"/>
  <c r="F37" i="24"/>
  <c r="C38" i="24"/>
  <c r="D38" i="24"/>
  <c r="F38" i="24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B28" i="23"/>
  <c r="D28" i="23" s="1"/>
  <c r="C28" i="23"/>
  <c r="D7" i="61"/>
  <c r="D8" i="61"/>
  <c r="D9" i="61"/>
  <c r="D10" i="61"/>
  <c r="D11" i="61"/>
  <c r="D12" i="61"/>
  <c r="D13" i="61"/>
  <c r="D14" i="61"/>
  <c r="D15" i="61"/>
  <c r="B16" i="61"/>
  <c r="C16" i="61"/>
  <c r="D16" i="61" s="1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B24" i="17"/>
  <c r="D24" i="17" s="1"/>
  <c r="C24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B57" i="17"/>
  <c r="C57" i="17"/>
  <c r="D57" i="17"/>
  <c r="J10" i="16"/>
  <c r="K10" i="16"/>
  <c r="L10" i="16"/>
  <c r="J11" i="16"/>
  <c r="K11" i="16"/>
  <c r="L11" i="16"/>
  <c r="J12" i="16"/>
  <c r="K12" i="16"/>
  <c r="L12" i="16"/>
  <c r="J13" i="16"/>
  <c r="K13" i="16"/>
  <c r="L13" i="16"/>
  <c r="J14" i="16"/>
  <c r="K14" i="16"/>
  <c r="L14" i="16"/>
  <c r="J15" i="16"/>
  <c r="K15" i="16"/>
  <c r="L15" i="16"/>
  <c r="J16" i="16"/>
  <c r="K16" i="16"/>
  <c r="L16" i="16"/>
  <c r="J17" i="16"/>
  <c r="K17" i="16"/>
  <c r="L17" i="16"/>
  <c r="J18" i="16"/>
  <c r="K18" i="16"/>
  <c r="L18" i="16"/>
  <c r="J19" i="16"/>
  <c r="K19" i="16"/>
  <c r="L19" i="16"/>
  <c r="J20" i="16"/>
  <c r="K20" i="16"/>
  <c r="L20" i="16"/>
  <c r="J21" i="16"/>
  <c r="K21" i="16"/>
  <c r="L21" i="16"/>
  <c r="J22" i="16"/>
  <c r="K22" i="16"/>
  <c r="L22" i="16"/>
  <c r="J23" i="16"/>
  <c r="K23" i="16"/>
  <c r="L23" i="16"/>
  <c r="J24" i="16"/>
  <c r="K24" i="16"/>
  <c r="L24" i="16"/>
  <c r="J25" i="16"/>
  <c r="K25" i="16"/>
  <c r="L25" i="16"/>
  <c r="J26" i="16"/>
  <c r="K26" i="16"/>
  <c r="L26" i="16"/>
  <c r="J27" i="16"/>
  <c r="K27" i="16"/>
  <c r="L27" i="16"/>
  <c r="J28" i="16"/>
  <c r="K28" i="16"/>
  <c r="L28" i="16"/>
  <c r="J29" i="16"/>
  <c r="K29" i="16"/>
  <c r="L29" i="16"/>
  <c r="B30" i="16"/>
  <c r="C30" i="16"/>
  <c r="D30" i="16"/>
  <c r="F30" i="16"/>
  <c r="J30" i="16" s="1"/>
  <c r="G30" i="16"/>
  <c r="H30" i="16"/>
  <c r="K30" i="16"/>
  <c r="L30" i="16"/>
  <c r="H9" i="57"/>
  <c r="I9" i="57"/>
  <c r="H10" i="57"/>
  <c r="I10" i="57"/>
  <c r="H11" i="57"/>
  <c r="I11" i="57"/>
  <c r="H12" i="57"/>
  <c r="I12" i="57"/>
  <c r="H13" i="57"/>
  <c r="I13" i="57"/>
  <c r="H14" i="57"/>
  <c r="I14" i="57"/>
  <c r="H15" i="57"/>
  <c r="I15" i="57"/>
  <c r="H16" i="57"/>
  <c r="I16" i="57"/>
  <c r="H17" i="57"/>
  <c r="I17" i="57"/>
  <c r="H18" i="57"/>
  <c r="I18" i="57"/>
  <c r="H19" i="57"/>
  <c r="I19" i="57"/>
  <c r="H20" i="57"/>
  <c r="I20" i="57"/>
  <c r="H21" i="57"/>
  <c r="I21" i="57"/>
  <c r="H22" i="57"/>
  <c r="I22" i="57"/>
  <c r="H23" i="57"/>
  <c r="I23" i="57"/>
  <c r="H24" i="57"/>
  <c r="I24" i="57"/>
  <c r="H25" i="57"/>
  <c r="I25" i="57"/>
  <c r="H26" i="57"/>
  <c r="I26" i="57"/>
  <c r="H27" i="57"/>
  <c r="I27" i="57"/>
  <c r="H28" i="57"/>
  <c r="I28" i="57"/>
  <c r="H29" i="57"/>
  <c r="I29" i="57"/>
  <c r="B30" i="57"/>
  <c r="H30" i="57" s="1"/>
  <c r="C30" i="57"/>
  <c r="E30" i="57"/>
  <c r="F30" i="57"/>
  <c r="I30" i="57"/>
  <c r="H43" i="57"/>
  <c r="I43" i="57"/>
  <c r="H44" i="57"/>
  <c r="I44" i="57"/>
  <c r="H45" i="57"/>
  <c r="I45" i="57"/>
  <c r="H46" i="57"/>
  <c r="I46" i="57"/>
  <c r="H47" i="57"/>
  <c r="I47" i="57"/>
  <c r="H48" i="57"/>
  <c r="I48" i="57"/>
  <c r="H49" i="57"/>
  <c r="I49" i="57"/>
  <c r="H50" i="57"/>
  <c r="I50" i="57"/>
  <c r="B51" i="57"/>
  <c r="C51" i="57"/>
  <c r="E51" i="57"/>
  <c r="H51" i="57" s="1"/>
  <c r="F51" i="57"/>
  <c r="I51" i="57" s="1"/>
  <c r="H9" i="7"/>
  <c r="I9" i="7"/>
  <c r="H10" i="7"/>
  <c r="I10" i="7"/>
  <c r="H11" i="7"/>
  <c r="I11" i="7"/>
  <c r="H12" i="7"/>
  <c r="I12" i="7"/>
  <c r="H13" i="7"/>
  <c r="I13" i="7"/>
  <c r="H14" i="7"/>
  <c r="I14" i="7"/>
  <c r="H15" i="7"/>
  <c r="I15" i="7"/>
  <c r="H16" i="7"/>
  <c r="I16" i="7"/>
  <c r="H17" i="7"/>
  <c r="I17" i="7"/>
  <c r="H18" i="7"/>
  <c r="I18" i="7"/>
  <c r="H19" i="7"/>
  <c r="I19" i="7"/>
  <c r="H20" i="7"/>
  <c r="I20" i="7"/>
  <c r="H21" i="7"/>
  <c r="I21" i="7"/>
  <c r="I22" i="7"/>
  <c r="B23" i="7"/>
  <c r="C23" i="7"/>
  <c r="I23" i="7" s="1"/>
  <c r="E23" i="7"/>
  <c r="H23" i="7" s="1"/>
  <c r="F23" i="7"/>
  <c r="I34" i="7"/>
  <c r="I35" i="7"/>
  <c r="I36" i="7"/>
  <c r="I37" i="7"/>
  <c r="I38" i="7"/>
  <c r="C39" i="7"/>
  <c r="F39" i="7"/>
  <c r="I39" i="7"/>
  <c r="I40" i="7"/>
  <c r="I41" i="7"/>
  <c r="H48" i="58" l="1"/>
  <c r="K48" i="58"/>
  <c r="I62" i="58"/>
</calcChain>
</file>

<file path=xl/sharedStrings.xml><?xml version="1.0" encoding="utf-8"?>
<sst xmlns="http://schemas.openxmlformats.org/spreadsheetml/2006/main" count="470" uniqueCount="276">
  <si>
    <t>År</t>
  </si>
  <si>
    <t>Totalt</t>
  </si>
  <si>
    <t>år</t>
  </si>
  <si>
    <t>Kvinnor</t>
  </si>
  <si>
    <t>Män</t>
  </si>
  <si>
    <t>Fysiska personer</t>
  </si>
  <si>
    <t>Juridiska personer</t>
  </si>
  <si>
    <t>El</t>
  </si>
  <si>
    <t>Okänd</t>
  </si>
  <si>
    <t>-</t>
  </si>
  <si>
    <t>Bensin</t>
  </si>
  <si>
    <t>Diesel</t>
  </si>
  <si>
    <t>i kg</t>
  </si>
  <si>
    <t xml:space="preserve">Totalt </t>
  </si>
  <si>
    <t>Tabell PB10</t>
  </si>
  <si>
    <t>Tabell PB11</t>
  </si>
  <si>
    <t>Tjänstevikt</t>
  </si>
  <si>
    <t xml:space="preserve"> Totalt antal körda mil</t>
  </si>
  <si>
    <t>Antal personbilar</t>
  </si>
  <si>
    <t>Medelkörsträcka i mil</t>
  </si>
  <si>
    <t xml:space="preserve">1) Personbilar som varit i trafik någon gång under året. </t>
  </si>
  <si>
    <t>Tabell PB12</t>
  </si>
  <si>
    <t>Ägare</t>
  </si>
  <si>
    <t xml:space="preserve">     Kvinnor</t>
  </si>
  <si>
    <t xml:space="preserve">     Män</t>
  </si>
  <si>
    <t xml:space="preserve">     därav personliga företag</t>
  </si>
  <si>
    <t>Tabell PB13</t>
  </si>
  <si>
    <t>Årsmodell/</t>
  </si>
  <si>
    <t>Antal</t>
  </si>
  <si>
    <t>tillverkningsår</t>
  </si>
  <si>
    <t>Tabell PB14</t>
  </si>
  <si>
    <t>Drivmedel</t>
  </si>
  <si>
    <t>i mil</t>
  </si>
  <si>
    <t>Okänt</t>
  </si>
  <si>
    <t>3 501 -</t>
  </si>
  <si>
    <t>Flakbilar</t>
  </si>
  <si>
    <t>Skåpbilar</t>
  </si>
  <si>
    <t>Tankbilar</t>
  </si>
  <si>
    <t xml:space="preserve">      501 –   1 000</t>
  </si>
  <si>
    <t xml:space="preserve">  1 001 –    1 500</t>
  </si>
  <si>
    <t xml:space="preserve">  1 501 –    2 000</t>
  </si>
  <si>
    <t xml:space="preserve">  2 001 –    2 500</t>
  </si>
  <si>
    <t xml:space="preserve">  2 501 –    3 000</t>
  </si>
  <si>
    <t xml:space="preserve">  3 001 –    3 500</t>
  </si>
  <si>
    <t xml:space="preserve">  3 501 –    4 000</t>
  </si>
  <si>
    <t xml:space="preserve">  4 001 –    5 000</t>
  </si>
  <si>
    <t xml:space="preserve">  5 001 –    6 000</t>
  </si>
  <si>
    <t xml:space="preserve">  6 001 –    7 000</t>
  </si>
  <si>
    <t xml:space="preserve">  7 001 –    8 000</t>
  </si>
  <si>
    <t xml:space="preserve">  8 001 –    9 000</t>
  </si>
  <si>
    <t xml:space="preserve">  9 001 –  10 000</t>
  </si>
  <si>
    <t>10 001 – 11 000</t>
  </si>
  <si>
    <t>11 001 – 12 000</t>
  </si>
  <si>
    <t>12 001 – 13 000</t>
  </si>
  <si>
    <t>13 001 – 14 000</t>
  </si>
  <si>
    <t>14 001 – 15 000</t>
  </si>
  <si>
    <t>15 001 – 16 000</t>
  </si>
  <si>
    <t>16 001 – 17 000</t>
  </si>
  <si>
    <t xml:space="preserve">17 001 – </t>
  </si>
  <si>
    <t>Totalvikt i kg</t>
  </si>
  <si>
    <t xml:space="preserve">  1 601 –   2 000</t>
  </si>
  <si>
    <t xml:space="preserve">  2 001 –   2 500</t>
  </si>
  <si>
    <t xml:space="preserve">  2 501 –   3 000</t>
  </si>
  <si>
    <t xml:space="preserve">  3 001 –   3 500</t>
  </si>
  <si>
    <t xml:space="preserve">  3 501 –   6 000</t>
  </si>
  <si>
    <t xml:space="preserve">  6 001 – 10 000</t>
  </si>
  <si>
    <t>10 001 – 12 000</t>
  </si>
  <si>
    <t>12 001 – 16 000</t>
  </si>
  <si>
    <t>16 001 – 20 000</t>
  </si>
  <si>
    <t>20 001 – 22 000</t>
  </si>
  <si>
    <t>22 001 – 24 000</t>
  </si>
  <si>
    <t>24 001 – 26 000</t>
  </si>
  <si>
    <t>26 001 – 28 000</t>
  </si>
  <si>
    <t>28 001 – 30 000</t>
  </si>
  <si>
    <t xml:space="preserve">30 001 – </t>
  </si>
  <si>
    <t xml:space="preserve">Totalvikt i kg </t>
  </si>
  <si>
    <t>Övriga</t>
  </si>
  <si>
    <t xml:space="preserve">1) Lastbilar som varit i trafik någon gång under året. </t>
  </si>
  <si>
    <t>Tabell LB11</t>
  </si>
  <si>
    <t>Totalt antal körda mil</t>
  </si>
  <si>
    <t>Antal lastbilar</t>
  </si>
  <si>
    <t xml:space="preserve">         0 –   1 600</t>
  </si>
  <si>
    <t>Tabell LB12</t>
  </si>
  <si>
    <t>Maximilastvikt i kg</t>
  </si>
  <si>
    <t xml:space="preserve">            –        500</t>
  </si>
  <si>
    <t>Tabell LB13</t>
  </si>
  <si>
    <t>Kaross</t>
  </si>
  <si>
    <t xml:space="preserve">    därav med kyl / frys</t>
  </si>
  <si>
    <t>Bankebilar</t>
  </si>
  <si>
    <t xml:space="preserve">    därav brandfarlig vätska</t>
  </si>
  <si>
    <t>Utbytbara karosserier och containers</t>
  </si>
  <si>
    <t>Antal passagerare</t>
  </si>
  <si>
    <t>Tabell BU7</t>
  </si>
  <si>
    <t>Antal bussar</t>
  </si>
  <si>
    <t xml:space="preserve">tillverkningsår </t>
  </si>
  <si>
    <t xml:space="preserve">1) Bussar som varit i trafik någon gång under året. </t>
  </si>
  <si>
    <t>Tabell BU8</t>
  </si>
  <si>
    <t xml:space="preserve">Okänd </t>
  </si>
  <si>
    <t>Tabell BU9</t>
  </si>
  <si>
    <t>Cylindervolym</t>
  </si>
  <si>
    <t>Tabell MC5</t>
  </si>
  <si>
    <t xml:space="preserve"> Totalt</t>
  </si>
  <si>
    <t>tillverknings-</t>
  </si>
  <si>
    <t>Medelkör-</t>
  </si>
  <si>
    <t>sträcka i mil</t>
  </si>
  <si>
    <t>Tabell MC6</t>
  </si>
  <si>
    <t xml:space="preserve">              -    125</t>
  </si>
  <si>
    <t xml:space="preserve">    126   -    600</t>
  </si>
  <si>
    <t xml:space="preserve">    601   - 1 000</t>
  </si>
  <si>
    <t>personer</t>
  </si>
  <si>
    <t>Län</t>
  </si>
  <si>
    <t>Personbilar</t>
  </si>
  <si>
    <t>Bussar</t>
  </si>
  <si>
    <t>Motorcyklar</t>
  </si>
  <si>
    <t xml:space="preserve">Stockholm      </t>
  </si>
  <si>
    <t xml:space="preserve">Södermanland   </t>
  </si>
  <si>
    <t xml:space="preserve">Östergötland   </t>
  </si>
  <si>
    <t xml:space="preserve">Jönköping      </t>
  </si>
  <si>
    <t xml:space="preserve">Kronoberg      </t>
  </si>
  <si>
    <t xml:space="preserve">Gotland        </t>
  </si>
  <si>
    <t xml:space="preserve">Halland        </t>
  </si>
  <si>
    <t>Västra Götaland</t>
  </si>
  <si>
    <t xml:space="preserve">Värmland       </t>
  </si>
  <si>
    <t xml:space="preserve">Västmanland    </t>
  </si>
  <si>
    <t xml:space="preserve">Dalarna        </t>
  </si>
  <si>
    <t xml:space="preserve">Gävleborg      </t>
  </si>
  <si>
    <t xml:space="preserve">Västernorrland </t>
  </si>
  <si>
    <t xml:space="preserve">Jämtland       </t>
  </si>
  <si>
    <t xml:space="preserve">Blekinge         </t>
  </si>
  <si>
    <t xml:space="preserve">Uppsala          </t>
  </si>
  <si>
    <t xml:space="preserve">Kalmar           </t>
  </si>
  <si>
    <t xml:space="preserve">Skåne            </t>
  </si>
  <si>
    <t xml:space="preserve">Örebro           </t>
  </si>
  <si>
    <t>Västerbotten</t>
  </si>
  <si>
    <t>Norrbotten</t>
  </si>
  <si>
    <t>Tabell RS7</t>
  </si>
  <si>
    <t xml:space="preserve">          Lastbilar</t>
  </si>
  <si>
    <t xml:space="preserve">10 Kilometres driven and number of lorries by year of model/construction and permissible maximum weight </t>
  </si>
  <si>
    <t>Tabell MC7</t>
  </si>
  <si>
    <t>Anmärkning:</t>
  </si>
  <si>
    <t xml:space="preserve">Fysiska </t>
  </si>
  <si>
    <t>Fysiska</t>
  </si>
  <si>
    <t xml:space="preserve">Juridiska </t>
  </si>
  <si>
    <t xml:space="preserve">   därav leasade bilar</t>
  </si>
  <si>
    <t xml:space="preserve"> Totalt antal </t>
  </si>
  <si>
    <t>körda mil</t>
  </si>
  <si>
    <t xml:space="preserve">Medelkörsträcka </t>
  </si>
  <si>
    <t xml:space="preserve">1 001   - </t>
  </si>
  <si>
    <t xml:space="preserve">              taxi</t>
  </si>
  <si>
    <r>
      <t>Motorcyklar</t>
    </r>
    <r>
      <rPr>
        <vertAlign val="superscript"/>
        <sz val="8"/>
        <rFont val="Arial"/>
        <family val="2"/>
      </rPr>
      <t>1)</t>
    </r>
  </si>
  <si>
    <t>Bensin - bensindrivna fordon som endast har ett bränsle</t>
  </si>
  <si>
    <t>1 001 - 1 100</t>
  </si>
  <si>
    <t>1 101 - 1 200</t>
  </si>
  <si>
    <t>1 201 - 1 300</t>
  </si>
  <si>
    <t>1 301 - 1 400</t>
  </si>
  <si>
    <t>1 401 - 1 500</t>
  </si>
  <si>
    <t>1 501 - 1 600</t>
  </si>
  <si>
    <t>1 601 - 1 700</t>
  </si>
  <si>
    <t>1 701 - 2 000</t>
  </si>
  <si>
    <t>2 001 - 2 500</t>
  </si>
  <si>
    <t>2 501 - 3 000</t>
  </si>
  <si>
    <t xml:space="preserve">3 001- </t>
  </si>
  <si>
    <t xml:space="preserve">   901 - 1 000</t>
  </si>
  <si>
    <t xml:space="preserve">          -    900</t>
  </si>
  <si>
    <t>Antal motorcyklar</t>
  </si>
  <si>
    <t>Tabell LB14</t>
  </si>
  <si>
    <t xml:space="preserve">     Totalvikt i kg</t>
  </si>
  <si>
    <t>Tabell MC8</t>
  </si>
  <si>
    <t xml:space="preserve"> Juridiska </t>
  </si>
  <si>
    <t xml:space="preserve"> Antal bussar</t>
  </si>
  <si>
    <t xml:space="preserve"> Medelkörsträcka i mil</t>
  </si>
  <si>
    <r>
      <rPr>
        <i/>
        <sz val="8"/>
        <rFont val="Arial"/>
        <family val="2"/>
      </rPr>
      <t>Anmärkning</t>
    </r>
    <r>
      <rPr>
        <sz val="8"/>
        <rFont val="Arial"/>
        <family val="2"/>
      </rPr>
      <t xml:space="preserve">: Från juli 2010 gäller nya karosserikoder vilket kan leda till underskattning av vissa karosserigrupper. </t>
    </r>
  </si>
  <si>
    <t>Kontaktperson:</t>
  </si>
  <si>
    <t xml:space="preserve">Tabell PB10 </t>
  </si>
  <si>
    <t xml:space="preserve">Tabell PB11 </t>
  </si>
  <si>
    <t xml:space="preserve">Tabell PB12 </t>
  </si>
  <si>
    <t xml:space="preserve">Tabell PB13 </t>
  </si>
  <si>
    <t xml:space="preserve">Tabell PB14 </t>
  </si>
  <si>
    <t>Lastbilar</t>
  </si>
  <si>
    <t xml:space="preserve">Tabell LB13 </t>
  </si>
  <si>
    <t xml:space="preserve">Tabell LB14 </t>
  </si>
  <si>
    <t>Regional statistik</t>
  </si>
  <si>
    <t>121 -</t>
  </si>
  <si>
    <t>101 – 120</t>
  </si>
  <si>
    <t xml:space="preserve"> 91 – 100</t>
  </si>
  <si>
    <t xml:space="preserve"> 81 – 90</t>
  </si>
  <si>
    <t xml:space="preserve"> 71 – 80</t>
  </si>
  <si>
    <t xml:space="preserve"> 61 – 70</t>
  </si>
  <si>
    <t xml:space="preserve"> 51 – 60</t>
  </si>
  <si>
    <t xml:space="preserve"> 41 – 50</t>
  </si>
  <si>
    <t xml:space="preserve"> 21 – 40</t>
  </si>
  <si>
    <t xml:space="preserve">      – 20</t>
  </si>
  <si>
    <t>Tabell BU6</t>
  </si>
  <si>
    <t>1) Personbilar som varit i trafik någon gång under året.</t>
  </si>
  <si>
    <t>Innehåll/Content</t>
  </si>
  <si>
    <t>Anette Myhr</t>
  </si>
  <si>
    <t>tel: 010-414 42 17, e-post: anette.myhr@trafa.se</t>
  </si>
  <si>
    <t>SCB (producent)</t>
  </si>
  <si>
    <t>Tina Sehalic</t>
  </si>
  <si>
    <t>tel: 019-17 66 26, e-post: tina.sehalic@scb.se</t>
  </si>
  <si>
    <t>Tabell LB15</t>
  </si>
  <si>
    <t>Gas/gas flexifuel</t>
  </si>
  <si>
    <t>Elhybrider</t>
  </si>
  <si>
    <t>Laddhybrider</t>
  </si>
  <si>
    <t>Etanol/    etanolflexifuel</t>
  </si>
  <si>
    <t>Laddhybrid - fordon som är laddningsbara via eluttag, (utsläppsklass är laddhybrid)</t>
  </si>
  <si>
    <t>Elhybrid - de fordon som har el i kombination med annat</t>
  </si>
  <si>
    <t>Etanol/etanol flexifuel - de fordon som har etanol eller E85 som första eller andra bränsle</t>
  </si>
  <si>
    <t>Gas/ gas flexifuel - de fordon som har naturgas, biogas, vätgas eller metangas som första eller andra drivmedel</t>
  </si>
  <si>
    <t>1) Bussar som varit i trafik någon gång under året.</t>
  </si>
  <si>
    <t>1) Lastbilar som varit i trafik någon gång under året.</t>
  </si>
  <si>
    <t>1) Motorcyklar som varit i trafik någon gång under året.</t>
  </si>
  <si>
    <r>
      <t>Körsträckor och antal personbilar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tjänstevikt och ägare år 2014</t>
    </r>
  </si>
  <si>
    <t>10 Kilometres driven and number of passenger cars, by kerb weight and owner year 2014</t>
  </si>
  <si>
    <r>
      <t>Körsträckor och antal personbilar</t>
    </r>
    <r>
      <rPr>
        <b/>
        <vertAlign val="superscript"/>
        <sz val="9"/>
        <rFont val="Arial"/>
        <family val="2"/>
      </rPr>
      <t xml:space="preserve">1) </t>
    </r>
    <r>
      <rPr>
        <b/>
        <sz val="9"/>
        <rFont val="Arial"/>
        <family val="2"/>
      </rPr>
      <t>efter ägare år 2014</t>
    </r>
  </si>
  <si>
    <t>10 Kilometres driven and number of passenger cars by owner year 2014</t>
  </si>
  <si>
    <r>
      <t>Körsträckor och antal personbilar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årsmodell/tillverkningsår och ägare år 2014</t>
    </r>
  </si>
  <si>
    <t>10 Kilometres driven and number of passenger cars by year of model/construction and by owner, year 2014</t>
  </si>
  <si>
    <r>
      <t>Körsträckor och antal personbilar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drivmedel och ägare år 2014</t>
    </r>
  </si>
  <si>
    <t>10 Kilometres driven and number of passenger cars by fuel and owner year 2014</t>
  </si>
  <si>
    <t>Genomsnittlig körsträcka i mil fördelat på ägarkategori, årsvis 2004-2014</t>
  </si>
  <si>
    <t>Average kilometres driven in 10 km by owner, by year 2004-2014</t>
  </si>
  <si>
    <r>
      <t>Körsträckor och antal lastbilar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årsmodell/tillverkningsår och totalvikt år 2014</t>
    </r>
  </si>
  <si>
    <t>year 2014</t>
  </si>
  <si>
    <r>
      <t>Körsträckor och antal lastbilar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totalvikt år 2014</t>
    </r>
  </si>
  <si>
    <t>10 Kilometres driven and number of lorries by permissible maximum weight year 2014</t>
  </si>
  <si>
    <r>
      <t>Körsträckor och antal lastbilar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maximilastvikt år 2014</t>
    </r>
  </si>
  <si>
    <t>10 Kilometres driven and number of lorries by load capacity year 2014</t>
  </si>
  <si>
    <r>
      <t>Körsträckor och antal lastbilar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karosseri år 2014</t>
    </r>
  </si>
  <si>
    <t>10 Kilometres driven and number of lorries by type of body year 2014</t>
  </si>
  <si>
    <t>Genomsnittlig körsträcka i mil fördelat på lätt och tung lastbil årsvis 2004-2014</t>
  </si>
  <si>
    <t>Average kilometers driven in 10 km by light and heavy lorry, by year 2004-2014</t>
  </si>
  <si>
    <r>
      <t>Körsträckor och antal bussar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årsmodell/tillverkningsår år 2014</t>
    </r>
  </si>
  <si>
    <t>10 Kilometres driven and number of buses by year of model/construction year 2014</t>
  </si>
  <si>
    <r>
      <t>Körsträckor och antal bussar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antal passagerare år 2014</t>
    </r>
  </si>
  <si>
    <t>10 Kilometres driven and number of buses by number of passengers year 2014</t>
  </si>
  <si>
    <r>
      <t>Körsträckor och antal bussar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drivmedel  år 2014</t>
    </r>
  </si>
  <si>
    <t>10 Kilometres driven and number of buses by fuel and permissible year 2014</t>
  </si>
  <si>
    <t>Average 10 kilometers driven by owner, by year 2004-2014</t>
  </si>
  <si>
    <t>-1995</t>
  </si>
  <si>
    <t>Genomsnittlig körsträcka i mil efter län och fordonsslag år 2014</t>
  </si>
  <si>
    <t>Average 10-km driven by different kind of vehicles, by county, regarding year 2014</t>
  </si>
  <si>
    <t>Körsträckor och antal personbilar efter tjänstevikt och ägare år 2014</t>
  </si>
  <si>
    <t>Körsträckor och antal personbilar efter ägare år 2014</t>
  </si>
  <si>
    <t>Körsträckor och antal personbilar efter årsmodell/tillverkningsår och ägare år 2014</t>
  </si>
  <si>
    <t>Körsträckor och antal personbilar efter drivmedel och ägare år 2014</t>
  </si>
  <si>
    <t>Genomsnittlig körsträcka i mil fördelat på ägare, årsvis 2004-2014</t>
  </si>
  <si>
    <t>Körsträckor och antal lastbilar efter årsmodell/tillverkningsår och totalvikt år 2014</t>
  </si>
  <si>
    <t>Körsträckor och antal lastbilar efter totalvikt år 2014</t>
  </si>
  <si>
    <t>Körsträckor och antal lastbilar efter maxlastvikt år 2014</t>
  </si>
  <si>
    <t>Körsträckor och antal lastbilar efter karosseri år 2014</t>
  </si>
  <si>
    <t>Genomsnittlig körsträcka i mil fördelat på lätt och tung lastbil, årsvis 2004-2014</t>
  </si>
  <si>
    <t>Körsträckor och antal bussar efter årsmodell/tillverkningsår år 2014</t>
  </si>
  <si>
    <t>Körsträckor och antal bussar efter antal passagerare år 2014</t>
  </si>
  <si>
    <t>Genomsnittlig körsträcka i mil fördelat ägare, årsvis 2004-2014</t>
  </si>
  <si>
    <t>Körsträckor och antal motorcyklar efter årsmodell/tillverkningsår och ägare år 2013</t>
  </si>
  <si>
    <t>Körsträckor och antal motorcyklar efter cylindervolym och ägare år 2013</t>
  </si>
  <si>
    <t>Körsträckor och antal motorcyklar efter ägare år 2013</t>
  </si>
  <si>
    <t>Genomsnittlig körsträcka i mil fördelat på ägarkategori, årsvis 2003‑2013</t>
  </si>
  <si>
    <t>1) Uppgifterna för motorcyklar avser år 2013</t>
  </si>
  <si>
    <t>Dragfordon</t>
  </si>
  <si>
    <t>Biodiesel/
biodiesel flexifuel</t>
  </si>
  <si>
    <t>Körsträckor och antal bussar efter drivmedel  år 2014</t>
  </si>
  <si>
    <r>
      <t xml:space="preserve">Publiceringsdatum: </t>
    </r>
    <r>
      <rPr>
        <sz val="10"/>
        <rFont val="Arial"/>
        <family val="2"/>
      </rPr>
      <t>2015-03-25</t>
    </r>
  </si>
  <si>
    <t>Diesel - dieseldrivna fordon som endast har ett bränsle</t>
  </si>
  <si>
    <t>El - eldrivna fordon som endast har el som drivmedel</t>
  </si>
  <si>
    <r>
      <t>Körsträckor och antal motorcyklar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ägare år 2014</t>
    </r>
  </si>
  <si>
    <r>
      <t>Körsträckor och antal motorcyklar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cylindervolym och ägare år 2014</t>
    </r>
  </si>
  <si>
    <r>
      <t>Körsträckor och antal motorcyklar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årsmodell/tillverkningsår och ägare år 2014</t>
    </r>
  </si>
  <si>
    <t>Number of motorcycles and average 10 kilometres driven by year of model/construction and owner year 2014</t>
  </si>
  <si>
    <t>10 Kilometres driven and number of motorcycles by cylinder volume and owner year 2014</t>
  </si>
  <si>
    <t>10 Kilometres driven and number of motorcycles by owner year 2014</t>
  </si>
  <si>
    <t>Average 10 kilometers driven by motorcycles by owner year 2004-2014</t>
  </si>
  <si>
    <t xml:space="preserve">                                                          Statistik </t>
  </si>
  <si>
    <t>Körsträckor 2014</t>
  </si>
  <si>
    <t>Vehicle kilometers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</si>
</sst>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r_-;\-* #,##0.00\ _k_r_-;_-* &quot;-&quot;??\ _k_r_-;_-@_-"/>
    <numFmt numFmtId="164" formatCode="0.0"/>
    <numFmt numFmtId="165" formatCode="0.000"/>
    <numFmt numFmtId="166" formatCode="0.0%"/>
    <numFmt numFmtId="167" formatCode="#,###,##0"/>
    <numFmt numFmtId="168" formatCode="_-* #,##0\ _k_r_-;\-* #,##0\ _k_r_-;_-* &quot;-&quot;??\ _k_r_-;_-@_-"/>
  </numFmts>
  <fonts count="26" x14ac:knownFonts="1">
    <font>
      <sz val="10"/>
      <name val="Arial"/>
    </font>
    <font>
      <sz val="10"/>
      <name val="Arial"/>
      <family val="2"/>
    </font>
    <font>
      <u/>
      <sz val="10"/>
      <color indexed="36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indexed="8"/>
      <name val="Arial"/>
      <family val="2"/>
    </font>
    <font>
      <b/>
      <vertAlign val="superscript"/>
      <sz val="9"/>
      <name val="Arial"/>
      <family val="2"/>
    </font>
    <font>
      <sz val="8"/>
      <color indexed="10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b/>
      <sz val="9"/>
      <color indexed="57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16"/>
      <color indexed="9"/>
      <name val="Tahoma"/>
      <family val="2"/>
    </font>
    <font>
      <b/>
      <sz val="18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8"/>
      <name val="Helvetica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gray0625">
        <fgColor indexed="9"/>
      </patternFill>
    </fill>
    <fill>
      <patternFill patternType="solid">
        <fgColor rgb="FF52AF3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47"/>
      </top>
      <bottom style="thin">
        <color indexed="47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47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47"/>
      </bottom>
      <diagonal/>
    </border>
    <border>
      <left/>
      <right/>
      <top/>
      <bottom style="thin">
        <color indexed="47"/>
      </bottom>
      <diagonal/>
    </border>
    <border>
      <left/>
      <right/>
      <top style="thin">
        <color indexed="47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 applyNumberFormat="0"/>
    <xf numFmtId="0" fontId="3" fillId="0" borderId="0"/>
    <xf numFmtId="9" fontId="1" fillId="0" borderId="0" applyFont="0" applyFill="0" applyBorder="0" applyAlignment="0" applyProtection="0"/>
    <xf numFmtId="167" fontId="4" fillId="2" borderId="0" applyNumberFormat="0" applyBorder="0"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3">
    <xf numFmtId="0" fontId="0" fillId="0" borderId="0" xfId="0"/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7" fillId="0" borderId="0" xfId="0" applyFont="1"/>
    <xf numFmtId="0" fontId="6" fillId="0" borderId="0" xfId="0" applyFont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3" fontId="8" fillId="0" borderId="0" xfId="0" applyNumberFormat="1" applyFont="1" applyFill="1"/>
    <xf numFmtId="0" fontId="8" fillId="0" borderId="2" xfId="0" applyFont="1" applyFill="1" applyBorder="1" applyAlignment="1">
      <alignment wrapText="1"/>
    </xf>
    <xf numFmtId="0" fontId="9" fillId="0" borderId="0" xfId="0" applyFont="1" applyAlignment="1">
      <alignment vertical="center"/>
    </xf>
    <xf numFmtId="1" fontId="8" fillId="0" borderId="0" xfId="0" applyNumberFormat="1" applyFont="1" applyBorder="1"/>
    <xf numFmtId="0" fontId="8" fillId="0" borderId="2" xfId="0" applyFont="1" applyFill="1" applyBorder="1"/>
    <xf numFmtId="0" fontId="10" fillId="0" borderId="0" xfId="0" applyFont="1" applyFill="1" applyBorder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8" fillId="0" borderId="0" xfId="0" applyFont="1" applyFill="1"/>
    <xf numFmtId="0" fontId="8" fillId="0" borderId="0" xfId="0" applyFont="1" applyFill="1" applyBorder="1"/>
    <xf numFmtId="3" fontId="9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/>
    <xf numFmtId="0" fontId="8" fillId="0" borderId="2" xfId="0" applyFont="1" applyFill="1" applyBorder="1" applyAlignment="1">
      <alignment horizontal="right" wrapText="1"/>
    </xf>
    <xf numFmtId="0" fontId="8" fillId="0" borderId="3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1" fontId="8" fillId="0" borderId="0" xfId="0" applyNumberFormat="1" applyFont="1"/>
    <xf numFmtId="3" fontId="8" fillId="0" borderId="0" xfId="0" applyNumberFormat="1" applyFont="1" applyFill="1" applyBorder="1" applyAlignment="1"/>
    <xf numFmtId="3" fontId="8" fillId="0" borderId="4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7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right" wrapText="1"/>
    </xf>
    <xf numFmtId="3" fontId="3" fillId="0" borderId="1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 wrapText="1"/>
    </xf>
    <xf numFmtId="3" fontId="8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Border="1" applyAlignment="1">
      <alignment horizontal="left"/>
    </xf>
    <xf numFmtId="3" fontId="17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right" wrapText="1"/>
    </xf>
    <xf numFmtId="0" fontId="8" fillId="0" borderId="1" xfId="0" applyFont="1" applyFill="1" applyBorder="1"/>
    <xf numFmtId="3" fontId="8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3" fillId="0" borderId="0" xfId="0" applyFont="1" applyFill="1" applyBorder="1"/>
    <xf numFmtId="3" fontId="3" fillId="0" borderId="0" xfId="0" applyNumberFormat="1" applyFont="1" applyBorder="1" applyAlignment="1">
      <alignment horizontal="right" wrapText="1"/>
    </xf>
    <xf numFmtId="0" fontId="1" fillId="0" borderId="0" xfId="0" applyFont="1"/>
    <xf numFmtId="3" fontId="3" fillId="0" borderId="1" xfId="0" applyNumberFormat="1" applyFont="1" applyFill="1" applyBorder="1"/>
    <xf numFmtId="3" fontId="3" fillId="0" borderId="5" xfId="0" applyNumberFormat="1" applyFont="1" applyFill="1" applyBorder="1"/>
    <xf numFmtId="3" fontId="3" fillId="0" borderId="5" xfId="0" applyNumberFormat="1" applyFont="1" applyFill="1" applyBorder="1" applyAlignment="1">
      <alignment horizontal="right"/>
    </xf>
    <xf numFmtId="3" fontId="9" fillId="0" borderId="1" xfId="0" applyNumberFormat="1" applyFont="1" applyFill="1" applyBorder="1"/>
    <xf numFmtId="3" fontId="9" fillId="0" borderId="4" xfId="0" applyNumberFormat="1" applyFont="1" applyFill="1" applyBorder="1" applyAlignment="1">
      <alignment horizontal="right"/>
    </xf>
    <xf numFmtId="3" fontId="9" fillId="0" borderId="4" xfId="0" applyNumberFormat="1" applyFont="1" applyFill="1" applyBorder="1"/>
    <xf numFmtId="0" fontId="3" fillId="0" borderId="2" xfId="0" applyFont="1" applyFill="1" applyBorder="1"/>
    <xf numFmtId="0" fontId="9" fillId="0" borderId="2" xfId="0" applyFont="1" applyFill="1" applyBorder="1"/>
    <xf numFmtId="0" fontId="3" fillId="0" borderId="2" xfId="0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right" wrapText="1"/>
    </xf>
    <xf numFmtId="0" fontId="3" fillId="0" borderId="0" xfId="0" applyFont="1" applyFill="1"/>
    <xf numFmtId="0" fontId="3" fillId="0" borderId="3" xfId="0" applyFont="1" applyFill="1" applyBorder="1" applyAlignment="1">
      <alignment horizontal="left"/>
    </xf>
    <xf numFmtId="3" fontId="8" fillId="0" borderId="4" xfId="0" applyNumberFormat="1" applyFont="1" applyFill="1" applyBorder="1" applyAlignment="1"/>
    <xf numFmtId="0" fontId="0" fillId="0" borderId="0" xfId="0" applyFill="1"/>
    <xf numFmtId="3" fontId="15" fillId="0" borderId="1" xfId="0" applyNumberFormat="1" applyFont="1" applyFill="1" applyBorder="1" applyAlignment="1">
      <alignment horizontal="right" wrapText="1"/>
    </xf>
    <xf numFmtId="3" fontId="15" fillId="0" borderId="0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 wrapText="1"/>
    </xf>
    <xf numFmtId="0" fontId="8" fillId="0" borderId="8" xfId="0" applyFont="1" applyFill="1" applyBorder="1" applyAlignment="1">
      <alignment horizontal="right" wrapText="1"/>
    </xf>
    <xf numFmtId="0" fontId="16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6" fillId="0" borderId="0" xfId="0" applyFont="1" applyAlignment="1">
      <alignment vertical="center"/>
    </xf>
    <xf numFmtId="0" fontId="25" fillId="0" borderId="0" xfId="2" applyFont="1" applyAlignment="1" applyProtection="1"/>
    <xf numFmtId="3" fontId="3" fillId="0" borderId="0" xfId="0" applyNumberFormat="1" applyFont="1" applyFill="1" applyBorder="1" applyAlignment="1">
      <alignment horizontal="right" wrapText="1"/>
    </xf>
    <xf numFmtId="3" fontId="3" fillId="0" borderId="0" xfId="0" applyNumberFormat="1" applyFont="1" applyFill="1"/>
    <xf numFmtId="3" fontId="3" fillId="0" borderId="0" xfId="0" applyNumberFormat="1" applyFont="1" applyFill="1" applyBorder="1" applyAlignme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0" fillId="0" borderId="2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/>
    </xf>
    <xf numFmtId="0" fontId="8" fillId="0" borderId="7" xfId="0" applyFont="1" applyFill="1" applyBorder="1"/>
    <xf numFmtId="166" fontId="8" fillId="0" borderId="0" xfId="6" applyNumberFormat="1" applyFont="1"/>
    <xf numFmtId="0" fontId="6" fillId="0" borderId="0" xfId="0" applyFont="1" applyFill="1" applyAlignment="1">
      <alignment horizontal="left"/>
    </xf>
    <xf numFmtId="0" fontId="7" fillId="0" borderId="0" xfId="0" applyFont="1" applyFill="1" applyAlignment="1"/>
    <xf numFmtId="0" fontId="10" fillId="0" borderId="0" xfId="0" applyFont="1" applyFill="1" applyAlignment="1">
      <alignment horizontal="left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 applyBorder="1" applyAlignment="1"/>
    <xf numFmtId="0" fontId="6" fillId="0" borderId="0" xfId="0" applyFont="1" applyFill="1" applyBorder="1"/>
    <xf numFmtId="0" fontId="8" fillId="0" borderId="3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8" fillId="0" borderId="5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10" fillId="0" borderId="0" xfId="0" applyFont="1" applyFill="1"/>
    <xf numFmtId="3" fontId="3" fillId="0" borderId="0" xfId="0" applyNumberFormat="1" applyFont="1" applyFill="1" applyBorder="1"/>
    <xf numFmtId="0" fontId="10" fillId="0" borderId="0" xfId="0" applyFont="1" applyFill="1" applyBorder="1" applyAlignment="1"/>
    <xf numFmtId="0" fontId="9" fillId="0" borderId="4" xfId="0" applyFont="1" applyFill="1" applyBorder="1" applyAlignment="1">
      <alignment horizontal="left"/>
    </xf>
    <xf numFmtId="3" fontId="9" fillId="0" borderId="0" xfId="0" applyNumberFormat="1" applyFont="1" applyFill="1" applyAlignment="1">
      <alignment horizontal="right"/>
    </xf>
    <xf numFmtId="0" fontId="3" fillId="0" borderId="1" xfId="0" applyFont="1" applyFill="1" applyBorder="1" applyAlignment="1"/>
    <xf numFmtId="0" fontId="9" fillId="0" borderId="0" xfId="0" applyFont="1" applyFill="1" applyAlignment="1">
      <alignment horizontal="left"/>
    </xf>
    <xf numFmtId="0" fontId="16" fillId="0" borderId="0" xfId="0" applyFont="1" applyFill="1"/>
    <xf numFmtId="0" fontId="8" fillId="0" borderId="2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/>
    </xf>
    <xf numFmtId="3" fontId="15" fillId="0" borderId="0" xfId="0" applyNumberFormat="1" applyFont="1" applyFill="1" applyAlignment="1">
      <alignment horizontal="right"/>
    </xf>
    <xf numFmtId="3" fontId="9" fillId="0" borderId="2" xfId="0" applyNumberFormat="1" applyFont="1" applyFill="1" applyBorder="1" applyAlignment="1">
      <alignment horizontal="right"/>
    </xf>
    <xf numFmtId="0" fontId="9" fillId="0" borderId="0" xfId="0" applyFont="1" applyFill="1" applyAlignment="1">
      <alignment vertical="center"/>
    </xf>
    <xf numFmtId="166" fontId="8" fillId="0" borderId="0" xfId="6" applyNumberFormat="1" applyFont="1" applyFill="1"/>
    <xf numFmtId="0" fontId="8" fillId="0" borderId="8" xfId="0" applyFont="1" applyFill="1" applyBorder="1" applyAlignment="1">
      <alignment wrapText="1"/>
    </xf>
    <xf numFmtId="0" fontId="8" fillId="0" borderId="8" xfId="0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>
      <alignment wrapText="1"/>
    </xf>
    <xf numFmtId="3" fontId="8" fillId="0" borderId="0" xfId="0" applyNumberFormat="1" applyFont="1" applyFill="1" applyBorder="1" applyAlignment="1">
      <alignment horizontal="right" wrapText="1"/>
    </xf>
    <xf numFmtId="3" fontId="8" fillId="0" borderId="0" xfId="0" applyNumberFormat="1" applyFont="1" applyFill="1" applyAlignment="1">
      <alignment horizontal="right" wrapText="1"/>
    </xf>
    <xf numFmtId="3" fontId="8" fillId="0" borderId="0" xfId="0" applyNumberFormat="1" applyFont="1" applyFill="1" applyAlignment="1">
      <alignment wrapText="1"/>
    </xf>
    <xf numFmtId="3" fontId="15" fillId="0" borderId="5" xfId="0" applyNumberFormat="1" applyFont="1" applyFill="1" applyBorder="1" applyAlignment="1">
      <alignment horizontal="right" vertical="top"/>
    </xf>
    <xf numFmtId="0" fontId="8" fillId="0" borderId="6" xfId="0" applyFont="1" applyFill="1" applyBorder="1" applyAlignment="1">
      <alignment horizontal="left"/>
    </xf>
    <xf numFmtId="3" fontId="15" fillId="0" borderId="6" xfId="0" applyNumberFormat="1" applyFont="1" applyFill="1" applyBorder="1" applyAlignment="1">
      <alignment horizontal="right" vertical="top"/>
    </xf>
    <xf numFmtId="3" fontId="8" fillId="0" borderId="6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 vertical="top"/>
    </xf>
    <xf numFmtId="3" fontId="11" fillId="0" borderId="4" xfId="0" applyNumberFormat="1" applyFont="1" applyFill="1" applyBorder="1" applyAlignment="1">
      <alignment horizontal="right" vertical="center"/>
    </xf>
    <xf numFmtId="3" fontId="15" fillId="0" borderId="4" xfId="0" applyNumberFormat="1" applyFont="1" applyFill="1" applyBorder="1" applyAlignment="1">
      <alignment horizontal="right" vertical="top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8" fillId="0" borderId="4" xfId="0" applyFont="1" applyFill="1" applyBorder="1"/>
    <xf numFmtId="0" fontId="1" fillId="0" borderId="0" xfId="0" applyFont="1" applyFill="1"/>
    <xf numFmtId="0" fontId="8" fillId="0" borderId="8" xfId="0" applyFont="1" applyFill="1" applyBorder="1" applyAlignment="1">
      <alignment horizontal="left"/>
    </xf>
    <xf numFmtId="3" fontId="8" fillId="0" borderId="2" xfId="0" applyNumberFormat="1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/>
    <xf numFmtId="0" fontId="13" fillId="0" borderId="0" xfId="0" applyFont="1" applyFill="1"/>
    <xf numFmtId="0" fontId="8" fillId="0" borderId="5" xfId="0" quotePrefix="1" applyFont="1" applyFill="1" applyBorder="1" applyAlignment="1">
      <alignment horizontal="left"/>
    </xf>
    <xf numFmtId="0" fontId="3" fillId="0" borderId="7" xfId="0" applyFont="1" applyFill="1" applyBorder="1"/>
    <xf numFmtId="0" fontId="9" fillId="0" borderId="4" xfId="0" applyFont="1" applyFill="1" applyBorder="1"/>
    <xf numFmtId="0" fontId="3" fillId="0" borderId="5" xfId="0" applyFont="1" applyFill="1" applyBorder="1" applyAlignment="1">
      <alignment horizontal="left"/>
    </xf>
    <xf numFmtId="3" fontId="3" fillId="0" borderId="7" xfId="0" applyNumberFormat="1" applyFont="1" applyFill="1" applyBorder="1" applyAlignment="1">
      <alignment horizontal="right"/>
    </xf>
    <xf numFmtId="0" fontId="9" fillId="0" borderId="2" xfId="0" applyFont="1" applyFill="1" applyBorder="1" applyAlignment="1">
      <alignment horizontal="left"/>
    </xf>
    <xf numFmtId="0" fontId="9" fillId="0" borderId="0" xfId="0" applyFont="1" applyFill="1" applyAlignment="1"/>
    <xf numFmtId="3" fontId="23" fillId="0" borderId="0" xfId="0" applyNumberFormat="1" applyFont="1" applyFill="1"/>
    <xf numFmtId="0" fontId="3" fillId="0" borderId="7" xfId="0" applyFont="1" applyFill="1" applyBorder="1" applyAlignment="1">
      <alignment horizontal="left"/>
    </xf>
    <xf numFmtId="0" fontId="13" fillId="0" borderId="0" xfId="0" applyFont="1" applyFill="1" applyAlignment="1"/>
    <xf numFmtId="0" fontId="3" fillId="0" borderId="1" xfId="0" quotePrefix="1" applyFont="1" applyFill="1" applyBorder="1" applyAlignment="1">
      <alignment horizontal="left"/>
    </xf>
    <xf numFmtId="3" fontId="9" fillId="0" borderId="4" xfId="0" applyNumberFormat="1" applyFont="1" applyFill="1" applyBorder="1" applyAlignment="1"/>
    <xf numFmtId="3" fontId="9" fillId="0" borderId="0" xfId="0" applyNumberFormat="1" applyFont="1" applyFill="1" applyBorder="1" applyAlignment="1"/>
    <xf numFmtId="0" fontId="3" fillId="0" borderId="3" xfId="0" applyFont="1" applyFill="1" applyBorder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/>
    </xf>
    <xf numFmtId="3" fontId="15" fillId="0" borderId="1" xfId="0" applyNumberFormat="1" applyFont="1" applyFill="1" applyBorder="1" applyAlignment="1">
      <alignment horizontal="right"/>
    </xf>
    <xf numFmtId="3" fontId="11" fillId="0" borderId="2" xfId="0" applyNumberFormat="1" applyFont="1" applyFill="1" applyBorder="1" applyAlignment="1">
      <alignment horizontal="right"/>
    </xf>
    <xf numFmtId="10" fontId="8" fillId="0" borderId="0" xfId="6" applyNumberFormat="1" applyFont="1" applyFill="1"/>
    <xf numFmtId="0" fontId="10" fillId="0" borderId="0" xfId="0" applyFont="1" applyFill="1" applyBorder="1" applyAlignment="1">
      <alignment horizontal="left"/>
    </xf>
    <xf numFmtId="1" fontId="8" fillId="0" borderId="0" xfId="0" applyNumberFormat="1" applyFont="1" applyFill="1"/>
    <xf numFmtId="1" fontId="8" fillId="0" borderId="0" xfId="0" applyNumberFormat="1" applyFont="1" applyFill="1" applyBorder="1"/>
    <xf numFmtId="0" fontId="9" fillId="0" borderId="2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3" xfId="0" applyFont="1" applyFill="1" applyBorder="1" applyAlignment="1">
      <alignment wrapText="1"/>
    </xf>
    <xf numFmtId="0" fontId="3" fillId="0" borderId="2" xfId="0" applyFont="1" applyFill="1" applyBorder="1" applyAlignment="1">
      <alignment horizontal="right" vertical="top" wrapText="1"/>
    </xf>
    <xf numFmtId="0" fontId="3" fillId="0" borderId="5" xfId="0" quotePrefix="1" applyFont="1" applyFill="1" applyBorder="1" applyAlignment="1">
      <alignment horizontal="left"/>
    </xf>
    <xf numFmtId="1" fontId="3" fillId="0" borderId="0" xfId="0" applyNumberFormat="1" applyFont="1" applyFill="1" applyBorder="1"/>
    <xf numFmtId="3" fontId="3" fillId="0" borderId="2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1" fontId="3" fillId="0" borderId="0" xfId="0" applyNumberFormat="1" applyFont="1" applyFill="1" applyAlignment="1">
      <alignment horizontal="right"/>
    </xf>
    <xf numFmtId="3" fontId="3" fillId="0" borderId="6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3" fontId="3" fillId="0" borderId="0" xfId="0" applyNumberFormat="1" applyFont="1" applyFill="1" applyAlignment="1">
      <alignment horizontal="right" wrapText="1"/>
    </xf>
    <xf numFmtId="3" fontId="3" fillId="0" borderId="0" xfId="0" applyNumberFormat="1" applyFont="1" applyFill="1" applyBorder="1" applyAlignment="1">
      <alignment vertical="center"/>
    </xf>
    <xf numFmtId="3" fontId="0" fillId="0" borderId="0" xfId="0" applyNumberFormat="1" applyFill="1"/>
    <xf numFmtId="0" fontId="3" fillId="0" borderId="8" xfId="0" applyFont="1" applyFill="1" applyBorder="1" applyAlignment="1">
      <alignment horizontal="right"/>
    </xf>
    <xf numFmtId="0" fontId="0" fillId="0" borderId="0" xfId="0" applyFill="1" applyBorder="1"/>
    <xf numFmtId="3" fontId="0" fillId="0" borderId="0" xfId="0" applyNumberFormat="1" applyFill="1" applyBorder="1"/>
    <xf numFmtId="3" fontId="15" fillId="0" borderId="0" xfId="0" applyNumberFormat="1" applyFont="1" applyFill="1" applyAlignment="1">
      <alignment horizontal="right" wrapText="1"/>
    </xf>
    <xf numFmtId="0" fontId="1" fillId="0" borderId="0" xfId="0" applyFont="1" applyFill="1" applyBorder="1"/>
    <xf numFmtId="1" fontId="0" fillId="0" borderId="0" xfId="0" applyNumberFormat="1" applyFill="1"/>
    <xf numFmtId="1" fontId="9" fillId="0" borderId="0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3" fontId="8" fillId="0" borderId="5" xfId="5" applyNumberFormat="1" applyFont="1" applyFill="1" applyBorder="1"/>
    <xf numFmtId="3" fontId="8" fillId="0" borderId="1" xfId="5" applyNumberFormat="1" applyFont="1" applyFill="1" applyBorder="1"/>
    <xf numFmtId="3" fontId="8" fillId="0" borderId="1" xfId="5" applyNumberFormat="1" applyFont="1" applyFill="1" applyBorder="1" applyAlignment="1">
      <alignment wrapText="1"/>
    </xf>
    <xf numFmtId="0" fontId="16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5" xfId="0" applyFont="1" applyFill="1" applyBorder="1"/>
    <xf numFmtId="3" fontId="3" fillId="0" borderId="5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right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17" fillId="0" borderId="1" xfId="0" applyFont="1" applyFill="1" applyBorder="1"/>
    <xf numFmtId="3" fontId="3" fillId="0" borderId="1" xfId="0" applyNumberFormat="1" applyFont="1" applyFill="1" applyBorder="1" applyAlignment="1">
      <alignment horizontal="left" wrapText="1"/>
    </xf>
    <xf numFmtId="3" fontId="17" fillId="0" borderId="0" xfId="0" applyNumberFormat="1" applyFont="1" applyFill="1" applyBorder="1" applyAlignment="1">
      <alignment horizontal="right" wrapText="1"/>
    </xf>
    <xf numFmtId="3" fontId="15" fillId="0" borderId="1" xfId="0" applyNumberFormat="1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left" wrapText="1"/>
    </xf>
    <xf numFmtId="3" fontId="15" fillId="0" borderId="7" xfId="0" applyNumberFormat="1" applyFont="1" applyFill="1" applyBorder="1" applyAlignment="1">
      <alignment horizontal="left" wrapText="1"/>
    </xf>
    <xf numFmtId="3" fontId="15" fillId="0" borderId="7" xfId="0" applyNumberFormat="1" applyFont="1" applyFill="1" applyBorder="1" applyAlignment="1">
      <alignment horizontal="right" wrapText="1"/>
    </xf>
    <xf numFmtId="0" fontId="17" fillId="0" borderId="4" xfId="0" applyFont="1" applyFill="1" applyBorder="1"/>
    <xf numFmtId="3" fontId="3" fillId="0" borderId="4" xfId="0" applyNumberFormat="1" applyFont="1" applyFill="1" applyBorder="1" applyAlignment="1">
      <alignment horizontal="left" wrapText="1"/>
    </xf>
    <xf numFmtId="3" fontId="3" fillId="0" borderId="4" xfId="0" applyNumberFormat="1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right" wrapText="1"/>
    </xf>
    <xf numFmtId="168" fontId="8" fillId="0" borderId="0" xfId="0" applyNumberFormat="1" applyFont="1" applyFill="1"/>
    <xf numFmtId="168" fontId="3" fillId="0" borderId="0" xfId="0" applyNumberFormat="1" applyFont="1" applyFill="1"/>
    <xf numFmtId="3" fontId="15" fillId="0" borderId="5" xfId="0" applyNumberFormat="1" applyFont="1" applyFill="1" applyBorder="1" applyAlignment="1">
      <alignment horizontal="right"/>
    </xf>
    <xf numFmtId="0" fontId="9" fillId="0" borderId="1" xfId="0" applyFont="1" applyFill="1" applyBorder="1"/>
    <xf numFmtId="3" fontId="11" fillId="0" borderId="4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right"/>
    </xf>
    <xf numFmtId="0" fontId="3" fillId="0" borderId="8" xfId="0" applyFont="1" applyFill="1" applyBorder="1" applyAlignment="1">
      <alignment wrapText="1"/>
    </xf>
    <xf numFmtId="0" fontId="3" fillId="0" borderId="4" xfId="0" applyFont="1" applyFill="1" applyBorder="1"/>
    <xf numFmtId="168" fontId="8" fillId="0" borderId="0" xfId="8" applyNumberFormat="1" applyFont="1" applyFill="1" applyAlignment="1">
      <alignment horizontal="left"/>
    </xf>
    <xf numFmtId="168" fontId="8" fillId="0" borderId="0" xfId="8" applyNumberFormat="1" applyFont="1" applyFill="1"/>
    <xf numFmtId="1" fontId="15" fillId="0" borderId="0" xfId="0" applyNumberFormat="1" applyFont="1" applyFill="1" applyBorder="1" applyAlignment="1">
      <alignment horizontal="right"/>
    </xf>
    <xf numFmtId="0" fontId="17" fillId="0" borderId="0" xfId="0" applyFont="1" applyFill="1" applyBorder="1"/>
    <xf numFmtId="1" fontId="15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right" wrapText="1"/>
    </xf>
    <xf numFmtId="3" fontId="15" fillId="0" borderId="7" xfId="0" applyNumberFormat="1" applyFont="1" applyFill="1" applyBorder="1" applyAlignment="1">
      <alignment horizontal="center" wrapText="1"/>
    </xf>
    <xf numFmtId="3" fontId="3" fillId="0" borderId="4" xfId="0" applyNumberFormat="1" applyFont="1" applyFill="1" applyBorder="1" applyAlignment="1">
      <alignment horizontal="center" wrapText="1"/>
    </xf>
    <xf numFmtId="3" fontId="15" fillId="0" borderId="0" xfId="0" applyNumberFormat="1" applyFont="1" applyFill="1" applyAlignment="1">
      <alignment horizontal="center" wrapText="1"/>
    </xf>
    <xf numFmtId="3" fontId="15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Alignment="1">
      <alignment horizontal="center"/>
    </xf>
    <xf numFmtId="3" fontId="15" fillId="0" borderId="0" xfId="0" applyNumberFormat="1" applyFont="1" applyFill="1" applyBorder="1" applyAlignment="1">
      <alignment horizontal="right" vertical="top"/>
    </xf>
    <xf numFmtId="164" fontId="15" fillId="0" borderId="0" xfId="0" applyNumberFormat="1" applyFont="1" applyFill="1" applyBorder="1" applyAlignment="1">
      <alignment horizontal="right" vertical="top"/>
    </xf>
    <xf numFmtId="3" fontId="11" fillId="0" borderId="0" xfId="0" applyNumberFormat="1" applyFont="1" applyFill="1" applyBorder="1" applyAlignment="1">
      <alignment horizontal="right"/>
    </xf>
    <xf numFmtId="164" fontId="15" fillId="0" borderId="0" xfId="0" applyNumberFormat="1" applyFont="1" applyFill="1" applyBorder="1" applyAlignment="1">
      <alignment horizontal="right"/>
    </xf>
    <xf numFmtId="3" fontId="15" fillId="0" borderId="7" xfId="0" applyNumberFormat="1" applyFont="1" applyFill="1" applyBorder="1" applyAlignment="1">
      <alignment horizontal="right"/>
    </xf>
    <xf numFmtId="3" fontId="11" fillId="0" borderId="0" xfId="0" applyNumberFormat="1" applyFont="1" applyFill="1" applyAlignment="1">
      <alignment horizontal="right"/>
    </xf>
    <xf numFmtId="9" fontId="8" fillId="0" borderId="0" xfId="6" applyFont="1" applyFill="1"/>
    <xf numFmtId="0" fontId="15" fillId="0" borderId="0" xfId="0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vertical="center"/>
    </xf>
    <xf numFmtId="166" fontId="9" fillId="0" borderId="0" xfId="6" applyNumberFormat="1" applyFont="1" applyFill="1"/>
    <xf numFmtId="3" fontId="15" fillId="0" borderId="0" xfId="0" applyNumberFormat="1" applyFont="1" applyFill="1" applyBorder="1" applyAlignment="1"/>
    <xf numFmtId="1" fontId="9" fillId="0" borderId="0" xfId="0" applyNumberFormat="1" applyFont="1" applyFill="1" applyBorder="1" applyAlignment="1"/>
    <xf numFmtId="165" fontId="10" fillId="0" borderId="0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 wrapText="1"/>
    </xf>
    <xf numFmtId="3" fontId="9" fillId="0" borderId="0" xfId="0" applyNumberFormat="1" applyFont="1" applyFill="1" applyAlignment="1">
      <alignment horizontal="center"/>
    </xf>
    <xf numFmtId="3" fontId="8" fillId="0" borderId="1" xfId="8" applyNumberFormat="1" applyFont="1" applyFill="1" applyBorder="1"/>
    <xf numFmtId="0" fontId="3" fillId="0" borderId="3" xfId="0" applyFont="1" applyFill="1" applyBorder="1"/>
    <xf numFmtId="0" fontId="25" fillId="0" borderId="0" xfId="2" applyFont="1" applyFill="1" applyAlignment="1" applyProtection="1"/>
    <xf numFmtId="3" fontId="9" fillId="0" borderId="4" xfId="8" applyNumberFormat="1" applyFont="1" applyFill="1" applyBorder="1"/>
    <xf numFmtId="3" fontId="3" fillId="0" borderId="1" xfId="8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Alignment="1">
      <alignment horizontal="right"/>
    </xf>
    <xf numFmtId="1" fontId="8" fillId="0" borderId="0" xfId="0" applyNumberFormat="1" applyFont="1" applyFill="1" applyBorder="1" applyAlignment="1">
      <alignment horizontal="right"/>
    </xf>
    <xf numFmtId="10" fontId="0" fillId="0" borderId="0" xfId="6" applyNumberFormat="1" applyFont="1" applyFill="1"/>
    <xf numFmtId="166" fontId="3" fillId="0" borderId="0" xfId="6" applyNumberFormat="1" applyFont="1" applyFill="1" applyBorder="1"/>
    <xf numFmtId="166" fontId="9" fillId="0" borderId="0" xfId="6" applyNumberFormat="1" applyFont="1" applyFill="1" applyBorder="1" applyAlignment="1">
      <alignment vertical="center"/>
    </xf>
    <xf numFmtId="168" fontId="0" fillId="0" borderId="0" xfId="8" applyNumberFormat="1" applyFont="1"/>
    <xf numFmtId="1" fontId="0" fillId="0" borderId="0" xfId="0" applyNumberFormat="1"/>
    <xf numFmtId="3" fontId="15" fillId="0" borderId="6" xfId="0" applyNumberFormat="1" applyFont="1" applyFill="1" applyBorder="1" applyAlignment="1">
      <alignment horizontal="right"/>
    </xf>
    <xf numFmtId="3" fontId="15" fillId="0" borderId="4" xfId="0" applyNumberFormat="1" applyFont="1" applyFill="1" applyBorder="1" applyAlignment="1">
      <alignment horizontal="right"/>
    </xf>
    <xf numFmtId="3" fontId="15" fillId="0" borderId="2" xfId="0" applyNumberFormat="1" applyFont="1" applyFill="1" applyBorder="1" applyAlignment="1">
      <alignment horizontal="right" wrapText="1"/>
    </xf>
    <xf numFmtId="0" fontId="19" fillId="3" borderId="0" xfId="0" applyFont="1" applyFill="1" applyAlignment="1">
      <alignment vertical="center"/>
    </xf>
    <xf numFmtId="0" fontId="0" fillId="0" borderId="0" xfId="0" applyAlignment="1"/>
    <xf numFmtId="0" fontId="8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0">
    <cellStyle name="Följde hyperlänken" xfId="1"/>
    <cellStyle name="Hyperlänk" xfId="2" builtinId="8"/>
    <cellStyle name="Normal" xfId="0" builtinId="0"/>
    <cellStyle name="Normal 2" xfId="3"/>
    <cellStyle name="Normal 3" xfId="4"/>
    <cellStyle name="Normal_Blad1" xfId="5"/>
    <cellStyle name="Procent" xfId="6" builtinId="5"/>
    <cellStyle name="Total intermediaire" xfId="7"/>
    <cellStyle name="Tusental" xfId="8" builtinId="3"/>
    <cellStyle name="Tusental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3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409575</xdr:colOff>
      <xdr:row>9</xdr:row>
      <xdr:rowOff>95250</xdr:rowOff>
    </xdr:from>
    <xdr:to>
      <xdr:col>11</xdr:col>
      <xdr:colOff>85725</xdr:colOff>
      <xdr:row>10</xdr:row>
      <xdr:rowOff>238125</xdr:rowOff>
    </xdr:to>
    <xdr:pic>
      <xdr:nvPicPr>
        <xdr:cNvPr id="104921" name="Bildobjekt 3" descr="PC_SOS_logga_svv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1800225"/>
          <a:ext cx="21145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409575</xdr:colOff>
      <xdr:row>9</xdr:row>
      <xdr:rowOff>95250</xdr:rowOff>
    </xdr:from>
    <xdr:to>
      <xdr:col>11</xdr:col>
      <xdr:colOff>85725</xdr:colOff>
      <xdr:row>10</xdr:row>
      <xdr:rowOff>238125</xdr:rowOff>
    </xdr:to>
    <xdr:pic>
      <xdr:nvPicPr>
        <xdr:cNvPr id="104922" name="Bildobjekt 3" descr="PC_SOS_logga_svv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1800225"/>
          <a:ext cx="21145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161925</xdr:rowOff>
    </xdr:from>
    <xdr:to>
      <xdr:col>3</xdr:col>
      <xdr:colOff>361950</xdr:colOff>
      <xdr:row>10</xdr:row>
      <xdr:rowOff>180975</xdr:rowOff>
    </xdr:to>
    <xdr:pic>
      <xdr:nvPicPr>
        <xdr:cNvPr id="104923" name="Bildobjekt 1" descr="Trafikanalys_RGB1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33425"/>
          <a:ext cx="18288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33</xdr:row>
          <xdr:rowOff>0</xdr:rowOff>
        </xdr:from>
        <xdr:to>
          <xdr:col>0</xdr:col>
          <xdr:colOff>9525</xdr:colOff>
          <xdr:row>33</xdr:row>
          <xdr:rowOff>0</xdr:rowOff>
        </xdr:to>
        <xdr:sp macro="" textlink="">
          <xdr:nvSpPr>
            <xdr:cNvPr id="57345" name="Bild 2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32</xdr:row>
          <xdr:rowOff>38100</xdr:rowOff>
        </xdr:from>
        <xdr:to>
          <xdr:col>1</xdr:col>
          <xdr:colOff>361950</xdr:colOff>
          <xdr:row>33</xdr:row>
          <xdr:rowOff>114300</xdr:rowOff>
        </xdr:to>
        <xdr:sp macro="" textlink="">
          <xdr:nvSpPr>
            <xdr:cNvPr id="57346" name="Bild 1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32</xdr:row>
          <xdr:rowOff>47625</xdr:rowOff>
        </xdr:from>
        <xdr:to>
          <xdr:col>1</xdr:col>
          <xdr:colOff>304800</xdr:colOff>
          <xdr:row>33</xdr:row>
          <xdr:rowOff>123825</xdr:rowOff>
        </xdr:to>
        <xdr:sp macro="" textlink="">
          <xdr:nvSpPr>
            <xdr:cNvPr id="57347" name="Object 3" hidden="1">
              <a:extLst>
                <a:ext uri="{63B3BB69-23CF-44E3-9099-C40C66FF867C}">
                  <a14:compatExt spid="_x0000_s57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50</xdr:row>
          <xdr:rowOff>104775</xdr:rowOff>
        </xdr:from>
        <xdr:to>
          <xdr:col>1</xdr:col>
          <xdr:colOff>333375</xdr:colOff>
          <xdr:row>52</xdr:row>
          <xdr:rowOff>19050</xdr:rowOff>
        </xdr:to>
        <xdr:sp macro="" textlink="">
          <xdr:nvSpPr>
            <xdr:cNvPr id="57353" name="Object 9" hidden="1">
              <a:extLst>
                <a:ext uri="{63B3BB69-23CF-44E3-9099-C40C66FF867C}">
                  <a14:compatExt spid="_x0000_s57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63</xdr:row>
          <xdr:rowOff>76200</xdr:rowOff>
        </xdr:from>
        <xdr:to>
          <xdr:col>1</xdr:col>
          <xdr:colOff>314325</xdr:colOff>
          <xdr:row>64</xdr:row>
          <xdr:rowOff>152400</xdr:rowOff>
        </xdr:to>
        <xdr:sp macro="" textlink="">
          <xdr:nvSpPr>
            <xdr:cNvPr id="57354" name="Bild 3" hidden="1">
              <a:extLst>
                <a:ext uri="{63B3BB69-23CF-44E3-9099-C40C66FF867C}">
                  <a14:compatExt spid="_x0000_s57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114300</xdr:rowOff>
        </xdr:from>
        <xdr:to>
          <xdr:col>1</xdr:col>
          <xdr:colOff>533400</xdr:colOff>
          <xdr:row>21</xdr:row>
          <xdr:rowOff>28575</xdr:rowOff>
        </xdr:to>
        <xdr:sp macro="" textlink="">
          <xdr:nvSpPr>
            <xdr:cNvPr id="96257" name="Object 1" hidden="1">
              <a:extLst>
                <a:ext uri="{63B3BB69-23CF-44E3-9099-C40C66FF867C}">
                  <a14:compatExt spid="_x0000_s96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31</xdr:row>
          <xdr:rowOff>47625</xdr:rowOff>
        </xdr:from>
        <xdr:to>
          <xdr:col>1</xdr:col>
          <xdr:colOff>9525</xdr:colOff>
          <xdr:row>32</xdr:row>
          <xdr:rowOff>123825</xdr:rowOff>
        </xdr:to>
        <xdr:sp macro="" textlink="">
          <xdr:nvSpPr>
            <xdr:cNvPr id="43009" name="Bild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24</xdr:row>
      <xdr:rowOff>66675</xdr:rowOff>
    </xdr:from>
    <xdr:to>
      <xdr:col>1</xdr:col>
      <xdr:colOff>133350</xdr:colOff>
      <xdr:row>25</xdr:row>
      <xdr:rowOff>142875</xdr:rowOff>
    </xdr:to>
    <xdr:pic>
      <xdr:nvPicPr>
        <xdr:cNvPr id="10360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52875"/>
          <a:ext cx="1143000" cy="238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42</xdr:row>
          <xdr:rowOff>57150</xdr:rowOff>
        </xdr:from>
        <xdr:to>
          <xdr:col>1</xdr:col>
          <xdr:colOff>142875</xdr:colOff>
          <xdr:row>43</xdr:row>
          <xdr:rowOff>133350</xdr:rowOff>
        </xdr:to>
        <xdr:sp macro="" textlink="">
          <xdr:nvSpPr>
            <xdr:cNvPr id="7171" name="Bild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31</xdr:row>
          <xdr:rowOff>66675</xdr:rowOff>
        </xdr:from>
        <xdr:to>
          <xdr:col>1</xdr:col>
          <xdr:colOff>381000</xdr:colOff>
          <xdr:row>32</xdr:row>
          <xdr:rowOff>142875</xdr:rowOff>
        </xdr:to>
        <xdr:sp macro="" textlink="">
          <xdr:nvSpPr>
            <xdr:cNvPr id="56322" name="Object 2" hidden="1">
              <a:extLst>
                <a:ext uri="{63B3BB69-23CF-44E3-9099-C40C66FF867C}">
                  <a14:compatExt spid="_x0000_s56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62</xdr:row>
          <xdr:rowOff>0</xdr:rowOff>
        </xdr:from>
        <xdr:to>
          <xdr:col>1</xdr:col>
          <xdr:colOff>333375</xdr:colOff>
          <xdr:row>63</xdr:row>
          <xdr:rowOff>76200</xdr:rowOff>
        </xdr:to>
        <xdr:sp macro="" textlink="">
          <xdr:nvSpPr>
            <xdr:cNvPr id="56333" name="Object 13" hidden="1">
              <a:extLst>
                <a:ext uri="{63B3BB69-23CF-44E3-9099-C40C66FF867C}">
                  <a14:compatExt spid="_x0000_s56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66675</xdr:rowOff>
        </xdr:from>
        <xdr:to>
          <xdr:col>1</xdr:col>
          <xdr:colOff>219075</xdr:colOff>
          <xdr:row>20</xdr:row>
          <xdr:rowOff>142875</xdr:rowOff>
        </xdr:to>
        <xdr:sp macro="" textlink="">
          <xdr:nvSpPr>
            <xdr:cNvPr id="9222" name="Object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31</xdr:row>
          <xdr:rowOff>114300</xdr:rowOff>
        </xdr:from>
        <xdr:to>
          <xdr:col>1</xdr:col>
          <xdr:colOff>419100</xdr:colOff>
          <xdr:row>33</xdr:row>
          <xdr:rowOff>28575</xdr:rowOff>
        </xdr:to>
        <xdr:sp macro="" textlink="">
          <xdr:nvSpPr>
            <xdr:cNvPr id="16385" name="Bild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58</xdr:row>
          <xdr:rowOff>47625</xdr:rowOff>
        </xdr:from>
        <xdr:to>
          <xdr:col>1</xdr:col>
          <xdr:colOff>200025</xdr:colOff>
          <xdr:row>59</xdr:row>
          <xdr:rowOff>123825</xdr:rowOff>
        </xdr:to>
        <xdr:sp macro="" textlink="">
          <xdr:nvSpPr>
            <xdr:cNvPr id="17411" name="Object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</xdr:row>
          <xdr:rowOff>47625</xdr:rowOff>
        </xdr:from>
        <xdr:to>
          <xdr:col>1</xdr:col>
          <xdr:colOff>200025</xdr:colOff>
          <xdr:row>26</xdr:row>
          <xdr:rowOff>123825</xdr:rowOff>
        </xdr:to>
        <xdr:sp macro="" textlink="">
          <xdr:nvSpPr>
            <xdr:cNvPr id="17414" name="Object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47625</xdr:rowOff>
        </xdr:from>
        <xdr:to>
          <xdr:col>0</xdr:col>
          <xdr:colOff>1171575</xdr:colOff>
          <xdr:row>19</xdr:row>
          <xdr:rowOff>123825</xdr:rowOff>
        </xdr:to>
        <xdr:sp macro="" textlink="">
          <xdr:nvSpPr>
            <xdr:cNvPr id="95234" name="Bild 1" hidden="1">
              <a:extLst>
                <a:ext uri="{63B3BB69-23CF-44E3-9099-C40C66FF867C}">
                  <a14:compatExt spid="_x0000_s95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</xdr:row>
          <xdr:rowOff>47625</xdr:rowOff>
        </xdr:from>
        <xdr:to>
          <xdr:col>0</xdr:col>
          <xdr:colOff>1190625</xdr:colOff>
          <xdr:row>40</xdr:row>
          <xdr:rowOff>123825</xdr:rowOff>
        </xdr:to>
        <xdr:sp macro="" textlink="">
          <xdr:nvSpPr>
            <xdr:cNvPr id="95236" name="Object 4" hidden="1">
              <a:extLst>
                <a:ext uri="{63B3BB69-23CF-44E3-9099-C40C66FF867C}">
                  <a14:compatExt spid="_x0000_s95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57150</xdr:rowOff>
        </xdr:from>
        <xdr:to>
          <xdr:col>0</xdr:col>
          <xdr:colOff>1143000</xdr:colOff>
          <xdr:row>30</xdr:row>
          <xdr:rowOff>133350</xdr:rowOff>
        </xdr:to>
        <xdr:sp macro="" textlink="">
          <xdr:nvSpPr>
            <xdr:cNvPr id="23555" name="Bild 1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19</xdr:row>
          <xdr:rowOff>28575</xdr:rowOff>
        </xdr:from>
        <xdr:to>
          <xdr:col>1</xdr:col>
          <xdr:colOff>457200</xdr:colOff>
          <xdr:row>20</xdr:row>
          <xdr:rowOff>104775</xdr:rowOff>
        </xdr:to>
        <xdr:sp macro="" textlink="">
          <xdr:nvSpPr>
            <xdr:cNvPr id="24578" name="Bild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60</xdr:row>
          <xdr:rowOff>95250</xdr:rowOff>
        </xdr:from>
        <xdr:to>
          <xdr:col>1</xdr:col>
          <xdr:colOff>495300</xdr:colOff>
          <xdr:row>62</xdr:row>
          <xdr:rowOff>9525</xdr:rowOff>
        </xdr:to>
        <xdr:sp macro="" textlink="">
          <xdr:nvSpPr>
            <xdr:cNvPr id="24582" name="Object 6" hidden="1">
              <a:extLst>
                <a:ext uri="{63B3BB69-23CF-44E3-9099-C40C66FF867C}">
                  <a14:compatExt spid="_x0000_s24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40</xdr:row>
          <xdr:rowOff>57150</xdr:rowOff>
        </xdr:from>
        <xdr:to>
          <xdr:col>1</xdr:col>
          <xdr:colOff>476250</xdr:colOff>
          <xdr:row>41</xdr:row>
          <xdr:rowOff>133350</xdr:rowOff>
        </xdr:to>
        <xdr:sp macro="" textlink="">
          <xdr:nvSpPr>
            <xdr:cNvPr id="24583" name="Bild 1" hidden="1">
              <a:extLst>
                <a:ext uri="{63B3BB69-23CF-44E3-9099-C40C66FF867C}">
                  <a14:compatExt spid="_x0000_s24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3.bin"/><Relationship Id="rId3" Type="http://schemas.openxmlformats.org/officeDocument/2006/relationships/vmlDrawing" Target="../drawings/vmlDrawing8.vml"/><Relationship Id="rId7" Type="http://schemas.openxmlformats.org/officeDocument/2006/relationships/image" Target="../media/image5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6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3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oleObject" Target="../embeddings/oleObject15.bin"/><Relationship Id="rId5" Type="http://schemas.openxmlformats.org/officeDocument/2006/relationships/image" Target="../media/image6.emf"/><Relationship Id="rId10" Type="http://schemas.openxmlformats.org/officeDocument/2006/relationships/oleObject" Target="../embeddings/oleObject18.bin"/><Relationship Id="rId4" Type="http://schemas.openxmlformats.org/officeDocument/2006/relationships/oleObject" Target="../embeddings/oleObject14.bin"/><Relationship Id="rId9" Type="http://schemas.openxmlformats.org/officeDocument/2006/relationships/oleObject" Target="../embeddings/oleObject1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7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L23"/>
  <sheetViews>
    <sheetView showGridLines="0" tabSelected="1" workbookViewId="0">
      <selection activeCell="C17" sqref="C17"/>
    </sheetView>
  </sheetViews>
  <sheetFormatPr defaultRowHeight="12" x14ac:dyDescent="0.2"/>
  <cols>
    <col min="1" max="1" width="9.140625" style="4"/>
    <col min="2" max="2" width="12.85546875" style="4" customWidth="1"/>
    <col min="3" max="16384" width="9.140625" style="4"/>
  </cols>
  <sheetData>
    <row r="1" spans="1:12" customFormat="1" ht="32.25" customHeight="1" x14ac:dyDescent="0.2">
      <c r="A1" s="276" t="s">
        <v>273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</row>
    <row r="2" spans="1:12" customFormat="1" ht="12.75" x14ac:dyDescent="0.2"/>
    <row r="3" spans="1:12" customFormat="1" ht="12.75" x14ac:dyDescent="0.2"/>
    <row r="4" spans="1:12" customFormat="1" ht="12.75" x14ac:dyDescent="0.2"/>
    <row r="5" spans="1:12" customFormat="1" ht="12.75" x14ac:dyDescent="0.2"/>
    <row r="6" spans="1:12" customFormat="1" ht="12.75" x14ac:dyDescent="0.2"/>
    <row r="7" spans="1:12" customFormat="1" ht="12.75" x14ac:dyDescent="0.2"/>
    <row r="8" spans="1:12" customFormat="1" ht="12.75" x14ac:dyDescent="0.2"/>
    <row r="9" spans="1:12" customFormat="1" ht="12.75" x14ac:dyDescent="0.2"/>
    <row r="10" spans="1:12" customFormat="1" ht="12.75" x14ac:dyDescent="0.2"/>
    <row r="11" spans="1:12" customFormat="1" ht="65.25" customHeight="1" x14ac:dyDescent="0.35">
      <c r="B11" s="84" t="s">
        <v>274</v>
      </c>
    </row>
    <row r="12" spans="1:12" customFormat="1" ht="18.75" x14ac:dyDescent="0.3">
      <c r="B12" s="85" t="s">
        <v>275</v>
      </c>
    </row>
    <row r="13" spans="1:12" customFormat="1" ht="18.75" x14ac:dyDescent="0.3">
      <c r="B13" s="85"/>
    </row>
    <row r="14" spans="1:12" customFormat="1" ht="12.75" x14ac:dyDescent="0.2">
      <c r="B14" s="1" t="s">
        <v>263</v>
      </c>
    </row>
    <row r="15" spans="1:12" customFormat="1" ht="18.75" x14ac:dyDescent="0.3">
      <c r="B15" s="85"/>
    </row>
    <row r="16" spans="1:12" customFormat="1" ht="12.75" x14ac:dyDescent="0.2">
      <c r="B16" s="1" t="s">
        <v>172</v>
      </c>
    </row>
    <row r="17" spans="2:2" customFormat="1" ht="12.75" x14ac:dyDescent="0.2">
      <c r="B17" s="57" t="s">
        <v>195</v>
      </c>
    </row>
    <row r="18" spans="2:2" customFormat="1" ht="12.75" x14ac:dyDescent="0.2">
      <c r="B18" s="57" t="s">
        <v>196</v>
      </c>
    </row>
    <row r="19" spans="2:2" customFormat="1" ht="18.75" x14ac:dyDescent="0.3">
      <c r="B19" s="86"/>
    </row>
    <row r="20" spans="2:2" customFormat="1" ht="12.75" x14ac:dyDescent="0.2"/>
    <row r="21" spans="2:2" customFormat="1" ht="12.75" x14ac:dyDescent="0.2">
      <c r="B21" s="1" t="s">
        <v>197</v>
      </c>
    </row>
    <row r="22" spans="2:2" customFormat="1" ht="12.75" x14ac:dyDescent="0.2">
      <c r="B22" t="s">
        <v>198</v>
      </c>
    </row>
    <row r="23" spans="2:2" customFormat="1" ht="12.75" x14ac:dyDescent="0.2">
      <c r="B23" t="s">
        <v>199</v>
      </c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4">
    <tabColor rgb="FF00B050"/>
    <pageSetUpPr fitToPage="1"/>
  </sheetPr>
  <dimension ref="A1:IO73"/>
  <sheetViews>
    <sheetView showGridLines="0" topLeftCell="A16" zoomScaleNormal="100" workbookViewId="0"/>
  </sheetViews>
  <sheetFormatPr defaultRowHeight="12.75" customHeight="1" x14ac:dyDescent="0.2"/>
  <cols>
    <col min="1" max="1" width="10.5703125" style="20" customWidth="1"/>
    <col min="2" max="2" width="10.5703125" style="18" customWidth="1"/>
    <col min="3" max="3" width="15.28515625" style="18" customWidth="1"/>
    <col min="4" max="4" width="16.5703125" style="20" customWidth="1"/>
    <col min="5" max="5" width="1.42578125" style="20" customWidth="1"/>
    <col min="6" max="6" width="15.85546875" style="20" customWidth="1"/>
    <col min="7" max="7" width="10.28515625" style="20" customWidth="1"/>
    <col min="8" max="8" width="9.85546875" style="21" customWidth="1"/>
    <col min="9" max="9" width="11" style="21" customWidth="1"/>
    <col min="10" max="10" width="10.42578125" style="21" customWidth="1"/>
    <col min="11" max="11" width="11.7109375" style="19" customWidth="1"/>
    <col min="12" max="12" width="9.85546875" style="10" bestFit="1" customWidth="1"/>
    <col min="13" max="14" width="9.140625" style="10"/>
    <col min="15" max="16384" width="9.140625" style="21"/>
  </cols>
  <sheetData>
    <row r="1" spans="1:19" ht="12.75" customHeight="1" x14ac:dyDescent="0.2">
      <c r="G1" s="46"/>
      <c r="N1" s="45"/>
    </row>
    <row r="2" spans="1:19" s="23" customFormat="1" ht="12.75" customHeight="1" x14ac:dyDescent="0.2">
      <c r="A2" s="119" t="s">
        <v>92</v>
      </c>
      <c r="B2" s="118"/>
      <c r="C2" s="118"/>
      <c r="D2" s="24"/>
      <c r="E2" s="24"/>
      <c r="F2" s="24"/>
      <c r="G2" s="24"/>
      <c r="K2" s="46"/>
      <c r="L2" s="45"/>
      <c r="M2" s="45"/>
      <c r="N2" s="45"/>
    </row>
    <row r="3" spans="1:19" s="23" customFormat="1" ht="12.75" customHeight="1" x14ac:dyDescent="0.2">
      <c r="A3" s="98" t="s">
        <v>234</v>
      </c>
      <c r="B3" s="24"/>
      <c r="C3" s="24"/>
      <c r="D3" s="24"/>
      <c r="E3" s="24"/>
      <c r="F3" s="24"/>
      <c r="G3" s="24"/>
      <c r="K3" s="46"/>
      <c r="L3" s="45"/>
      <c r="M3" s="45"/>
      <c r="N3" s="45"/>
    </row>
    <row r="4" spans="1:19" s="23" customFormat="1" ht="12.75" customHeight="1" x14ac:dyDescent="0.2">
      <c r="A4" s="35" t="s">
        <v>235</v>
      </c>
      <c r="K4" s="46"/>
      <c r="L4" s="45"/>
      <c r="M4" s="45"/>
      <c r="N4" s="45"/>
    </row>
    <row r="5" spans="1:19" s="23" customFormat="1" ht="12.75" customHeight="1" x14ac:dyDescent="0.2">
      <c r="A5" s="16"/>
      <c r="B5" s="65"/>
      <c r="C5" s="65"/>
      <c r="D5" s="65"/>
      <c r="E5" s="65"/>
      <c r="F5" s="65"/>
      <c r="G5" s="65"/>
      <c r="H5" s="65"/>
      <c r="I5" s="65"/>
      <c r="K5" s="45"/>
      <c r="L5" s="45"/>
      <c r="M5" s="45"/>
      <c r="N5" s="45"/>
    </row>
    <row r="6" spans="1:19" s="23" customFormat="1" ht="12.75" customHeight="1" x14ac:dyDescent="0.2">
      <c r="A6" s="101" t="s">
        <v>91</v>
      </c>
      <c r="B6" s="101"/>
      <c r="C6" s="26" t="s">
        <v>17</v>
      </c>
      <c r="D6" s="148"/>
      <c r="E6" s="148"/>
      <c r="F6" s="148" t="s">
        <v>93</v>
      </c>
      <c r="G6" s="148"/>
      <c r="H6" s="26"/>
      <c r="I6" s="148" t="s">
        <v>19</v>
      </c>
      <c r="K6" s="45"/>
      <c r="L6" s="45"/>
      <c r="M6" s="45"/>
      <c r="N6" s="45"/>
    </row>
    <row r="7" spans="1:19" ht="12.75" customHeight="1" x14ac:dyDescent="0.2">
      <c r="A7" s="155" t="s">
        <v>191</v>
      </c>
      <c r="B7" s="225"/>
      <c r="C7" s="58">
        <v>5742707.4000000004</v>
      </c>
      <c r="D7" s="59"/>
      <c r="E7" s="59"/>
      <c r="F7" s="59">
        <v>2036</v>
      </c>
      <c r="G7" s="60"/>
      <c r="H7" s="60"/>
      <c r="I7" s="58">
        <f>C7/F7</f>
        <v>2820.583202357564</v>
      </c>
      <c r="J7" s="74"/>
      <c r="K7" s="74"/>
      <c r="L7" s="74"/>
      <c r="M7" s="74"/>
      <c r="S7" s="23"/>
    </row>
    <row r="8" spans="1:19" ht="12.75" customHeight="1" x14ac:dyDescent="0.2">
      <c r="A8" s="106" t="s">
        <v>190</v>
      </c>
      <c r="B8" s="168"/>
      <c r="C8" s="58">
        <v>4557562.8</v>
      </c>
      <c r="D8" s="58"/>
      <c r="E8" s="58"/>
      <c r="F8" s="58">
        <v>1372</v>
      </c>
      <c r="G8" s="38"/>
      <c r="H8" s="38"/>
      <c r="I8" s="58">
        <f t="shared" ref="I8:I18" si="0">C8/F8</f>
        <v>3321.838775510204</v>
      </c>
      <c r="J8" s="74"/>
      <c r="K8" s="74"/>
      <c r="L8" s="74"/>
      <c r="M8" s="74"/>
      <c r="S8" s="23"/>
    </row>
    <row r="9" spans="1:19" ht="12.75" customHeight="1" x14ac:dyDescent="0.2">
      <c r="A9" s="106" t="s">
        <v>189</v>
      </c>
      <c r="B9" s="168"/>
      <c r="C9" s="58">
        <v>7888111.7999999998</v>
      </c>
      <c r="D9" s="58"/>
      <c r="E9" s="58"/>
      <c r="F9" s="58">
        <v>1489</v>
      </c>
      <c r="G9" s="38"/>
      <c r="H9" s="38"/>
      <c r="I9" s="58">
        <f t="shared" si="0"/>
        <v>5297.5901947615848</v>
      </c>
      <c r="J9" s="74"/>
      <c r="K9" s="74"/>
      <c r="L9" s="74"/>
      <c r="M9" s="74"/>
      <c r="S9" s="23"/>
    </row>
    <row r="10" spans="1:19" ht="12.75" customHeight="1" x14ac:dyDescent="0.2">
      <c r="A10" s="106" t="s">
        <v>188</v>
      </c>
      <c r="B10" s="168"/>
      <c r="C10" s="58">
        <v>11229488.1</v>
      </c>
      <c r="D10" s="58"/>
      <c r="E10" s="58"/>
      <c r="F10" s="58">
        <v>1775</v>
      </c>
      <c r="G10" s="38"/>
      <c r="H10" s="38"/>
      <c r="I10" s="58">
        <f t="shared" si="0"/>
        <v>6326.4721690140841</v>
      </c>
      <c r="J10" s="74"/>
      <c r="K10" s="74"/>
      <c r="L10" s="74"/>
      <c r="M10" s="74"/>
      <c r="S10" s="23"/>
    </row>
    <row r="11" spans="1:19" ht="12.75" customHeight="1" x14ac:dyDescent="0.2">
      <c r="A11" s="106" t="s">
        <v>187</v>
      </c>
      <c r="B11" s="168"/>
      <c r="C11" s="58">
        <v>6710868.2000000002</v>
      </c>
      <c r="D11" s="58"/>
      <c r="E11" s="58"/>
      <c r="F11" s="58">
        <v>1057</v>
      </c>
      <c r="G11" s="38"/>
      <c r="H11" s="38"/>
      <c r="I11" s="58">
        <f t="shared" si="0"/>
        <v>6348.9765373699147</v>
      </c>
      <c r="J11" s="122"/>
      <c r="K11" s="74"/>
      <c r="L11" s="74"/>
      <c r="M11" s="74"/>
      <c r="S11" s="23"/>
    </row>
    <row r="12" spans="1:19" ht="12.75" customHeight="1" x14ac:dyDescent="0.2">
      <c r="A12" s="106" t="s">
        <v>186</v>
      </c>
      <c r="B12" s="168"/>
      <c r="C12" s="58">
        <v>10890859.1</v>
      </c>
      <c r="D12" s="58"/>
      <c r="E12" s="58"/>
      <c r="F12" s="58">
        <v>1900</v>
      </c>
      <c r="G12" s="38"/>
      <c r="H12" s="38"/>
      <c r="I12" s="58">
        <f t="shared" si="0"/>
        <v>5732.0311052631578</v>
      </c>
      <c r="J12" s="122"/>
      <c r="K12" s="74"/>
      <c r="L12" s="74"/>
      <c r="M12" s="74"/>
      <c r="S12" s="23"/>
    </row>
    <row r="13" spans="1:19" ht="12.75" customHeight="1" x14ac:dyDescent="0.2">
      <c r="A13" s="106" t="s">
        <v>185</v>
      </c>
      <c r="B13" s="168"/>
      <c r="C13" s="58">
        <v>13607347.699999999</v>
      </c>
      <c r="D13" s="58"/>
      <c r="E13" s="58"/>
      <c r="F13" s="58">
        <v>1865</v>
      </c>
      <c r="G13" s="38"/>
      <c r="H13" s="38"/>
      <c r="I13" s="58">
        <f t="shared" si="0"/>
        <v>7296.164986595174</v>
      </c>
      <c r="J13" s="122"/>
      <c r="K13" s="74"/>
      <c r="L13" s="74"/>
      <c r="M13" s="74"/>
      <c r="S13" s="23"/>
    </row>
    <row r="14" spans="1:19" ht="12.75" customHeight="1" x14ac:dyDescent="0.2">
      <c r="A14" s="106" t="s">
        <v>184</v>
      </c>
      <c r="B14" s="168"/>
      <c r="C14" s="58">
        <v>8906554.0999999996</v>
      </c>
      <c r="D14" s="58"/>
      <c r="E14" s="58"/>
      <c r="F14" s="58">
        <v>1368</v>
      </c>
      <c r="G14" s="38"/>
      <c r="H14" s="38"/>
      <c r="I14" s="58">
        <f t="shared" si="0"/>
        <v>6510.6389619883039</v>
      </c>
      <c r="J14" s="122"/>
      <c r="K14" s="74"/>
      <c r="L14" s="74"/>
      <c r="M14" s="74"/>
      <c r="S14" s="23"/>
    </row>
    <row r="15" spans="1:19" s="23" customFormat="1" ht="12.75" customHeight="1" x14ac:dyDescent="0.2">
      <c r="A15" s="106" t="s">
        <v>183</v>
      </c>
      <c r="B15" s="226"/>
      <c r="C15" s="58">
        <v>7027614.7999999998</v>
      </c>
      <c r="D15" s="61"/>
      <c r="E15" s="61"/>
      <c r="F15" s="58">
        <v>1129</v>
      </c>
      <c r="G15" s="38"/>
      <c r="H15" s="38"/>
      <c r="I15" s="58">
        <f t="shared" si="0"/>
        <v>6224.6366696191317</v>
      </c>
      <c r="J15" s="122"/>
      <c r="K15" s="74"/>
      <c r="L15" s="74"/>
      <c r="M15" s="74"/>
      <c r="N15" s="10"/>
      <c r="R15" s="21"/>
    </row>
    <row r="16" spans="1:19" ht="12.75" customHeight="1" x14ac:dyDescent="0.2">
      <c r="A16" s="106" t="s">
        <v>182</v>
      </c>
      <c r="B16" s="168"/>
      <c r="C16" s="58">
        <v>3092501.3</v>
      </c>
      <c r="D16" s="58"/>
      <c r="E16" s="58"/>
      <c r="F16" s="58">
        <v>487</v>
      </c>
      <c r="G16" s="38"/>
      <c r="H16" s="38"/>
      <c r="I16" s="58">
        <f t="shared" si="0"/>
        <v>6350.1053388090349</v>
      </c>
      <c r="J16" s="74"/>
      <c r="K16" s="74"/>
      <c r="L16" s="74"/>
      <c r="M16" s="74"/>
      <c r="S16" s="23"/>
    </row>
    <row r="17" spans="1:19" ht="12.75" customHeight="1" x14ac:dyDescent="0.2">
      <c r="A17" s="11" t="s">
        <v>97</v>
      </c>
      <c r="B17" s="168"/>
      <c r="C17" s="58">
        <v>16199878.800000001</v>
      </c>
      <c r="D17" s="58"/>
      <c r="E17" s="58"/>
      <c r="F17" s="58">
        <v>2627</v>
      </c>
      <c r="G17" s="38"/>
      <c r="H17" s="38"/>
      <c r="I17" s="58">
        <f t="shared" si="0"/>
        <v>6166.6839741149606</v>
      </c>
      <c r="J17" s="40"/>
      <c r="K17" s="74"/>
      <c r="L17" s="74"/>
      <c r="M17" s="74"/>
    </row>
    <row r="18" spans="1:19" s="23" customFormat="1" ht="12.75" customHeight="1" x14ac:dyDescent="0.2">
      <c r="A18" s="115" t="s">
        <v>1</v>
      </c>
      <c r="B18" s="227"/>
      <c r="C18" s="62">
        <f>SUM(C7:C17)</f>
        <v>95853494.099999994</v>
      </c>
      <c r="D18" s="62"/>
      <c r="E18" s="62"/>
      <c r="F18" s="62">
        <f>SUM(F7:F17)</f>
        <v>17105</v>
      </c>
      <c r="G18" s="62"/>
      <c r="H18" s="63"/>
      <c r="I18" s="63">
        <f t="shared" si="0"/>
        <v>5603.828944752996</v>
      </c>
      <c r="J18" s="22"/>
      <c r="K18" s="74"/>
      <c r="L18" s="74"/>
      <c r="M18" s="33"/>
      <c r="N18" s="45"/>
      <c r="S18" s="21"/>
    </row>
    <row r="19" spans="1:19" ht="12.75" customHeight="1" x14ac:dyDescent="0.2">
      <c r="A19" s="69" t="s">
        <v>209</v>
      </c>
      <c r="B19" s="122"/>
      <c r="C19" s="122"/>
      <c r="D19" s="228"/>
      <c r="E19" s="228"/>
      <c r="F19" s="228"/>
      <c r="G19" s="122"/>
      <c r="K19" s="74"/>
    </row>
    <row r="20" spans="1:19" ht="12.75" customHeight="1" x14ac:dyDescent="0.2">
      <c r="A20" s="112"/>
      <c r="B20" s="122"/>
      <c r="C20" s="122"/>
      <c r="D20" s="122"/>
      <c r="E20" s="122"/>
      <c r="F20" s="122"/>
      <c r="G20" s="122"/>
    </row>
    <row r="21" spans="1:19" ht="12.75" customHeight="1" x14ac:dyDescent="0.2">
      <c r="B21" s="118"/>
      <c r="C21" s="118"/>
      <c r="D21" s="122"/>
      <c r="E21" s="122"/>
      <c r="F21" s="122"/>
      <c r="G21" s="122"/>
      <c r="H21" s="74"/>
      <c r="K21"/>
      <c r="L21"/>
      <c r="M21"/>
      <c r="N21"/>
      <c r="O21"/>
      <c r="P21"/>
    </row>
    <row r="22" spans="1:19" ht="12.75" customHeight="1" x14ac:dyDescent="0.2">
      <c r="K22"/>
      <c r="L22"/>
      <c r="M22"/>
      <c r="N22"/>
      <c r="O22"/>
      <c r="P22"/>
    </row>
    <row r="23" spans="1:19" s="23" customFormat="1" ht="12.75" customHeight="1" x14ac:dyDescent="0.2">
      <c r="A23" s="119" t="s">
        <v>96</v>
      </c>
      <c r="B23" s="118"/>
      <c r="C23" s="118"/>
      <c r="D23" s="24"/>
      <c r="E23" s="24"/>
      <c r="F23" s="24"/>
      <c r="G23" s="46"/>
      <c r="K23"/>
      <c r="L23"/>
      <c r="M23"/>
      <c r="N23"/>
      <c r="O23"/>
      <c r="P23"/>
    </row>
    <row r="24" spans="1:19" s="23" customFormat="1" ht="12.75" customHeight="1" x14ac:dyDescent="0.2">
      <c r="A24" s="98" t="s">
        <v>236</v>
      </c>
      <c r="B24" s="24"/>
      <c r="C24" s="24"/>
      <c r="D24" s="24"/>
      <c r="E24" s="24"/>
      <c r="F24" s="24"/>
      <c r="G24" s="24"/>
      <c r="K24"/>
      <c r="L24"/>
      <c r="M24"/>
      <c r="N24"/>
      <c r="O24"/>
      <c r="P24"/>
    </row>
    <row r="25" spans="1:19" s="23" customFormat="1" ht="12.75" customHeight="1" x14ac:dyDescent="0.2">
      <c r="A25" s="35" t="s">
        <v>237</v>
      </c>
      <c r="K25"/>
      <c r="L25"/>
      <c r="M25"/>
      <c r="N25"/>
      <c r="O25"/>
      <c r="P25"/>
    </row>
    <row r="26" spans="1:19" s="23" customFormat="1" ht="12.75" customHeight="1" x14ac:dyDescent="0.2">
      <c r="A26" s="64"/>
      <c r="B26" s="65"/>
      <c r="C26" s="65"/>
      <c r="D26" s="65"/>
      <c r="E26" s="65"/>
      <c r="F26" s="65"/>
      <c r="K26"/>
      <c r="L26"/>
      <c r="M26"/>
      <c r="N26"/>
      <c r="O26"/>
      <c r="P26"/>
    </row>
    <row r="27" spans="1:19" s="23" customFormat="1" ht="12.75" customHeight="1" x14ac:dyDescent="0.2">
      <c r="A27" s="24"/>
      <c r="C27" s="36" t="s">
        <v>79</v>
      </c>
      <c r="D27" s="47" t="s">
        <v>169</v>
      </c>
      <c r="E27" s="165"/>
      <c r="F27" s="55" t="s">
        <v>170</v>
      </c>
      <c r="G27" s="47"/>
      <c r="H27" s="47"/>
      <c r="I27" s="36"/>
      <c r="K27"/>
      <c r="L27"/>
      <c r="M27"/>
      <c r="N27"/>
      <c r="O27"/>
      <c r="P27"/>
    </row>
    <row r="28" spans="1:19" s="55" customFormat="1" ht="12.75" customHeight="1" x14ac:dyDescent="0.2">
      <c r="A28" s="42"/>
      <c r="C28" s="229"/>
      <c r="D28" s="229"/>
      <c r="E28" s="110"/>
      <c r="F28" s="229"/>
      <c r="H28" s="113"/>
      <c r="I28" s="72"/>
      <c r="J28" s="72"/>
      <c r="K28"/>
      <c r="L28"/>
      <c r="M28"/>
      <c r="N28"/>
      <c r="O28"/>
      <c r="P28"/>
    </row>
    <row r="29" spans="1:19" s="55" customFormat="1" ht="12.75" customHeight="1" x14ac:dyDescent="0.2">
      <c r="A29" s="64" t="s">
        <v>31</v>
      </c>
      <c r="B29" s="64"/>
      <c r="C29" s="66" t="s">
        <v>1</v>
      </c>
      <c r="D29" s="66" t="s">
        <v>1</v>
      </c>
      <c r="E29" s="66"/>
      <c r="F29" s="66" t="s">
        <v>1</v>
      </c>
      <c r="J29" s="72"/>
      <c r="K29"/>
      <c r="L29"/>
      <c r="M29"/>
      <c r="N29"/>
      <c r="O29"/>
      <c r="P29"/>
    </row>
    <row r="30" spans="1:19" s="55" customFormat="1" ht="12.75" customHeight="1" x14ac:dyDescent="0.2">
      <c r="A30" s="206" t="s">
        <v>10</v>
      </c>
      <c r="B30" s="209"/>
      <c r="C30" s="58">
        <v>50380.7</v>
      </c>
      <c r="D30" s="59">
        <v>71</v>
      </c>
      <c r="E30" s="59"/>
      <c r="F30" s="58">
        <f>C30/D30</f>
        <v>709.58732394366189</v>
      </c>
      <c r="G30" s="113"/>
      <c r="J30" s="190"/>
      <c r="K30"/>
      <c r="L30"/>
      <c r="M30"/>
      <c r="N30"/>
      <c r="O30"/>
      <c r="P30"/>
    </row>
    <row r="31" spans="1:19" s="55" customFormat="1" ht="12.75" customHeight="1" x14ac:dyDescent="0.2">
      <c r="A31" s="209" t="s">
        <v>11</v>
      </c>
      <c r="B31" s="209"/>
      <c r="C31" s="58">
        <v>73159428.5</v>
      </c>
      <c r="D31" s="58">
        <v>13458</v>
      </c>
      <c r="E31" s="58"/>
      <c r="F31" s="58">
        <f t="shared" ref="F31:F38" si="1">C31/D31</f>
        <v>5436.1293282805764</v>
      </c>
      <c r="G31" s="41"/>
      <c r="J31" s="190"/>
      <c r="K31"/>
      <c r="L31"/>
      <c r="M31"/>
      <c r="N31"/>
      <c r="O31"/>
      <c r="P31"/>
    </row>
    <row r="32" spans="1:19" s="55" customFormat="1" ht="12.75" customHeight="1" x14ac:dyDescent="0.2">
      <c r="A32" s="209" t="s">
        <v>7</v>
      </c>
      <c r="B32" s="209"/>
      <c r="C32" s="58">
        <v>35142.800000000003</v>
      </c>
      <c r="D32" s="58">
        <v>12</v>
      </c>
      <c r="E32" s="58"/>
      <c r="F32" s="58">
        <f t="shared" si="1"/>
        <v>2928.5666666666671</v>
      </c>
      <c r="G32" s="41"/>
      <c r="J32" s="190"/>
      <c r="K32"/>
      <c r="L32"/>
      <c r="M32"/>
      <c r="N32"/>
      <c r="O32"/>
      <c r="P32"/>
    </row>
    <row r="33" spans="1:249" s="55" customFormat="1" x14ac:dyDescent="0.2">
      <c r="A33" s="209" t="s">
        <v>202</v>
      </c>
      <c r="B33" s="209"/>
      <c r="C33" s="58">
        <v>250594.5</v>
      </c>
      <c r="D33" s="58">
        <v>60</v>
      </c>
      <c r="E33" s="58"/>
      <c r="F33" s="58">
        <f t="shared" si="1"/>
        <v>4176.5749999999998</v>
      </c>
      <c r="G33" s="41"/>
      <c r="J33" s="190"/>
      <c r="K33"/>
      <c r="L33"/>
      <c r="M33"/>
      <c r="N33"/>
      <c r="O33"/>
      <c r="P33"/>
    </row>
    <row r="34" spans="1:249" s="55" customFormat="1" ht="22.5" x14ac:dyDescent="0.2">
      <c r="A34" s="210" t="s">
        <v>204</v>
      </c>
      <c r="B34" s="209"/>
      <c r="C34" s="58">
        <v>4963492</v>
      </c>
      <c r="D34" s="58">
        <v>798</v>
      </c>
      <c r="E34" s="58"/>
      <c r="F34" s="58">
        <f t="shared" si="1"/>
        <v>6219.9147869674189</v>
      </c>
      <c r="G34" s="41"/>
      <c r="J34" s="190"/>
      <c r="K34"/>
      <c r="L34"/>
      <c r="M34"/>
      <c r="N34"/>
      <c r="O34"/>
      <c r="P34"/>
    </row>
    <row r="35" spans="1:249" s="55" customFormat="1" ht="22.5" x14ac:dyDescent="0.2">
      <c r="A35" s="210" t="s">
        <v>201</v>
      </c>
      <c r="B35" s="209"/>
      <c r="C35" s="58">
        <v>16246481.6</v>
      </c>
      <c r="D35" s="58">
        <v>2370</v>
      </c>
      <c r="E35" s="58"/>
      <c r="F35" s="58">
        <f t="shared" si="1"/>
        <v>6855.0555274261606</v>
      </c>
      <c r="G35" s="41"/>
      <c r="J35" s="190"/>
      <c r="K35"/>
      <c r="L35"/>
      <c r="M35"/>
      <c r="N35"/>
      <c r="O35"/>
      <c r="P35"/>
    </row>
    <row r="36" spans="1:249" s="55" customFormat="1" ht="21.75" customHeight="1" x14ac:dyDescent="0.2">
      <c r="A36" s="78" t="s">
        <v>261</v>
      </c>
      <c r="B36" s="209"/>
      <c r="C36" s="58">
        <v>901396.3</v>
      </c>
      <c r="D36" s="58">
        <v>277</v>
      </c>
      <c r="E36" s="58"/>
      <c r="F36" s="58">
        <f t="shared" si="1"/>
        <v>3254.1382671480146</v>
      </c>
      <c r="G36" s="41"/>
      <c r="J36" s="190"/>
      <c r="K36"/>
      <c r="L36"/>
      <c r="M36"/>
      <c r="N36"/>
      <c r="O36"/>
      <c r="P36"/>
    </row>
    <row r="37" spans="1:249" s="55" customFormat="1" ht="12.75" customHeight="1" x14ac:dyDescent="0.2">
      <c r="A37" s="209" t="s">
        <v>76</v>
      </c>
      <c r="B37" s="209"/>
      <c r="C37" s="58">
        <v>246577.7</v>
      </c>
      <c r="D37" s="58">
        <v>59</v>
      </c>
      <c r="E37" s="58"/>
      <c r="F37" s="58">
        <f t="shared" si="1"/>
        <v>4179.2830508474581</v>
      </c>
      <c r="G37" s="47"/>
      <c r="H37" s="33"/>
      <c r="I37" s="72"/>
      <c r="J37" s="72"/>
      <c r="K37"/>
      <c r="L37"/>
      <c r="M37"/>
      <c r="N37"/>
      <c r="O37"/>
      <c r="P37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  <c r="IL37" s="54"/>
      <c r="IM37" s="54"/>
      <c r="IN37" s="54"/>
      <c r="IO37" s="54"/>
    </row>
    <row r="38" spans="1:249" s="55" customFormat="1" ht="12.75" customHeight="1" x14ac:dyDescent="0.2">
      <c r="A38" s="115" t="s">
        <v>1</v>
      </c>
      <c r="B38" s="230"/>
      <c r="C38" s="62">
        <f>SUM(C30:C37)</f>
        <v>95853494.099999994</v>
      </c>
      <c r="D38" s="62">
        <f>SUM(D30:D37)</f>
        <v>17105</v>
      </c>
      <c r="E38" s="62"/>
      <c r="F38" s="62">
        <f t="shared" si="1"/>
        <v>5603.828944752996</v>
      </c>
      <c r="G38"/>
      <c r="I38" s="72"/>
      <c r="J38" s="72"/>
      <c r="K38"/>
      <c r="L38"/>
      <c r="M38"/>
      <c r="N38"/>
      <c r="O38"/>
      <c r="P38"/>
    </row>
    <row r="39" spans="1:249" s="55" customFormat="1" ht="12.75" customHeight="1" x14ac:dyDescent="0.2">
      <c r="A39" s="69" t="s">
        <v>209</v>
      </c>
      <c r="B39" s="122"/>
      <c r="C39" s="122"/>
      <c r="D39" s="228"/>
      <c r="E39" s="228"/>
      <c r="F39" s="228"/>
      <c r="G39"/>
      <c r="I39" s="72"/>
      <c r="J39" s="72"/>
      <c r="K39"/>
      <c r="L39"/>
      <c r="M39"/>
      <c r="N39"/>
      <c r="O39"/>
      <c r="P39"/>
    </row>
    <row r="40" spans="1:249" s="55" customFormat="1" ht="12.75" customHeight="1" x14ac:dyDescent="0.2">
      <c r="A40" s="69"/>
      <c r="B40" s="122"/>
      <c r="C40" s="122"/>
      <c r="D40" s="122"/>
      <c r="E40" s="122"/>
      <c r="F40" s="122"/>
      <c r="G40" s="69"/>
      <c r="K40"/>
      <c r="L40"/>
      <c r="M40"/>
      <c r="N40"/>
      <c r="O40"/>
      <c r="P40"/>
    </row>
    <row r="41" spans="1:249" s="55" customFormat="1" ht="12.75" customHeight="1" x14ac:dyDescent="0.2">
      <c r="A41" s="69"/>
      <c r="B41" s="42"/>
      <c r="C41" s="42"/>
      <c r="D41" s="82"/>
      <c r="E41" s="82"/>
      <c r="F41" s="82"/>
      <c r="G41" s="69"/>
      <c r="K41"/>
      <c r="L41"/>
      <c r="M41"/>
      <c r="N41"/>
      <c r="O41"/>
      <c r="P41"/>
    </row>
    <row r="42" spans="1:249" ht="12.75" customHeight="1" x14ac:dyDescent="0.2">
      <c r="A42" s="69"/>
      <c r="B42" s="42"/>
      <c r="C42" s="42"/>
      <c r="D42" s="82"/>
      <c r="E42" s="82"/>
      <c r="F42" s="69"/>
    </row>
    <row r="43" spans="1:249" s="55" customFormat="1" ht="12.75" customHeight="1" x14ac:dyDescent="0.2">
      <c r="A43" s="20"/>
      <c r="B43" s="18"/>
      <c r="C43" s="18"/>
      <c r="D43" s="20"/>
      <c r="E43" s="20"/>
      <c r="F43" s="20"/>
      <c r="K43" s="47"/>
      <c r="L43" s="47"/>
      <c r="M43" s="47"/>
      <c r="N43" s="47"/>
    </row>
    <row r="44" spans="1:249" s="55" customFormat="1" ht="12.75" customHeight="1" x14ac:dyDescent="0.2">
      <c r="A44" s="119" t="s">
        <v>98</v>
      </c>
      <c r="B44" s="24"/>
      <c r="C44" s="24"/>
      <c r="D44" s="48"/>
      <c r="K44" s="47"/>
      <c r="L44" s="47"/>
      <c r="M44" s="47"/>
      <c r="N44" s="47"/>
    </row>
    <row r="45" spans="1:249" s="55" customFormat="1" ht="12.75" customHeight="1" x14ac:dyDescent="0.2">
      <c r="A45" s="98" t="s">
        <v>220</v>
      </c>
      <c r="B45" s="24"/>
      <c r="C45" s="24"/>
      <c r="D45" s="48"/>
      <c r="K45" s="47"/>
      <c r="L45" s="47"/>
      <c r="M45" s="47"/>
      <c r="N45" s="47"/>
    </row>
    <row r="46" spans="1:249" s="55" customFormat="1" ht="12.75" customHeight="1" x14ac:dyDescent="0.2">
      <c r="A46" s="34" t="s">
        <v>238</v>
      </c>
      <c r="B46" s="24"/>
      <c r="C46" s="24"/>
      <c r="D46" s="48"/>
      <c r="K46" s="47"/>
      <c r="L46" s="47"/>
      <c r="M46" s="47"/>
      <c r="N46" s="47"/>
    </row>
    <row r="47" spans="1:249" s="55" customFormat="1" ht="12.75" customHeight="1" x14ac:dyDescent="0.2">
      <c r="A47" s="64"/>
      <c r="B47" s="65"/>
      <c r="C47" s="65"/>
      <c r="D47" s="66"/>
      <c r="G47" s="78"/>
      <c r="H47" s="36"/>
      <c r="K47" s="47"/>
      <c r="L47" s="47"/>
      <c r="M47" s="47"/>
      <c r="N47" s="47"/>
    </row>
    <row r="48" spans="1:249" s="17" customFormat="1" ht="12.75" customHeight="1" x14ac:dyDescent="0.2">
      <c r="B48" s="67" t="s">
        <v>142</v>
      </c>
      <c r="C48" s="67" t="s">
        <v>141</v>
      </c>
      <c r="D48" s="50" t="s">
        <v>1</v>
      </c>
      <c r="E48" s="78"/>
      <c r="F48" s="221"/>
      <c r="G48" s="50"/>
      <c r="H48" s="50"/>
      <c r="K48" s="28"/>
      <c r="L48" s="28"/>
      <c r="M48" s="28"/>
      <c r="N48" s="28"/>
    </row>
    <row r="49" spans="1:14" s="55" customFormat="1" ht="12.75" customHeight="1" x14ac:dyDescent="0.2">
      <c r="A49" s="64" t="s">
        <v>0</v>
      </c>
      <c r="B49" s="37" t="s">
        <v>109</v>
      </c>
      <c r="C49" s="37" t="s">
        <v>109</v>
      </c>
      <c r="D49" s="68"/>
      <c r="E49" s="50"/>
      <c r="F49" s="222"/>
      <c r="G49" s="74"/>
      <c r="H49" s="74"/>
      <c r="I49" s="74"/>
      <c r="J49" s="74"/>
      <c r="K49" s="74"/>
      <c r="L49" s="74"/>
      <c r="M49" s="47"/>
      <c r="N49" s="47"/>
    </row>
    <row r="50" spans="1:14" s="55" customFormat="1" ht="12.75" customHeight="1" x14ac:dyDescent="0.2">
      <c r="A50" s="106">
        <v>2004</v>
      </c>
      <c r="B50" s="73">
        <v>5626.2185710760114</v>
      </c>
      <c r="C50" s="73">
        <v>1113.1473846153847</v>
      </c>
      <c r="D50" s="73">
        <v>5537.5021774632551</v>
      </c>
      <c r="E50" s="67"/>
      <c r="F50" s="74"/>
      <c r="G50" s="74"/>
      <c r="H50" s="74"/>
      <c r="I50" s="74"/>
      <c r="J50" s="74"/>
      <c r="K50" s="74"/>
      <c r="L50" s="74"/>
      <c r="M50" s="47"/>
      <c r="N50" s="47"/>
    </row>
    <row r="51" spans="1:14" s="55" customFormat="1" ht="12.75" customHeight="1" x14ac:dyDescent="0.2">
      <c r="A51" s="106">
        <v>2005</v>
      </c>
      <c r="B51" s="73">
        <v>5646.914174637458</v>
      </c>
      <c r="C51" s="73">
        <v>1030.1894736842105</v>
      </c>
      <c r="D51" s="73">
        <v>5561.9008904234051</v>
      </c>
      <c r="E51" s="67"/>
      <c r="F51" s="74"/>
      <c r="G51" s="74"/>
      <c r="H51" s="41"/>
      <c r="I51" s="74"/>
      <c r="J51" s="74"/>
      <c r="K51" s="74"/>
      <c r="L51" s="74"/>
      <c r="M51" s="47"/>
      <c r="N51" s="47"/>
    </row>
    <row r="52" spans="1:14" s="55" customFormat="1" ht="12.75" customHeight="1" x14ac:dyDescent="0.2">
      <c r="A52" s="106">
        <v>2006</v>
      </c>
      <c r="B52" s="73">
        <v>5580.9527325196896</v>
      </c>
      <c r="C52" s="73">
        <v>1262.7538205980068</v>
      </c>
      <c r="D52" s="73">
        <v>5504.1972186134408</v>
      </c>
      <c r="E52" s="67"/>
      <c r="F52" s="74"/>
      <c r="G52" s="74"/>
      <c r="H52" s="41"/>
      <c r="I52" s="74"/>
      <c r="J52" s="74"/>
      <c r="K52" s="74"/>
      <c r="L52" s="74"/>
      <c r="M52" s="47"/>
      <c r="N52" s="47"/>
    </row>
    <row r="53" spans="1:14" s="55" customFormat="1" ht="12.75" customHeight="1" x14ac:dyDescent="0.2">
      <c r="A53" s="106">
        <v>2007</v>
      </c>
      <c r="B53" s="73">
        <v>5607.2341957120607</v>
      </c>
      <c r="C53" s="73">
        <v>1128.5064981949458</v>
      </c>
      <c r="D53" s="73">
        <v>5534.1498026509571</v>
      </c>
      <c r="E53" s="67"/>
      <c r="F53" s="74"/>
      <c r="G53" s="74"/>
      <c r="H53" s="41"/>
      <c r="I53" s="74"/>
      <c r="J53" s="74"/>
      <c r="K53" s="74"/>
      <c r="L53" s="74"/>
      <c r="M53" s="47"/>
      <c r="N53" s="47"/>
    </row>
    <row r="54" spans="1:14" s="55" customFormat="1" ht="12.75" customHeight="1" x14ac:dyDescent="0.2">
      <c r="A54" s="106">
        <v>2008</v>
      </c>
      <c r="B54" s="73">
        <v>5719.0888017917141</v>
      </c>
      <c r="C54" s="73">
        <v>1370.4510548523208</v>
      </c>
      <c r="D54" s="73">
        <v>5655.9027833977079</v>
      </c>
      <c r="E54" s="67"/>
      <c r="F54" s="74"/>
      <c r="G54" s="74"/>
      <c r="H54" s="41"/>
      <c r="I54" s="74"/>
      <c r="J54" s="74"/>
      <c r="K54" s="74"/>
      <c r="L54" s="74"/>
      <c r="M54" s="47"/>
      <c r="N54" s="47"/>
    </row>
    <row r="55" spans="1:14" s="55" customFormat="1" ht="12.75" customHeight="1" x14ac:dyDescent="0.2">
      <c r="A55" s="106">
        <v>2009</v>
      </c>
      <c r="B55" s="73">
        <v>5729.8986581788677</v>
      </c>
      <c r="C55" s="73">
        <v>1064.8039130434781</v>
      </c>
      <c r="D55" s="73">
        <v>5663.8818125884454</v>
      </c>
      <c r="E55" s="67"/>
      <c r="F55" s="74"/>
      <c r="G55" s="74"/>
      <c r="H55" s="41"/>
      <c r="I55" s="74"/>
      <c r="J55" s="74"/>
      <c r="K55" s="74"/>
      <c r="L55" s="74"/>
      <c r="M55" s="47"/>
      <c r="N55" s="47"/>
    </row>
    <row r="56" spans="1:14" s="55" customFormat="1" ht="12.75" customHeight="1" x14ac:dyDescent="0.2">
      <c r="A56" s="106">
        <v>2010</v>
      </c>
      <c r="B56" s="75">
        <v>5600.8725876140179</v>
      </c>
      <c r="C56" s="75">
        <v>1128.2056910569104</v>
      </c>
      <c r="D56" s="75">
        <v>5535.8059964518034</v>
      </c>
      <c r="E56" s="67"/>
      <c r="F56" s="74"/>
      <c r="G56" s="74"/>
      <c r="H56" s="74"/>
      <c r="I56" s="74"/>
      <c r="J56" s="74"/>
      <c r="K56" s="74"/>
      <c r="L56" s="74"/>
      <c r="M56" s="47"/>
      <c r="N56" s="47"/>
    </row>
    <row r="57" spans="1:14" s="55" customFormat="1" ht="12.75" customHeight="1" x14ac:dyDescent="0.2">
      <c r="A57" s="106">
        <v>2011</v>
      </c>
      <c r="B57" s="73">
        <v>5709</v>
      </c>
      <c r="C57" s="73">
        <v>1016.1767567567568</v>
      </c>
      <c r="D57" s="73">
        <v>5658</v>
      </c>
      <c r="E57" s="67"/>
      <c r="F57" s="74"/>
      <c r="G57" s="74"/>
      <c r="H57" s="41"/>
      <c r="I57" s="74"/>
      <c r="J57" s="74"/>
      <c r="K57" s="74"/>
      <c r="L57" s="74"/>
      <c r="M57" s="47"/>
      <c r="N57" s="47"/>
    </row>
    <row r="58" spans="1:14" s="55" customFormat="1" ht="12.75" customHeight="1" x14ac:dyDescent="0.2">
      <c r="A58" s="106">
        <v>2012</v>
      </c>
      <c r="B58" s="73">
        <v>5429</v>
      </c>
      <c r="C58" s="73">
        <v>1018</v>
      </c>
      <c r="D58" s="73">
        <v>5377</v>
      </c>
      <c r="E58" s="67"/>
      <c r="F58" s="74"/>
      <c r="G58" s="74"/>
      <c r="H58" s="41"/>
      <c r="I58" s="74"/>
      <c r="J58" s="74"/>
      <c r="K58" s="74"/>
      <c r="L58" s="74"/>
      <c r="M58" s="47"/>
      <c r="N58" s="47"/>
    </row>
    <row r="59" spans="1:14" s="55" customFormat="1" ht="12.75" customHeight="1" x14ac:dyDescent="0.2">
      <c r="A59" s="160">
        <v>2013</v>
      </c>
      <c r="B59" s="217">
        <v>5517</v>
      </c>
      <c r="C59" s="217">
        <v>1061</v>
      </c>
      <c r="D59" s="217">
        <v>5475</v>
      </c>
      <c r="E59" s="67"/>
      <c r="F59" s="74"/>
      <c r="G59" s="74"/>
      <c r="H59" s="74"/>
      <c r="I59" s="74"/>
      <c r="J59" s="74"/>
      <c r="K59" s="74"/>
      <c r="L59" s="74"/>
      <c r="M59" s="47"/>
      <c r="N59" s="47"/>
    </row>
    <row r="60" spans="1:14" s="55" customFormat="1" ht="12.75" customHeight="1" x14ac:dyDescent="0.2">
      <c r="A60" s="167">
        <v>2014</v>
      </c>
      <c r="B60" s="220">
        <v>5651</v>
      </c>
      <c r="C60" s="220">
        <v>955</v>
      </c>
      <c r="D60" s="220">
        <v>5604</v>
      </c>
      <c r="E60" s="67"/>
      <c r="F60" s="74"/>
      <c r="G60" s="74"/>
      <c r="H60" s="74"/>
      <c r="J60" s="179"/>
      <c r="K60" s="47"/>
      <c r="L60" s="47"/>
      <c r="M60" s="47"/>
      <c r="N60" s="47"/>
    </row>
    <row r="61" spans="1:14" s="55" customFormat="1" ht="12.75" customHeight="1" x14ac:dyDescent="0.2">
      <c r="A61" s="69"/>
      <c r="B61" s="82"/>
      <c r="C61" s="194"/>
      <c r="D61" s="181"/>
      <c r="E61" s="74"/>
      <c r="F61" s="113"/>
      <c r="G61" s="82"/>
      <c r="H61" s="179"/>
      <c r="I61" s="179"/>
      <c r="J61" s="179"/>
      <c r="K61" s="183"/>
      <c r="L61" s="265"/>
      <c r="M61" s="265"/>
      <c r="N61" s="265"/>
    </row>
    <row r="62" spans="1:14" ht="12.75" customHeight="1" x14ac:dyDescent="0.2">
      <c r="A62" s="69"/>
      <c r="B62" s="42"/>
      <c r="C62" s="42"/>
      <c r="D62" s="69"/>
      <c r="E62" s="69"/>
      <c r="F62" s="69"/>
      <c r="G62" s="12"/>
      <c r="H62" s="173"/>
      <c r="I62" s="173"/>
      <c r="J62" s="173"/>
      <c r="K62" s="266"/>
      <c r="L62" s="267"/>
      <c r="M62" s="267"/>
      <c r="N62" s="267"/>
    </row>
    <row r="63" spans="1:14" ht="12.75" customHeight="1" x14ac:dyDescent="0.2">
      <c r="D63" s="223"/>
      <c r="F63" s="224"/>
      <c r="H63" s="173"/>
      <c r="I63" s="173"/>
      <c r="J63" s="173"/>
      <c r="K63" s="266"/>
      <c r="L63" s="267"/>
      <c r="M63" s="267"/>
      <c r="N63" s="267"/>
    </row>
    <row r="64" spans="1:14" ht="12.75" customHeight="1" x14ac:dyDescent="0.2">
      <c r="H64" s="173"/>
      <c r="I64" s="173"/>
      <c r="J64" s="173"/>
      <c r="K64" s="266"/>
      <c r="L64" s="267"/>
      <c r="M64" s="267"/>
      <c r="N64" s="267"/>
    </row>
    <row r="65" spans="2:14" ht="12.75" customHeight="1" x14ac:dyDescent="0.2">
      <c r="B65" s="231"/>
      <c r="C65" s="231"/>
      <c r="D65" s="232"/>
      <c r="E65" s="232"/>
      <c r="F65" s="232"/>
      <c r="H65" s="173"/>
      <c r="I65" s="173"/>
      <c r="J65" s="173"/>
      <c r="K65" s="266"/>
      <c r="L65" s="267"/>
      <c r="M65" s="267"/>
      <c r="N65" s="267"/>
    </row>
    <row r="66" spans="2:14" ht="12.75" customHeight="1" x14ac:dyDescent="0.2">
      <c r="B66" s="231"/>
      <c r="C66" s="231"/>
      <c r="F66" s="232"/>
      <c r="G66" s="232"/>
      <c r="H66" s="173"/>
      <c r="I66" s="173"/>
      <c r="J66" s="173"/>
      <c r="K66" s="266"/>
      <c r="L66" s="267"/>
      <c r="M66" s="267"/>
      <c r="N66" s="267"/>
    </row>
    <row r="67" spans="2:14" ht="12.75" customHeight="1" x14ac:dyDescent="0.2">
      <c r="B67" s="231"/>
      <c r="C67" s="231"/>
      <c r="D67" s="232"/>
      <c r="E67" s="232"/>
      <c r="F67" s="232"/>
      <c r="H67" s="173"/>
      <c r="I67" s="173"/>
      <c r="J67" s="173"/>
      <c r="K67" s="267"/>
      <c r="L67" s="267"/>
      <c r="M67" s="267"/>
      <c r="N67" s="267"/>
    </row>
    <row r="68" spans="2:14" ht="12.75" customHeight="1" x14ac:dyDescent="0.2">
      <c r="B68" s="231"/>
      <c r="C68" s="231"/>
      <c r="D68" s="232"/>
      <c r="E68" s="232"/>
      <c r="F68" s="232"/>
      <c r="H68" s="173"/>
      <c r="I68" s="173"/>
      <c r="J68" s="173"/>
      <c r="K68" s="266"/>
      <c r="L68" s="267"/>
      <c r="M68" s="267"/>
      <c r="N68" s="267"/>
    </row>
    <row r="69" spans="2:14" ht="12.75" customHeight="1" x14ac:dyDescent="0.2">
      <c r="B69" s="231"/>
      <c r="C69" s="231"/>
      <c r="D69" s="232"/>
      <c r="E69" s="232"/>
      <c r="F69" s="232"/>
    </row>
    <row r="70" spans="2:14" ht="12.75" customHeight="1" x14ac:dyDescent="0.2">
      <c r="B70" s="231"/>
      <c r="C70" s="231"/>
      <c r="D70" s="232"/>
      <c r="E70" s="232"/>
      <c r="F70" s="232"/>
      <c r="L70" s="267"/>
      <c r="M70" s="267"/>
    </row>
    <row r="71" spans="2:14" ht="12.75" customHeight="1" x14ac:dyDescent="0.2">
      <c r="B71" s="231"/>
      <c r="C71" s="231"/>
      <c r="D71" s="232"/>
      <c r="E71" s="232"/>
      <c r="F71" s="232"/>
      <c r="I71" s="173"/>
      <c r="J71" s="173"/>
      <c r="K71" s="267"/>
      <c r="L71" s="267"/>
      <c r="M71" s="267"/>
    </row>
    <row r="72" spans="2:14" ht="12.75" customHeight="1" x14ac:dyDescent="0.2">
      <c r="B72" s="231"/>
      <c r="C72" s="231"/>
      <c r="D72" s="232"/>
      <c r="E72" s="232"/>
      <c r="F72" s="232"/>
    </row>
    <row r="73" spans="2:14" ht="12.75" customHeight="1" x14ac:dyDescent="0.2">
      <c r="B73" s="231"/>
      <c r="C73" s="231"/>
      <c r="D73" s="232"/>
      <c r="E73" s="232"/>
      <c r="F73" s="232"/>
    </row>
  </sheetData>
  <phoneticPr fontId="3" type="noConversion"/>
  <pageMargins left="0.70866141732283472" right="0.15748031496062992" top="0.98425196850393704" bottom="0.55118110236220474" header="0.51181102362204722" footer="0.51181102362204722"/>
  <pageSetup paperSize="9" scale="85" orientation="portrait" r:id="rId1"/>
  <headerFooter alignWithMargins="0">
    <oddHeader>&amp;R&amp;"Arial,Fet"BUSSAR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24578" r:id="rId4">
          <objectPr defaultSize="0" autoLine="0" autoPict="0" r:id="rId5">
            <anchor moveWithCells="1">
              <from>
                <xdr:col>0</xdr:col>
                <xdr:colOff>19050</xdr:colOff>
                <xdr:row>19</xdr:row>
                <xdr:rowOff>28575</xdr:rowOff>
              </from>
              <to>
                <xdr:col>1</xdr:col>
                <xdr:colOff>457200</xdr:colOff>
                <xdr:row>20</xdr:row>
                <xdr:rowOff>104775</xdr:rowOff>
              </to>
            </anchor>
          </objectPr>
        </oleObject>
      </mc:Choice>
      <mc:Fallback>
        <oleObject progId="Paint.Picture" shapeId="24578" r:id="rId4"/>
      </mc:Fallback>
    </mc:AlternateContent>
    <mc:AlternateContent xmlns:mc="http://schemas.openxmlformats.org/markup-compatibility/2006">
      <mc:Choice Requires="x14">
        <oleObject progId="Paint.Picture" shapeId="24582" r:id="rId6">
          <objectPr defaultSize="0" autoLine="0" autoPict="0" r:id="rId7">
            <anchor moveWithCells="1">
              <from>
                <xdr:col>0</xdr:col>
                <xdr:colOff>57150</xdr:colOff>
                <xdr:row>60</xdr:row>
                <xdr:rowOff>95250</xdr:rowOff>
              </from>
              <to>
                <xdr:col>1</xdr:col>
                <xdr:colOff>495300</xdr:colOff>
                <xdr:row>62</xdr:row>
                <xdr:rowOff>9525</xdr:rowOff>
              </to>
            </anchor>
          </objectPr>
        </oleObject>
      </mc:Choice>
      <mc:Fallback>
        <oleObject progId="Paint.Picture" shapeId="24582" r:id="rId6"/>
      </mc:Fallback>
    </mc:AlternateContent>
    <mc:AlternateContent xmlns:mc="http://schemas.openxmlformats.org/markup-compatibility/2006">
      <mc:Choice Requires="x14">
        <oleObject progId="Paint.Picture" shapeId="24583" r:id="rId8">
          <objectPr defaultSize="0" autoLine="0" autoPict="0" r:id="rId5">
            <anchor moveWithCells="1">
              <from>
                <xdr:col>0</xdr:col>
                <xdr:colOff>38100</xdr:colOff>
                <xdr:row>40</xdr:row>
                <xdr:rowOff>57150</xdr:rowOff>
              </from>
              <to>
                <xdr:col>1</xdr:col>
                <xdr:colOff>476250</xdr:colOff>
                <xdr:row>41</xdr:row>
                <xdr:rowOff>133350</xdr:rowOff>
              </to>
            </anchor>
          </objectPr>
        </oleObject>
      </mc:Choice>
      <mc:Fallback>
        <oleObject progId="Paint.Picture" shapeId="24583" r:id="rId8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7">
    <tabColor rgb="FF00B050"/>
    <pageSetUpPr fitToPage="1"/>
  </sheetPr>
  <dimension ref="A1:AO76"/>
  <sheetViews>
    <sheetView showGridLines="0" topLeftCell="A25" zoomScaleNormal="100" workbookViewId="0">
      <selection activeCell="O42" sqref="O42"/>
    </sheetView>
  </sheetViews>
  <sheetFormatPr defaultRowHeight="12.75" customHeight="1" x14ac:dyDescent="0.2"/>
  <cols>
    <col min="1" max="1" width="13" style="20" customWidth="1"/>
    <col min="2" max="2" width="9.7109375" style="19" customWidth="1"/>
    <col min="3" max="3" width="9.5703125" style="19" customWidth="1"/>
    <col min="4" max="4" width="2.5703125" style="19" customWidth="1"/>
    <col min="5" max="5" width="10.28515625" style="19" customWidth="1"/>
    <col min="6" max="6" width="9.140625" style="19"/>
    <col min="7" max="7" width="2.7109375" style="19" customWidth="1"/>
    <col min="8" max="8" width="7.7109375" style="19" customWidth="1"/>
    <col min="9" max="9" width="9.5703125" style="19" customWidth="1"/>
    <col min="10" max="10" width="2.7109375" style="19" customWidth="1"/>
    <col min="11" max="11" width="9.140625" style="19" customWidth="1"/>
    <col min="12" max="12" width="14.7109375" style="19" customWidth="1"/>
    <col min="13" max="13" width="3.140625" style="19" customWidth="1"/>
    <col min="14" max="14" width="11.28515625" style="19" customWidth="1"/>
    <col min="15" max="15" width="9.140625" style="19"/>
    <col min="16" max="16" width="10.42578125" customWidth="1"/>
    <col min="17" max="17" width="12.7109375" customWidth="1"/>
    <col min="18" max="18" width="9.28515625" bestFit="1" customWidth="1"/>
    <col min="19" max="19" width="10.5703125" bestFit="1" customWidth="1"/>
    <col min="20" max="21" width="10.5703125" customWidth="1"/>
    <col min="22" max="22" width="9.28515625" bestFit="1" customWidth="1"/>
    <col min="23" max="23" width="9.28515625" customWidth="1"/>
    <col min="24" max="24" width="10.5703125" bestFit="1" customWidth="1"/>
    <col min="25" max="25" width="10.5703125" customWidth="1"/>
    <col min="26" max="26" width="9.28515625" bestFit="1" customWidth="1"/>
    <col min="27" max="27" width="9.5703125" bestFit="1" customWidth="1"/>
    <col min="28" max="28" width="9.28515625" bestFit="1" customWidth="1"/>
    <col min="29" max="29" width="10.5703125" bestFit="1" customWidth="1"/>
    <col min="30" max="30" width="9.5703125" bestFit="1" customWidth="1"/>
    <col min="31" max="31" width="11.5703125" bestFit="1" customWidth="1"/>
    <col min="42" max="16384" width="9.140625" style="20"/>
  </cols>
  <sheetData>
    <row r="1" spans="1:41" ht="12.75" customHeight="1" x14ac:dyDescent="0.2">
      <c r="O1" s="46"/>
    </row>
    <row r="2" spans="1:41" ht="12.75" customHeight="1" x14ac:dyDescent="0.2">
      <c r="A2" s="77" t="s">
        <v>100</v>
      </c>
      <c r="B2" s="118"/>
      <c r="C2" s="118"/>
      <c r="D2" s="118"/>
      <c r="E2" s="18"/>
      <c r="F2" s="18"/>
      <c r="G2" s="18"/>
      <c r="H2" s="18"/>
      <c r="I2" s="18"/>
      <c r="J2" s="18"/>
      <c r="K2" s="18"/>
      <c r="L2" s="18"/>
      <c r="M2" s="18"/>
      <c r="N2" s="18"/>
      <c r="O2" s="20"/>
    </row>
    <row r="3" spans="1:41" ht="12.75" customHeight="1" x14ac:dyDescent="0.2">
      <c r="A3" s="92" t="s">
        <v>268</v>
      </c>
      <c r="B3" s="118"/>
      <c r="C3" s="118"/>
      <c r="D3" s="118"/>
      <c r="E3" s="18"/>
      <c r="F3" s="18"/>
      <c r="G3" s="18"/>
      <c r="H3" s="18"/>
      <c r="I3" s="18"/>
      <c r="J3" s="18"/>
      <c r="K3" s="18"/>
      <c r="L3" s="18"/>
      <c r="M3" s="18"/>
      <c r="N3" s="18"/>
      <c r="O3" s="20"/>
    </row>
    <row r="4" spans="1:41" ht="12.75" customHeight="1" x14ac:dyDescent="0.2">
      <c r="A4" s="34" t="s">
        <v>269</v>
      </c>
      <c r="B4" s="118"/>
      <c r="C4" s="118"/>
      <c r="D4" s="118"/>
      <c r="E4" s="18"/>
      <c r="F4" s="18"/>
      <c r="G4" s="18"/>
      <c r="H4" s="18"/>
      <c r="I4" s="18"/>
      <c r="J4" s="18"/>
      <c r="K4" s="18"/>
      <c r="L4" s="18"/>
      <c r="M4" s="18"/>
      <c r="N4" s="18"/>
      <c r="O4" s="20"/>
    </row>
    <row r="5" spans="1:41" ht="12.75" customHeight="1" x14ac:dyDescent="0.2">
      <c r="A5" s="27"/>
      <c r="B5" s="157"/>
      <c r="C5" s="157"/>
      <c r="D5" s="157"/>
      <c r="E5" s="27"/>
      <c r="F5" s="27"/>
      <c r="G5" s="27"/>
      <c r="H5" s="27"/>
      <c r="I5" s="27"/>
      <c r="J5" s="27"/>
      <c r="K5" s="27"/>
      <c r="L5" s="27"/>
      <c r="M5" s="27"/>
      <c r="N5" s="27"/>
      <c r="O5" s="16"/>
    </row>
    <row r="6" spans="1:41" s="21" customFormat="1" ht="12.75" customHeight="1" x14ac:dyDescent="0.2">
      <c r="B6" s="26" t="s">
        <v>6</v>
      </c>
      <c r="C6" s="166"/>
      <c r="D6" s="32"/>
      <c r="E6" s="26" t="s">
        <v>5</v>
      </c>
      <c r="F6" s="26"/>
      <c r="G6" s="26"/>
      <c r="H6" s="101"/>
      <c r="I6" s="101"/>
      <c r="J6" s="101"/>
      <c r="K6" s="101"/>
      <c r="L6" s="101"/>
      <c r="N6" s="26" t="s">
        <v>101</v>
      </c>
      <c r="O6" s="2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41" s="17" customFormat="1" ht="12.75" customHeight="1" x14ac:dyDescent="0.2">
      <c r="A7" s="9" t="s">
        <v>27</v>
      </c>
      <c r="H7" s="70" t="s">
        <v>3</v>
      </c>
      <c r="I7" s="26"/>
      <c r="J7" s="9"/>
      <c r="K7" s="70" t="s">
        <v>4</v>
      </c>
      <c r="L7" s="26"/>
      <c r="M7" s="9"/>
      <c r="N7" s="171"/>
      <c r="O7" s="171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1:41" s="21" customFormat="1" ht="12.75" customHeight="1" x14ac:dyDescent="0.2">
      <c r="A8" s="9" t="s">
        <v>102</v>
      </c>
      <c r="B8" s="10" t="s">
        <v>28</v>
      </c>
      <c r="C8" s="10" t="s">
        <v>103</v>
      </c>
      <c r="D8" s="10"/>
      <c r="E8" s="10" t="s">
        <v>28</v>
      </c>
      <c r="F8" s="10" t="s">
        <v>103</v>
      </c>
      <c r="G8" s="10"/>
      <c r="H8" s="10" t="s">
        <v>28</v>
      </c>
      <c r="I8" s="10" t="s">
        <v>103</v>
      </c>
      <c r="J8" s="10"/>
      <c r="K8" s="10" t="s">
        <v>28</v>
      </c>
      <c r="L8" s="10" t="s">
        <v>103</v>
      </c>
      <c r="M8" s="10"/>
      <c r="N8" s="10" t="s">
        <v>28</v>
      </c>
      <c r="O8" s="10" t="s">
        <v>103</v>
      </c>
      <c r="P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/>
      <c r="AJ8"/>
      <c r="AK8"/>
      <c r="AL8"/>
      <c r="AM8"/>
      <c r="AN8"/>
      <c r="AO8"/>
    </row>
    <row r="9" spans="1:41" s="21" customFormat="1" ht="12.75" customHeight="1" x14ac:dyDescent="0.2">
      <c r="A9" s="27" t="s">
        <v>2</v>
      </c>
      <c r="B9" s="95"/>
      <c r="C9" s="95" t="s">
        <v>104</v>
      </c>
      <c r="D9" s="95"/>
      <c r="E9" s="95"/>
      <c r="F9" s="95" t="s">
        <v>104</v>
      </c>
      <c r="G9" s="95"/>
      <c r="H9" s="95"/>
      <c r="I9" s="95" t="s">
        <v>104</v>
      </c>
      <c r="J9" s="95"/>
      <c r="K9" s="95"/>
      <c r="L9" s="95" t="s">
        <v>104</v>
      </c>
      <c r="M9" s="95"/>
      <c r="N9" s="95"/>
      <c r="O9" s="95" t="s">
        <v>104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</row>
    <row r="10" spans="1:41" ht="12.75" customHeight="1" x14ac:dyDescent="0.2">
      <c r="A10" s="162" t="s">
        <v>239</v>
      </c>
      <c r="B10" s="52">
        <v>21564</v>
      </c>
      <c r="C10" s="52">
        <v>103.27836208495641</v>
      </c>
      <c r="D10" s="52"/>
      <c r="E10" s="52">
        <v>89805</v>
      </c>
      <c r="F10" s="52">
        <v>108.81187350370247</v>
      </c>
      <c r="G10" s="52"/>
      <c r="H10" s="52">
        <v>8443</v>
      </c>
      <c r="I10" s="52">
        <v>95.906076039322514</v>
      </c>
      <c r="J10" s="52"/>
      <c r="K10" s="52">
        <v>81362</v>
      </c>
      <c r="L10" s="52">
        <v>110.15111845824833</v>
      </c>
      <c r="M10" s="52"/>
      <c r="N10" s="52">
        <v>111369</v>
      </c>
      <c r="O10" s="52">
        <v>107.74043854214369</v>
      </c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J10" s="20"/>
      <c r="AK10" s="20"/>
      <c r="AL10" s="20"/>
      <c r="AM10" s="20"/>
      <c r="AN10" s="20"/>
      <c r="AO10" s="20"/>
    </row>
    <row r="11" spans="1:41" ht="12.75" customHeight="1" x14ac:dyDescent="0.2">
      <c r="A11" s="11">
        <v>1996</v>
      </c>
      <c r="B11" s="52">
        <v>1792</v>
      </c>
      <c r="C11" s="52">
        <v>125.02712053571429</v>
      </c>
      <c r="D11" s="52"/>
      <c r="E11" s="52">
        <v>8488</v>
      </c>
      <c r="F11" s="52">
        <v>139.41794297832234</v>
      </c>
      <c r="G11" s="52"/>
      <c r="H11" s="52">
        <v>1205</v>
      </c>
      <c r="I11" s="52">
        <v>116.66937759336101</v>
      </c>
      <c r="J11" s="52"/>
      <c r="K11" s="52">
        <v>7283</v>
      </c>
      <c r="L11" s="52">
        <v>143.18177948647536</v>
      </c>
      <c r="M11" s="52"/>
      <c r="N11" s="52">
        <v>10280</v>
      </c>
      <c r="O11" s="52">
        <v>136.90934824902723</v>
      </c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J11" s="20"/>
      <c r="AK11" s="20"/>
      <c r="AL11" s="20"/>
      <c r="AM11" s="20"/>
      <c r="AN11" s="20"/>
      <c r="AO11" s="20"/>
    </row>
    <row r="12" spans="1:41" s="21" customFormat="1" ht="12.75" customHeight="1" x14ac:dyDescent="0.2">
      <c r="A12" s="11">
        <v>1997</v>
      </c>
      <c r="B12" s="52">
        <v>2511</v>
      </c>
      <c r="C12" s="52">
        <v>125.61899641577061</v>
      </c>
      <c r="D12" s="52"/>
      <c r="E12" s="52">
        <v>11376</v>
      </c>
      <c r="F12" s="52">
        <v>139.60900140646976</v>
      </c>
      <c r="G12" s="52"/>
      <c r="H12" s="52">
        <v>1588</v>
      </c>
      <c r="I12" s="52">
        <v>119.09093198992443</v>
      </c>
      <c r="J12" s="52"/>
      <c r="K12" s="52">
        <v>9788</v>
      </c>
      <c r="L12" s="52">
        <v>142.93784225582345</v>
      </c>
      <c r="M12" s="52"/>
      <c r="N12" s="52">
        <v>13887</v>
      </c>
      <c r="O12" s="52">
        <v>137.07937639518974</v>
      </c>
      <c r="P1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/>
      <c r="AB12"/>
      <c r="AC12"/>
      <c r="AD12"/>
      <c r="AE12"/>
      <c r="AF12"/>
      <c r="AG12"/>
      <c r="AH12"/>
      <c r="AI12"/>
    </row>
    <row r="13" spans="1:41" ht="12.75" customHeight="1" x14ac:dyDescent="0.2">
      <c r="A13" s="11">
        <v>1998</v>
      </c>
      <c r="B13" s="52">
        <v>2408</v>
      </c>
      <c r="C13" s="52">
        <v>137.33438538205979</v>
      </c>
      <c r="D13" s="52"/>
      <c r="E13" s="52">
        <v>11942</v>
      </c>
      <c r="F13" s="52">
        <v>147.0967090939541</v>
      </c>
      <c r="G13" s="52"/>
      <c r="H13" s="52">
        <v>1550</v>
      </c>
      <c r="I13" s="52">
        <v>117.78922580645161</v>
      </c>
      <c r="J13" s="52"/>
      <c r="K13" s="52">
        <v>10392</v>
      </c>
      <c r="L13" s="52">
        <v>151.46801385681295</v>
      </c>
      <c r="M13" s="52"/>
      <c r="N13" s="52">
        <v>14350</v>
      </c>
      <c r="O13" s="52">
        <v>145.45854355400698</v>
      </c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J13" s="20"/>
      <c r="AK13" s="20"/>
      <c r="AL13" s="20"/>
      <c r="AM13" s="20"/>
      <c r="AN13" s="20"/>
      <c r="AO13" s="20"/>
    </row>
    <row r="14" spans="1:41" ht="12.75" customHeight="1" x14ac:dyDescent="0.2">
      <c r="A14" s="11">
        <v>1999</v>
      </c>
      <c r="B14" s="52">
        <v>2519</v>
      </c>
      <c r="C14" s="52">
        <v>153.44017467248906</v>
      </c>
      <c r="D14" s="52"/>
      <c r="E14" s="52">
        <v>12307</v>
      </c>
      <c r="F14" s="52">
        <v>156.97277971885919</v>
      </c>
      <c r="G14" s="52"/>
      <c r="H14" s="52">
        <v>1561</v>
      </c>
      <c r="I14" s="52">
        <v>130.39423446508647</v>
      </c>
      <c r="J14" s="52"/>
      <c r="K14" s="52">
        <v>10746</v>
      </c>
      <c r="L14" s="52">
        <v>160.83366834170855</v>
      </c>
      <c r="M14" s="52"/>
      <c r="N14" s="52">
        <v>14826</v>
      </c>
      <c r="O14" s="52">
        <v>156.37257520571967</v>
      </c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J14" s="20"/>
      <c r="AK14" s="20"/>
      <c r="AL14" s="20"/>
      <c r="AM14" s="20"/>
      <c r="AN14" s="20"/>
      <c r="AO14" s="20"/>
    </row>
    <row r="15" spans="1:41" ht="12.75" customHeight="1" x14ac:dyDescent="0.2">
      <c r="A15" s="11">
        <v>2000</v>
      </c>
      <c r="B15" s="52">
        <v>2433</v>
      </c>
      <c r="C15" s="52">
        <v>160.22934648581997</v>
      </c>
      <c r="D15" s="52"/>
      <c r="E15" s="52">
        <v>11896</v>
      </c>
      <c r="F15" s="52">
        <v>170.55374075319435</v>
      </c>
      <c r="G15" s="52"/>
      <c r="H15" s="52">
        <v>1449</v>
      </c>
      <c r="I15" s="52">
        <v>136.12705314009662</v>
      </c>
      <c r="J15" s="52"/>
      <c r="K15" s="52">
        <v>10447</v>
      </c>
      <c r="L15" s="52">
        <v>175.32872595003349</v>
      </c>
      <c r="M15" s="52"/>
      <c r="N15" s="52">
        <v>14329</v>
      </c>
      <c r="O15" s="52">
        <v>168.80070486426126</v>
      </c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J15" s="20"/>
      <c r="AK15" s="20"/>
      <c r="AL15" s="20"/>
      <c r="AM15" s="20"/>
      <c r="AN15" s="20"/>
      <c r="AO15" s="20"/>
    </row>
    <row r="16" spans="1:41" ht="12.75" customHeight="1" x14ac:dyDescent="0.2">
      <c r="A16" s="11">
        <v>2001</v>
      </c>
      <c r="B16" s="52">
        <v>2384</v>
      </c>
      <c r="C16" s="52">
        <v>163.34131711409395</v>
      </c>
      <c r="D16" s="52"/>
      <c r="E16" s="52">
        <v>11075</v>
      </c>
      <c r="F16" s="52">
        <v>175.32958013544018</v>
      </c>
      <c r="G16" s="52"/>
      <c r="H16" s="52">
        <v>1225</v>
      </c>
      <c r="I16" s="52">
        <v>144.36857142857144</v>
      </c>
      <c r="J16" s="52"/>
      <c r="K16" s="52">
        <v>9850</v>
      </c>
      <c r="L16" s="52">
        <v>179.1800609137056</v>
      </c>
      <c r="M16" s="52"/>
      <c r="N16" s="52">
        <v>13459</v>
      </c>
      <c r="O16" s="52">
        <v>173.20609257745744</v>
      </c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J16" s="20"/>
      <c r="AK16" s="20"/>
      <c r="AL16" s="20"/>
      <c r="AM16" s="20"/>
      <c r="AN16" s="20"/>
      <c r="AO16" s="20"/>
    </row>
    <row r="17" spans="1:41" ht="12.75" customHeight="1" x14ac:dyDescent="0.2">
      <c r="A17" s="11">
        <v>2002</v>
      </c>
      <c r="B17" s="52">
        <v>2467</v>
      </c>
      <c r="C17" s="52">
        <v>171.83858937981353</v>
      </c>
      <c r="D17" s="52"/>
      <c r="E17" s="52">
        <v>11155</v>
      </c>
      <c r="F17" s="52">
        <v>182.36815777678171</v>
      </c>
      <c r="G17" s="52"/>
      <c r="H17" s="52">
        <v>1190</v>
      </c>
      <c r="I17" s="52">
        <v>164.83235294117648</v>
      </c>
      <c r="J17" s="52"/>
      <c r="K17" s="52">
        <v>9965</v>
      </c>
      <c r="L17" s="52">
        <v>184.46224786753638</v>
      </c>
      <c r="M17" s="52"/>
      <c r="N17" s="52">
        <v>13622</v>
      </c>
      <c r="O17" s="52">
        <v>180.46120980766409</v>
      </c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J17" s="20"/>
      <c r="AK17" s="20"/>
      <c r="AL17" s="20"/>
      <c r="AM17" s="20"/>
      <c r="AN17" s="20"/>
      <c r="AO17" s="20"/>
    </row>
    <row r="18" spans="1:41" ht="12.75" customHeight="1" x14ac:dyDescent="0.2">
      <c r="A18" s="11">
        <v>2003</v>
      </c>
      <c r="B18" s="52">
        <v>2430</v>
      </c>
      <c r="C18" s="52">
        <v>174.75674897119342</v>
      </c>
      <c r="D18" s="52"/>
      <c r="E18" s="52">
        <v>11130</v>
      </c>
      <c r="F18" s="52">
        <v>182.52616352201258</v>
      </c>
      <c r="G18" s="52"/>
      <c r="H18" s="52">
        <v>1235</v>
      </c>
      <c r="I18" s="52">
        <v>160.15878542510123</v>
      </c>
      <c r="J18" s="52"/>
      <c r="K18" s="52">
        <v>9895</v>
      </c>
      <c r="L18" s="52">
        <v>185.31784739767559</v>
      </c>
      <c r="M18" s="52"/>
      <c r="N18" s="52">
        <v>13560</v>
      </c>
      <c r="O18" s="52">
        <v>181.13385693215341</v>
      </c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J18" s="20"/>
      <c r="AK18" s="20"/>
      <c r="AL18" s="20"/>
      <c r="AM18" s="20"/>
      <c r="AN18" s="20"/>
      <c r="AO18" s="20"/>
    </row>
    <row r="19" spans="1:41" ht="12.75" customHeight="1" x14ac:dyDescent="0.2">
      <c r="A19" s="11">
        <v>2004</v>
      </c>
      <c r="B19" s="52">
        <v>2527</v>
      </c>
      <c r="C19" s="52">
        <v>171.06256430550059</v>
      </c>
      <c r="D19" s="52"/>
      <c r="E19" s="52">
        <v>11164</v>
      </c>
      <c r="F19" s="52">
        <v>182.47021676818343</v>
      </c>
      <c r="G19" s="52"/>
      <c r="H19" s="52">
        <v>1179</v>
      </c>
      <c r="I19" s="52">
        <v>167.32578456318916</v>
      </c>
      <c r="J19" s="52"/>
      <c r="K19" s="52">
        <v>9985</v>
      </c>
      <c r="L19" s="52">
        <v>184.25842764146219</v>
      </c>
      <c r="M19" s="52"/>
      <c r="N19" s="52">
        <v>13691</v>
      </c>
      <c r="O19" s="52">
        <v>180.36466291724491</v>
      </c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J19" s="20"/>
      <c r="AK19" s="20"/>
      <c r="AL19" s="20"/>
      <c r="AM19" s="20"/>
      <c r="AN19" s="20"/>
      <c r="AO19" s="20"/>
    </row>
    <row r="20" spans="1:41" ht="12.75" customHeight="1" x14ac:dyDescent="0.2">
      <c r="A20" s="11">
        <v>2005</v>
      </c>
      <c r="B20" s="52">
        <v>2835</v>
      </c>
      <c r="C20" s="52">
        <v>180.77407407407406</v>
      </c>
      <c r="D20" s="52"/>
      <c r="E20" s="52">
        <v>12135</v>
      </c>
      <c r="F20" s="52">
        <v>195.56208487845075</v>
      </c>
      <c r="G20" s="52"/>
      <c r="H20" s="52">
        <v>1305</v>
      </c>
      <c r="I20" s="52">
        <v>170.00091954022989</v>
      </c>
      <c r="J20" s="52"/>
      <c r="K20" s="52">
        <v>10830</v>
      </c>
      <c r="L20" s="52">
        <v>198.6421698984303</v>
      </c>
      <c r="M20" s="52"/>
      <c r="N20" s="52">
        <v>14970</v>
      </c>
      <c r="O20" s="52">
        <v>192.76154976619907</v>
      </c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J20" s="20"/>
      <c r="AK20" s="20"/>
      <c r="AL20" s="20"/>
      <c r="AM20" s="20"/>
      <c r="AN20" s="20"/>
      <c r="AO20" s="20"/>
    </row>
    <row r="21" spans="1:41" ht="12.75" customHeight="1" x14ac:dyDescent="0.2">
      <c r="A21" s="11">
        <v>2006</v>
      </c>
      <c r="B21" s="52">
        <v>3637</v>
      </c>
      <c r="C21" s="52">
        <v>189.1215837228485</v>
      </c>
      <c r="D21" s="52"/>
      <c r="E21" s="52">
        <v>14684</v>
      </c>
      <c r="F21" s="52">
        <v>201.91520702805775</v>
      </c>
      <c r="G21" s="52"/>
      <c r="H21" s="52">
        <v>1383</v>
      </c>
      <c r="I21" s="52">
        <v>185.86211135213304</v>
      </c>
      <c r="J21" s="52"/>
      <c r="K21" s="52">
        <v>13301</v>
      </c>
      <c r="L21" s="52">
        <v>203.58436207803925</v>
      </c>
      <c r="M21" s="52"/>
      <c r="N21" s="52">
        <v>18321</v>
      </c>
      <c r="O21" s="52">
        <v>199.37547622946346</v>
      </c>
      <c r="Q21" s="272"/>
      <c r="R21" s="272"/>
      <c r="S21" s="272"/>
      <c r="T21" s="272"/>
      <c r="U21" s="272"/>
      <c r="V21" s="272"/>
      <c r="W21" s="272"/>
      <c r="X21" s="272"/>
      <c r="Y21" s="272"/>
      <c r="Z21" s="272"/>
      <c r="AJ21" s="20"/>
      <c r="AK21" s="20"/>
      <c r="AL21" s="20"/>
      <c r="AM21" s="20"/>
      <c r="AN21" s="20"/>
      <c r="AO21" s="20"/>
    </row>
    <row r="22" spans="1:41" ht="12.75" customHeight="1" x14ac:dyDescent="0.2">
      <c r="A22" s="11">
        <v>2007</v>
      </c>
      <c r="B22" s="52">
        <v>3329</v>
      </c>
      <c r="C22" s="52">
        <v>224.91303694803244</v>
      </c>
      <c r="D22" s="52"/>
      <c r="E22" s="52">
        <v>13249</v>
      </c>
      <c r="F22" s="52">
        <v>241.57650388708583</v>
      </c>
      <c r="G22" s="52"/>
      <c r="H22" s="52">
        <v>1341</v>
      </c>
      <c r="I22" s="52">
        <v>239.79261744966445</v>
      </c>
      <c r="J22" s="52"/>
      <c r="K22" s="52">
        <v>11908</v>
      </c>
      <c r="L22" s="52">
        <v>241.77739334900909</v>
      </c>
      <c r="M22" s="52"/>
      <c r="N22" s="52">
        <v>16578</v>
      </c>
      <c r="O22" s="52">
        <v>238.23034141633491</v>
      </c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J22" s="20"/>
      <c r="AK22" s="20"/>
      <c r="AL22" s="20"/>
      <c r="AM22" s="20"/>
      <c r="AN22" s="20"/>
      <c r="AO22" s="20"/>
    </row>
    <row r="23" spans="1:41" ht="12.75" customHeight="1" x14ac:dyDescent="0.2">
      <c r="A23" s="11">
        <v>2008</v>
      </c>
      <c r="B23" s="52">
        <v>2102</v>
      </c>
      <c r="C23" s="52">
        <v>266.03087535680305</v>
      </c>
      <c r="D23" s="52"/>
      <c r="E23" s="52">
        <v>8421</v>
      </c>
      <c r="F23" s="52">
        <v>290.97828048925305</v>
      </c>
      <c r="G23" s="52"/>
      <c r="H23" s="52">
        <v>892</v>
      </c>
      <c r="I23" s="52">
        <v>285.26860986547086</v>
      </c>
      <c r="J23" s="52"/>
      <c r="K23" s="52">
        <v>7529</v>
      </c>
      <c r="L23" s="52">
        <v>291.65473502457166</v>
      </c>
      <c r="M23" s="52"/>
      <c r="N23" s="52">
        <v>10523</v>
      </c>
      <c r="O23" s="52">
        <v>285.99496341347526</v>
      </c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J23" s="20"/>
      <c r="AK23" s="20"/>
      <c r="AL23" s="20"/>
      <c r="AM23" s="20"/>
      <c r="AN23" s="20"/>
      <c r="AO23" s="20"/>
    </row>
    <row r="24" spans="1:41" ht="12.75" customHeight="1" x14ac:dyDescent="0.2">
      <c r="A24" s="11">
        <v>2009</v>
      </c>
      <c r="B24" s="52">
        <v>2310</v>
      </c>
      <c r="C24" s="52">
        <v>419.29047619047617</v>
      </c>
      <c r="D24" s="52"/>
      <c r="E24" s="52">
        <v>7677</v>
      </c>
      <c r="F24" s="52">
        <v>430.5434414484825</v>
      </c>
      <c r="G24" s="52"/>
      <c r="H24" s="52">
        <v>809</v>
      </c>
      <c r="I24" s="52">
        <v>425.6590852904821</v>
      </c>
      <c r="J24" s="52"/>
      <c r="K24" s="52">
        <v>6868</v>
      </c>
      <c r="L24" s="52">
        <v>431.11878276062896</v>
      </c>
      <c r="M24" s="52"/>
      <c r="N24" s="52">
        <v>9987</v>
      </c>
      <c r="O24" s="52">
        <v>427.94062280965255</v>
      </c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J24" s="20"/>
      <c r="AK24" s="20"/>
      <c r="AL24" s="20"/>
      <c r="AM24" s="20"/>
      <c r="AN24" s="20"/>
      <c r="AO24" s="20"/>
    </row>
    <row r="25" spans="1:41" ht="12.75" customHeight="1" x14ac:dyDescent="0.2">
      <c r="A25" s="11">
        <v>2010</v>
      </c>
      <c r="B25" s="52">
        <v>3185</v>
      </c>
      <c r="C25" s="52">
        <v>412.72486656200942</v>
      </c>
      <c r="D25" s="52"/>
      <c r="E25" s="52">
        <v>9125</v>
      </c>
      <c r="F25" s="52">
        <v>426.62590684931507</v>
      </c>
      <c r="G25" s="52"/>
      <c r="H25" s="52">
        <v>888</v>
      </c>
      <c r="I25" s="52">
        <v>410.25371621621622</v>
      </c>
      <c r="J25" s="52"/>
      <c r="K25" s="52">
        <v>8237</v>
      </c>
      <c r="L25" s="52">
        <v>428.39093116425886</v>
      </c>
      <c r="M25" s="52"/>
      <c r="N25" s="52">
        <v>12310</v>
      </c>
      <c r="O25" s="52">
        <v>423.02925264012993</v>
      </c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J25" s="20"/>
      <c r="AK25" s="20"/>
      <c r="AL25" s="20"/>
      <c r="AM25" s="20"/>
      <c r="AN25" s="20"/>
      <c r="AO25" s="20"/>
    </row>
    <row r="26" spans="1:41" ht="12.75" customHeight="1" x14ac:dyDescent="0.2">
      <c r="A26" s="11">
        <v>2011</v>
      </c>
      <c r="B26" s="52">
        <v>2900</v>
      </c>
      <c r="C26" s="52">
        <v>425.04524137931031</v>
      </c>
      <c r="D26" s="52"/>
      <c r="E26" s="52">
        <v>8588</v>
      </c>
      <c r="F26" s="52">
        <v>429.22809734513271</v>
      </c>
      <c r="G26" s="52"/>
      <c r="H26" s="52">
        <v>795</v>
      </c>
      <c r="I26" s="52">
        <v>423.79987421383652</v>
      </c>
      <c r="J26" s="52"/>
      <c r="K26" s="52">
        <v>7793</v>
      </c>
      <c r="L26" s="52">
        <v>429.78185551135635</v>
      </c>
      <c r="M26" s="52"/>
      <c r="N26" s="52">
        <v>11488</v>
      </c>
      <c r="O26" s="52">
        <v>428.17218837047352</v>
      </c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J26" s="20"/>
      <c r="AK26" s="20"/>
      <c r="AL26" s="20"/>
      <c r="AM26" s="20"/>
      <c r="AN26" s="20"/>
      <c r="AO26" s="20"/>
    </row>
    <row r="27" spans="1:41" ht="12.75" customHeight="1" x14ac:dyDescent="0.2">
      <c r="A27" s="11">
        <v>2012</v>
      </c>
      <c r="B27" s="52">
        <v>2770</v>
      </c>
      <c r="C27" s="52">
        <v>407.56758122743679</v>
      </c>
      <c r="D27" s="52"/>
      <c r="E27" s="52">
        <v>7582</v>
      </c>
      <c r="F27" s="52">
        <v>408.91899235030331</v>
      </c>
      <c r="G27" s="52"/>
      <c r="H27" s="52">
        <v>748</v>
      </c>
      <c r="I27" s="52">
        <v>397.60788770053477</v>
      </c>
      <c r="J27" s="52"/>
      <c r="K27" s="52">
        <v>6834</v>
      </c>
      <c r="L27" s="52">
        <v>410.15702370500441</v>
      </c>
      <c r="M27" s="52"/>
      <c r="N27" s="52">
        <v>10352</v>
      </c>
      <c r="O27" s="52">
        <v>408.55738021638331</v>
      </c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J27" s="20"/>
      <c r="AK27" s="20"/>
      <c r="AL27" s="20"/>
      <c r="AM27" s="20"/>
      <c r="AN27" s="20"/>
      <c r="AO27" s="20"/>
    </row>
    <row r="28" spans="1:41" s="24" customFormat="1" ht="12.75" customHeight="1" x14ac:dyDescent="0.2">
      <c r="A28" s="11">
        <v>2013</v>
      </c>
      <c r="B28" s="52">
        <v>1846</v>
      </c>
      <c r="C28" s="52">
        <v>271.95698808234016</v>
      </c>
      <c r="D28" s="52"/>
      <c r="E28" s="52">
        <v>4964</v>
      </c>
      <c r="F28" s="52">
        <v>265.68400483481059</v>
      </c>
      <c r="G28" s="52"/>
      <c r="H28" s="52">
        <v>396</v>
      </c>
      <c r="I28" s="52">
        <v>250.28333333333333</v>
      </c>
      <c r="J28" s="52"/>
      <c r="K28" s="52">
        <v>4568</v>
      </c>
      <c r="L28" s="52">
        <v>267.01908931698773</v>
      </c>
      <c r="M28" s="52"/>
      <c r="N28" s="52">
        <v>6810</v>
      </c>
      <c r="O28" s="52">
        <v>267.38443465491923</v>
      </c>
      <c r="P28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/>
      <c r="AB28"/>
      <c r="AC28"/>
      <c r="AD28"/>
      <c r="AE28"/>
      <c r="AF28"/>
      <c r="AG28"/>
      <c r="AH28"/>
      <c r="AI28"/>
    </row>
    <row r="29" spans="1:41" ht="12.75" customHeight="1" x14ac:dyDescent="0.2">
      <c r="A29" s="11">
        <v>2014</v>
      </c>
      <c r="B29" s="52">
        <v>77</v>
      </c>
      <c r="C29" s="52">
        <v>30.272727272727273</v>
      </c>
      <c r="D29" s="52"/>
      <c r="E29" s="52">
        <v>199</v>
      </c>
      <c r="F29" s="52">
        <v>22.572361809045223</v>
      </c>
      <c r="G29" s="52"/>
      <c r="H29" s="52">
        <v>3</v>
      </c>
      <c r="I29" s="52">
        <v>92.566666666666663</v>
      </c>
      <c r="J29" s="52"/>
      <c r="K29" s="52">
        <v>196</v>
      </c>
      <c r="L29" s="52">
        <v>21.501020408163264</v>
      </c>
      <c r="M29" s="52"/>
      <c r="N29" s="52">
        <v>276</v>
      </c>
      <c r="O29" s="52">
        <v>24.720652173913042</v>
      </c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J29" s="20"/>
      <c r="AK29" s="20"/>
      <c r="AL29" s="20"/>
      <c r="AM29" s="20"/>
      <c r="AN29" s="20"/>
      <c r="AO29" s="20"/>
    </row>
    <row r="30" spans="1:41" ht="12.75" customHeight="1" x14ac:dyDescent="0.2">
      <c r="A30" s="106" t="s">
        <v>8</v>
      </c>
      <c r="B30" s="38" t="s">
        <v>9</v>
      </c>
      <c r="C30" s="38" t="s">
        <v>9</v>
      </c>
      <c r="D30" s="52"/>
      <c r="E30" s="38" t="s">
        <v>9</v>
      </c>
      <c r="F30" s="38" t="s">
        <v>9</v>
      </c>
      <c r="G30" s="52"/>
      <c r="H30" s="38" t="s">
        <v>9</v>
      </c>
      <c r="I30" s="38" t="s">
        <v>9</v>
      </c>
      <c r="J30" s="52"/>
      <c r="K30" s="38" t="s">
        <v>9</v>
      </c>
      <c r="L30" s="38" t="s">
        <v>9</v>
      </c>
      <c r="M30" s="52"/>
      <c r="N30" s="38" t="s">
        <v>9</v>
      </c>
      <c r="O30" s="38" t="s">
        <v>9</v>
      </c>
      <c r="Z30" s="272"/>
    </row>
    <row r="31" spans="1:41" ht="12.75" customHeight="1" x14ac:dyDescent="0.2">
      <c r="A31" s="115" t="s">
        <v>1</v>
      </c>
      <c r="B31" s="163">
        <f>SUM(B10:B30)</f>
        <v>68026</v>
      </c>
      <c r="C31" s="163">
        <v>194</v>
      </c>
      <c r="D31" s="163"/>
      <c r="E31" s="163">
        <f>SUM(E10:E30)</f>
        <v>276962</v>
      </c>
      <c r="F31" s="163">
        <v>190</v>
      </c>
      <c r="G31" s="163"/>
      <c r="H31" s="163">
        <f>SUM(H10:H30)</f>
        <v>29185</v>
      </c>
      <c r="I31" s="163">
        <v>171</v>
      </c>
      <c r="J31" s="163"/>
      <c r="K31" s="163">
        <f>SUM(K10:K30)</f>
        <v>247777</v>
      </c>
      <c r="L31" s="163">
        <v>192</v>
      </c>
      <c r="M31" s="163"/>
      <c r="N31" s="163">
        <f>SUM(N10:N30)</f>
        <v>344988</v>
      </c>
      <c r="O31" s="163">
        <v>191</v>
      </c>
    </row>
    <row r="32" spans="1:41" ht="12.75" customHeight="1" x14ac:dyDescent="0.2">
      <c r="A32" s="42" t="s">
        <v>211</v>
      </c>
      <c r="B32" s="18"/>
      <c r="C32" s="18"/>
      <c r="D32" s="18"/>
      <c r="E32" s="18"/>
      <c r="F32" s="18"/>
      <c r="G32" s="18"/>
      <c r="H32" s="18"/>
      <c r="I32" s="18"/>
      <c r="J32" s="18"/>
      <c r="K32" s="20"/>
      <c r="L32" s="20"/>
      <c r="M32" s="20"/>
      <c r="N32" s="20"/>
      <c r="O32" s="20"/>
    </row>
    <row r="33" spans="1:41" s="158" customFormat="1" ht="12.75" customHeight="1" x14ac:dyDescent="0.2">
      <c r="A33" s="94"/>
      <c r="B33" s="18"/>
      <c r="C33" s="18"/>
      <c r="D33" s="18"/>
      <c r="E33" s="18"/>
      <c r="F33" s="18"/>
      <c r="G33" s="18"/>
      <c r="H33" s="18"/>
      <c r="I33" s="18"/>
      <c r="J33" s="18"/>
      <c r="K33" s="20"/>
      <c r="L33" s="20"/>
      <c r="M33" s="20"/>
      <c r="N33" s="20"/>
      <c r="O33" s="20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</row>
    <row r="35" spans="1:41" ht="12.75" customHeight="1" x14ac:dyDescent="0.2">
      <c r="B35" s="49"/>
      <c r="E35" s="49"/>
      <c r="H35" s="49"/>
      <c r="K35" s="49"/>
      <c r="N35" s="49"/>
    </row>
    <row r="36" spans="1:41" ht="12.75" customHeight="1" x14ac:dyDescent="0.2">
      <c r="A36" s="119" t="s">
        <v>105</v>
      </c>
      <c r="B36" s="46"/>
      <c r="C36" s="46"/>
      <c r="D36" s="46"/>
      <c r="E36" s="46"/>
      <c r="F36" s="48"/>
      <c r="G36" s="48"/>
      <c r="H36" s="48"/>
      <c r="I36" s="48"/>
      <c r="J36" s="48"/>
      <c r="K36" s="48"/>
      <c r="L36" s="69"/>
      <c r="M36" s="69"/>
      <c r="N36" s="69"/>
      <c r="O36" s="69"/>
    </row>
    <row r="37" spans="1:41" s="69" customFormat="1" ht="12.75" customHeight="1" x14ac:dyDescent="0.2">
      <c r="A37" s="98" t="s">
        <v>267</v>
      </c>
      <c r="B37" s="46"/>
      <c r="C37" s="46"/>
      <c r="D37" s="46"/>
      <c r="E37" s="46"/>
      <c r="F37" s="48"/>
      <c r="G37" s="48"/>
      <c r="H37" s="48"/>
      <c r="I37" s="48"/>
      <c r="J37" s="48"/>
      <c r="K37" s="48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41" s="69" customFormat="1" ht="12.75" customHeight="1" x14ac:dyDescent="0.2">
      <c r="A38" s="34" t="s">
        <v>270</v>
      </c>
      <c r="B38" s="46"/>
      <c r="C38" s="46"/>
      <c r="D38" s="46"/>
      <c r="E38" s="46"/>
      <c r="F38" s="48"/>
      <c r="G38" s="48"/>
      <c r="H38" s="48"/>
      <c r="I38" s="48"/>
      <c r="J38" s="48"/>
      <c r="K38" s="4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41" s="69" customFormat="1" ht="12.75" customHeight="1" x14ac:dyDescent="0.2">
      <c r="A39" s="64"/>
      <c r="B39" s="174"/>
      <c r="C39" s="174"/>
      <c r="D39" s="174"/>
      <c r="E39" s="66"/>
      <c r="F39" s="66"/>
      <c r="G39" s="66"/>
      <c r="H39" s="66"/>
      <c r="I39" s="66"/>
      <c r="J39" s="66"/>
      <c r="L39"/>
      <c r="M39"/>
      <c r="N39"/>
      <c r="O39"/>
      <c r="P39" s="272"/>
      <c r="Q39" s="272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1:41" s="69" customFormat="1" ht="12.75" customHeight="1" x14ac:dyDescent="0.2">
      <c r="A40" s="55" t="s">
        <v>99</v>
      </c>
      <c r="B40" s="279" t="s">
        <v>79</v>
      </c>
      <c r="C40" s="279"/>
      <c r="D40" s="78"/>
      <c r="E40" s="279" t="s">
        <v>164</v>
      </c>
      <c r="F40" s="279"/>
      <c r="G40" s="175"/>
      <c r="H40" s="279" t="s">
        <v>19</v>
      </c>
      <c r="I40" s="279"/>
      <c r="J40" s="279"/>
      <c r="K40" s="279"/>
      <c r="L40"/>
      <c r="M40"/>
      <c r="N40"/>
      <c r="O40"/>
      <c r="P40" s="272"/>
      <c r="Q40" s="272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41" s="55" customFormat="1" ht="12.75" customHeight="1" x14ac:dyDescent="0.2">
      <c r="B41" s="47" t="s">
        <v>142</v>
      </c>
      <c r="C41" s="47" t="s">
        <v>140</v>
      </c>
      <c r="D41" s="47"/>
      <c r="E41" s="47" t="s">
        <v>142</v>
      </c>
      <c r="F41" s="47" t="s">
        <v>140</v>
      </c>
      <c r="G41" s="47"/>
      <c r="H41" s="48" t="s">
        <v>142</v>
      </c>
      <c r="I41" s="48" t="s">
        <v>140</v>
      </c>
      <c r="L41"/>
      <c r="M41"/>
      <c r="N41"/>
      <c r="O41"/>
      <c r="P41" s="272"/>
      <c r="Q41" s="272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1:41" s="47" customFormat="1" ht="12.75" customHeight="1" x14ac:dyDescent="0.2">
      <c r="A42" s="87"/>
      <c r="B42" s="37" t="s">
        <v>109</v>
      </c>
      <c r="C42" s="37" t="s">
        <v>109</v>
      </c>
      <c r="D42" s="37"/>
      <c r="E42" s="37" t="s">
        <v>109</v>
      </c>
      <c r="F42" s="37" t="s">
        <v>109</v>
      </c>
      <c r="G42" s="37"/>
      <c r="H42" s="37" t="s">
        <v>109</v>
      </c>
      <c r="I42" s="37" t="s">
        <v>109</v>
      </c>
      <c r="J42" s="177"/>
      <c r="K42" s="177" t="s">
        <v>1</v>
      </c>
      <c r="L42"/>
      <c r="M42"/>
      <c r="N42"/>
      <c r="O42"/>
      <c r="P42" s="272"/>
      <c r="Q42" s="27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1:41" s="47" customFormat="1" ht="12.75" customHeight="1" x14ac:dyDescent="0.2">
      <c r="A43" s="178" t="s">
        <v>106</v>
      </c>
      <c r="B43" s="138">
        <v>542490.80000000005</v>
      </c>
      <c r="C43" s="38">
        <v>2120507.5</v>
      </c>
      <c r="D43" s="38"/>
      <c r="E43" s="38">
        <v>3998</v>
      </c>
      <c r="F43" s="38">
        <v>16755</v>
      </c>
      <c r="G43" s="38"/>
      <c r="H43" s="38">
        <f>B43/E43</f>
        <v>135.69054527263634</v>
      </c>
      <c r="I43" s="38">
        <f>C43/F43</f>
        <v>126.55968367651447</v>
      </c>
      <c r="J43" s="38"/>
      <c r="K43" s="38">
        <f t="shared" ref="K43:K48" si="0">(B43+C43)/(E43+F43)</f>
        <v>128.31871536645303</v>
      </c>
      <c r="L43"/>
      <c r="M43"/>
      <c r="N43"/>
      <c r="O43"/>
      <c r="P43" s="272"/>
      <c r="Q43" s="272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1:41" s="55" customFormat="1" ht="12.75" customHeight="1" x14ac:dyDescent="0.2">
      <c r="A44" s="106" t="s">
        <v>107</v>
      </c>
      <c r="B44" s="138">
        <v>3489654.4</v>
      </c>
      <c r="C44" s="38">
        <v>10786556.4</v>
      </c>
      <c r="D44" s="38"/>
      <c r="E44" s="38">
        <v>20498</v>
      </c>
      <c r="F44" s="38">
        <v>72988</v>
      </c>
      <c r="G44" s="38"/>
      <c r="H44" s="38">
        <f t="shared" ref="H44:I48" si="1">B44/E44</f>
        <v>170.24365303932092</v>
      </c>
      <c r="I44" s="38">
        <f t="shared" si="1"/>
        <v>147.78534005589961</v>
      </c>
      <c r="J44" s="38"/>
      <c r="K44" s="38">
        <f t="shared" si="0"/>
        <v>152.70961213443724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1:41" s="69" customFormat="1" ht="12.75" customHeight="1" x14ac:dyDescent="0.2">
      <c r="A45" s="106" t="s">
        <v>108</v>
      </c>
      <c r="B45" s="138">
        <v>4536955.5999999996</v>
      </c>
      <c r="C45" s="38">
        <v>18836178.300000001</v>
      </c>
      <c r="D45" s="38"/>
      <c r="E45" s="38">
        <v>23533</v>
      </c>
      <c r="F45" s="38">
        <v>100002</v>
      </c>
      <c r="G45" s="38"/>
      <c r="H45" s="38">
        <f t="shared" si="1"/>
        <v>192.79121234011811</v>
      </c>
      <c r="I45" s="38">
        <f t="shared" si="1"/>
        <v>188.35801583968322</v>
      </c>
      <c r="J45" s="38"/>
      <c r="K45" s="38">
        <f t="shared" si="0"/>
        <v>189.20252479054517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6" spans="1:41" s="69" customFormat="1" ht="12.75" customHeight="1" x14ac:dyDescent="0.2">
      <c r="A46" s="106" t="s">
        <v>147</v>
      </c>
      <c r="B46" s="138">
        <v>4515000.8</v>
      </c>
      <c r="C46" s="38">
        <v>20673577.399999999</v>
      </c>
      <c r="D46" s="38"/>
      <c r="E46" s="38">
        <v>19450</v>
      </c>
      <c r="F46" s="38">
        <v>85998</v>
      </c>
      <c r="G46" s="38"/>
      <c r="H46" s="38">
        <f t="shared" si="1"/>
        <v>232.13371722365036</v>
      </c>
      <c r="I46" s="38">
        <f t="shared" si="1"/>
        <v>240.39602548896485</v>
      </c>
      <c r="J46" s="38"/>
      <c r="K46" s="38">
        <f t="shared" si="0"/>
        <v>238.87203360898263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  <row r="47" spans="1:41" s="55" customFormat="1" ht="12.75" customHeight="1" x14ac:dyDescent="0.2">
      <c r="A47" s="160" t="s">
        <v>8</v>
      </c>
      <c r="B47" s="138">
        <v>117100.2</v>
      </c>
      <c r="C47" s="38">
        <v>185977.4</v>
      </c>
      <c r="D47" s="38"/>
      <c r="E47" s="38">
        <v>547</v>
      </c>
      <c r="F47" s="38">
        <v>1219</v>
      </c>
      <c r="G47" s="38"/>
      <c r="H47" s="38">
        <f t="shared" si="1"/>
        <v>214.07714808043875</v>
      </c>
      <c r="I47" s="38">
        <f t="shared" si="1"/>
        <v>152.56554552912223</v>
      </c>
      <c r="J47" s="38"/>
      <c r="K47" s="38">
        <f t="shared" si="0"/>
        <v>171.61812004530009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1:41" s="69" customFormat="1" ht="12.75" customHeight="1" x14ac:dyDescent="0.2">
      <c r="A48" s="154" t="s">
        <v>1</v>
      </c>
      <c r="B48" s="123">
        <f>SUM(B43:B47)</f>
        <v>13201201.800000001</v>
      </c>
      <c r="C48" s="163">
        <f>SUM(C43:C47)</f>
        <v>52602797</v>
      </c>
      <c r="D48" s="180"/>
      <c r="E48" s="123">
        <f>SUM(E43:E47)</f>
        <v>68026</v>
      </c>
      <c r="F48" s="123">
        <f>SUM(F43:F47)</f>
        <v>276962</v>
      </c>
      <c r="G48" s="180"/>
      <c r="H48" s="123">
        <f t="shared" si="1"/>
        <v>194.06112074794933</v>
      </c>
      <c r="I48" s="123">
        <f t="shared" si="1"/>
        <v>189.92784930784728</v>
      </c>
      <c r="J48" s="123"/>
      <c r="K48" s="123">
        <f t="shared" si="0"/>
        <v>190.74286294016022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</row>
    <row r="49" spans="1:41" s="69" customFormat="1" ht="12.75" customHeight="1" x14ac:dyDescent="0.2">
      <c r="A49" s="42" t="s">
        <v>211</v>
      </c>
      <c r="B49" s="48"/>
      <c r="C49" s="48"/>
      <c r="D49" s="48"/>
      <c r="E49" s="181"/>
      <c r="F49" s="48"/>
      <c r="G49" s="48"/>
      <c r="H49" s="48"/>
      <c r="I49" s="48"/>
      <c r="J49" s="48"/>
      <c r="K49" s="48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1:41" s="69" customFormat="1" ht="12.75" customHeight="1" x14ac:dyDescent="0.2">
      <c r="A50" s="42"/>
      <c r="B50" s="48"/>
      <c r="C50" s="48"/>
      <c r="D50" s="48"/>
      <c r="E50" s="181"/>
      <c r="F50" s="48"/>
      <c r="G50" s="48"/>
      <c r="H50" s="48"/>
      <c r="I50" s="48"/>
      <c r="J50" s="48"/>
      <c r="K50" s="48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1:41" s="69" customFormat="1" ht="12.75" customHeight="1" x14ac:dyDescent="0.2">
      <c r="B51" s="181"/>
      <c r="C51" s="181"/>
      <c r="D51" s="48"/>
      <c r="E51" s="181"/>
      <c r="F51" s="181"/>
      <c r="G51" s="48"/>
      <c r="H51" s="181"/>
      <c r="I51" s="181"/>
      <c r="J51" s="181"/>
      <c r="K51" s="48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</row>
    <row r="52" spans="1:41" s="69" customFormat="1" ht="12.75" customHeight="1" x14ac:dyDescent="0.2">
      <c r="B52" s="48"/>
      <c r="C52" s="48"/>
      <c r="D52" s="48"/>
      <c r="E52" s="48"/>
      <c r="F52" s="48"/>
      <c r="G52" s="48"/>
      <c r="H52" s="48"/>
      <c r="I52" s="48"/>
      <c r="J52" s="48"/>
      <c r="K52" s="48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1:41" s="69" customFormat="1" ht="12.75" customHeight="1" x14ac:dyDescent="0.2">
      <c r="A53" s="119" t="s">
        <v>138</v>
      </c>
      <c r="B53" s="24"/>
      <c r="C53" s="24"/>
      <c r="D53" s="24"/>
      <c r="J53" s="55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</row>
    <row r="54" spans="1:41" s="69" customFormat="1" ht="12.75" customHeight="1" x14ac:dyDescent="0.2">
      <c r="A54" s="98" t="s">
        <v>266</v>
      </c>
      <c r="B54" s="24"/>
      <c r="C54" s="24"/>
      <c r="D54" s="24"/>
      <c r="J54" s="55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1:41" s="69" customFormat="1" ht="12.75" customHeight="1" x14ac:dyDescent="0.2">
      <c r="A55" s="34" t="s">
        <v>271</v>
      </c>
      <c r="B55" s="24"/>
      <c r="C55" s="24"/>
      <c r="D55" s="24"/>
      <c r="J55" s="55"/>
      <c r="L55" s="271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1:41" s="69" customFormat="1" ht="12.75" customHeight="1" x14ac:dyDescent="0.2">
      <c r="A56" s="64"/>
      <c r="B56" s="65"/>
      <c r="C56" s="65"/>
      <c r="D56" s="65"/>
      <c r="E56" s="64"/>
      <c r="F56" s="64"/>
      <c r="G56" s="64"/>
      <c r="H56" s="64"/>
      <c r="I56" s="64"/>
      <c r="J56" s="55"/>
      <c r="L56" s="271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1:41" s="69" customFormat="1" ht="12.75" customHeight="1" x14ac:dyDescent="0.2">
      <c r="A57" s="176" t="s">
        <v>22</v>
      </c>
      <c r="B57" s="176"/>
      <c r="C57" s="165" t="s">
        <v>17</v>
      </c>
      <c r="D57" s="165"/>
      <c r="E57" s="182"/>
      <c r="F57" s="182" t="s">
        <v>164</v>
      </c>
      <c r="G57" s="182"/>
      <c r="H57" s="182"/>
      <c r="I57" s="182" t="s">
        <v>19</v>
      </c>
      <c r="J57" s="183"/>
      <c r="K57" s="111"/>
      <c r="L57" s="271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1:41" s="111" customFormat="1" ht="12.75" customHeight="1" x14ac:dyDescent="0.2">
      <c r="A58" s="184" t="s">
        <v>6</v>
      </c>
      <c r="B58" s="137"/>
      <c r="C58" s="137">
        <v>13201201.800000001</v>
      </c>
      <c r="D58" s="137"/>
      <c r="E58" s="137"/>
      <c r="F58" s="137">
        <v>68026</v>
      </c>
      <c r="G58" s="137"/>
      <c r="H58" s="137"/>
      <c r="I58" s="38">
        <f>C58/F58</f>
        <v>194.06112074794933</v>
      </c>
      <c r="J58" s="183"/>
      <c r="K58" s="69"/>
      <c r="L58" s="271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1:41" s="69" customFormat="1" ht="12.75" customHeight="1" x14ac:dyDescent="0.2">
      <c r="A59" s="53" t="s">
        <v>5</v>
      </c>
      <c r="B59" s="38"/>
      <c r="C59" s="38">
        <v>52602797</v>
      </c>
      <c r="D59" s="38"/>
      <c r="E59" s="38"/>
      <c r="F59" s="38">
        <v>276962</v>
      </c>
      <c r="G59" s="38"/>
      <c r="H59" s="38"/>
      <c r="I59" s="38">
        <f>C59/F59</f>
        <v>189.92784930784728</v>
      </c>
      <c r="J59" s="183"/>
      <c r="K59" s="55"/>
      <c r="L59" s="271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</row>
    <row r="60" spans="1:41" s="55" customFormat="1" ht="12.75" customHeight="1" x14ac:dyDescent="0.2">
      <c r="A60" s="184" t="s">
        <v>23</v>
      </c>
      <c r="B60" s="137"/>
      <c r="C60" s="137">
        <v>4988185</v>
      </c>
      <c r="D60" s="137"/>
      <c r="E60" s="137"/>
      <c r="F60" s="137">
        <v>29185</v>
      </c>
      <c r="G60" s="137"/>
      <c r="H60" s="137"/>
      <c r="I60" s="38">
        <f>C60/F60</f>
        <v>170.91605276683228</v>
      </c>
      <c r="J60" s="183"/>
      <c r="L60" s="271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1:41" s="55" customFormat="1" ht="12.75" customHeight="1" x14ac:dyDescent="0.2">
      <c r="A61" s="53" t="s">
        <v>24</v>
      </c>
      <c r="B61" s="38"/>
      <c r="C61" s="38">
        <v>47614612</v>
      </c>
      <c r="D61" s="38"/>
      <c r="E61" s="38"/>
      <c r="F61" s="38">
        <v>247777</v>
      </c>
      <c r="G61" s="38"/>
      <c r="H61" s="38"/>
      <c r="I61" s="38">
        <f>C61/F61</f>
        <v>192.16719873111708</v>
      </c>
      <c r="J61" s="69"/>
      <c r="L61" s="27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1:41" s="55" customFormat="1" ht="12.75" customHeight="1" x14ac:dyDescent="0.2">
      <c r="A62" s="115" t="s">
        <v>1</v>
      </c>
      <c r="B62" s="139"/>
      <c r="C62" s="62">
        <f>C58+C59</f>
        <v>65803998.799999997</v>
      </c>
      <c r="D62" s="62"/>
      <c r="E62" s="62"/>
      <c r="F62" s="62">
        <f>F58+F59</f>
        <v>344988</v>
      </c>
      <c r="G62" s="62"/>
      <c r="H62" s="62"/>
      <c r="I62" s="62">
        <f>C62/F62</f>
        <v>190.74286294016022</v>
      </c>
      <c r="J62" s="183"/>
      <c r="K62" s="185"/>
      <c r="L62" s="271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s="185" customFormat="1" ht="12.75" customHeight="1" x14ac:dyDescent="0.2">
      <c r="A63" s="42" t="s">
        <v>211</v>
      </c>
      <c r="B63" s="55"/>
      <c r="C63" s="55"/>
      <c r="D63" s="55"/>
      <c r="E63" s="55"/>
      <c r="F63" s="82"/>
      <c r="G63" s="55"/>
      <c r="H63" s="55"/>
      <c r="I63" s="55"/>
      <c r="J63" s="55"/>
      <c r="K63" s="69"/>
      <c r="L63" s="271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s="69" customFormat="1" ht="12.75" customHeight="1" x14ac:dyDescent="0.2">
      <c r="A64" s="55"/>
      <c r="B64" s="55"/>
      <c r="C64" s="82"/>
      <c r="D64" s="55"/>
      <c r="E64" s="55"/>
      <c r="F64" s="55"/>
      <c r="G64" s="55"/>
      <c r="H64" s="55"/>
      <c r="I64" s="55"/>
      <c r="J64" s="55"/>
      <c r="L64" s="271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s="69" customFormat="1" ht="12.75" customHeight="1" x14ac:dyDescent="0.2">
      <c r="A65" s="20"/>
      <c r="B65" s="19"/>
      <c r="C65" s="48"/>
      <c r="D65" s="19"/>
      <c r="E65" s="48"/>
      <c r="F65" s="19"/>
      <c r="G65" s="48"/>
      <c r="H65" s="19"/>
      <c r="I65" s="48"/>
      <c r="J65" s="19"/>
      <c r="K65" s="48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1:41" ht="12.75" customHeight="1" x14ac:dyDescent="0.2">
      <c r="L66"/>
      <c r="M66"/>
      <c r="N66"/>
      <c r="O66"/>
    </row>
    <row r="67" spans="1:41" ht="12.75" customHeight="1" x14ac:dyDescent="0.2">
      <c r="A67" s="69"/>
      <c r="B67" s="82"/>
      <c r="C67" s="82"/>
      <c r="E67" s="82"/>
      <c r="F67" s="82"/>
      <c r="H67" s="82"/>
      <c r="I67" s="82"/>
      <c r="J67" s="82"/>
      <c r="K67" s="82"/>
      <c r="L67"/>
      <c r="M67"/>
      <c r="N67"/>
      <c r="O67"/>
    </row>
    <row r="68" spans="1:41" ht="12.75" customHeight="1" x14ac:dyDescent="0.2">
      <c r="A68" s="69"/>
      <c r="B68" s="82"/>
      <c r="C68" s="82"/>
      <c r="E68" s="82"/>
      <c r="F68" s="186"/>
      <c r="H68" s="82"/>
      <c r="I68" s="82"/>
      <c r="J68" s="82"/>
      <c r="K68" s="186"/>
      <c r="L68" s="186"/>
      <c r="M68" s="186"/>
      <c r="N68" s="82"/>
      <c r="O68" s="82"/>
    </row>
    <row r="69" spans="1:41" ht="12.75" customHeight="1" x14ac:dyDescent="0.2">
      <c r="A69" s="187"/>
      <c r="B69" s="188"/>
      <c r="C69" s="186"/>
      <c r="E69" s="186"/>
      <c r="F69" s="113"/>
      <c r="H69" s="186"/>
      <c r="I69" s="186"/>
      <c r="J69" s="186"/>
      <c r="K69" s="113"/>
      <c r="L69" s="113"/>
      <c r="M69" s="113"/>
      <c r="N69" s="82"/>
      <c r="O69" s="82"/>
    </row>
    <row r="70" spans="1:41" ht="12.75" customHeight="1" x14ac:dyDescent="0.2">
      <c r="A70" s="48"/>
      <c r="B70" s="181"/>
      <c r="C70" s="82"/>
      <c r="E70" s="82"/>
      <c r="F70" s="189"/>
      <c r="H70" s="189"/>
      <c r="I70" s="189"/>
      <c r="J70" s="189"/>
      <c r="K70" s="189"/>
      <c r="L70" s="189"/>
      <c r="M70" s="189"/>
      <c r="N70" s="82"/>
      <c r="O70" s="82"/>
    </row>
    <row r="71" spans="1:41" ht="12.75" customHeight="1" x14ac:dyDescent="0.2">
      <c r="A71" s="55"/>
      <c r="B71" s="113"/>
      <c r="C71" s="113"/>
      <c r="E71" s="113"/>
      <c r="F71" s="113"/>
      <c r="H71" s="113"/>
      <c r="I71" s="113"/>
      <c r="J71" s="113"/>
      <c r="K71" s="113"/>
      <c r="L71" s="113"/>
      <c r="M71" s="113"/>
      <c r="N71" s="82"/>
      <c r="O71" s="82"/>
    </row>
    <row r="72" spans="1:41" ht="12.75" customHeight="1" x14ac:dyDescent="0.2">
      <c r="A72" s="47"/>
      <c r="B72" s="41"/>
      <c r="C72" s="41"/>
      <c r="E72" s="41"/>
      <c r="F72" s="41"/>
      <c r="H72" s="41"/>
      <c r="I72" s="41"/>
      <c r="J72" s="41"/>
      <c r="K72" s="41"/>
      <c r="L72" s="41"/>
      <c r="M72" s="41"/>
      <c r="N72" s="82"/>
      <c r="O72" s="82"/>
    </row>
    <row r="73" spans="1:41" ht="12.75" customHeight="1" x14ac:dyDescent="0.2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</row>
    <row r="74" spans="1:41" ht="12.75" customHeight="1" x14ac:dyDescent="0.2">
      <c r="B74" s="20"/>
      <c r="C74" s="20"/>
      <c r="D74" s="20"/>
      <c r="E74" s="20"/>
      <c r="F74" s="20"/>
      <c r="G74" s="20"/>
      <c r="H74" s="20"/>
      <c r="I74" s="20"/>
      <c r="J74" s="20"/>
    </row>
    <row r="75" spans="1:41" ht="12.75" customHeight="1" x14ac:dyDescent="0.2">
      <c r="B75" s="20"/>
      <c r="C75" s="20"/>
      <c r="D75" s="20"/>
      <c r="E75" s="20"/>
      <c r="F75" s="20"/>
      <c r="G75" s="20"/>
      <c r="H75" s="20"/>
      <c r="I75" s="20"/>
      <c r="J75" s="20"/>
    </row>
    <row r="76" spans="1:41" ht="12.75" customHeight="1" x14ac:dyDescent="0.2">
      <c r="B76" s="20"/>
      <c r="C76" s="20"/>
      <c r="D76" s="20"/>
      <c r="E76" s="20"/>
      <c r="F76" s="20"/>
      <c r="G76" s="20"/>
      <c r="H76" s="20"/>
      <c r="I76" s="20"/>
      <c r="J76" s="20"/>
    </row>
  </sheetData>
  <mergeCells count="3">
    <mergeCell ref="B40:C40"/>
    <mergeCell ref="E40:F40"/>
    <mergeCell ref="H40:K40"/>
  </mergeCells>
  <phoneticPr fontId="3" type="noConversion"/>
  <pageMargins left="0.70866141732283472" right="0.15748031496062992" top="0.98425196850393704" bottom="0.55118110236220474" header="0.51181102362204722" footer="0.51181102362204722"/>
  <pageSetup paperSize="9" scale="78" orientation="portrait" r:id="rId1"/>
  <headerFooter alignWithMargins="0">
    <oddHeader>&amp;R&amp;"Arial,Fet"MOTORCYKLAR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57345" r:id="rId4">
          <objectPr defaultSize="0" autoLine="0" autoPict="0" r:id="rId5">
            <anchor moveWithCells="1" siz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9525</xdr:colOff>
                <xdr:row>33</xdr:row>
                <xdr:rowOff>0</xdr:rowOff>
              </to>
            </anchor>
          </objectPr>
        </oleObject>
      </mc:Choice>
      <mc:Fallback>
        <oleObject progId="Word.Document.8" shapeId="57345" r:id="rId4"/>
      </mc:Fallback>
    </mc:AlternateContent>
    <mc:AlternateContent xmlns:mc="http://schemas.openxmlformats.org/markup-compatibility/2006">
      <mc:Choice Requires="x14">
        <oleObject progId="Paint.Picture" shapeId="57346" r:id="rId6">
          <objectPr defaultSize="0" autoLine="0" autoPict="0" r:id="rId7">
            <anchor moveWithCells="1">
              <from>
                <xdr:col>0</xdr:col>
                <xdr:colOff>85725</xdr:colOff>
                <xdr:row>32</xdr:row>
                <xdr:rowOff>38100</xdr:rowOff>
              </from>
              <to>
                <xdr:col>1</xdr:col>
                <xdr:colOff>361950</xdr:colOff>
                <xdr:row>33</xdr:row>
                <xdr:rowOff>114300</xdr:rowOff>
              </to>
            </anchor>
          </objectPr>
        </oleObject>
      </mc:Choice>
      <mc:Fallback>
        <oleObject progId="Paint.Picture" shapeId="57346" r:id="rId6"/>
      </mc:Fallback>
    </mc:AlternateContent>
    <mc:AlternateContent xmlns:mc="http://schemas.openxmlformats.org/markup-compatibility/2006">
      <mc:Choice Requires="x14">
        <oleObject progId="Paint.Picture" shapeId="57347" r:id="rId8">
          <objectPr defaultSize="0" autoLine="0" autoPict="0" r:id="rId7">
            <anchor moveWithCells="1">
              <from>
                <xdr:col>0</xdr:col>
                <xdr:colOff>28575</xdr:colOff>
                <xdr:row>32</xdr:row>
                <xdr:rowOff>47625</xdr:rowOff>
              </from>
              <to>
                <xdr:col>1</xdr:col>
                <xdr:colOff>304800</xdr:colOff>
                <xdr:row>33</xdr:row>
                <xdr:rowOff>123825</xdr:rowOff>
              </to>
            </anchor>
          </objectPr>
        </oleObject>
      </mc:Choice>
      <mc:Fallback>
        <oleObject progId="Paint.Picture" shapeId="57347" r:id="rId8"/>
      </mc:Fallback>
    </mc:AlternateContent>
    <mc:AlternateContent xmlns:mc="http://schemas.openxmlformats.org/markup-compatibility/2006">
      <mc:Choice Requires="x14">
        <oleObject progId="Paint.Picture" shapeId="57353" r:id="rId9">
          <objectPr defaultSize="0" autoLine="0" autoPict="0" r:id="rId7">
            <anchor moveWithCells="1">
              <from>
                <xdr:col>0</xdr:col>
                <xdr:colOff>57150</xdr:colOff>
                <xdr:row>50</xdr:row>
                <xdr:rowOff>104775</xdr:rowOff>
              </from>
              <to>
                <xdr:col>1</xdr:col>
                <xdr:colOff>333375</xdr:colOff>
                <xdr:row>52</xdr:row>
                <xdr:rowOff>19050</xdr:rowOff>
              </to>
            </anchor>
          </objectPr>
        </oleObject>
      </mc:Choice>
      <mc:Fallback>
        <oleObject progId="Paint.Picture" shapeId="57353" r:id="rId9"/>
      </mc:Fallback>
    </mc:AlternateContent>
    <mc:AlternateContent xmlns:mc="http://schemas.openxmlformats.org/markup-compatibility/2006">
      <mc:Choice Requires="x14">
        <oleObject progId="Paint.Picture" shapeId="57354" r:id="rId10">
          <objectPr defaultSize="0" autoLine="0" autoPict="0" r:id="rId7">
            <anchor moveWithCells="1">
              <from>
                <xdr:col>0</xdr:col>
                <xdr:colOff>38100</xdr:colOff>
                <xdr:row>63</xdr:row>
                <xdr:rowOff>76200</xdr:rowOff>
              </from>
              <to>
                <xdr:col>1</xdr:col>
                <xdr:colOff>314325</xdr:colOff>
                <xdr:row>64</xdr:row>
                <xdr:rowOff>152400</xdr:rowOff>
              </to>
            </anchor>
          </objectPr>
        </oleObject>
      </mc:Choice>
      <mc:Fallback>
        <oleObject progId="Paint.Picture" shapeId="57354" r:id="rId10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8">
    <tabColor rgb="FF00B050"/>
    <pageSetUpPr fitToPage="1"/>
  </sheetPr>
  <dimension ref="A2:U43"/>
  <sheetViews>
    <sheetView showGridLines="0" zoomScaleNormal="100" workbookViewId="0">
      <selection activeCell="N15" sqref="N15"/>
    </sheetView>
  </sheetViews>
  <sheetFormatPr defaultRowHeight="12.75" x14ac:dyDescent="0.2"/>
  <cols>
    <col min="1" max="4" width="9.140625" style="72"/>
    <col min="5" max="5" width="4.7109375" style="72" customWidth="1"/>
    <col min="6" max="6" width="7.85546875" style="72" customWidth="1"/>
    <col min="7" max="11" width="9.140625" style="72"/>
    <col min="12" max="12" width="9.140625" style="190"/>
    <col min="13" max="16384" width="9.140625" style="72"/>
  </cols>
  <sheetData>
    <row r="2" spans="1:21" x14ac:dyDescent="0.2">
      <c r="A2" s="119" t="s">
        <v>167</v>
      </c>
      <c r="B2" s="24"/>
      <c r="C2" s="24"/>
      <c r="D2" s="24"/>
      <c r="E2" s="69"/>
      <c r="F2" s="69"/>
      <c r="G2" s="69"/>
      <c r="H2" s="55"/>
      <c r="I2" s="55"/>
      <c r="J2" s="48"/>
    </row>
    <row r="3" spans="1:21" x14ac:dyDescent="0.2">
      <c r="A3" s="98" t="s">
        <v>220</v>
      </c>
      <c r="B3" s="24"/>
      <c r="C3" s="24"/>
      <c r="D3" s="24"/>
      <c r="E3" s="69"/>
      <c r="F3" s="69"/>
      <c r="G3" s="69"/>
      <c r="H3" s="55"/>
      <c r="I3" s="55"/>
      <c r="J3" s="19"/>
    </row>
    <row r="4" spans="1:21" x14ac:dyDescent="0.2">
      <c r="A4" s="93" t="s">
        <v>272</v>
      </c>
      <c r="B4" s="161"/>
      <c r="C4" s="161"/>
      <c r="D4" s="151"/>
      <c r="E4" s="151"/>
      <c r="F4" s="151"/>
      <c r="G4" s="151"/>
      <c r="H4" s="151"/>
      <c r="I4" s="151"/>
      <c r="J4" s="19"/>
    </row>
    <row r="5" spans="1:21" x14ac:dyDescent="0.2">
      <c r="A5" s="64"/>
      <c r="B5" s="65"/>
      <c r="C5" s="65"/>
      <c r="D5" s="65"/>
      <c r="E5" s="64"/>
      <c r="F5" s="64"/>
      <c r="G5" s="64"/>
      <c r="H5" s="64"/>
      <c r="I5" s="64"/>
      <c r="J5" s="19"/>
    </row>
    <row r="6" spans="1:21" x14ac:dyDescent="0.2">
      <c r="A6" s="69"/>
      <c r="B6" s="191" t="s">
        <v>168</v>
      </c>
      <c r="C6" s="191"/>
      <c r="D6" s="281" t="s">
        <v>5</v>
      </c>
      <c r="E6" s="281"/>
      <c r="F6" s="281"/>
      <c r="G6" s="281"/>
      <c r="H6" s="69"/>
      <c r="I6" s="50" t="s">
        <v>1</v>
      </c>
      <c r="J6" s="19"/>
    </row>
    <row r="7" spans="1:21" x14ac:dyDescent="0.2">
      <c r="A7" s="17"/>
      <c r="B7" s="47" t="s">
        <v>109</v>
      </c>
      <c r="C7" s="47"/>
      <c r="D7" s="282"/>
      <c r="E7" s="282"/>
      <c r="F7" s="282"/>
      <c r="G7" s="282"/>
      <c r="H7" s="69"/>
      <c r="I7" s="69"/>
      <c r="J7" s="19"/>
      <c r="K7" s="192"/>
      <c r="L7" s="193"/>
      <c r="M7" s="192"/>
      <c r="N7" s="192"/>
    </row>
    <row r="8" spans="1:21" x14ac:dyDescent="0.2">
      <c r="A8" s="64" t="s">
        <v>0</v>
      </c>
      <c r="B8" s="66"/>
      <c r="C8" s="66"/>
      <c r="D8" s="66" t="s">
        <v>3</v>
      </c>
      <c r="E8" s="64"/>
      <c r="F8" s="37" t="s">
        <v>4</v>
      </c>
      <c r="G8" s="37" t="s">
        <v>1</v>
      </c>
      <c r="H8" s="64"/>
      <c r="I8" s="66"/>
      <c r="J8" s="19"/>
      <c r="K8" s="50"/>
      <c r="L8" s="55"/>
      <c r="M8" s="47"/>
      <c r="N8" s="192"/>
    </row>
    <row r="9" spans="1:21" x14ac:dyDescent="0.2">
      <c r="A9" s="106">
        <v>2004</v>
      </c>
      <c r="B9" s="73">
        <v>262</v>
      </c>
      <c r="C9" s="73"/>
      <c r="D9" s="73">
        <v>244</v>
      </c>
      <c r="E9" s="73"/>
      <c r="F9" s="73">
        <v>262</v>
      </c>
      <c r="G9" s="73">
        <v>260</v>
      </c>
      <c r="H9" s="73"/>
      <c r="I9" s="73">
        <v>260</v>
      </c>
      <c r="J9" s="19"/>
      <c r="K9" s="67"/>
      <c r="L9" s="67"/>
      <c r="M9" s="67"/>
      <c r="N9" s="192"/>
    </row>
    <row r="10" spans="1:21" x14ac:dyDescent="0.2">
      <c r="A10" s="106">
        <v>2005</v>
      </c>
      <c r="B10" s="73">
        <v>256</v>
      </c>
      <c r="C10" s="73"/>
      <c r="D10" s="73">
        <v>238</v>
      </c>
      <c r="E10" s="73"/>
      <c r="F10" s="73">
        <v>254</v>
      </c>
      <c r="G10" s="73">
        <v>252</v>
      </c>
      <c r="H10" s="73"/>
      <c r="I10" s="73">
        <v>253</v>
      </c>
      <c r="J10" s="19"/>
      <c r="K10" s="67"/>
      <c r="L10" s="67"/>
      <c r="M10" s="67"/>
      <c r="N10" s="192"/>
    </row>
    <row r="11" spans="1:21" x14ac:dyDescent="0.2">
      <c r="A11" s="106">
        <v>2006</v>
      </c>
      <c r="B11" s="73">
        <v>262</v>
      </c>
      <c r="C11" s="73"/>
      <c r="D11" s="73">
        <v>238</v>
      </c>
      <c r="E11" s="73"/>
      <c r="F11" s="73">
        <v>261</v>
      </c>
      <c r="G11" s="73">
        <v>258</v>
      </c>
      <c r="H11" s="73"/>
      <c r="I11" s="73">
        <v>259</v>
      </c>
      <c r="J11" s="19"/>
      <c r="K11" s="67"/>
      <c r="L11" s="67"/>
      <c r="M11" s="67"/>
      <c r="N11" s="192"/>
    </row>
    <row r="12" spans="1:21" x14ac:dyDescent="0.2">
      <c r="A12" s="106">
        <v>2007</v>
      </c>
      <c r="B12" s="73">
        <v>257</v>
      </c>
      <c r="C12" s="73"/>
      <c r="D12" s="73">
        <v>245</v>
      </c>
      <c r="E12" s="121"/>
      <c r="F12" s="73">
        <v>269</v>
      </c>
      <c r="G12" s="73">
        <v>266</v>
      </c>
      <c r="H12" s="121"/>
      <c r="I12" s="73">
        <v>264</v>
      </c>
      <c r="J12" s="19"/>
      <c r="K12" s="67"/>
      <c r="L12"/>
      <c r="M12"/>
      <c r="N12"/>
      <c r="O12"/>
      <c r="P12"/>
      <c r="Q12"/>
      <c r="R12"/>
      <c r="S12"/>
      <c r="T12"/>
      <c r="U12"/>
    </row>
    <row r="13" spans="1:21" x14ac:dyDescent="0.2">
      <c r="A13" s="106">
        <v>2008</v>
      </c>
      <c r="B13" s="73">
        <v>268</v>
      </c>
      <c r="C13" s="73"/>
      <c r="D13" s="73">
        <v>234</v>
      </c>
      <c r="E13" s="121"/>
      <c r="F13" s="73">
        <v>258</v>
      </c>
      <c r="G13" s="73">
        <v>255</v>
      </c>
      <c r="H13" s="121"/>
      <c r="I13" s="73">
        <v>257</v>
      </c>
      <c r="J13" s="19"/>
      <c r="K13" s="67"/>
      <c r="L13"/>
      <c r="M13"/>
      <c r="N13"/>
      <c r="O13"/>
      <c r="P13"/>
      <c r="Q13"/>
      <c r="R13"/>
      <c r="S13"/>
      <c r="T13"/>
      <c r="U13"/>
    </row>
    <row r="14" spans="1:21" x14ac:dyDescent="0.2">
      <c r="A14" s="106">
        <v>2009</v>
      </c>
      <c r="B14" s="73">
        <v>246</v>
      </c>
      <c r="C14" s="73"/>
      <c r="D14" s="73">
        <v>222</v>
      </c>
      <c r="E14" s="121"/>
      <c r="F14" s="73">
        <v>248</v>
      </c>
      <c r="G14" s="73">
        <v>245</v>
      </c>
      <c r="H14" s="121"/>
      <c r="I14" s="73">
        <v>245</v>
      </c>
      <c r="J14" s="19"/>
      <c r="K14" s="67"/>
      <c r="L14"/>
      <c r="M14"/>
      <c r="N14"/>
      <c r="O14"/>
      <c r="P14"/>
      <c r="Q14"/>
      <c r="R14"/>
      <c r="S14"/>
      <c r="T14"/>
      <c r="U14"/>
    </row>
    <row r="15" spans="1:21" x14ac:dyDescent="0.2">
      <c r="A15" s="106">
        <v>2010</v>
      </c>
      <c r="B15" s="73">
        <v>230</v>
      </c>
      <c r="C15" s="73"/>
      <c r="D15" s="73">
        <v>202</v>
      </c>
      <c r="E15" s="121"/>
      <c r="F15" s="73">
        <v>228</v>
      </c>
      <c r="G15" s="73">
        <v>225</v>
      </c>
      <c r="H15" s="121"/>
      <c r="I15" s="73">
        <v>226</v>
      </c>
      <c r="J15" s="19"/>
      <c r="K15" s="67"/>
      <c r="L15"/>
      <c r="M15"/>
      <c r="N15"/>
      <c r="O15"/>
      <c r="P15"/>
      <c r="Q15"/>
      <c r="R15"/>
      <c r="S15"/>
      <c r="T15"/>
      <c r="U15"/>
    </row>
    <row r="16" spans="1:21" x14ac:dyDescent="0.2">
      <c r="A16" s="106">
        <v>2011</v>
      </c>
      <c r="B16" s="73">
        <v>222</v>
      </c>
      <c r="C16" s="73"/>
      <c r="D16" s="73">
        <v>196</v>
      </c>
      <c r="E16" s="121"/>
      <c r="F16" s="73">
        <v>222</v>
      </c>
      <c r="G16" s="73">
        <v>219</v>
      </c>
      <c r="H16" s="121"/>
      <c r="I16" s="73">
        <v>219</v>
      </c>
      <c r="J16" s="19"/>
      <c r="K16" s="67"/>
      <c r="L16"/>
      <c r="M16"/>
      <c r="N16"/>
      <c r="O16"/>
      <c r="P16"/>
      <c r="Q16"/>
      <c r="R16"/>
      <c r="S16"/>
      <c r="T16"/>
      <c r="U16"/>
    </row>
    <row r="17" spans="1:21" x14ac:dyDescent="0.2">
      <c r="A17" s="106">
        <v>2012</v>
      </c>
      <c r="B17" s="73">
        <v>182</v>
      </c>
      <c r="C17" s="73"/>
      <c r="D17" s="73">
        <v>164</v>
      </c>
      <c r="E17" s="121"/>
      <c r="F17" s="73">
        <v>186</v>
      </c>
      <c r="G17" s="73">
        <v>184</v>
      </c>
      <c r="H17" s="121"/>
      <c r="I17" s="73">
        <v>183</v>
      </c>
      <c r="J17" s="19"/>
      <c r="K17" s="67"/>
      <c r="L17"/>
      <c r="M17"/>
      <c r="N17"/>
      <c r="O17"/>
      <c r="P17"/>
      <c r="Q17"/>
      <c r="R17"/>
      <c r="S17"/>
      <c r="T17"/>
      <c r="U17"/>
    </row>
    <row r="18" spans="1:21" x14ac:dyDescent="0.2">
      <c r="A18" s="106">
        <v>2013</v>
      </c>
      <c r="B18" s="73">
        <v>205.1881592531083</v>
      </c>
      <c r="C18" s="73"/>
      <c r="D18" s="73">
        <v>175.53849337472047</v>
      </c>
      <c r="E18" s="121"/>
      <c r="F18" s="73">
        <v>198.8946596611039</v>
      </c>
      <c r="G18" s="73">
        <v>196.39078958196919</v>
      </c>
      <c r="H18" s="121"/>
      <c r="I18" s="73">
        <v>198.08864123310062</v>
      </c>
      <c r="J18" s="19"/>
      <c r="K18" s="67"/>
      <c r="L18"/>
      <c r="M18"/>
      <c r="N18"/>
      <c r="O18"/>
      <c r="P18"/>
      <c r="Q18"/>
      <c r="R18"/>
      <c r="S18"/>
      <c r="T18"/>
      <c r="U18"/>
    </row>
    <row r="19" spans="1:21" x14ac:dyDescent="0.2">
      <c r="A19" s="109">
        <v>2014</v>
      </c>
      <c r="B19" s="275">
        <v>194</v>
      </c>
      <c r="C19" s="275"/>
      <c r="D19" s="275">
        <v>171</v>
      </c>
      <c r="E19" s="66"/>
      <c r="F19" s="275">
        <v>192</v>
      </c>
      <c r="G19" s="275">
        <v>190</v>
      </c>
      <c r="H19" s="66"/>
      <c r="I19" s="275">
        <v>191</v>
      </c>
      <c r="J19" s="19"/>
      <c r="K19" s="67"/>
      <c r="L19" s="47"/>
      <c r="M19" s="67"/>
      <c r="N19" s="192"/>
    </row>
    <row r="20" spans="1:21" x14ac:dyDescent="0.2">
      <c r="A20" s="69"/>
      <c r="B20" s="74"/>
      <c r="C20" s="74"/>
      <c r="D20" s="194"/>
      <c r="E20" s="67"/>
      <c r="F20" s="194"/>
      <c r="G20" s="74"/>
      <c r="H20" s="74"/>
      <c r="I20" s="41"/>
      <c r="J20" s="19"/>
      <c r="K20" s="195"/>
      <c r="L20" s="193"/>
      <c r="M20" s="192"/>
      <c r="N20" s="192"/>
    </row>
    <row r="21" spans="1:21" x14ac:dyDescent="0.2">
      <c r="A21" s="69"/>
      <c r="B21" s="82"/>
      <c r="C21" s="82"/>
      <c r="D21" s="194"/>
      <c r="E21" s="82"/>
      <c r="F21" s="194"/>
      <c r="G21" s="82"/>
      <c r="H21" s="74"/>
      <c r="I21" s="113"/>
      <c r="J21" s="19"/>
      <c r="K21" s="145"/>
    </row>
    <row r="22" spans="1:21" x14ac:dyDescent="0.2">
      <c r="A22" s="20"/>
      <c r="B22" s="19"/>
      <c r="C22" s="19"/>
      <c r="D22" s="19"/>
      <c r="E22" s="19"/>
      <c r="F22" s="19"/>
      <c r="G22" s="19"/>
      <c r="H22" s="19"/>
      <c r="I22" s="19"/>
      <c r="J22" s="19"/>
      <c r="K22" s="145"/>
    </row>
    <row r="23" spans="1:21" x14ac:dyDescent="0.2">
      <c r="A23"/>
      <c r="B23"/>
      <c r="C23"/>
      <c r="D23"/>
      <c r="E23"/>
      <c r="F23"/>
      <c r="G23"/>
      <c r="H23"/>
      <c r="I23"/>
      <c r="J23"/>
    </row>
    <row r="24" spans="1:21" x14ac:dyDescent="0.2">
      <c r="A24"/>
      <c r="B24"/>
      <c r="C24"/>
      <c r="D24"/>
      <c r="E24"/>
      <c r="F24"/>
      <c r="G24"/>
      <c r="H24"/>
      <c r="I24"/>
      <c r="J24"/>
      <c r="K24" s="196"/>
    </row>
    <row r="25" spans="1:21" x14ac:dyDescent="0.2">
      <c r="A25"/>
      <c r="B25"/>
      <c r="C25"/>
      <c r="D25"/>
      <c r="E25"/>
      <c r="F25"/>
      <c r="G25"/>
      <c r="H25"/>
      <c r="I25"/>
      <c r="J25"/>
      <c r="K25" s="197"/>
    </row>
    <row r="26" spans="1:21" x14ac:dyDescent="0.2">
      <c r="A26"/>
      <c r="B26"/>
      <c r="C26"/>
      <c r="D26"/>
      <c r="E26"/>
      <c r="F26"/>
      <c r="G26"/>
      <c r="H26"/>
      <c r="I26"/>
      <c r="J26"/>
      <c r="K26" s="197"/>
    </row>
    <row r="27" spans="1:21" x14ac:dyDescent="0.2">
      <c r="A27"/>
      <c r="B27"/>
      <c r="C27"/>
      <c r="D27"/>
      <c r="E27"/>
      <c r="F27"/>
      <c r="G27"/>
      <c r="H27"/>
      <c r="I27"/>
      <c r="J27"/>
      <c r="K27" s="196"/>
    </row>
    <row r="28" spans="1:21" x14ac:dyDescent="0.2">
      <c r="A28"/>
      <c r="B28"/>
      <c r="C28"/>
      <c r="D28"/>
      <c r="E28"/>
      <c r="F28"/>
      <c r="G28"/>
      <c r="H28"/>
      <c r="I28"/>
      <c r="J28"/>
      <c r="K28" s="197"/>
    </row>
    <row r="29" spans="1:21" x14ac:dyDescent="0.2">
      <c r="A29"/>
      <c r="B29"/>
      <c r="C29"/>
      <c r="D29"/>
      <c r="E29"/>
      <c r="F29"/>
      <c r="G29"/>
      <c r="H29"/>
      <c r="I29"/>
      <c r="J29"/>
      <c r="K29" s="197"/>
    </row>
    <row r="30" spans="1:21" x14ac:dyDescent="0.2">
      <c r="A30"/>
      <c r="B30"/>
      <c r="C30"/>
      <c r="D30"/>
      <c r="E30"/>
      <c r="F30"/>
      <c r="G30"/>
      <c r="H30"/>
      <c r="I30"/>
      <c r="J30"/>
      <c r="K30" s="197"/>
    </row>
    <row r="31" spans="1:21" x14ac:dyDescent="0.2">
      <c r="A31"/>
      <c r="B31"/>
      <c r="C31"/>
      <c r="D31"/>
      <c r="E31"/>
      <c r="F31"/>
      <c r="G31"/>
      <c r="H31"/>
      <c r="I31"/>
      <c r="J31"/>
    </row>
    <row r="32" spans="1:21" x14ac:dyDescent="0.2">
      <c r="A32"/>
      <c r="B32"/>
      <c r="C32"/>
      <c r="D32"/>
      <c r="E32"/>
      <c r="F32"/>
      <c r="G32"/>
      <c r="H32"/>
      <c r="I32"/>
      <c r="J32"/>
      <c r="K32" s="197"/>
    </row>
    <row r="33" spans="1:11" x14ac:dyDescent="0.2">
      <c r="A33"/>
      <c r="B33"/>
      <c r="C33"/>
      <c r="D33"/>
      <c r="E33"/>
      <c r="F33"/>
      <c r="G33"/>
      <c r="H33"/>
      <c r="I33"/>
      <c r="J33"/>
      <c r="K33" s="197"/>
    </row>
    <row r="34" spans="1:11" x14ac:dyDescent="0.2">
      <c r="A34"/>
      <c r="B34"/>
      <c r="C34"/>
      <c r="D34"/>
      <c r="E34"/>
      <c r="F34"/>
      <c r="G34"/>
      <c r="H34"/>
      <c r="I34"/>
      <c r="J34"/>
    </row>
    <row r="35" spans="1:11" x14ac:dyDescent="0.2">
      <c r="A35"/>
      <c r="B35"/>
      <c r="C35"/>
      <c r="D35"/>
      <c r="E35"/>
      <c r="F35"/>
      <c r="G35"/>
      <c r="H35"/>
      <c r="I35"/>
      <c r="J35"/>
    </row>
    <row r="36" spans="1:11" x14ac:dyDescent="0.2">
      <c r="A36"/>
      <c r="B36"/>
      <c r="C36"/>
      <c r="D36"/>
      <c r="E36"/>
      <c r="F36"/>
      <c r="G36"/>
      <c r="H36"/>
      <c r="I36"/>
      <c r="J36"/>
    </row>
    <row r="37" spans="1:11" x14ac:dyDescent="0.2">
      <c r="A37"/>
      <c r="B37"/>
      <c r="C37"/>
      <c r="D37"/>
      <c r="E37"/>
      <c r="F37"/>
      <c r="G37"/>
      <c r="H37"/>
      <c r="I37"/>
      <c r="J37"/>
    </row>
    <row r="38" spans="1:11" x14ac:dyDescent="0.2">
      <c r="A38"/>
      <c r="B38"/>
      <c r="C38"/>
      <c r="D38"/>
      <c r="E38"/>
      <c r="F38"/>
      <c r="G38"/>
      <c r="H38"/>
      <c r="I38"/>
      <c r="J38"/>
    </row>
    <row r="39" spans="1:11" x14ac:dyDescent="0.2">
      <c r="A39"/>
      <c r="B39"/>
      <c r="C39"/>
      <c r="D39"/>
      <c r="E39"/>
      <c r="F39"/>
      <c r="G39"/>
      <c r="H39"/>
      <c r="I39"/>
      <c r="J39"/>
    </row>
    <row r="40" spans="1:11" x14ac:dyDescent="0.2">
      <c r="A40"/>
      <c r="B40"/>
      <c r="C40"/>
      <c r="D40"/>
      <c r="E40"/>
      <c r="F40"/>
      <c r="G40"/>
      <c r="H40"/>
      <c r="I40"/>
      <c r="J40"/>
    </row>
    <row r="41" spans="1:11" x14ac:dyDescent="0.2">
      <c r="A41"/>
      <c r="B41"/>
      <c r="C41"/>
      <c r="D41"/>
      <c r="E41"/>
      <c r="F41"/>
      <c r="G41"/>
      <c r="H41"/>
      <c r="I41"/>
      <c r="J41"/>
    </row>
    <row r="42" spans="1:11" x14ac:dyDescent="0.2">
      <c r="A42"/>
      <c r="B42"/>
      <c r="C42"/>
      <c r="D42"/>
      <c r="E42"/>
      <c r="F42"/>
      <c r="G42"/>
      <c r="H42"/>
      <c r="I42"/>
      <c r="J42"/>
    </row>
    <row r="43" spans="1:11" x14ac:dyDescent="0.2">
      <c r="A43"/>
      <c r="B43"/>
      <c r="C43"/>
      <c r="D43"/>
      <c r="E43"/>
      <c r="F43"/>
      <c r="G43"/>
      <c r="H43"/>
      <c r="I43"/>
      <c r="J43"/>
    </row>
  </sheetData>
  <mergeCells count="1">
    <mergeCell ref="D6:G7"/>
  </mergeCells>
  <phoneticPr fontId="18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&amp;R&amp;"Arial,Fet"MOTORCYKLAR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96257" r:id="rId4">
          <objectPr defaultSize="0" autoLine="0" autoPict="0" r:id="rId5">
            <anchor moveWithCells="1">
              <from>
                <xdr:col>0</xdr:col>
                <xdr:colOff>0</xdr:colOff>
                <xdr:row>19</xdr:row>
                <xdr:rowOff>114300</xdr:rowOff>
              </from>
              <to>
                <xdr:col>1</xdr:col>
                <xdr:colOff>533400</xdr:colOff>
                <xdr:row>21</xdr:row>
                <xdr:rowOff>28575</xdr:rowOff>
              </to>
            </anchor>
          </objectPr>
        </oleObject>
      </mc:Choice>
      <mc:Fallback>
        <oleObject progId="Paint.Picture" shapeId="96257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42">
    <tabColor rgb="FF00B050"/>
    <pageSetUpPr fitToPage="1"/>
  </sheetPr>
  <dimension ref="A1:R61"/>
  <sheetViews>
    <sheetView showGridLines="0" zoomScaleNormal="100" workbookViewId="0"/>
  </sheetViews>
  <sheetFormatPr defaultRowHeight="12.75" customHeight="1" x14ac:dyDescent="0.2"/>
  <cols>
    <col min="1" max="1" width="17.7109375" style="20" customWidth="1"/>
    <col min="2" max="5" width="11" style="20" customWidth="1"/>
    <col min="6" max="6" width="11.140625" style="19" customWidth="1"/>
    <col min="7" max="7" width="14.85546875" style="20" customWidth="1"/>
    <col min="8" max="8" width="11.42578125" style="21" customWidth="1"/>
    <col min="9" max="9" width="11" bestFit="1" customWidth="1"/>
    <col min="10" max="10" width="9.42578125" bestFit="1" customWidth="1"/>
    <col min="11" max="11" width="9.28515625" customWidth="1"/>
    <col min="14" max="14" width="11.85546875" bestFit="1" customWidth="1"/>
    <col min="19" max="16384" width="9.140625" style="20"/>
  </cols>
  <sheetData>
    <row r="1" spans="1:18" ht="12.75" customHeight="1" x14ac:dyDescent="0.2">
      <c r="G1" s="46"/>
    </row>
    <row r="2" spans="1:18" ht="12.75" customHeight="1" x14ac:dyDescent="0.2">
      <c r="A2" s="119" t="s">
        <v>135</v>
      </c>
    </row>
    <row r="3" spans="1:18" ht="12.75" customHeight="1" x14ac:dyDescent="0.2">
      <c r="A3" s="98" t="s">
        <v>240</v>
      </c>
    </row>
    <row r="4" spans="1:18" ht="12.75" customHeight="1" x14ac:dyDescent="0.2">
      <c r="A4" s="34" t="s">
        <v>241</v>
      </c>
    </row>
    <row r="5" spans="1:18" ht="12.75" customHeight="1" x14ac:dyDescent="0.2">
      <c r="A5" s="16"/>
      <c r="B5" s="16"/>
      <c r="C5" s="16"/>
      <c r="D5" s="16"/>
      <c r="E5" s="16"/>
      <c r="F5" s="95"/>
      <c r="G5" s="16"/>
    </row>
    <row r="6" spans="1:18" ht="12.75" customHeight="1" x14ac:dyDescent="0.2">
      <c r="A6" s="20" t="s">
        <v>110</v>
      </c>
      <c r="B6" s="10" t="s">
        <v>111</v>
      </c>
      <c r="C6" s="278" t="s">
        <v>136</v>
      </c>
      <c r="D6" s="278"/>
      <c r="E6" s="278"/>
      <c r="F6" s="10" t="s">
        <v>112</v>
      </c>
      <c r="G6" s="10" t="s">
        <v>149</v>
      </c>
      <c r="H6" s="10"/>
    </row>
    <row r="7" spans="1:18" ht="12.75" customHeight="1" x14ac:dyDescent="0.2">
      <c r="A7" s="16"/>
      <c r="B7" s="95"/>
      <c r="C7" s="147">
        <v>-3500</v>
      </c>
      <c r="D7" s="95" t="s">
        <v>34</v>
      </c>
      <c r="E7" s="95" t="s">
        <v>1</v>
      </c>
      <c r="F7" s="95"/>
      <c r="G7" s="95"/>
    </row>
    <row r="8" spans="1:18" s="12" customFormat="1" ht="12.75" customHeight="1" x14ac:dyDescent="0.2">
      <c r="A8" s="199" t="s">
        <v>114</v>
      </c>
      <c r="B8" s="260">
        <v>1288.6337762422777</v>
      </c>
      <c r="C8" s="260">
        <v>1551.3102280114799</v>
      </c>
      <c r="D8" s="260">
        <v>3204.0935351394319</v>
      </c>
      <c r="E8" s="260">
        <v>1727.9858133129412</v>
      </c>
      <c r="F8" s="260">
        <v>5610.4820138355117</v>
      </c>
      <c r="G8" s="260">
        <v>221.94350270479134</v>
      </c>
      <c r="H8" s="30"/>
      <c r="I8"/>
      <c r="J8"/>
      <c r="K8"/>
      <c r="L8"/>
      <c r="M8"/>
      <c r="N8" s="272"/>
      <c r="O8"/>
      <c r="P8"/>
      <c r="Q8"/>
      <c r="R8"/>
    </row>
    <row r="9" spans="1:18" s="12" customFormat="1" ht="12.75" customHeight="1" x14ac:dyDescent="0.2">
      <c r="A9" s="200" t="s">
        <v>129</v>
      </c>
      <c r="B9" s="260">
        <v>1247.7569659599915</v>
      </c>
      <c r="C9" s="260">
        <v>1402.7416447299147</v>
      </c>
      <c r="D9" s="260">
        <v>3236.0591890993683</v>
      </c>
      <c r="E9" s="260">
        <v>1653.4552970049538</v>
      </c>
      <c r="F9" s="260">
        <v>8089.0073298429324</v>
      </c>
      <c r="G9" s="260">
        <v>209.10956764060126</v>
      </c>
      <c r="H9" s="30"/>
      <c r="I9"/>
      <c r="J9"/>
      <c r="K9"/>
      <c r="L9"/>
      <c r="M9"/>
      <c r="N9" s="272"/>
      <c r="O9"/>
      <c r="P9"/>
      <c r="Q9"/>
      <c r="R9"/>
    </row>
    <row r="10" spans="1:18" s="12" customFormat="1" ht="12.75" customHeight="1" x14ac:dyDescent="0.2">
      <c r="A10" s="200" t="s">
        <v>115</v>
      </c>
      <c r="B10" s="260">
        <v>1187.7394485677248</v>
      </c>
      <c r="C10" s="260">
        <v>1366.8995402985074</v>
      </c>
      <c r="D10" s="260">
        <v>3864.9462400747316</v>
      </c>
      <c r="E10" s="260">
        <v>1650.0141443015193</v>
      </c>
      <c r="F10" s="260">
        <v>6101.1251592356693</v>
      </c>
      <c r="G10" s="260">
        <v>194.60592337650576</v>
      </c>
      <c r="H10" s="30"/>
      <c r="I10"/>
      <c r="J10"/>
      <c r="K10"/>
      <c r="L10"/>
      <c r="M10"/>
      <c r="N10" s="272"/>
      <c r="O10"/>
      <c r="P10"/>
      <c r="Q10"/>
      <c r="R10"/>
    </row>
    <row r="11" spans="1:18" s="12" customFormat="1" ht="12.75" customHeight="1" x14ac:dyDescent="0.2">
      <c r="A11" s="200" t="s">
        <v>116</v>
      </c>
      <c r="B11" s="260">
        <v>1191.0508185619221</v>
      </c>
      <c r="C11" s="260">
        <v>1379.5915428251838</v>
      </c>
      <c r="D11" s="260">
        <v>3765.5135216952572</v>
      </c>
      <c r="E11" s="260">
        <v>1705.7673851565735</v>
      </c>
      <c r="F11" s="260">
        <v>5341.0224783861677</v>
      </c>
      <c r="G11" s="260">
        <v>183.66297874931499</v>
      </c>
      <c r="H11" s="30"/>
      <c r="I11"/>
      <c r="J11"/>
      <c r="K11"/>
      <c r="L11"/>
      <c r="M11"/>
      <c r="N11" s="272"/>
      <c r="O11"/>
      <c r="P11"/>
      <c r="Q11"/>
      <c r="R11"/>
    </row>
    <row r="12" spans="1:18" s="12" customFormat="1" ht="12.75" customHeight="1" x14ac:dyDescent="0.2">
      <c r="A12" s="200" t="s">
        <v>117</v>
      </c>
      <c r="B12" s="260">
        <v>1249.3054457496892</v>
      </c>
      <c r="C12" s="260">
        <v>1393.791044845337</v>
      </c>
      <c r="D12" s="260">
        <v>5101.6321833415468</v>
      </c>
      <c r="E12" s="260">
        <v>1981.0600562038953</v>
      </c>
      <c r="F12" s="260">
        <v>5550.839946018893</v>
      </c>
      <c r="G12" s="260">
        <v>196.72407846970123</v>
      </c>
      <c r="H12" s="30"/>
      <c r="I12"/>
      <c r="J12"/>
      <c r="K12"/>
      <c r="L12"/>
      <c r="M12"/>
      <c r="N12" s="272"/>
      <c r="O12"/>
      <c r="P12"/>
      <c r="Q12"/>
      <c r="R12"/>
    </row>
    <row r="13" spans="1:18" s="12" customFormat="1" ht="12.75" customHeight="1" x14ac:dyDescent="0.2">
      <c r="A13" s="200" t="s">
        <v>118</v>
      </c>
      <c r="B13" s="260">
        <v>1239.2561246592898</v>
      </c>
      <c r="C13" s="260">
        <v>1395.5267096774194</v>
      </c>
      <c r="D13" s="260">
        <v>5848.8658105939003</v>
      </c>
      <c r="E13" s="260">
        <v>2181.6513140185593</v>
      </c>
      <c r="F13" s="260">
        <v>4798.0626728110601</v>
      </c>
      <c r="G13" s="260">
        <v>186.63228965339516</v>
      </c>
      <c r="H13" s="40"/>
      <c r="I13"/>
      <c r="J13"/>
      <c r="K13"/>
      <c r="L13"/>
      <c r="M13"/>
      <c r="N13" s="272"/>
      <c r="O13"/>
      <c r="P13"/>
      <c r="Q13"/>
      <c r="R13"/>
    </row>
    <row r="14" spans="1:18" s="12" customFormat="1" ht="12.75" customHeight="1" x14ac:dyDescent="0.2">
      <c r="A14" s="200" t="s">
        <v>130</v>
      </c>
      <c r="B14" s="260">
        <v>1204.2334402532751</v>
      </c>
      <c r="C14" s="260">
        <v>1317.5282493032682</v>
      </c>
      <c r="D14" s="260">
        <v>4805.08896</v>
      </c>
      <c r="E14" s="260">
        <v>1794.2835958005248</v>
      </c>
      <c r="F14" s="260">
        <v>5616.149626865672</v>
      </c>
      <c r="G14" s="260">
        <v>181.34035168055684</v>
      </c>
      <c r="H14" s="40"/>
      <c r="I14"/>
      <c r="J14"/>
      <c r="K14"/>
      <c r="L14"/>
      <c r="M14"/>
      <c r="N14" s="272"/>
      <c r="O14"/>
      <c r="P14"/>
      <c r="Q14"/>
      <c r="R14"/>
    </row>
    <row r="15" spans="1:18" s="12" customFormat="1" ht="12.75" customHeight="1" x14ac:dyDescent="0.2">
      <c r="A15" s="200" t="s">
        <v>119</v>
      </c>
      <c r="B15" s="260">
        <v>1021.917655197151</v>
      </c>
      <c r="C15" s="260">
        <v>1163.044077275038</v>
      </c>
      <c r="D15" s="260">
        <v>2787.6772431729514</v>
      </c>
      <c r="E15" s="260">
        <v>1350.3518590704648</v>
      </c>
      <c r="F15" s="260">
        <v>4484.6597826086954</v>
      </c>
      <c r="G15" s="260">
        <v>184.35370716510903</v>
      </c>
      <c r="H15" s="30"/>
      <c r="I15"/>
      <c r="J15"/>
      <c r="K15"/>
      <c r="L15"/>
      <c r="M15"/>
      <c r="N15" s="272"/>
      <c r="O15"/>
      <c r="P15"/>
      <c r="Q15"/>
      <c r="R15"/>
    </row>
    <row r="16" spans="1:18" s="12" customFormat="1" ht="12.75" customHeight="1" x14ac:dyDescent="0.2">
      <c r="A16" s="200" t="s">
        <v>128</v>
      </c>
      <c r="B16" s="260">
        <v>1165.5581518527435</v>
      </c>
      <c r="C16" s="260">
        <v>1281.2696922524249</v>
      </c>
      <c r="D16" s="260">
        <v>3869.4480993017842</v>
      </c>
      <c r="E16" s="260">
        <v>1627.3445850622406</v>
      </c>
      <c r="F16" s="260">
        <v>3731.9697368421052</v>
      </c>
      <c r="G16" s="260">
        <v>189.07365990202939</v>
      </c>
      <c r="H16" s="40"/>
      <c r="I16"/>
      <c r="J16"/>
      <c r="K16"/>
      <c r="L16"/>
      <c r="M16"/>
      <c r="N16" s="272"/>
      <c r="O16"/>
      <c r="P16"/>
      <c r="Q16"/>
      <c r="R16"/>
    </row>
    <row r="17" spans="1:18" s="12" customFormat="1" ht="12.75" customHeight="1" x14ac:dyDescent="0.2">
      <c r="A17" s="200" t="s">
        <v>131</v>
      </c>
      <c r="B17" s="260">
        <v>1204.1876460789881</v>
      </c>
      <c r="C17" s="260">
        <v>1430.9384270566939</v>
      </c>
      <c r="D17" s="260">
        <v>4875.8359915055653</v>
      </c>
      <c r="E17" s="260">
        <v>1995.9714706094308</v>
      </c>
      <c r="F17" s="260">
        <v>5510.7493440233229</v>
      </c>
      <c r="G17" s="260">
        <v>191.4889481294054</v>
      </c>
      <c r="H17" s="40"/>
      <c r="I17"/>
      <c r="J17"/>
      <c r="K17"/>
      <c r="L17"/>
      <c r="M17"/>
      <c r="N17" s="272"/>
      <c r="O17"/>
      <c r="P17"/>
      <c r="Q17"/>
      <c r="R17"/>
    </row>
    <row r="18" spans="1:18" s="12" customFormat="1" ht="12.75" customHeight="1" x14ac:dyDescent="0.2">
      <c r="A18" s="200" t="s">
        <v>120</v>
      </c>
      <c r="B18" s="260">
        <v>1223.9673094823527</v>
      </c>
      <c r="C18" s="260">
        <v>1402.5987566696867</v>
      </c>
      <c r="D18" s="260">
        <v>4802.6416953642383</v>
      </c>
      <c r="E18" s="260">
        <v>1945.5183494776024</v>
      </c>
      <c r="F18" s="260">
        <v>5878.4897368421052</v>
      </c>
      <c r="G18" s="260">
        <v>178.66832692876145</v>
      </c>
      <c r="H18" s="40"/>
      <c r="I18"/>
      <c r="J18"/>
      <c r="K18"/>
      <c r="L18"/>
      <c r="M18"/>
      <c r="N18" s="272"/>
      <c r="O18"/>
      <c r="P18"/>
      <c r="Q18"/>
      <c r="R18"/>
    </row>
    <row r="19" spans="1:18" s="12" customFormat="1" ht="12.75" customHeight="1" x14ac:dyDescent="0.2">
      <c r="A19" s="200" t="s">
        <v>121</v>
      </c>
      <c r="B19" s="260">
        <v>1239.1217065061635</v>
      </c>
      <c r="C19" s="260">
        <v>1406.2341778434534</v>
      </c>
      <c r="D19" s="260">
        <v>4132.9963494051344</v>
      </c>
      <c r="E19" s="260">
        <v>1822.4641114116671</v>
      </c>
      <c r="F19" s="260">
        <v>5786.9383928571433</v>
      </c>
      <c r="G19" s="260">
        <v>203.3168652503845</v>
      </c>
      <c r="H19" s="40"/>
      <c r="I19"/>
      <c r="J19"/>
      <c r="K19"/>
      <c r="L19"/>
      <c r="M19"/>
      <c r="N19" s="272"/>
      <c r="O19"/>
      <c r="P19"/>
      <c r="Q19"/>
      <c r="R19"/>
    </row>
    <row r="20" spans="1:18" s="12" customFormat="1" ht="12.75" customHeight="1" x14ac:dyDescent="0.2">
      <c r="A20" s="200" t="s">
        <v>122</v>
      </c>
      <c r="B20" s="260">
        <v>1217.5237553847944</v>
      </c>
      <c r="C20" s="260">
        <v>1366.9126466972168</v>
      </c>
      <c r="D20" s="260">
        <v>4015.8918572735593</v>
      </c>
      <c r="E20" s="260">
        <v>1777.1522363387332</v>
      </c>
      <c r="F20" s="260">
        <v>5625.3367109634555</v>
      </c>
      <c r="G20" s="260">
        <v>191.21644789498959</v>
      </c>
      <c r="H20" s="40"/>
      <c r="I20"/>
      <c r="J20"/>
      <c r="K20"/>
      <c r="L20"/>
      <c r="M20"/>
      <c r="N20" s="272"/>
      <c r="O20"/>
      <c r="P20"/>
      <c r="Q20"/>
      <c r="R20"/>
    </row>
    <row r="21" spans="1:18" s="12" customFormat="1" ht="12.75" customHeight="1" x14ac:dyDescent="0.2">
      <c r="A21" s="200" t="s">
        <v>132</v>
      </c>
      <c r="B21" s="260">
        <v>1184.3050293094761</v>
      </c>
      <c r="C21" s="260">
        <v>1352.0915952260884</v>
      </c>
      <c r="D21" s="260">
        <v>4401.6249694376529</v>
      </c>
      <c r="E21" s="260">
        <v>1824.5606136654199</v>
      </c>
      <c r="F21" s="260">
        <v>4812.1878318584068</v>
      </c>
      <c r="G21" s="260">
        <v>190.03123952359948</v>
      </c>
      <c r="H21" s="40"/>
      <c r="I21"/>
      <c r="J21"/>
      <c r="K21"/>
      <c r="L21"/>
      <c r="M21"/>
      <c r="N21" s="272"/>
      <c r="O21"/>
      <c r="P21"/>
      <c r="Q21"/>
      <c r="R21"/>
    </row>
    <row r="22" spans="1:18" s="12" customFormat="1" ht="12.75" customHeight="1" x14ac:dyDescent="0.2">
      <c r="A22" s="200" t="s">
        <v>123</v>
      </c>
      <c r="B22" s="260">
        <v>1181.5452415333896</v>
      </c>
      <c r="C22" s="260">
        <v>1357.7147394897593</v>
      </c>
      <c r="D22" s="260">
        <v>3630.6406981356599</v>
      </c>
      <c r="E22" s="260">
        <v>1706.3425285957655</v>
      </c>
      <c r="F22" s="260">
        <v>5002.2821339950369</v>
      </c>
      <c r="G22" s="260">
        <v>188.06958506224066</v>
      </c>
      <c r="H22" s="40"/>
      <c r="I22"/>
      <c r="J22"/>
      <c r="K22"/>
      <c r="L22"/>
      <c r="M22"/>
      <c r="N22" s="272"/>
      <c r="O22"/>
      <c r="P22"/>
      <c r="Q22"/>
      <c r="R22"/>
    </row>
    <row r="23" spans="1:18" s="12" customFormat="1" ht="12.75" customHeight="1" x14ac:dyDescent="0.2">
      <c r="A23" s="200" t="s">
        <v>124</v>
      </c>
      <c r="B23" s="260">
        <v>1164.6488157916363</v>
      </c>
      <c r="C23" s="260">
        <v>1323.8326953675501</v>
      </c>
      <c r="D23" s="260">
        <v>3462.5773543821447</v>
      </c>
      <c r="E23" s="260">
        <v>1629.9270382922364</v>
      </c>
      <c r="F23" s="260">
        <v>4374.2376016260159</v>
      </c>
      <c r="G23" s="260">
        <v>187.83617407730313</v>
      </c>
      <c r="H23" s="40"/>
      <c r="I23"/>
      <c r="J23"/>
      <c r="K23"/>
      <c r="L23"/>
      <c r="M23"/>
      <c r="N23" s="272"/>
      <c r="O23"/>
      <c r="P23"/>
      <c r="Q23"/>
      <c r="R23"/>
    </row>
    <row r="24" spans="1:18" s="12" customFormat="1" ht="12.75" customHeight="1" x14ac:dyDescent="0.2">
      <c r="A24" s="200" t="s">
        <v>125</v>
      </c>
      <c r="B24" s="260">
        <v>1182.6361554187295</v>
      </c>
      <c r="C24" s="260">
        <v>1353.4172584178086</v>
      </c>
      <c r="D24" s="260">
        <v>4353.4007539203858</v>
      </c>
      <c r="E24" s="260">
        <v>1786.9355950668933</v>
      </c>
      <c r="F24" s="260">
        <v>5242.7656108597284</v>
      </c>
      <c r="G24" s="260">
        <v>199.72425347617963</v>
      </c>
      <c r="H24" s="40"/>
      <c r="I24"/>
      <c r="J24"/>
      <c r="K24"/>
      <c r="L24"/>
      <c r="M24"/>
      <c r="N24" s="272"/>
      <c r="O24"/>
      <c r="P24"/>
      <c r="Q24"/>
      <c r="R24"/>
    </row>
    <row r="25" spans="1:18" s="12" customFormat="1" ht="12.75" customHeight="1" x14ac:dyDescent="0.2">
      <c r="A25" s="200" t="s">
        <v>126</v>
      </c>
      <c r="B25" s="260">
        <v>1171.7905637927272</v>
      </c>
      <c r="C25" s="260">
        <v>1327.5973797017448</v>
      </c>
      <c r="D25" s="260">
        <v>4327.892442045094</v>
      </c>
      <c r="E25" s="260">
        <v>1806.8957335633118</v>
      </c>
      <c r="F25" s="260">
        <v>4739.8476525821598</v>
      </c>
      <c r="G25" s="260">
        <v>193.38678101013929</v>
      </c>
      <c r="H25" s="40"/>
      <c r="I25"/>
      <c r="J25"/>
      <c r="K25"/>
      <c r="L25"/>
      <c r="M25"/>
      <c r="N25" s="272"/>
      <c r="O25"/>
      <c r="P25"/>
      <c r="Q25"/>
      <c r="R25"/>
    </row>
    <row r="26" spans="1:18" s="12" customFormat="1" ht="12.75" customHeight="1" x14ac:dyDescent="0.2">
      <c r="A26" s="200" t="s">
        <v>127</v>
      </c>
      <c r="B26" s="260">
        <v>1219.4597903301133</v>
      </c>
      <c r="C26" s="260">
        <v>1386.0424323448387</v>
      </c>
      <c r="D26" s="260">
        <v>3999.0004105839416</v>
      </c>
      <c r="E26" s="260">
        <v>1780.125540112839</v>
      </c>
      <c r="F26" s="260">
        <v>6588.8233766233761</v>
      </c>
      <c r="G26" s="260">
        <v>194.80949913644216</v>
      </c>
      <c r="H26" s="40"/>
      <c r="I26"/>
      <c r="J26"/>
      <c r="K26"/>
      <c r="L26"/>
      <c r="M26"/>
      <c r="N26" s="272"/>
      <c r="O26"/>
      <c r="P26"/>
      <c r="Q26"/>
      <c r="R26"/>
    </row>
    <row r="27" spans="1:18" s="12" customFormat="1" ht="12.75" customHeight="1" x14ac:dyDescent="0.2">
      <c r="A27" s="200" t="s">
        <v>133</v>
      </c>
      <c r="B27" s="260">
        <v>1172.2981636060101</v>
      </c>
      <c r="C27" s="260">
        <v>1297.407609077085</v>
      </c>
      <c r="D27" s="260">
        <v>4608.1004570383911</v>
      </c>
      <c r="E27" s="260">
        <v>1830.5623650637881</v>
      </c>
      <c r="F27" s="260">
        <v>5548.3033632286988</v>
      </c>
      <c r="G27" s="260">
        <v>189.30926163882575</v>
      </c>
      <c r="H27" s="40"/>
      <c r="I27"/>
      <c r="J27"/>
      <c r="K27"/>
      <c r="L27"/>
      <c r="M27"/>
      <c r="N27" s="272"/>
      <c r="O27"/>
      <c r="P27"/>
      <c r="Q27"/>
      <c r="R27"/>
    </row>
    <row r="28" spans="1:18" s="12" customFormat="1" ht="12.75" customHeight="1" x14ac:dyDescent="0.2">
      <c r="A28" s="200" t="s">
        <v>134</v>
      </c>
      <c r="B28" s="260">
        <v>1177.8406055176019</v>
      </c>
      <c r="C28" s="260">
        <v>1326.0506739278421</v>
      </c>
      <c r="D28" s="260">
        <v>3505.1326131164205</v>
      </c>
      <c r="E28" s="260">
        <v>1656.1561207593668</v>
      </c>
      <c r="F28" s="260">
        <v>4919.8537634408603</v>
      </c>
      <c r="G28" s="260">
        <v>210.16282807260956</v>
      </c>
      <c r="H28" s="40"/>
      <c r="I28"/>
      <c r="J28"/>
      <c r="K28"/>
      <c r="L28"/>
      <c r="M28"/>
      <c r="N28" s="272"/>
      <c r="O28"/>
      <c r="P28"/>
      <c r="Q28"/>
      <c r="R28"/>
    </row>
    <row r="29" spans="1:18" s="132" customFormat="1" ht="12.75" customHeight="1" x14ac:dyDescent="0.2">
      <c r="A29" s="201" t="s">
        <v>33</v>
      </c>
      <c r="B29" s="260">
        <v>1267.3675996048732</v>
      </c>
      <c r="C29" s="260">
        <v>667.11345291479813</v>
      </c>
      <c r="D29" s="260">
        <v>456.024</v>
      </c>
      <c r="E29" s="260">
        <v>645.83427419354837</v>
      </c>
      <c r="F29" s="264" t="s">
        <v>9</v>
      </c>
      <c r="G29" s="264" t="s">
        <v>9</v>
      </c>
      <c r="H29" s="128"/>
      <c r="I29"/>
      <c r="J29"/>
      <c r="K29"/>
      <c r="L29"/>
      <c r="M29"/>
      <c r="N29" s="272"/>
      <c r="O29"/>
      <c r="P29"/>
      <c r="Q29"/>
      <c r="R29"/>
    </row>
    <row r="30" spans="1:18" s="12" customFormat="1" ht="12.75" customHeight="1" x14ac:dyDescent="0.2">
      <c r="A30" s="63" t="s">
        <v>1</v>
      </c>
      <c r="B30" s="263">
        <v>1221.8213058022484</v>
      </c>
      <c r="C30" s="263">
        <v>1412.6031612685906</v>
      </c>
      <c r="D30" s="263">
        <v>4125.2447280308934</v>
      </c>
      <c r="E30" s="263">
        <v>1798.0770953316421</v>
      </c>
      <c r="F30" s="263">
        <v>5603.8289447529978</v>
      </c>
      <c r="G30" s="263">
        <v>198.08864123310056</v>
      </c>
      <c r="H30" s="40"/>
      <c r="I30"/>
      <c r="J30"/>
      <c r="K30"/>
      <c r="L30"/>
      <c r="M30"/>
      <c r="N30" s="272"/>
      <c r="O30"/>
      <c r="P30"/>
      <c r="Q30"/>
      <c r="R30"/>
    </row>
    <row r="31" spans="1:18" ht="12.75" customHeight="1" x14ac:dyDescent="0.2">
      <c r="A31" s="69" t="s">
        <v>259</v>
      </c>
    </row>
    <row r="32" spans="1:18" ht="12.75" customHeight="1" x14ac:dyDescent="0.2">
      <c r="C32" s="172"/>
      <c r="D32" s="172"/>
      <c r="E32" s="172"/>
    </row>
    <row r="33" spans="1:8" ht="12.75" customHeight="1" x14ac:dyDescent="0.2">
      <c r="C33" s="21"/>
      <c r="D33" s="21"/>
      <c r="E33" s="21"/>
      <c r="F33" s="10"/>
      <c r="G33" s="21"/>
    </row>
    <row r="34" spans="1:8" ht="12.75" customHeight="1" x14ac:dyDescent="0.2">
      <c r="A34" s="72"/>
      <c r="B34" s="72"/>
      <c r="C34" s="72"/>
      <c r="D34" s="72"/>
      <c r="E34" s="72"/>
      <c r="F34" s="72"/>
      <c r="G34" s="72"/>
      <c r="H34" s="72"/>
    </row>
    <row r="35" spans="1:8" ht="12.75" customHeight="1" x14ac:dyDescent="0.2">
      <c r="A35" s="72"/>
      <c r="B35" s="72"/>
      <c r="C35" s="72"/>
      <c r="D35" s="72"/>
      <c r="E35" s="72"/>
      <c r="F35" s="72"/>
      <c r="G35" s="72"/>
      <c r="H35" s="72"/>
    </row>
    <row r="36" spans="1:8" ht="12.75" customHeight="1" x14ac:dyDescent="0.2">
      <c r="A36" s="72"/>
      <c r="B36" s="72"/>
      <c r="C36" s="72"/>
      <c r="D36" s="72"/>
      <c r="E36" s="72"/>
      <c r="F36" s="72"/>
      <c r="G36" s="72"/>
      <c r="H36" s="72"/>
    </row>
    <row r="37" spans="1:8" ht="12.75" customHeight="1" x14ac:dyDescent="0.2">
      <c r="A37" s="72"/>
      <c r="B37" s="72"/>
      <c r="C37" s="72"/>
      <c r="D37" s="72"/>
      <c r="E37" s="72"/>
      <c r="F37" s="72"/>
      <c r="G37" s="72"/>
      <c r="H37" s="72"/>
    </row>
    <row r="38" spans="1:8" ht="12.75" customHeight="1" x14ac:dyDescent="0.2">
      <c r="A38" s="72"/>
      <c r="B38" s="72"/>
      <c r="C38" s="72"/>
      <c r="D38" s="72"/>
      <c r="E38" s="72"/>
      <c r="F38" s="72"/>
      <c r="G38" s="72"/>
      <c r="H38" s="72"/>
    </row>
    <row r="39" spans="1:8" ht="12.75" customHeight="1" x14ac:dyDescent="0.2">
      <c r="A39" s="72"/>
      <c r="B39" s="72"/>
      <c r="C39" s="72"/>
      <c r="D39" s="72"/>
      <c r="E39" s="72"/>
      <c r="F39" s="72"/>
      <c r="G39" s="72"/>
      <c r="H39" s="72"/>
    </row>
    <row r="40" spans="1:8" ht="12.75" customHeight="1" x14ac:dyDescent="0.2">
      <c r="A40" s="72"/>
      <c r="B40" s="72"/>
      <c r="C40" s="72"/>
      <c r="D40" s="72"/>
      <c r="E40" s="72"/>
      <c r="F40" s="72"/>
      <c r="G40" s="72"/>
      <c r="H40" s="72"/>
    </row>
    <row r="41" spans="1:8" ht="12.75" customHeight="1" x14ac:dyDescent="0.2">
      <c r="A41" s="72"/>
      <c r="B41" s="72"/>
      <c r="C41" s="72"/>
      <c r="D41" s="72"/>
      <c r="E41" s="72"/>
      <c r="F41" s="72"/>
      <c r="G41" s="72"/>
      <c r="H41" s="72"/>
    </row>
    <row r="42" spans="1:8" ht="12.75" customHeight="1" x14ac:dyDescent="0.2">
      <c r="A42" s="72"/>
      <c r="B42" s="72"/>
      <c r="C42" s="72"/>
      <c r="D42" s="72"/>
      <c r="E42" s="72"/>
      <c r="F42" s="72"/>
      <c r="G42" s="72"/>
      <c r="H42" s="72"/>
    </row>
    <row r="43" spans="1:8" ht="12.75" customHeight="1" x14ac:dyDescent="0.2">
      <c r="A43" s="72"/>
      <c r="B43" s="72"/>
      <c r="C43" s="72"/>
      <c r="D43" s="72"/>
      <c r="E43" s="72"/>
      <c r="F43" s="72"/>
      <c r="G43" s="72"/>
      <c r="H43" s="72"/>
    </row>
    <row r="44" spans="1:8" ht="12.75" customHeight="1" x14ac:dyDescent="0.2">
      <c r="A44" s="72"/>
      <c r="B44" s="72"/>
      <c r="C44" s="72"/>
      <c r="D44" s="72"/>
      <c r="E44" s="72"/>
      <c r="F44" s="72"/>
      <c r="G44" s="72"/>
      <c r="H44" s="72"/>
    </row>
    <row r="45" spans="1:8" ht="12.75" customHeight="1" x14ac:dyDescent="0.2">
      <c r="A45" s="72"/>
      <c r="B45" s="72"/>
      <c r="C45" s="72"/>
      <c r="D45" s="72"/>
      <c r="E45" s="72"/>
      <c r="F45" s="72"/>
      <c r="G45" s="72"/>
      <c r="H45" s="72"/>
    </row>
    <row r="46" spans="1:8" ht="12.75" customHeight="1" x14ac:dyDescent="0.2">
      <c r="A46" s="72"/>
      <c r="B46" s="72"/>
      <c r="C46" s="72"/>
      <c r="D46" s="72"/>
      <c r="E46" s="72"/>
      <c r="F46" s="72"/>
      <c r="G46" s="72"/>
      <c r="H46" s="72"/>
    </row>
    <row r="47" spans="1:8" ht="12.75" customHeight="1" x14ac:dyDescent="0.2">
      <c r="A47" s="72"/>
      <c r="B47" s="72"/>
      <c r="C47" s="72"/>
      <c r="D47" s="72"/>
      <c r="E47" s="72"/>
      <c r="F47" s="72"/>
      <c r="G47" s="72"/>
      <c r="H47" s="72"/>
    </row>
    <row r="48" spans="1:8" ht="12.75" customHeight="1" x14ac:dyDescent="0.2">
      <c r="A48" s="72"/>
      <c r="B48" s="72"/>
      <c r="C48" s="72"/>
      <c r="D48" s="72"/>
      <c r="E48" s="72"/>
      <c r="F48" s="72"/>
      <c r="G48" s="72"/>
      <c r="H48" s="72"/>
    </row>
    <row r="49" spans="1:8" ht="12.75" customHeight="1" x14ac:dyDescent="0.2">
      <c r="A49" s="72"/>
      <c r="B49" s="72"/>
      <c r="C49" s="72"/>
      <c r="D49" s="72"/>
      <c r="E49" s="72"/>
      <c r="F49" s="72"/>
      <c r="G49" s="72"/>
      <c r="H49" s="72"/>
    </row>
    <row r="50" spans="1:8" ht="12.75" customHeight="1" x14ac:dyDescent="0.2">
      <c r="A50" s="72"/>
      <c r="B50" s="72"/>
      <c r="C50" s="72"/>
      <c r="D50" s="72"/>
      <c r="E50" s="72"/>
      <c r="F50" s="72"/>
      <c r="G50" s="72"/>
      <c r="H50" s="72"/>
    </row>
    <row r="51" spans="1:8" ht="12.75" customHeight="1" x14ac:dyDescent="0.2">
      <c r="A51" s="72"/>
      <c r="B51" s="72"/>
      <c r="C51" s="72"/>
      <c r="D51" s="72"/>
      <c r="E51" s="72"/>
      <c r="F51" s="72"/>
      <c r="G51" s="72"/>
      <c r="H51" s="72"/>
    </row>
    <row r="52" spans="1:8" ht="12.75" customHeight="1" x14ac:dyDescent="0.2">
      <c r="A52" s="72"/>
      <c r="B52" s="72"/>
      <c r="C52" s="72"/>
      <c r="D52" s="72"/>
      <c r="E52" s="72"/>
      <c r="F52" s="72"/>
      <c r="G52" s="72"/>
      <c r="H52" s="72"/>
    </row>
    <row r="53" spans="1:8" ht="12.75" customHeight="1" x14ac:dyDescent="0.2">
      <c r="A53" s="72"/>
      <c r="B53" s="72"/>
      <c r="C53" s="72"/>
      <c r="D53" s="72"/>
      <c r="E53" s="72"/>
      <c r="F53" s="72"/>
      <c r="G53" s="72"/>
      <c r="H53" s="72"/>
    </row>
    <row r="54" spans="1:8" ht="12.75" customHeight="1" x14ac:dyDescent="0.2">
      <c r="A54" s="72"/>
      <c r="B54" s="72"/>
      <c r="C54" s="72"/>
      <c r="D54" s="72"/>
      <c r="E54" s="72"/>
      <c r="F54" s="72"/>
      <c r="G54" s="72"/>
      <c r="H54" s="72"/>
    </row>
    <row r="55" spans="1:8" ht="12.75" customHeight="1" x14ac:dyDescent="0.2">
      <c r="A55" s="72"/>
      <c r="B55" s="72"/>
      <c r="C55" s="72"/>
      <c r="D55" s="72"/>
      <c r="E55" s="72"/>
      <c r="F55" s="72"/>
      <c r="G55" s="72"/>
      <c r="H55" s="72"/>
    </row>
    <row r="56" spans="1:8" ht="12.75" customHeight="1" x14ac:dyDescent="0.2">
      <c r="A56" s="72"/>
      <c r="B56" s="72"/>
      <c r="C56" s="72"/>
      <c r="D56" s="72"/>
      <c r="E56" s="72"/>
      <c r="F56" s="72"/>
      <c r="G56" s="72"/>
      <c r="H56" s="72"/>
    </row>
    <row r="57" spans="1:8" ht="12.75" customHeight="1" x14ac:dyDescent="0.2">
      <c r="A57" s="72"/>
      <c r="B57" s="72"/>
      <c r="C57" s="72"/>
      <c r="D57" s="72"/>
      <c r="E57" s="72"/>
      <c r="F57" s="72"/>
      <c r="G57" s="72"/>
      <c r="H57" s="72"/>
    </row>
    <row r="58" spans="1:8" ht="12.75" customHeight="1" x14ac:dyDescent="0.2">
      <c r="A58" s="72"/>
      <c r="B58" s="72"/>
      <c r="C58" s="72"/>
      <c r="D58" s="72"/>
      <c r="E58" s="72"/>
      <c r="F58" s="72"/>
      <c r="G58" s="72"/>
      <c r="H58" s="72"/>
    </row>
    <row r="59" spans="1:8" ht="12.75" customHeight="1" x14ac:dyDescent="0.2">
      <c r="A59" s="72"/>
      <c r="B59" s="72"/>
      <c r="C59" s="72"/>
      <c r="D59" s="72"/>
      <c r="E59" s="72"/>
      <c r="F59" s="72"/>
      <c r="G59" s="72"/>
      <c r="H59" s="72"/>
    </row>
    <row r="60" spans="1:8" ht="12.75" customHeight="1" x14ac:dyDescent="0.2">
      <c r="A60" s="72"/>
      <c r="B60" s="72"/>
      <c r="C60" s="72"/>
      <c r="D60" s="72"/>
      <c r="E60" s="72"/>
      <c r="F60" s="72"/>
      <c r="G60" s="72"/>
      <c r="H60" s="72"/>
    </row>
    <row r="61" spans="1:8" ht="12.75" customHeight="1" x14ac:dyDescent="0.2">
      <c r="A61" s="72"/>
      <c r="B61" s="72"/>
      <c r="C61" s="72"/>
      <c r="D61" s="72"/>
      <c r="E61" s="72"/>
      <c r="F61" s="72"/>
      <c r="G61" s="72"/>
      <c r="H61" s="72"/>
    </row>
  </sheetData>
  <mergeCells count="1">
    <mergeCell ref="C6:E6"/>
  </mergeCells>
  <phoneticPr fontId="3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&amp;R&amp;"Arial,Fet"REGIONAL STATISTIK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43009" r:id="rId4">
          <objectPr defaultSize="0" autoLine="0" autoPict="0" r:id="rId5">
            <anchor moveWithCells="1">
              <from>
                <xdr:col>0</xdr:col>
                <xdr:colOff>47625</xdr:colOff>
                <xdr:row>31</xdr:row>
                <xdr:rowOff>47625</xdr:rowOff>
              </from>
              <to>
                <xdr:col>1</xdr:col>
                <xdr:colOff>9525</xdr:colOff>
                <xdr:row>32</xdr:row>
                <xdr:rowOff>123825</xdr:rowOff>
              </to>
            </anchor>
          </objectPr>
        </oleObject>
      </mc:Choice>
      <mc:Fallback>
        <oleObject progId="Paint.Picture" shapeId="4300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B2:C37"/>
  <sheetViews>
    <sheetView showGridLines="0" workbookViewId="0">
      <selection activeCell="J4" sqref="J4"/>
    </sheetView>
  </sheetViews>
  <sheetFormatPr defaultRowHeight="12" x14ac:dyDescent="0.2"/>
  <cols>
    <col min="1" max="1" width="4.7109375" style="4" customWidth="1"/>
    <col min="2" max="2" width="11.42578125" style="4" customWidth="1"/>
    <col min="3" max="16384" width="9.140625" style="4"/>
  </cols>
  <sheetData>
    <row r="2" spans="2:3" x14ac:dyDescent="0.2">
      <c r="B2" s="5" t="s">
        <v>194</v>
      </c>
    </row>
    <row r="3" spans="2:3" x14ac:dyDescent="0.2">
      <c r="B3" s="79"/>
    </row>
    <row r="4" spans="2:3" x14ac:dyDescent="0.2">
      <c r="B4" s="79"/>
    </row>
    <row r="5" spans="2:3" x14ac:dyDescent="0.2">
      <c r="B5" s="5" t="s">
        <v>111</v>
      </c>
    </row>
    <row r="6" spans="2:3" x14ac:dyDescent="0.2">
      <c r="B6" s="4" t="s">
        <v>173</v>
      </c>
      <c r="C6" s="80" t="s">
        <v>242</v>
      </c>
    </row>
    <row r="7" spans="2:3" x14ac:dyDescent="0.2">
      <c r="B7" s="4" t="s">
        <v>174</v>
      </c>
      <c r="C7" s="80" t="s">
        <v>243</v>
      </c>
    </row>
    <row r="8" spans="2:3" x14ac:dyDescent="0.2">
      <c r="B8" s="4" t="s">
        <v>175</v>
      </c>
      <c r="C8" s="80" t="s">
        <v>244</v>
      </c>
    </row>
    <row r="9" spans="2:3" x14ac:dyDescent="0.2">
      <c r="B9" s="4" t="s">
        <v>176</v>
      </c>
      <c r="C9" s="80" t="s">
        <v>245</v>
      </c>
    </row>
    <row r="10" spans="2:3" x14ac:dyDescent="0.2">
      <c r="B10" s="4" t="s">
        <v>177</v>
      </c>
      <c r="C10" s="80" t="s">
        <v>246</v>
      </c>
    </row>
    <row r="11" spans="2:3" x14ac:dyDescent="0.2">
      <c r="C11" s="80"/>
    </row>
    <row r="12" spans="2:3" x14ac:dyDescent="0.2">
      <c r="C12" s="80"/>
    </row>
    <row r="13" spans="2:3" x14ac:dyDescent="0.2">
      <c r="B13" s="5" t="s">
        <v>178</v>
      </c>
    </row>
    <row r="14" spans="2:3" x14ac:dyDescent="0.2">
      <c r="B14" s="4" t="s">
        <v>78</v>
      </c>
      <c r="C14" s="80" t="s">
        <v>247</v>
      </c>
    </row>
    <row r="15" spans="2:3" x14ac:dyDescent="0.2">
      <c r="B15" s="4" t="s">
        <v>82</v>
      </c>
      <c r="C15" s="80" t="s">
        <v>248</v>
      </c>
    </row>
    <row r="16" spans="2:3" x14ac:dyDescent="0.2">
      <c r="B16" s="4" t="s">
        <v>179</v>
      </c>
      <c r="C16" s="80" t="s">
        <v>249</v>
      </c>
    </row>
    <row r="17" spans="2:3" x14ac:dyDescent="0.2">
      <c r="B17" s="4" t="s">
        <v>180</v>
      </c>
      <c r="C17" s="80" t="s">
        <v>250</v>
      </c>
    </row>
    <row r="18" spans="2:3" x14ac:dyDescent="0.2">
      <c r="B18" s="4" t="s">
        <v>200</v>
      </c>
      <c r="C18" s="80" t="s">
        <v>251</v>
      </c>
    </row>
    <row r="19" spans="2:3" x14ac:dyDescent="0.2">
      <c r="C19" s="80"/>
    </row>
    <row r="20" spans="2:3" x14ac:dyDescent="0.2">
      <c r="C20" s="80"/>
    </row>
    <row r="21" spans="2:3" x14ac:dyDescent="0.2">
      <c r="B21" s="5" t="s">
        <v>112</v>
      </c>
    </row>
    <row r="22" spans="2:3" x14ac:dyDescent="0.2">
      <c r="B22" s="4" t="s">
        <v>192</v>
      </c>
      <c r="C22" s="80" t="s">
        <v>252</v>
      </c>
    </row>
    <row r="23" spans="2:3" x14ac:dyDescent="0.2">
      <c r="B23" s="4" t="s">
        <v>92</v>
      </c>
      <c r="C23" s="80" t="s">
        <v>253</v>
      </c>
    </row>
    <row r="24" spans="2:3" x14ac:dyDescent="0.2">
      <c r="B24" s="4" t="s">
        <v>96</v>
      </c>
      <c r="C24" s="80" t="s">
        <v>262</v>
      </c>
    </row>
    <row r="25" spans="2:3" x14ac:dyDescent="0.2">
      <c r="B25" s="4" t="s">
        <v>98</v>
      </c>
      <c r="C25" s="80" t="s">
        <v>254</v>
      </c>
    </row>
    <row r="28" spans="2:3" x14ac:dyDescent="0.2">
      <c r="B28" s="5" t="s">
        <v>113</v>
      </c>
    </row>
    <row r="29" spans="2:3" s="34" customFormat="1" x14ac:dyDescent="0.2">
      <c r="B29" s="34" t="s">
        <v>100</v>
      </c>
      <c r="C29" s="262" t="s">
        <v>255</v>
      </c>
    </row>
    <row r="30" spans="2:3" s="34" customFormat="1" x14ac:dyDescent="0.2">
      <c r="B30" s="34" t="s">
        <v>105</v>
      </c>
      <c r="C30" s="262" t="s">
        <v>256</v>
      </c>
    </row>
    <row r="31" spans="2:3" s="34" customFormat="1" x14ac:dyDescent="0.2">
      <c r="B31" s="34" t="s">
        <v>138</v>
      </c>
      <c r="C31" s="262" t="s">
        <v>257</v>
      </c>
    </row>
    <row r="32" spans="2:3" s="34" customFormat="1" x14ac:dyDescent="0.2">
      <c r="B32" s="34" t="s">
        <v>167</v>
      </c>
      <c r="C32" s="262" t="s">
        <v>258</v>
      </c>
    </row>
    <row r="33" spans="2:3" s="34" customFormat="1" x14ac:dyDescent="0.2">
      <c r="C33" s="262"/>
    </row>
    <row r="34" spans="2:3" s="34" customFormat="1" x14ac:dyDescent="0.2">
      <c r="C34" s="262"/>
    </row>
    <row r="35" spans="2:3" x14ac:dyDescent="0.2">
      <c r="B35" s="5" t="s">
        <v>181</v>
      </c>
    </row>
    <row r="36" spans="2:3" x14ac:dyDescent="0.2">
      <c r="B36" s="4" t="s">
        <v>135</v>
      </c>
      <c r="C36" s="80" t="s">
        <v>240</v>
      </c>
    </row>
    <row r="37" spans="2:3" x14ac:dyDescent="0.2">
      <c r="C37" s="80"/>
    </row>
  </sheetData>
  <hyperlinks>
    <hyperlink ref="C6" location="'PB Tab 10-11'!A1" display="Körsträckor och antal personbilar efter tjänstevikt och ägare år 2012"/>
    <hyperlink ref="C7" location="'PB Tab 10-11'!A1" display="Körsträckor och antal personbilar efter ägare år 2012"/>
    <hyperlink ref="C8" location="'PB Tab 12-13'!A1" display="Körsträckor och antal personbilar efter årsmodell/tillverkningsår och ägare år 2012"/>
    <hyperlink ref="C9" location="'PB Tab 12-13'!A1" display="Körsträckor och antal personbilar efter drivmedel och ägare år 2012"/>
    <hyperlink ref="C10" location="'PB Tab 14'!A1" display="Genomsnittlig körsträcka i mil fördelat på ägare, årsvis 2003-2012"/>
    <hyperlink ref="C14" location="'LB Tab 11'!A1" display="Körsträckor och antal lastbilar efter årsmodell/tillverkningsår och totalvikt år 2014"/>
    <hyperlink ref="C15" location="'LB Tab 12-13'!A1" display="Körsträckor och antal lastbilar efter totalvikt år 2014"/>
    <hyperlink ref="C16" location="'LB Tab 12-13'!A1" display="Körsträckor och antal lastbilar efter maxlastvikt år 2014"/>
    <hyperlink ref="C17" location="'LB Tab 14-15'!A1" display="Körsträckor och antal lastbilar efter karosseri år 2014"/>
    <hyperlink ref="C18" location="'LB Tab 14-15'!A1" display="Genomsnittlig körsträcka i mil fördelat på lätt och tung lastbil, årsvis 2004-2014"/>
    <hyperlink ref="C22" location="'BU Tab 6'!A1" display="Körsträckor och antal bussar efter årsmodell/tillverkningsår år 2014"/>
    <hyperlink ref="C23" location="'BU Tab 7-9'!A1" display="Körsträckor och antal bussar efter antal passagerare år 2014"/>
    <hyperlink ref="C25" location="'BU Tab 7-9'!A1" display="Genomsnittlig körsträcka i mil fördelat ägare, årsvis 2004-2014"/>
    <hyperlink ref="C29" location="'MC Tab 5-7'!A1" display="Körsträckor och antal motorcyklar efter årsmodell/tillverkningsår och ägare år 2009"/>
    <hyperlink ref="C30" location="'MC Tab 5-7'!A1" display="Körsträckor och antal motorcyklar efter cylindervolym och ägare år 2009"/>
    <hyperlink ref="C31" location="'MC Tab 5-7'!A1" display="Körsträckor och antal motorcyklar efter ägare år 2009"/>
    <hyperlink ref="C32" location="'MC Tab 8'!A1" display="Genomsnittlig körsträcka i mil fördelat på ägarkategori, årsvis 2004‑2008"/>
    <hyperlink ref="C36" location="'RS Tab 7'!A1" display="Genomsnittlig körsträcka i mil efter län och fordonsslag år 2009"/>
    <hyperlink ref="C24" location="'BU Tab 7-9'!A1" display="Körsträckor och antal bussar1) efter drivmedel  år 2014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0">
    <tabColor rgb="FF00B050"/>
    <pageSetUpPr fitToPage="1"/>
  </sheetPr>
  <dimension ref="A1:T47"/>
  <sheetViews>
    <sheetView showGridLines="0" zoomScaleNormal="100" workbookViewId="0">
      <selection activeCell="C15" sqref="C15"/>
    </sheetView>
  </sheetViews>
  <sheetFormatPr defaultRowHeight="12.75" customHeight="1" x14ac:dyDescent="0.2"/>
  <cols>
    <col min="1" max="1" width="15.7109375" style="20" customWidth="1"/>
    <col min="2" max="2" width="13.28515625" style="20" customWidth="1"/>
    <col min="3" max="3" width="14.7109375" style="20" customWidth="1"/>
    <col min="4" max="4" width="2.42578125" style="20" customWidth="1"/>
    <col min="5" max="5" width="12.28515625" style="20" customWidth="1"/>
    <col min="6" max="6" width="9.140625" style="20"/>
    <col min="7" max="7" width="2.42578125" style="20" customWidth="1"/>
    <col min="8" max="8" width="9.5703125" style="20" customWidth="1"/>
    <col min="9" max="9" width="10.28515625" style="20" customWidth="1"/>
    <col min="10" max="10" width="11.85546875" style="21" customWidth="1"/>
    <col min="11" max="11" width="11.7109375" style="21" customWidth="1"/>
    <col min="12" max="12" width="11.5703125" style="21" customWidth="1"/>
    <col min="13" max="13" width="14.5703125" style="20" customWidth="1"/>
    <col min="14" max="14" width="11.140625" style="20" customWidth="1"/>
    <col min="15" max="15" width="10.85546875" style="20" bestFit="1" customWidth="1"/>
    <col min="16" max="16" width="9.140625" style="20"/>
    <col min="17" max="17" width="10.85546875" style="20" bestFit="1" customWidth="1"/>
    <col min="18" max="16384" width="9.140625" style="20"/>
  </cols>
  <sheetData>
    <row r="1" spans="1:20" ht="12.75" customHeight="1" x14ac:dyDescent="0.2">
      <c r="I1" s="46"/>
    </row>
    <row r="2" spans="1:20" ht="12.75" customHeight="1" x14ac:dyDescent="0.2">
      <c r="A2" s="119" t="s">
        <v>14</v>
      </c>
      <c r="B2" s="24"/>
      <c r="C2" s="24"/>
      <c r="D2" s="24"/>
    </row>
    <row r="3" spans="1:20" ht="12.75" customHeight="1" x14ac:dyDescent="0.2">
      <c r="A3" s="98" t="s">
        <v>212</v>
      </c>
      <c r="B3" s="24"/>
      <c r="C3" s="24"/>
      <c r="D3" s="24"/>
    </row>
    <row r="4" spans="1:20" ht="12.75" customHeight="1" x14ac:dyDescent="0.2">
      <c r="A4" s="34" t="s">
        <v>213</v>
      </c>
      <c r="B4" s="24"/>
      <c r="C4" s="24"/>
      <c r="D4" s="24"/>
    </row>
    <row r="5" spans="1:20" ht="12.75" customHeight="1" x14ac:dyDescent="0.2">
      <c r="A5" s="16"/>
      <c r="B5" s="65"/>
      <c r="C5" s="65"/>
      <c r="D5" s="65"/>
      <c r="E5" s="65"/>
      <c r="F5" s="65"/>
      <c r="G5" s="65"/>
      <c r="H5" s="16"/>
      <c r="I5" s="16"/>
      <c r="J5" s="16"/>
    </row>
    <row r="6" spans="1:20" s="103" customFormat="1" ht="12.75" customHeight="1" x14ac:dyDescent="0.2">
      <c r="B6" s="278" t="s">
        <v>79</v>
      </c>
      <c r="C6" s="278"/>
      <c r="D6" s="6"/>
      <c r="E6" s="278" t="s">
        <v>18</v>
      </c>
      <c r="F6" s="278"/>
      <c r="G6" s="99"/>
      <c r="H6" s="278" t="s">
        <v>19</v>
      </c>
      <c r="I6" s="278"/>
      <c r="J6" s="278"/>
      <c r="K6" s="104"/>
      <c r="L6" s="104"/>
    </row>
    <row r="7" spans="1:20" ht="12.75" customHeight="1" x14ac:dyDescent="0.2">
      <c r="A7" s="104" t="s">
        <v>16</v>
      </c>
      <c r="B7" s="10" t="s">
        <v>140</v>
      </c>
      <c r="C7" s="10" t="s">
        <v>142</v>
      </c>
      <c r="D7" s="10"/>
      <c r="E7" s="10" t="s">
        <v>140</v>
      </c>
      <c r="F7" s="10" t="s">
        <v>142</v>
      </c>
      <c r="G7" s="10"/>
      <c r="H7" s="10" t="s">
        <v>140</v>
      </c>
      <c r="I7" s="19" t="s">
        <v>142</v>
      </c>
    </row>
    <row r="8" spans="1:20" s="103" customFormat="1" ht="12.75" customHeight="1" x14ac:dyDescent="0.2">
      <c r="A8" s="13" t="s">
        <v>12</v>
      </c>
      <c r="B8" s="25" t="s">
        <v>109</v>
      </c>
      <c r="C8" s="25" t="s">
        <v>109</v>
      </c>
      <c r="D8" s="25"/>
      <c r="E8" s="25" t="s">
        <v>109</v>
      </c>
      <c r="F8" s="25" t="s">
        <v>109</v>
      </c>
      <c r="G8" s="25"/>
      <c r="H8" s="25" t="s">
        <v>109</v>
      </c>
      <c r="I8" s="25" t="s">
        <v>109</v>
      </c>
      <c r="J8" s="120" t="s">
        <v>1</v>
      </c>
      <c r="K8" s="104"/>
      <c r="L8" s="104"/>
    </row>
    <row r="9" spans="1:20" ht="12.75" customHeight="1" x14ac:dyDescent="0.2">
      <c r="A9" s="117" t="s">
        <v>163</v>
      </c>
      <c r="B9" s="38">
        <v>16432276.9</v>
      </c>
      <c r="C9" s="38">
        <v>3791392.8</v>
      </c>
      <c r="E9" s="38">
        <v>35134</v>
      </c>
      <c r="F9" s="38">
        <v>9405</v>
      </c>
      <c r="G9" s="38"/>
      <c r="H9" s="38">
        <f>B9/E9</f>
        <v>467.70299140433769</v>
      </c>
      <c r="I9" s="38">
        <f>C9/F9</f>
        <v>403.12523125996807</v>
      </c>
      <c r="J9" s="38">
        <v>454.06654168257029</v>
      </c>
      <c r="K9" s="41"/>
      <c r="L9" s="74"/>
      <c r="M9" s="122"/>
      <c r="N9" s="122"/>
      <c r="O9" s="12"/>
      <c r="P9" s="12"/>
      <c r="Q9" s="12"/>
      <c r="R9" s="12"/>
      <c r="S9" s="12"/>
    </row>
    <row r="10" spans="1:20" ht="12.75" customHeight="1" x14ac:dyDescent="0.2">
      <c r="A10" s="117" t="s">
        <v>162</v>
      </c>
      <c r="B10" s="38">
        <v>75229366.299999997</v>
      </c>
      <c r="C10" s="38">
        <v>15993118.5</v>
      </c>
      <c r="E10" s="38">
        <v>95566</v>
      </c>
      <c r="F10" s="38">
        <v>21806</v>
      </c>
      <c r="G10" s="38"/>
      <c r="H10" s="38">
        <f t="shared" ref="H10:H23" si="0">B10/E10</f>
        <v>787.19802335558666</v>
      </c>
      <c r="I10" s="38">
        <f t="shared" ref="I10:I22" si="1">C10/F10</f>
        <v>733.42742823076219</v>
      </c>
      <c r="J10" s="38">
        <v>777.20823365027434</v>
      </c>
      <c r="K10" s="41"/>
      <c r="L10" s="74"/>
      <c r="M10" s="122"/>
      <c r="N10" s="122"/>
      <c r="O10" s="40"/>
      <c r="P10" s="40"/>
      <c r="Q10" s="12"/>
      <c r="R10" s="12"/>
      <c r="S10" s="12"/>
    </row>
    <row r="11" spans="1:20" s="21" customFormat="1" ht="12.75" customHeight="1" x14ac:dyDescent="0.2">
      <c r="A11" s="117" t="s">
        <v>151</v>
      </c>
      <c r="B11" s="38">
        <v>196186593.69999999</v>
      </c>
      <c r="C11" s="38">
        <v>32873314.600000001</v>
      </c>
      <c r="E11" s="38">
        <v>239687</v>
      </c>
      <c r="F11" s="38">
        <v>45553</v>
      </c>
      <c r="G11" s="38"/>
      <c r="H11" s="38">
        <f t="shared" si="0"/>
        <v>818.51161598251042</v>
      </c>
      <c r="I11" s="38">
        <f t="shared" si="1"/>
        <v>721.64982767325978</v>
      </c>
      <c r="J11" s="38">
        <v>803.04272998176964</v>
      </c>
      <c r="K11" s="41"/>
      <c r="L11" s="74"/>
      <c r="M11" s="122"/>
      <c r="N11" s="122"/>
      <c r="O11" s="40"/>
      <c r="P11" s="40"/>
      <c r="Q11" s="12"/>
      <c r="R11" s="12"/>
      <c r="S11" s="12"/>
      <c r="T11" s="20"/>
    </row>
    <row r="12" spans="1:20" ht="12.75" customHeight="1" x14ac:dyDescent="0.2">
      <c r="A12" s="117" t="s">
        <v>152</v>
      </c>
      <c r="B12" s="38">
        <v>307539436.5</v>
      </c>
      <c r="C12" s="38">
        <v>64911685.399999999</v>
      </c>
      <c r="E12" s="38">
        <v>346078</v>
      </c>
      <c r="F12" s="38">
        <v>76194</v>
      </c>
      <c r="G12" s="38"/>
      <c r="H12" s="38">
        <f t="shared" si="0"/>
        <v>888.64197232993718</v>
      </c>
      <c r="I12" s="38">
        <f t="shared" si="1"/>
        <v>851.92646927579597</v>
      </c>
      <c r="J12" s="38">
        <v>882.01709301113965</v>
      </c>
      <c r="K12" s="41"/>
      <c r="L12" s="74"/>
      <c r="M12" s="122"/>
      <c r="N12" s="122"/>
      <c r="O12" s="12"/>
      <c r="P12" s="12"/>
      <c r="Q12" s="12"/>
      <c r="R12" s="12"/>
      <c r="S12" s="12"/>
    </row>
    <row r="13" spans="1:20" ht="12.75" customHeight="1" x14ac:dyDescent="0.2">
      <c r="A13" s="117" t="s">
        <v>153</v>
      </c>
      <c r="B13" s="38">
        <v>355124006.10000002</v>
      </c>
      <c r="C13" s="38">
        <v>75069481.200000003</v>
      </c>
      <c r="E13" s="38">
        <v>361293</v>
      </c>
      <c r="F13" s="38">
        <v>81501</v>
      </c>
      <c r="G13" s="38"/>
      <c r="H13" s="38">
        <f t="shared" si="0"/>
        <v>982.9252327058648</v>
      </c>
      <c r="I13" s="38">
        <f t="shared" si="1"/>
        <v>921.08662715794901</v>
      </c>
      <c r="J13" s="38">
        <v>971.54317199420052</v>
      </c>
      <c r="K13" s="41"/>
      <c r="L13" s="74"/>
      <c r="M13" s="122"/>
      <c r="N13" s="122"/>
      <c r="O13" s="12"/>
      <c r="P13" s="12"/>
      <c r="Q13" s="12"/>
      <c r="R13" s="12"/>
      <c r="S13" s="12"/>
    </row>
    <row r="14" spans="1:20" ht="12.75" customHeight="1" x14ac:dyDescent="0.2">
      <c r="A14" s="117" t="s">
        <v>154</v>
      </c>
      <c r="B14" s="38">
        <v>698441799</v>
      </c>
      <c r="C14" s="38">
        <v>162284306.09999999</v>
      </c>
      <c r="E14" s="38">
        <v>632076</v>
      </c>
      <c r="F14" s="38">
        <v>147522</v>
      </c>
      <c r="G14" s="38"/>
      <c r="H14" s="38">
        <f t="shared" si="0"/>
        <v>1104.9965494655705</v>
      </c>
      <c r="I14" s="38">
        <f t="shared" si="1"/>
        <v>1100.0685057144019</v>
      </c>
      <c r="J14" s="38">
        <v>1104.0640241509086</v>
      </c>
      <c r="K14" s="41"/>
      <c r="L14" s="74"/>
      <c r="M14" s="122"/>
      <c r="N14" s="122"/>
      <c r="O14" s="12"/>
      <c r="P14" s="12"/>
      <c r="Q14" s="12"/>
      <c r="R14" s="12"/>
      <c r="S14" s="12"/>
    </row>
    <row r="15" spans="1:20" ht="12.75" customHeight="1" x14ac:dyDescent="0.2">
      <c r="A15" s="117" t="s">
        <v>155</v>
      </c>
      <c r="B15" s="38">
        <v>652603580.89999998</v>
      </c>
      <c r="C15" s="38">
        <v>196279611.80000001</v>
      </c>
      <c r="E15" s="38">
        <v>571258</v>
      </c>
      <c r="F15" s="38">
        <v>167675</v>
      </c>
      <c r="G15" s="38"/>
      <c r="H15" s="38">
        <f t="shared" si="0"/>
        <v>1142.3972721607399</v>
      </c>
      <c r="I15" s="38">
        <f t="shared" si="1"/>
        <v>1170.5955676159238</v>
      </c>
      <c r="J15" s="38">
        <v>1148.7958890724869</v>
      </c>
      <c r="K15" s="41"/>
      <c r="L15" s="74"/>
      <c r="M15" s="122"/>
      <c r="N15" s="122"/>
      <c r="O15" s="12"/>
      <c r="P15" s="12"/>
      <c r="Q15" s="12"/>
      <c r="R15" s="12"/>
      <c r="S15" s="12"/>
    </row>
    <row r="16" spans="1:20" ht="12.75" customHeight="1" x14ac:dyDescent="0.2">
      <c r="A16" s="117" t="s">
        <v>156</v>
      </c>
      <c r="B16" s="38">
        <v>813577795</v>
      </c>
      <c r="C16" s="38">
        <v>249890884</v>
      </c>
      <c r="E16" s="38">
        <v>620407</v>
      </c>
      <c r="F16" s="38">
        <v>176799</v>
      </c>
      <c r="G16" s="38"/>
      <c r="H16" s="38">
        <f t="shared" si="0"/>
        <v>1311.3614046907917</v>
      </c>
      <c r="I16" s="38">
        <f t="shared" si="1"/>
        <v>1413.4179718211076</v>
      </c>
      <c r="J16" s="38">
        <v>1333.9948256786829</v>
      </c>
      <c r="K16" s="41"/>
      <c r="L16" s="74"/>
      <c r="M16" s="122"/>
      <c r="N16" s="122"/>
      <c r="O16" s="12"/>
      <c r="P16" s="12"/>
      <c r="Q16" s="12"/>
      <c r="R16" s="12"/>
      <c r="S16" s="12"/>
    </row>
    <row r="17" spans="1:20" ht="12.75" customHeight="1" x14ac:dyDescent="0.2">
      <c r="A17" s="117" t="s">
        <v>157</v>
      </c>
      <c r="B17" s="38">
        <v>785627457.60000002</v>
      </c>
      <c r="C17" s="38">
        <v>356887410.69999999</v>
      </c>
      <c r="E17" s="38">
        <v>528788</v>
      </c>
      <c r="F17" s="38">
        <v>205988</v>
      </c>
      <c r="G17" s="38"/>
      <c r="H17" s="38">
        <f t="shared" si="0"/>
        <v>1485.7134761000627</v>
      </c>
      <c r="I17" s="38">
        <f t="shared" si="1"/>
        <v>1732.5640848010564</v>
      </c>
      <c r="J17" s="38">
        <v>1554.9158768114364</v>
      </c>
      <c r="K17" s="41"/>
      <c r="L17" s="74"/>
      <c r="M17" s="122"/>
      <c r="N17" s="122"/>
      <c r="O17" s="12"/>
      <c r="P17" s="12"/>
      <c r="Q17" s="12"/>
      <c r="R17" s="12"/>
      <c r="S17" s="12"/>
    </row>
    <row r="18" spans="1:20" ht="12.75" customHeight="1" x14ac:dyDescent="0.2">
      <c r="A18" s="117" t="s">
        <v>158</v>
      </c>
      <c r="B18" s="38">
        <v>572266906.60000002</v>
      </c>
      <c r="C18" s="38">
        <v>487214590</v>
      </c>
      <c r="E18" s="38">
        <v>389883</v>
      </c>
      <c r="F18" s="38">
        <v>277158</v>
      </c>
      <c r="G18" s="38"/>
      <c r="H18" s="38">
        <f t="shared" si="0"/>
        <v>1467.7913799780961</v>
      </c>
      <c r="I18" s="38">
        <f t="shared" si="1"/>
        <v>1757.8947387410792</v>
      </c>
      <c r="J18" s="38">
        <v>1588.3303973818702</v>
      </c>
      <c r="K18" s="41"/>
      <c r="L18" s="74"/>
      <c r="M18" s="122"/>
      <c r="N18" s="122"/>
      <c r="O18" s="12"/>
      <c r="P18" s="12"/>
      <c r="Q18" s="12"/>
      <c r="R18" s="12"/>
      <c r="S18" s="12"/>
    </row>
    <row r="19" spans="1:20" ht="12.75" customHeight="1" x14ac:dyDescent="0.2">
      <c r="A19" s="117" t="s">
        <v>159</v>
      </c>
      <c r="B19" s="38">
        <v>97945832.900000006</v>
      </c>
      <c r="C19" s="38">
        <v>103951063.5</v>
      </c>
      <c r="E19" s="38">
        <v>80648</v>
      </c>
      <c r="F19" s="38">
        <v>58198</v>
      </c>
      <c r="G19" s="38"/>
      <c r="H19" s="38">
        <f t="shared" si="0"/>
        <v>1214.4855780676521</v>
      </c>
      <c r="I19" s="38">
        <f t="shared" si="1"/>
        <v>1786.1621275645211</v>
      </c>
      <c r="J19" s="38">
        <v>1454.1066822234707</v>
      </c>
      <c r="K19" s="41"/>
      <c r="L19" s="74"/>
      <c r="M19" s="122"/>
      <c r="N19" s="122"/>
      <c r="O19" s="12"/>
      <c r="P19" s="12"/>
      <c r="Q19" s="12"/>
      <c r="R19" s="12"/>
      <c r="S19" s="12"/>
    </row>
    <row r="20" spans="1:20" ht="12.75" customHeight="1" x14ac:dyDescent="0.2">
      <c r="A20" s="117" t="s">
        <v>160</v>
      </c>
      <c r="B20" s="38">
        <v>14577514.300000001</v>
      </c>
      <c r="C20" s="38">
        <v>24645838</v>
      </c>
      <c r="E20" s="38">
        <v>15690</v>
      </c>
      <c r="F20" s="38">
        <v>10449</v>
      </c>
      <c r="G20" s="38"/>
      <c r="H20" s="38">
        <f t="shared" si="0"/>
        <v>929.09587635436594</v>
      </c>
      <c r="I20" s="38">
        <f t="shared" si="1"/>
        <v>2358.6791080486173</v>
      </c>
      <c r="J20" s="38">
        <v>1500.5682045984925</v>
      </c>
      <c r="K20" s="41"/>
      <c r="L20" s="74"/>
      <c r="M20" s="122"/>
      <c r="N20" s="122"/>
      <c r="O20" s="12"/>
      <c r="P20" s="12"/>
      <c r="Q20" s="12"/>
      <c r="R20" s="12"/>
      <c r="S20" s="12"/>
    </row>
    <row r="21" spans="1:20" ht="12.75" customHeight="1" x14ac:dyDescent="0.2">
      <c r="A21" s="117" t="s">
        <v>161</v>
      </c>
      <c r="B21" s="38">
        <v>15623130.4</v>
      </c>
      <c r="C21" s="38">
        <v>6300008.7999999998</v>
      </c>
      <c r="E21" s="38">
        <v>21176</v>
      </c>
      <c r="F21" s="38">
        <v>6818</v>
      </c>
      <c r="G21" s="38"/>
      <c r="H21" s="38">
        <f t="shared" si="0"/>
        <v>737.77533056290144</v>
      </c>
      <c r="I21" s="38">
        <f t="shared" si="1"/>
        <v>924.02593135816949</v>
      </c>
      <c r="J21" s="38">
        <v>783.13707222976348</v>
      </c>
      <c r="K21" s="41"/>
      <c r="L21" s="74"/>
      <c r="M21" s="122"/>
      <c r="N21" s="103"/>
      <c r="O21" s="103"/>
      <c r="P21" s="103"/>
      <c r="Q21" s="12"/>
      <c r="R21" s="12"/>
      <c r="S21" s="12"/>
    </row>
    <row r="22" spans="1:20" ht="12.75" customHeight="1" x14ac:dyDescent="0.2">
      <c r="A22" s="117" t="s">
        <v>8</v>
      </c>
      <c r="B22" s="38">
        <v>0</v>
      </c>
      <c r="C22" s="122">
        <v>45.1</v>
      </c>
      <c r="E22" s="122">
        <v>0</v>
      </c>
      <c r="F22" s="38">
        <v>1</v>
      </c>
      <c r="G22" s="49"/>
      <c r="H22" s="38" t="s">
        <v>9</v>
      </c>
      <c r="I22" s="38">
        <f t="shared" si="1"/>
        <v>45.1</v>
      </c>
      <c r="J22" s="38">
        <v>45.1</v>
      </c>
      <c r="K22" s="41"/>
      <c r="L22" s="74"/>
      <c r="M22" s="122"/>
      <c r="N22" s="103"/>
      <c r="O22" s="103"/>
      <c r="P22" s="103"/>
      <c r="Q22" s="103"/>
      <c r="R22" s="12"/>
      <c r="S22" s="12"/>
    </row>
    <row r="23" spans="1:20" s="124" customFormat="1" ht="12.75" customHeight="1" x14ac:dyDescent="0.2">
      <c r="A23" s="115" t="s">
        <v>1</v>
      </c>
      <c r="B23" s="62">
        <f>SUM(B9:B22)</f>
        <v>4601175696.1999998</v>
      </c>
      <c r="C23" s="62">
        <f>SUM(C9:C22)</f>
        <v>1780092750.5</v>
      </c>
      <c r="D23" s="62"/>
      <c r="E23" s="62">
        <f>SUM(E9:E22)</f>
        <v>3937684</v>
      </c>
      <c r="F23" s="62">
        <f>SUM(F9:F22)</f>
        <v>1285067</v>
      </c>
      <c r="G23" s="123"/>
      <c r="H23" s="62">
        <f t="shared" si="0"/>
        <v>1168.4979536702285</v>
      </c>
      <c r="I23" s="62">
        <f>C23/F23</f>
        <v>1385.2139619957559</v>
      </c>
      <c r="J23" s="62">
        <v>1221.8213058022488</v>
      </c>
      <c r="K23" s="41"/>
      <c r="L23" s="74"/>
      <c r="M23" s="122"/>
      <c r="N23" s="122"/>
      <c r="O23" s="122"/>
      <c r="P23" s="122"/>
      <c r="Q23" s="122"/>
      <c r="R23" s="122"/>
      <c r="S23" s="122"/>
      <c r="T23" s="20"/>
    </row>
    <row r="24" spans="1:20" ht="12.75" customHeight="1" x14ac:dyDescent="0.2">
      <c r="A24" s="69" t="s">
        <v>193</v>
      </c>
    </row>
    <row r="25" spans="1:20" ht="12.75" customHeight="1" x14ac:dyDescent="0.2">
      <c r="A25" s="112"/>
    </row>
    <row r="26" spans="1:20" ht="12.75" customHeight="1" x14ac:dyDescent="0.2">
      <c r="C26" s="12"/>
      <c r="F26" s="12"/>
    </row>
    <row r="27" spans="1:20" ht="12.75" customHeight="1" x14ac:dyDescent="0.2">
      <c r="B27" s="12"/>
      <c r="C27" s="12"/>
      <c r="D27" s="12"/>
      <c r="E27" s="12"/>
    </row>
    <row r="28" spans="1:20" ht="12.75" customHeight="1" x14ac:dyDescent="0.2">
      <c r="C28" s="125"/>
      <c r="D28" s="125"/>
      <c r="E28" s="125"/>
      <c r="F28" s="125"/>
    </row>
    <row r="29" spans="1:20" ht="12.75" customHeight="1" x14ac:dyDescent="0.2">
      <c r="A29" s="119" t="s">
        <v>15</v>
      </c>
      <c r="B29" s="24"/>
      <c r="C29" s="24"/>
      <c r="D29" s="24"/>
    </row>
    <row r="30" spans="1:20" ht="12.75" customHeight="1" x14ac:dyDescent="0.2">
      <c r="A30" s="98" t="s">
        <v>214</v>
      </c>
      <c r="B30" s="24"/>
      <c r="C30" s="24"/>
      <c r="D30" s="24"/>
    </row>
    <row r="31" spans="1:20" ht="12.75" customHeight="1" x14ac:dyDescent="0.2">
      <c r="A31" s="34" t="s">
        <v>215</v>
      </c>
      <c r="B31" s="24"/>
      <c r="C31" s="24"/>
      <c r="D31" s="24"/>
      <c r="J31" s="55"/>
    </row>
    <row r="32" spans="1:20" ht="12.75" customHeight="1" x14ac:dyDescent="0.2">
      <c r="A32" s="16"/>
      <c r="B32" s="65"/>
      <c r="C32" s="65"/>
      <c r="D32" s="65"/>
      <c r="E32" s="16"/>
      <c r="F32" s="16"/>
      <c r="G32" s="16"/>
      <c r="H32" s="16"/>
      <c r="I32" s="16"/>
    </row>
    <row r="33" spans="1:17" s="103" customFormat="1" ht="12.75" customHeight="1" x14ac:dyDescent="0.2">
      <c r="A33" s="126" t="s">
        <v>22</v>
      </c>
      <c r="B33" s="126"/>
      <c r="C33" s="127" t="s">
        <v>17</v>
      </c>
      <c r="D33" s="127"/>
      <c r="E33" s="88"/>
      <c r="F33" s="127" t="s">
        <v>18</v>
      </c>
      <c r="G33" s="127"/>
      <c r="H33" s="88"/>
      <c r="I33" s="127" t="s">
        <v>19</v>
      </c>
      <c r="J33" s="128"/>
      <c r="K33" s="129"/>
      <c r="L33" s="130"/>
      <c r="M33" s="131"/>
      <c r="N33" s="131"/>
      <c r="O33" s="132"/>
    </row>
    <row r="34" spans="1:17" s="21" customFormat="1" ht="12.75" customHeight="1" x14ac:dyDescent="0.2">
      <c r="A34" s="107" t="s">
        <v>5</v>
      </c>
      <c r="B34" s="133"/>
      <c r="C34" s="108">
        <v>4601175696.1999998</v>
      </c>
      <c r="D34" s="225"/>
      <c r="E34" s="108"/>
      <c r="F34" s="225">
        <v>3937684</v>
      </c>
      <c r="G34" s="60"/>
      <c r="H34" s="60"/>
      <c r="I34" s="60">
        <f t="shared" ref="I34:I41" si="2">C34/F34</f>
        <v>1168.4979536702285</v>
      </c>
      <c r="J34" s="40"/>
      <c r="K34" s="113"/>
      <c r="L34" s="32"/>
      <c r="M34" s="32"/>
      <c r="N34" s="131"/>
      <c r="O34" s="132"/>
    </row>
    <row r="35" spans="1:17" s="21" customFormat="1" ht="12.75" customHeight="1" x14ac:dyDescent="0.2">
      <c r="A35" s="134" t="s">
        <v>23</v>
      </c>
      <c r="B35" s="135"/>
      <c r="C35" s="136">
        <v>1505572121.4000001</v>
      </c>
      <c r="D35" s="273"/>
      <c r="E35" s="136"/>
      <c r="F35" s="273">
        <v>1333758</v>
      </c>
      <c r="G35" s="137"/>
      <c r="H35" s="273"/>
      <c r="I35" s="273">
        <f t="shared" si="2"/>
        <v>1128.819562019497</v>
      </c>
      <c r="J35" s="40"/>
      <c r="K35" s="113"/>
      <c r="L35" s="32"/>
      <c r="M35" s="32"/>
      <c r="N35" s="131"/>
      <c r="O35" s="132"/>
    </row>
    <row r="36" spans="1:17" s="21" customFormat="1" ht="12.75" customHeight="1" x14ac:dyDescent="0.2">
      <c r="A36" s="117" t="s">
        <v>24</v>
      </c>
      <c r="B36" s="117"/>
      <c r="C36" s="136">
        <v>3095603574.8000002</v>
      </c>
      <c r="D36" s="273"/>
      <c r="E36" s="136"/>
      <c r="F36" s="273">
        <v>2603926</v>
      </c>
      <c r="G36" s="117"/>
      <c r="H36" s="273"/>
      <c r="I36" s="273">
        <f t="shared" si="2"/>
        <v>1188.8216388637773</v>
      </c>
      <c r="J36" s="40"/>
      <c r="K36" s="113"/>
      <c r="L36" s="32"/>
      <c r="M36" s="32"/>
      <c r="N36" s="131"/>
      <c r="O36" s="132"/>
    </row>
    <row r="37" spans="1:17" ht="12.75" customHeight="1" x14ac:dyDescent="0.2">
      <c r="A37" s="51" t="s">
        <v>6</v>
      </c>
      <c r="B37" s="138"/>
      <c r="C37" s="136">
        <v>1780092750.5</v>
      </c>
      <c r="D37" s="273"/>
      <c r="E37" s="136"/>
      <c r="F37" s="273">
        <v>1285067</v>
      </c>
      <c r="G37" s="38"/>
      <c r="H37" s="273"/>
      <c r="I37" s="273">
        <f t="shared" si="2"/>
        <v>1385.2139619957559</v>
      </c>
      <c r="J37" s="40"/>
      <c r="K37" s="113"/>
      <c r="L37" s="32"/>
      <c r="M37" s="49"/>
      <c r="N37" s="131"/>
      <c r="O37" s="132"/>
    </row>
    <row r="38" spans="1:17" ht="12.75" customHeight="1" x14ac:dyDescent="0.2">
      <c r="A38" s="51" t="s">
        <v>25</v>
      </c>
      <c r="B38" s="138"/>
      <c r="C38" s="136">
        <v>795192666.79999995</v>
      </c>
      <c r="D38" s="273"/>
      <c r="E38" s="136"/>
      <c r="F38" s="273">
        <v>604518</v>
      </c>
      <c r="G38" s="38"/>
      <c r="H38" s="273"/>
      <c r="I38" s="273">
        <f t="shared" si="2"/>
        <v>1315.4160286376914</v>
      </c>
      <c r="J38" s="40"/>
      <c r="K38" s="113"/>
      <c r="L38" s="32"/>
      <c r="M38" s="49"/>
      <c r="N38" s="131"/>
      <c r="O38" s="132"/>
    </row>
    <row r="39" spans="1:17" s="142" customFormat="1" ht="12.75" customHeight="1" x14ac:dyDescent="0.2">
      <c r="A39" s="115" t="s">
        <v>1</v>
      </c>
      <c r="B39" s="139"/>
      <c r="C39" s="62">
        <f>C34+C37</f>
        <v>6381268446.6999998</v>
      </c>
      <c r="D39" s="62"/>
      <c r="E39" s="62"/>
      <c r="F39" s="62">
        <f>F34+F37</f>
        <v>5222751</v>
      </c>
      <c r="G39" s="62"/>
      <c r="H39" s="274"/>
      <c r="I39" s="227">
        <f t="shared" si="2"/>
        <v>1221.8213058022486</v>
      </c>
      <c r="J39" s="40"/>
      <c r="K39" s="269"/>
      <c r="L39" s="32"/>
      <c r="M39" s="141"/>
      <c r="N39" s="131"/>
      <c r="O39" s="132"/>
      <c r="Q39" s="143"/>
    </row>
    <row r="40" spans="1:17" ht="12.75" customHeight="1" x14ac:dyDescent="0.2">
      <c r="A40" s="107" t="s">
        <v>143</v>
      </c>
      <c r="B40" s="135"/>
      <c r="C40" s="136">
        <v>593358357.89999998</v>
      </c>
      <c r="D40" s="273"/>
      <c r="E40" s="136"/>
      <c r="F40" s="273">
        <v>336231</v>
      </c>
      <c r="G40" s="38"/>
      <c r="H40" s="273"/>
      <c r="I40" s="273">
        <f t="shared" si="2"/>
        <v>1764.7342389607145</v>
      </c>
      <c r="J40" s="40"/>
      <c r="K40" s="40"/>
      <c r="L40" s="32"/>
      <c r="M40" s="49"/>
      <c r="N40" s="49"/>
      <c r="O40" s="132"/>
      <c r="Q40" s="12"/>
    </row>
    <row r="41" spans="1:17" ht="12.75" customHeight="1" x14ac:dyDescent="0.2">
      <c r="A41" s="144" t="s">
        <v>148</v>
      </c>
      <c r="B41" s="140"/>
      <c r="C41" s="31">
        <v>112186199.90000001</v>
      </c>
      <c r="D41" s="274"/>
      <c r="E41" s="31"/>
      <c r="F41" s="274">
        <v>16606</v>
      </c>
      <c r="G41" s="71"/>
      <c r="H41" s="274"/>
      <c r="I41" s="274">
        <f t="shared" si="2"/>
        <v>6755.7629712152238</v>
      </c>
      <c r="J41" s="40"/>
      <c r="K41" s="40"/>
      <c r="L41" s="40"/>
    </row>
    <row r="42" spans="1:17" ht="12.75" customHeight="1" x14ac:dyDescent="0.2">
      <c r="A42" s="55" t="s">
        <v>193</v>
      </c>
      <c r="B42" s="21"/>
      <c r="C42" s="21"/>
      <c r="D42" s="21"/>
      <c r="E42" s="21"/>
      <c r="F42" s="21"/>
      <c r="G42" s="21"/>
      <c r="H42" s="21"/>
      <c r="I42" s="21"/>
    </row>
    <row r="43" spans="1:17" ht="12.75" customHeight="1" x14ac:dyDescent="0.2">
      <c r="A43" s="17"/>
      <c r="B43" s="21"/>
      <c r="C43" s="21"/>
      <c r="D43" s="21"/>
      <c r="E43" s="21"/>
      <c r="F43" s="21"/>
      <c r="G43" s="21"/>
      <c r="H43" s="21"/>
      <c r="I43" s="21"/>
    </row>
    <row r="44" spans="1:17" ht="12.7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</row>
    <row r="45" spans="1:17" ht="12.7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</row>
    <row r="46" spans="1:17" ht="12.7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</row>
    <row r="47" spans="1:17" ht="12.7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</row>
  </sheetData>
  <mergeCells count="3">
    <mergeCell ref="B6:C6"/>
    <mergeCell ref="E6:F6"/>
    <mergeCell ref="H6:J6"/>
  </mergeCells>
  <phoneticPr fontId="3" type="noConversion"/>
  <pageMargins left="0.70866141732283472" right="0.15748031496062992" top="0.98425196850393704" bottom="0.55118110236220474" header="0.51181102362204722" footer="0.51181102362204722"/>
  <pageSetup paperSize="9" scale="94" orientation="portrait" r:id="rId1"/>
  <headerFooter alignWithMargins="0">
    <oddHeader>&amp;R&amp;"Arial,Fet"PERSONBILAR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7171" r:id="rId4">
          <objectPr defaultSize="0" autoLine="0" autoPict="0" r:id="rId5">
            <anchor moveWithCells="1">
              <from>
                <xdr:col>0</xdr:col>
                <xdr:colOff>47625</xdr:colOff>
                <xdr:row>42</xdr:row>
                <xdr:rowOff>57150</xdr:rowOff>
              </from>
              <to>
                <xdr:col>1</xdr:col>
                <xdr:colOff>142875</xdr:colOff>
                <xdr:row>43</xdr:row>
                <xdr:rowOff>133350</xdr:rowOff>
              </to>
            </anchor>
          </objectPr>
        </oleObject>
      </mc:Choice>
      <mc:Fallback>
        <oleObject progId="Paint.Picture" shapeId="717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1">
    <tabColor rgb="FF00B050"/>
    <pageSetUpPr fitToPage="1"/>
  </sheetPr>
  <dimension ref="A1:U72"/>
  <sheetViews>
    <sheetView showGridLines="0" zoomScaleNormal="100" workbookViewId="0"/>
  </sheetViews>
  <sheetFormatPr defaultRowHeight="12.75" customHeight="1" x14ac:dyDescent="0.2"/>
  <cols>
    <col min="1" max="1" width="12.140625" style="21" customWidth="1"/>
    <col min="2" max="2" width="12.85546875" style="21" customWidth="1"/>
    <col min="3" max="3" width="12.140625" style="21" customWidth="1"/>
    <col min="4" max="4" width="2.7109375" style="21" customWidth="1"/>
    <col min="5" max="5" width="11.85546875" style="21" customWidth="1"/>
    <col min="6" max="6" width="11.28515625" style="21" customWidth="1"/>
    <col min="7" max="7" width="2.85546875" style="21" customWidth="1"/>
    <col min="8" max="8" width="10.5703125" style="21" customWidth="1"/>
    <col min="9" max="9" width="9.140625" style="21"/>
    <col min="10" max="10" width="10.140625" style="21" customWidth="1"/>
    <col min="11" max="11" width="5" style="21" customWidth="1"/>
    <col min="12" max="12" width="10.85546875" style="21" bestFit="1" customWidth="1"/>
    <col min="13" max="13" width="10.140625" style="21" customWidth="1"/>
    <col min="14" max="14" width="10.85546875" style="21" bestFit="1" customWidth="1"/>
    <col min="15" max="15" width="10.85546875" style="20" bestFit="1" customWidth="1"/>
    <col min="16" max="17" width="9.28515625" style="20" customWidth="1"/>
    <col min="18" max="18" width="10.85546875" style="20" bestFit="1" customWidth="1"/>
    <col min="19" max="20" width="9.28515625" style="20" customWidth="1"/>
    <col min="21" max="22" width="9.140625" style="20"/>
    <col min="23" max="23" width="21.28515625" style="20" customWidth="1"/>
    <col min="24" max="16384" width="9.140625" style="20"/>
  </cols>
  <sheetData>
    <row r="1" spans="1:20" ht="12.75" customHeight="1" x14ac:dyDescent="0.2">
      <c r="A1" s="9"/>
      <c r="I1" s="45"/>
    </row>
    <row r="2" spans="1:20" s="21" customFormat="1" ht="12.75" customHeight="1" x14ac:dyDescent="0.2">
      <c r="A2" s="202" t="s">
        <v>21</v>
      </c>
      <c r="B2" s="23"/>
      <c r="C2" s="23"/>
      <c r="D2" s="23"/>
      <c r="E2" s="23"/>
      <c r="F2" s="23"/>
      <c r="G2" s="23"/>
    </row>
    <row r="3" spans="1:20" s="21" customFormat="1" ht="12.75" customHeight="1" x14ac:dyDescent="0.2">
      <c r="A3" s="100" t="s">
        <v>216</v>
      </c>
      <c r="B3" s="23"/>
      <c r="C3" s="23"/>
      <c r="D3" s="23"/>
      <c r="E3" s="23"/>
      <c r="F3" s="23"/>
      <c r="G3" s="23"/>
    </row>
    <row r="4" spans="1:20" s="21" customFormat="1" ht="12.75" customHeight="1" x14ac:dyDescent="0.2">
      <c r="A4" s="35" t="s">
        <v>217</v>
      </c>
      <c r="B4" s="23"/>
      <c r="C4" s="23"/>
      <c r="D4" s="23"/>
      <c r="E4" s="23"/>
      <c r="F4" s="23"/>
      <c r="G4" s="23"/>
    </row>
    <row r="5" spans="1:20" s="21" customFormat="1" ht="12.75" customHeight="1" x14ac:dyDescent="0.2">
      <c r="A5" s="16"/>
      <c r="B5" s="65"/>
      <c r="C5" s="65"/>
      <c r="D5" s="65"/>
      <c r="E5" s="65"/>
      <c r="F5" s="65"/>
      <c r="G5" s="65"/>
      <c r="H5" s="16"/>
      <c r="I5" s="16"/>
      <c r="J5" s="16"/>
    </row>
    <row r="6" spans="1:20" s="21" customFormat="1" ht="12.75" customHeight="1" x14ac:dyDescent="0.2">
      <c r="A6" s="9"/>
      <c r="B6" s="278" t="s">
        <v>17</v>
      </c>
      <c r="C6" s="278"/>
      <c r="D6" s="9"/>
      <c r="E6" s="278" t="s">
        <v>28</v>
      </c>
      <c r="F6" s="278"/>
      <c r="G6" s="9"/>
      <c r="H6" s="278" t="s">
        <v>19</v>
      </c>
      <c r="I6" s="278"/>
      <c r="J6" s="278"/>
    </row>
    <row r="7" spans="1:20" s="104" customFormat="1" ht="12.75" customHeight="1" x14ac:dyDescent="0.2">
      <c r="A7" s="21" t="s">
        <v>27</v>
      </c>
      <c r="B7" s="204" t="s">
        <v>140</v>
      </c>
      <c r="C7" s="204" t="s">
        <v>142</v>
      </c>
      <c r="D7" s="204"/>
      <c r="E7" s="204" t="s">
        <v>140</v>
      </c>
      <c r="F7" s="204" t="s">
        <v>142</v>
      </c>
      <c r="G7" s="204"/>
      <c r="H7" s="204" t="s">
        <v>140</v>
      </c>
      <c r="I7" s="204" t="s">
        <v>142</v>
      </c>
    </row>
    <row r="8" spans="1:20" s="21" customFormat="1" ht="12.75" customHeight="1" x14ac:dyDescent="0.2">
      <c r="A8" s="16" t="s">
        <v>29</v>
      </c>
      <c r="B8" s="95" t="s">
        <v>109</v>
      </c>
      <c r="C8" s="95" t="s">
        <v>109</v>
      </c>
      <c r="D8" s="95"/>
      <c r="E8" s="95" t="s">
        <v>109</v>
      </c>
      <c r="F8" s="95" t="s">
        <v>109</v>
      </c>
      <c r="G8" s="95"/>
      <c r="H8" s="95" t="s">
        <v>109</v>
      </c>
      <c r="I8" s="95" t="s">
        <v>109</v>
      </c>
      <c r="J8" s="120" t="s">
        <v>1</v>
      </c>
      <c r="M8"/>
      <c r="N8"/>
      <c r="O8"/>
      <c r="P8"/>
      <c r="Q8"/>
      <c r="R8"/>
      <c r="S8"/>
      <c r="T8"/>
    </row>
    <row r="9" spans="1:20" s="21" customFormat="1" ht="12.75" customHeight="1" x14ac:dyDescent="0.2">
      <c r="A9" s="11">
        <v>-1996</v>
      </c>
      <c r="B9" s="52">
        <v>297319009.19999999</v>
      </c>
      <c r="C9" s="52">
        <v>85092939.799999997</v>
      </c>
      <c r="D9" s="52"/>
      <c r="E9" s="52">
        <v>528866</v>
      </c>
      <c r="F9" s="52">
        <v>176893</v>
      </c>
      <c r="G9" s="60"/>
      <c r="H9" s="38">
        <f>B9/E9</f>
        <v>562.18212023461513</v>
      </c>
      <c r="I9" s="38">
        <f>C9/F9</f>
        <v>481.04187163991787</v>
      </c>
      <c r="J9" s="38">
        <v>541.84494848808163</v>
      </c>
      <c r="K9" s="74"/>
      <c r="L9" s="74"/>
      <c r="M9"/>
      <c r="N9"/>
      <c r="O9"/>
      <c r="P9"/>
      <c r="Q9"/>
      <c r="R9"/>
      <c r="S9"/>
      <c r="T9"/>
    </row>
    <row r="10" spans="1:20" s="21" customFormat="1" ht="12.75" customHeight="1" x14ac:dyDescent="0.2">
      <c r="A10" s="11">
        <v>1997</v>
      </c>
      <c r="B10" s="52">
        <v>99912745.200000003</v>
      </c>
      <c r="C10" s="52">
        <v>25327554.5</v>
      </c>
      <c r="D10" s="52"/>
      <c r="E10" s="52">
        <v>116355</v>
      </c>
      <c r="F10" s="52">
        <v>33188</v>
      </c>
      <c r="G10" s="38"/>
      <c r="H10" s="38">
        <f t="shared" ref="H10:H30" si="0">B10/E10</f>
        <v>858.68888487817458</v>
      </c>
      <c r="I10" s="38">
        <f t="shared" ref="I10:I30" si="1">C10/F10</f>
        <v>763.15398638061947</v>
      </c>
      <c r="J10" s="38">
        <v>837.48687467818627</v>
      </c>
      <c r="K10" s="74"/>
      <c r="L10" s="74"/>
      <c r="M10"/>
      <c r="N10"/>
      <c r="O10"/>
      <c r="P10"/>
      <c r="Q10"/>
      <c r="R10"/>
      <c r="S10"/>
      <c r="T10"/>
    </row>
    <row r="11" spans="1:20" s="21" customFormat="1" ht="12.75" customHeight="1" x14ac:dyDescent="0.2">
      <c r="A11" s="11">
        <v>1998</v>
      </c>
      <c r="B11" s="52">
        <v>150560092.5</v>
      </c>
      <c r="C11" s="52">
        <v>34434452.700000003</v>
      </c>
      <c r="D11" s="52"/>
      <c r="E11" s="52">
        <v>163161</v>
      </c>
      <c r="F11" s="52">
        <v>41700</v>
      </c>
      <c r="G11" s="38"/>
      <c r="H11" s="38">
        <f t="shared" si="0"/>
        <v>922.77010131097506</v>
      </c>
      <c r="I11" s="38">
        <f t="shared" si="1"/>
        <v>825.76625179856126</v>
      </c>
      <c r="J11" s="38">
        <v>903.0247104134022</v>
      </c>
      <c r="K11" s="74"/>
      <c r="L11" s="74"/>
      <c r="M11"/>
      <c r="N11"/>
      <c r="O11"/>
      <c r="P11"/>
      <c r="Q11"/>
      <c r="R11"/>
      <c r="S11"/>
      <c r="T11"/>
    </row>
    <row r="12" spans="1:20" s="21" customFormat="1" ht="12.75" customHeight="1" x14ac:dyDescent="0.2">
      <c r="A12" s="11">
        <v>1999</v>
      </c>
      <c r="B12" s="52">
        <v>242961869</v>
      </c>
      <c r="C12" s="52">
        <v>49556624.799999997</v>
      </c>
      <c r="D12" s="52"/>
      <c r="E12" s="52">
        <v>245180</v>
      </c>
      <c r="F12" s="52">
        <v>53852</v>
      </c>
      <c r="G12" s="38"/>
      <c r="H12" s="38">
        <f t="shared" si="0"/>
        <v>990.95305081980587</v>
      </c>
      <c r="I12" s="38">
        <f t="shared" si="1"/>
        <v>920.23740622446701</v>
      </c>
      <c r="J12" s="38">
        <v>978.2180295085476</v>
      </c>
      <c r="K12" s="74"/>
      <c r="L12" s="74"/>
      <c r="M12"/>
      <c r="N12"/>
      <c r="O12"/>
      <c r="P12"/>
      <c r="Q12"/>
      <c r="R12"/>
      <c r="S12"/>
      <c r="T12"/>
    </row>
    <row r="13" spans="1:20" s="21" customFormat="1" ht="12.75" customHeight="1" x14ac:dyDescent="0.2">
      <c r="A13" s="11">
        <v>2000</v>
      </c>
      <c r="B13" s="52">
        <v>220254281.5</v>
      </c>
      <c r="C13" s="52">
        <v>43268733.200000003</v>
      </c>
      <c r="D13" s="52"/>
      <c r="E13" s="52">
        <v>212095</v>
      </c>
      <c r="F13" s="52">
        <v>43301</v>
      </c>
      <c r="G13" s="38"/>
      <c r="H13" s="38">
        <f t="shared" si="0"/>
        <v>1038.4699379994813</v>
      </c>
      <c r="I13" s="38">
        <f t="shared" si="1"/>
        <v>999.25482552365997</v>
      </c>
      <c r="J13" s="38">
        <v>1031.8212293849551</v>
      </c>
      <c r="K13" s="74"/>
      <c r="L13" s="74"/>
      <c r="M13"/>
      <c r="N13"/>
      <c r="O13"/>
      <c r="P13"/>
      <c r="Q13"/>
      <c r="R13"/>
      <c r="S13"/>
      <c r="T13"/>
    </row>
    <row r="14" spans="1:20" s="21" customFormat="1" ht="12.75" customHeight="1" x14ac:dyDescent="0.2">
      <c r="A14" s="11">
        <v>2001</v>
      </c>
      <c r="B14" s="52">
        <v>191812156.90000001</v>
      </c>
      <c r="C14" s="52">
        <v>37602832.200000003</v>
      </c>
      <c r="D14" s="52"/>
      <c r="E14" s="52">
        <v>174396</v>
      </c>
      <c r="F14" s="52">
        <v>35060</v>
      </c>
      <c r="G14" s="38"/>
      <c r="H14" s="38">
        <f t="shared" si="0"/>
        <v>1099.8655754719146</v>
      </c>
      <c r="I14" s="38">
        <f t="shared" si="1"/>
        <v>1072.5280148317172</v>
      </c>
      <c r="J14" s="38">
        <v>1095.2896508097167</v>
      </c>
      <c r="K14" s="74"/>
      <c r="L14" s="74"/>
      <c r="M14"/>
      <c r="N14"/>
      <c r="O14"/>
      <c r="P14"/>
      <c r="Q14"/>
      <c r="R14"/>
      <c r="S14"/>
      <c r="T14"/>
    </row>
    <row r="15" spans="1:20" s="21" customFormat="1" ht="12.75" customHeight="1" x14ac:dyDescent="0.2">
      <c r="A15" s="11">
        <v>2002</v>
      </c>
      <c r="B15" s="52">
        <v>220941887.80000001</v>
      </c>
      <c r="C15" s="52">
        <v>43609757.200000003</v>
      </c>
      <c r="D15" s="52"/>
      <c r="E15" s="52">
        <v>192703</v>
      </c>
      <c r="F15" s="52">
        <v>37610</v>
      </c>
      <c r="G15" s="38"/>
      <c r="H15" s="38">
        <f t="shared" si="0"/>
        <v>1146.5409869073135</v>
      </c>
      <c r="I15" s="38">
        <f t="shared" si="1"/>
        <v>1159.5255836213773</v>
      </c>
      <c r="J15" s="38">
        <v>1148.6613651856387</v>
      </c>
      <c r="K15" s="74"/>
      <c r="L15" s="74"/>
      <c r="M15"/>
      <c r="N15"/>
      <c r="O15"/>
      <c r="P15"/>
      <c r="Q15"/>
      <c r="R15"/>
      <c r="S15"/>
      <c r="T15"/>
    </row>
    <row r="16" spans="1:20" s="21" customFormat="1" ht="12.75" customHeight="1" x14ac:dyDescent="0.2">
      <c r="A16" s="11">
        <v>2003</v>
      </c>
      <c r="B16" s="52">
        <v>244951624.90000001</v>
      </c>
      <c r="C16" s="52">
        <v>49067706.100000001</v>
      </c>
      <c r="D16" s="52"/>
      <c r="E16" s="52">
        <v>204784</v>
      </c>
      <c r="F16" s="52">
        <v>39346</v>
      </c>
      <c r="G16" s="38"/>
      <c r="H16" s="38">
        <f t="shared" si="0"/>
        <v>1196.1463048871005</v>
      </c>
      <c r="I16" s="38">
        <f t="shared" si="1"/>
        <v>1247.0824505667667</v>
      </c>
      <c r="J16" s="38">
        <v>1204.3555933314217</v>
      </c>
      <c r="K16" s="74"/>
      <c r="L16" s="74"/>
      <c r="M16"/>
      <c r="N16"/>
      <c r="O16"/>
      <c r="P16"/>
      <c r="Q16"/>
      <c r="R16"/>
      <c r="S16"/>
      <c r="T16"/>
    </row>
    <row r="17" spans="1:21" s="21" customFormat="1" ht="12.75" customHeight="1" x14ac:dyDescent="0.2">
      <c r="A17" s="11">
        <v>2004</v>
      </c>
      <c r="B17" s="52">
        <v>261400116.69999999</v>
      </c>
      <c r="C17" s="52">
        <v>52443410.100000001</v>
      </c>
      <c r="D17" s="52"/>
      <c r="E17" s="52">
        <v>210423</v>
      </c>
      <c r="F17" s="52">
        <v>39849</v>
      </c>
      <c r="G17" s="38"/>
      <c r="H17" s="38">
        <f t="shared" si="0"/>
        <v>1242.2601935149673</v>
      </c>
      <c r="I17" s="38">
        <f t="shared" si="1"/>
        <v>1316.053353911014</v>
      </c>
      <c r="J17" s="38">
        <v>1254.0097445978777</v>
      </c>
      <c r="K17" s="74"/>
      <c r="L17" s="74"/>
      <c r="M17"/>
      <c r="N17"/>
      <c r="O17"/>
      <c r="P17"/>
      <c r="Q17"/>
      <c r="R17"/>
      <c r="S17"/>
      <c r="T17"/>
    </row>
    <row r="18" spans="1:21" s="21" customFormat="1" ht="12.75" customHeight="1" x14ac:dyDescent="0.2">
      <c r="A18" s="11">
        <v>2005</v>
      </c>
      <c r="B18" s="52">
        <v>288842991.39999998</v>
      </c>
      <c r="C18" s="52">
        <v>59500082.299999997</v>
      </c>
      <c r="D18" s="52"/>
      <c r="E18" s="52">
        <v>225630</v>
      </c>
      <c r="F18" s="52">
        <v>43209</v>
      </c>
      <c r="G18" s="38"/>
      <c r="H18" s="38">
        <f t="shared" si="0"/>
        <v>1280.1621743562469</v>
      </c>
      <c r="I18" s="38">
        <f t="shared" si="1"/>
        <v>1377.0298386910133</v>
      </c>
      <c r="J18" s="38">
        <v>1295.7311762802271</v>
      </c>
      <c r="K18" s="74"/>
      <c r="L18" s="74"/>
      <c r="M18"/>
      <c r="N18"/>
      <c r="O18"/>
      <c r="P18"/>
      <c r="Q18"/>
      <c r="R18"/>
      <c r="S18"/>
      <c r="T18"/>
    </row>
    <row r="19" spans="1:21" s="21" customFormat="1" ht="12.75" customHeight="1" x14ac:dyDescent="0.2">
      <c r="A19" s="11">
        <v>2006</v>
      </c>
      <c r="B19" s="52">
        <v>309731451.89999998</v>
      </c>
      <c r="C19" s="52">
        <v>70210313.099999994</v>
      </c>
      <c r="D19" s="52"/>
      <c r="E19" s="52">
        <v>228858</v>
      </c>
      <c r="F19" s="52">
        <v>46693</v>
      </c>
      <c r="G19" s="38"/>
      <c r="H19" s="38">
        <f t="shared" si="0"/>
        <v>1353.3783040138426</v>
      </c>
      <c r="I19" s="38">
        <f t="shared" si="1"/>
        <v>1503.6582164350116</v>
      </c>
      <c r="J19" s="38">
        <v>1378.843716771124</v>
      </c>
      <c r="K19" s="74"/>
      <c r="L19" s="74"/>
      <c r="M19"/>
      <c r="N19"/>
      <c r="O19"/>
      <c r="P19"/>
      <c r="Q19"/>
      <c r="R19"/>
      <c r="S19"/>
      <c r="T19"/>
    </row>
    <row r="20" spans="1:21" s="21" customFormat="1" ht="12.75" customHeight="1" x14ac:dyDescent="0.2">
      <c r="A20" s="11">
        <v>2007</v>
      </c>
      <c r="B20" s="52">
        <v>351230630</v>
      </c>
      <c r="C20" s="52">
        <v>87818241.900000006</v>
      </c>
      <c r="D20" s="52"/>
      <c r="E20" s="52">
        <v>247122</v>
      </c>
      <c r="F20" s="52">
        <v>53897</v>
      </c>
      <c r="G20" s="38"/>
      <c r="H20" s="38">
        <f t="shared" si="0"/>
        <v>1421.2843453840612</v>
      </c>
      <c r="I20" s="38">
        <f t="shared" si="1"/>
        <v>1629.3716143755682</v>
      </c>
      <c r="J20" s="38">
        <v>1458.5420584747142</v>
      </c>
      <c r="K20" s="74"/>
      <c r="L20" s="74"/>
      <c r="M20"/>
      <c r="N20"/>
      <c r="O20"/>
      <c r="P20"/>
      <c r="Q20"/>
      <c r="R20"/>
      <c r="S20"/>
      <c r="T20"/>
    </row>
    <row r="21" spans="1:21" s="21" customFormat="1" ht="12.75" customHeight="1" x14ac:dyDescent="0.2">
      <c r="A21" s="11">
        <v>2008</v>
      </c>
      <c r="B21" s="52">
        <v>293949610.69999999</v>
      </c>
      <c r="C21" s="52">
        <v>78645974.700000003</v>
      </c>
      <c r="D21" s="52"/>
      <c r="E21" s="52">
        <v>200256</v>
      </c>
      <c r="F21" s="52">
        <v>46093</v>
      </c>
      <c r="G21" s="38"/>
      <c r="H21" s="38">
        <f t="shared" si="0"/>
        <v>1467.869180948386</v>
      </c>
      <c r="I21" s="38">
        <f t="shared" si="1"/>
        <v>1706.2455188423405</v>
      </c>
      <c r="J21" s="38">
        <v>1512.4704602007719</v>
      </c>
      <c r="K21" s="74"/>
      <c r="L21" s="74"/>
      <c r="M21"/>
      <c r="N21"/>
      <c r="O21"/>
      <c r="P21"/>
      <c r="Q21"/>
      <c r="R21"/>
      <c r="S21"/>
      <c r="T21"/>
    </row>
    <row r="22" spans="1:21" s="21" customFormat="1" ht="12.75" customHeight="1" x14ac:dyDescent="0.2">
      <c r="A22" s="11">
        <v>2009</v>
      </c>
      <c r="B22" s="52">
        <v>236735230.30000001</v>
      </c>
      <c r="C22" s="52">
        <v>70458459.099999994</v>
      </c>
      <c r="D22" s="52"/>
      <c r="E22" s="52">
        <v>157314</v>
      </c>
      <c r="F22" s="52">
        <v>38210</v>
      </c>
      <c r="G22" s="38"/>
      <c r="H22" s="38">
        <f t="shared" si="0"/>
        <v>1504.8579929313348</v>
      </c>
      <c r="I22" s="38">
        <f t="shared" si="1"/>
        <v>1843.9795629416381</v>
      </c>
      <c r="J22" s="38">
        <v>1571.1303441009798</v>
      </c>
      <c r="K22" s="74"/>
      <c r="L22" s="74"/>
      <c r="M22"/>
      <c r="N22"/>
      <c r="O22"/>
      <c r="P22"/>
      <c r="Q22"/>
      <c r="R22"/>
      <c r="S22"/>
      <c r="T22"/>
    </row>
    <row r="23" spans="1:21" s="21" customFormat="1" ht="12.75" customHeight="1" x14ac:dyDescent="0.2">
      <c r="A23" s="11">
        <v>2010</v>
      </c>
      <c r="B23" s="52">
        <v>374462745.60000002</v>
      </c>
      <c r="C23" s="52">
        <v>136110686.09999999</v>
      </c>
      <c r="D23" s="52"/>
      <c r="E23" s="52">
        <v>228339</v>
      </c>
      <c r="F23" s="52">
        <v>66231</v>
      </c>
      <c r="G23" s="38"/>
      <c r="H23" s="38">
        <f t="shared" si="0"/>
        <v>1639.9421281515642</v>
      </c>
      <c r="I23" s="38">
        <f t="shared" si="1"/>
        <v>2055.0903066539836</v>
      </c>
      <c r="J23" s="38">
        <v>1733.283877176902</v>
      </c>
      <c r="K23" s="74"/>
      <c r="L23" s="74"/>
      <c r="M23"/>
      <c r="N23"/>
      <c r="O23"/>
      <c r="P23"/>
      <c r="Q23"/>
      <c r="R23"/>
      <c r="S23"/>
      <c r="T23"/>
    </row>
    <row r="24" spans="1:21" s="21" customFormat="1" ht="12.75" customHeight="1" x14ac:dyDescent="0.2">
      <c r="A24" s="11">
        <v>2011</v>
      </c>
      <c r="B24" s="52">
        <v>342581181.39999998</v>
      </c>
      <c r="C24" s="52">
        <v>215256569.19999999</v>
      </c>
      <c r="D24" s="52"/>
      <c r="E24" s="52">
        <v>210672</v>
      </c>
      <c r="F24" s="52">
        <v>98058</v>
      </c>
      <c r="G24" s="38"/>
      <c r="H24" s="38">
        <f t="shared" si="0"/>
        <v>1626.1353260044048</v>
      </c>
      <c r="I24" s="38">
        <f t="shared" si="1"/>
        <v>2195.1964062085704</v>
      </c>
      <c r="J24" s="38">
        <v>1806.8789900560357</v>
      </c>
      <c r="K24" s="74"/>
      <c r="L24" s="74"/>
      <c r="M24"/>
      <c r="N24"/>
      <c r="O24"/>
      <c r="P24"/>
      <c r="Q24"/>
      <c r="R24"/>
      <c r="S24"/>
      <c r="T24"/>
    </row>
    <row r="25" spans="1:21" s="21" customFormat="1" ht="12.75" customHeight="1" x14ac:dyDescent="0.2">
      <c r="A25" s="11">
        <v>2012</v>
      </c>
      <c r="B25" s="52">
        <v>227881817.5</v>
      </c>
      <c r="C25" s="52">
        <v>255207549.80000001</v>
      </c>
      <c r="D25" s="52"/>
      <c r="E25" s="52">
        <v>154717</v>
      </c>
      <c r="F25" s="52">
        <v>114592</v>
      </c>
      <c r="G25" s="38"/>
      <c r="H25" s="38">
        <f t="shared" si="0"/>
        <v>1472.8944944640859</v>
      </c>
      <c r="I25" s="38">
        <f t="shared" si="1"/>
        <v>2227.0974396118404</v>
      </c>
      <c r="J25" s="38">
        <v>1793.810705546417</v>
      </c>
      <c r="K25" s="74"/>
      <c r="L25" s="74"/>
      <c r="M25"/>
      <c r="N25"/>
      <c r="O25"/>
      <c r="P25"/>
      <c r="Q25"/>
      <c r="R25"/>
      <c r="S25"/>
      <c r="T25"/>
    </row>
    <row r="26" spans="1:21" s="21" customFormat="1" ht="12.75" customHeight="1" x14ac:dyDescent="0.2">
      <c r="A26" s="11">
        <v>2013</v>
      </c>
      <c r="B26" s="52">
        <v>185768402.80000001</v>
      </c>
      <c r="C26" s="52">
        <v>260292824.40000001</v>
      </c>
      <c r="D26" s="52"/>
      <c r="E26" s="52">
        <v>139287</v>
      </c>
      <c r="F26" s="52">
        <v>131357</v>
      </c>
      <c r="G26" s="38"/>
      <c r="H26" s="38">
        <f t="shared" si="0"/>
        <v>1333.7095550912863</v>
      </c>
      <c r="I26" s="38">
        <f t="shared" si="1"/>
        <v>1981.5679742990476</v>
      </c>
      <c r="J26" s="38">
        <v>1648.1474823014737</v>
      </c>
      <c r="K26" s="74"/>
      <c r="L26" s="74"/>
      <c r="M26"/>
      <c r="N26"/>
      <c r="O26"/>
      <c r="P26"/>
      <c r="Q26"/>
      <c r="R26"/>
      <c r="S26"/>
      <c r="T26"/>
    </row>
    <row r="27" spans="1:21" s="21" customFormat="1" ht="12.75" customHeight="1" x14ac:dyDescent="0.2">
      <c r="A27" s="11">
        <v>2014</v>
      </c>
      <c r="B27" s="52">
        <v>59868737.799999997</v>
      </c>
      <c r="C27" s="52">
        <v>126039202.90000001</v>
      </c>
      <c r="D27" s="52"/>
      <c r="E27" s="52">
        <v>97495</v>
      </c>
      <c r="F27" s="52">
        <v>145492</v>
      </c>
      <c r="G27" s="38"/>
      <c r="H27" s="38">
        <f t="shared" si="0"/>
        <v>614.06982717062408</v>
      </c>
      <c r="I27" s="38">
        <f t="shared" si="1"/>
        <v>866.29644860198505</v>
      </c>
      <c r="J27" s="38">
        <v>765.09418487408789</v>
      </c>
      <c r="K27" s="74"/>
      <c r="L27" s="74"/>
      <c r="M27"/>
      <c r="N27"/>
      <c r="O27"/>
      <c r="P27"/>
      <c r="Q27"/>
      <c r="R27"/>
      <c r="S27"/>
      <c r="T27"/>
    </row>
    <row r="28" spans="1:21" s="21" customFormat="1" ht="12.75" customHeight="1" x14ac:dyDescent="0.2">
      <c r="A28" s="11">
        <v>2015</v>
      </c>
      <c r="B28" s="52">
        <v>4688.2</v>
      </c>
      <c r="C28" s="52">
        <v>145842.6</v>
      </c>
      <c r="D28" s="52"/>
      <c r="E28" s="52">
        <v>26</v>
      </c>
      <c r="F28" s="52">
        <v>433</v>
      </c>
      <c r="G28" s="38"/>
      <c r="H28" s="38">
        <f t="shared" si="0"/>
        <v>180.3153846153846</v>
      </c>
      <c r="I28" s="38">
        <f t="shared" si="1"/>
        <v>336.81893764434182</v>
      </c>
      <c r="J28" s="38">
        <v>327.95381263616559</v>
      </c>
      <c r="K28" s="74"/>
      <c r="L28" s="74"/>
      <c r="M28"/>
      <c r="N28"/>
      <c r="O28"/>
      <c r="P28"/>
      <c r="Q28"/>
      <c r="R28"/>
      <c r="S28"/>
      <c r="T28"/>
    </row>
    <row r="29" spans="1:21" s="21" customFormat="1" ht="12.75" customHeight="1" x14ac:dyDescent="0.2">
      <c r="A29" s="11" t="s">
        <v>8</v>
      </c>
      <c r="B29" s="40">
        <v>4424.8999999999996</v>
      </c>
      <c r="C29" s="40">
        <v>2993.8</v>
      </c>
      <c r="D29" s="102"/>
      <c r="E29" s="21">
        <v>5</v>
      </c>
      <c r="F29" s="21">
        <v>3</v>
      </c>
      <c r="G29" s="38"/>
      <c r="H29" s="38">
        <f t="shared" si="0"/>
        <v>884.9799999999999</v>
      </c>
      <c r="I29" s="38">
        <f t="shared" si="1"/>
        <v>997.93333333333339</v>
      </c>
      <c r="J29" s="38">
        <v>927.33749999999998</v>
      </c>
      <c r="K29" s="74"/>
      <c r="L29" s="74"/>
      <c r="M29"/>
      <c r="N29"/>
      <c r="O29"/>
      <c r="P29"/>
      <c r="Q29"/>
      <c r="R29"/>
      <c r="S29"/>
      <c r="T29"/>
    </row>
    <row r="30" spans="1:21" s="203" customFormat="1" ht="12.75" customHeight="1" x14ac:dyDescent="0.2">
      <c r="A30" s="115" t="s">
        <v>13</v>
      </c>
      <c r="B30" s="62">
        <f>SUM(B9:B29)</f>
        <v>4601175696.1999998</v>
      </c>
      <c r="C30" s="62">
        <f>SUM(C9:C29)</f>
        <v>1780092750.5</v>
      </c>
      <c r="D30" s="62"/>
      <c r="E30" s="62">
        <f>SUM(E9:E29)</f>
        <v>3937684</v>
      </c>
      <c r="F30" s="62">
        <f>SUM(F9:F29)</f>
        <v>1285067</v>
      </c>
      <c r="G30" s="62"/>
      <c r="H30" s="62">
        <f t="shared" si="0"/>
        <v>1168.4979536702285</v>
      </c>
      <c r="I30" s="62">
        <f t="shared" si="1"/>
        <v>1385.2139619957559</v>
      </c>
      <c r="J30" s="62">
        <v>1221.8213058022486</v>
      </c>
      <c r="K30" s="74"/>
      <c r="L30" s="74"/>
      <c r="M30"/>
      <c r="N30"/>
      <c r="O30"/>
      <c r="P30"/>
      <c r="Q30"/>
      <c r="R30"/>
      <c r="S30"/>
      <c r="T30"/>
      <c r="U30" s="21"/>
    </row>
    <row r="31" spans="1:21" s="21" customFormat="1" ht="12.75" customHeight="1" x14ac:dyDescent="0.2">
      <c r="A31" s="21" t="s">
        <v>20</v>
      </c>
      <c r="M31"/>
      <c r="N31"/>
      <c r="O31"/>
      <c r="P31"/>
      <c r="Q31"/>
      <c r="R31"/>
      <c r="S31"/>
      <c r="T31"/>
    </row>
    <row r="32" spans="1:21" s="21" customFormat="1" ht="12.75" customHeight="1" x14ac:dyDescent="0.2">
      <c r="A32" s="17"/>
    </row>
    <row r="33" spans="1:21" ht="12.75" customHeight="1" x14ac:dyDescent="0.2">
      <c r="A33" s="9"/>
      <c r="C33" s="40"/>
      <c r="D33" s="40"/>
      <c r="F33" s="10"/>
      <c r="G33" s="10"/>
      <c r="H33" s="10"/>
    </row>
    <row r="34" spans="1:21" ht="12.75" customHeight="1" x14ac:dyDescent="0.2">
      <c r="H34" s="173"/>
      <c r="I34" s="173"/>
      <c r="J34" s="173"/>
    </row>
    <row r="36" spans="1:21" ht="12.75" customHeight="1" x14ac:dyDescent="0.2">
      <c r="A36" s="119" t="s">
        <v>26</v>
      </c>
      <c r="B36" s="24"/>
      <c r="C36" s="24"/>
      <c r="D36" s="24"/>
      <c r="E36" s="69"/>
      <c r="F36" s="69"/>
      <c r="G36" s="69"/>
      <c r="H36" s="69"/>
      <c r="I36" s="69"/>
      <c r="J36" s="69"/>
      <c r="K36" s="69"/>
    </row>
    <row r="37" spans="1:21" ht="12.75" customHeight="1" x14ac:dyDescent="0.2">
      <c r="A37" s="98" t="s">
        <v>218</v>
      </c>
      <c r="B37" s="24"/>
      <c r="C37" s="24"/>
      <c r="D37" s="24"/>
      <c r="E37" s="69"/>
      <c r="F37" s="69"/>
      <c r="G37" s="69"/>
      <c r="H37" s="69"/>
      <c r="I37" s="69"/>
      <c r="J37" s="69"/>
      <c r="M37" s="20"/>
      <c r="N37" s="20"/>
    </row>
    <row r="38" spans="1:21" ht="12.75" customHeight="1" x14ac:dyDescent="0.2">
      <c r="A38" s="34" t="s">
        <v>219</v>
      </c>
      <c r="B38" s="24"/>
      <c r="C38" s="24"/>
      <c r="D38" s="24"/>
      <c r="E38" s="69"/>
      <c r="F38" s="69"/>
      <c r="G38" s="69"/>
      <c r="H38" s="69"/>
      <c r="I38" s="69"/>
      <c r="J38" s="69"/>
      <c r="M38" s="20"/>
      <c r="N38" s="20"/>
    </row>
    <row r="39" spans="1:21" ht="12.75" customHeight="1" x14ac:dyDescent="0.2">
      <c r="A39" s="64"/>
      <c r="B39" s="65"/>
      <c r="C39" s="65"/>
      <c r="D39" s="65"/>
      <c r="E39" s="64"/>
      <c r="F39" s="64"/>
      <c r="G39" s="64"/>
      <c r="H39" s="64"/>
      <c r="I39" s="64"/>
      <c r="J39" s="64"/>
      <c r="M39" s="20"/>
      <c r="N39" s="20"/>
    </row>
    <row r="40" spans="1:21" ht="12.75" customHeight="1" x14ac:dyDescent="0.2">
      <c r="A40" s="55"/>
      <c r="B40" s="279" t="s">
        <v>17</v>
      </c>
      <c r="C40" s="279"/>
      <c r="D40" s="36"/>
      <c r="E40" s="279" t="s">
        <v>18</v>
      </c>
      <c r="F40" s="279"/>
      <c r="G40" s="89"/>
      <c r="H40" s="279" t="s">
        <v>19</v>
      </c>
      <c r="I40" s="279"/>
      <c r="J40" s="279"/>
      <c r="M40" s="20"/>
      <c r="N40" s="20"/>
    </row>
    <row r="41" spans="1:21" ht="12.75" customHeight="1" x14ac:dyDescent="0.2">
      <c r="A41" s="112"/>
      <c r="B41" s="205" t="s">
        <v>140</v>
      </c>
      <c r="C41" s="205" t="s">
        <v>142</v>
      </c>
      <c r="D41" s="205"/>
      <c r="E41" s="205" t="s">
        <v>140</v>
      </c>
      <c r="F41" s="205" t="s">
        <v>142</v>
      </c>
      <c r="G41" s="205"/>
      <c r="H41" s="205" t="s">
        <v>140</v>
      </c>
      <c r="I41" s="205" t="s">
        <v>142</v>
      </c>
      <c r="J41" s="110"/>
      <c r="M41" s="20"/>
      <c r="N41" s="20"/>
      <c r="U41" s="172"/>
    </row>
    <row r="42" spans="1:21" ht="12.75" customHeight="1" x14ac:dyDescent="0.2">
      <c r="A42" s="64" t="s">
        <v>31</v>
      </c>
      <c r="B42" s="66" t="s">
        <v>109</v>
      </c>
      <c r="C42" s="66" t="s">
        <v>109</v>
      </c>
      <c r="D42" s="66"/>
      <c r="E42" s="66" t="s">
        <v>109</v>
      </c>
      <c r="F42" s="66" t="s">
        <v>109</v>
      </c>
      <c r="G42" s="66"/>
      <c r="H42" s="66" t="s">
        <v>109</v>
      </c>
      <c r="I42" s="66" t="s">
        <v>109</v>
      </c>
      <c r="J42" s="177" t="s">
        <v>1</v>
      </c>
      <c r="M42" s="72"/>
      <c r="N42" s="72"/>
      <c r="O42" s="72"/>
      <c r="U42" s="172"/>
    </row>
    <row r="43" spans="1:21" ht="12.75" customHeight="1" x14ac:dyDescent="0.2">
      <c r="A43" s="206" t="s">
        <v>10</v>
      </c>
      <c r="B43" s="75">
        <v>2897346688.5999999</v>
      </c>
      <c r="C43" s="207">
        <v>601619118.39999998</v>
      </c>
      <c r="D43" s="208"/>
      <c r="E43" s="75">
        <v>2902517</v>
      </c>
      <c r="F43" s="207">
        <v>657969</v>
      </c>
      <c r="G43" s="207"/>
      <c r="H43" s="207">
        <f>B43/E43</f>
        <v>998.21868006285581</v>
      </c>
      <c r="I43" s="207">
        <f>C43/F43</f>
        <v>914.35784725420194</v>
      </c>
      <c r="J43" s="60">
        <v>982.72140572944261</v>
      </c>
      <c r="L43" s="40"/>
      <c r="M43" s="190"/>
      <c r="O43" s="72"/>
      <c r="U43" s="172"/>
    </row>
    <row r="44" spans="1:21" ht="12.75" customHeight="1" x14ac:dyDescent="0.2">
      <c r="A44" s="209" t="s">
        <v>11</v>
      </c>
      <c r="B44" s="75">
        <v>1359576518.0999999</v>
      </c>
      <c r="C44" s="75">
        <v>1004183417.7</v>
      </c>
      <c r="D44" s="75"/>
      <c r="E44" s="75">
        <v>802960</v>
      </c>
      <c r="F44" s="75">
        <v>534854</v>
      </c>
      <c r="G44" s="75"/>
      <c r="H44" s="75">
        <f t="shared" ref="H44:H51" si="2">B44/E44</f>
        <v>1693.2057862160007</v>
      </c>
      <c r="I44" s="75">
        <f t="shared" ref="I44:I51" si="3">C44/F44</f>
        <v>1877.4907127926501</v>
      </c>
      <c r="J44" s="38">
        <v>1766.8823437338824</v>
      </c>
      <c r="L44" s="40"/>
      <c r="M44" s="190"/>
      <c r="O44" s="72"/>
      <c r="U44" s="172"/>
    </row>
    <row r="45" spans="1:21" ht="12.75" customHeight="1" x14ac:dyDescent="0.2">
      <c r="A45" s="209" t="s">
        <v>7</v>
      </c>
      <c r="B45" s="75">
        <v>409339.8</v>
      </c>
      <c r="C45" s="75">
        <v>1655621</v>
      </c>
      <c r="D45" s="75"/>
      <c r="E45" s="75">
        <v>541</v>
      </c>
      <c r="F45" s="75">
        <v>1776</v>
      </c>
      <c r="G45" s="75"/>
      <c r="H45" s="75">
        <f t="shared" si="2"/>
        <v>756.63548983364137</v>
      </c>
      <c r="I45" s="75">
        <f t="shared" si="3"/>
        <v>932.21903153153153</v>
      </c>
      <c r="J45" s="38">
        <v>891.22175226586103</v>
      </c>
      <c r="L45" s="40"/>
      <c r="M45" s="190"/>
      <c r="O45" s="72"/>
      <c r="U45" s="172"/>
    </row>
    <row r="46" spans="1:21" x14ac:dyDescent="0.2">
      <c r="A46" s="209" t="s">
        <v>202</v>
      </c>
      <c r="B46" s="75">
        <v>30568692.899999999</v>
      </c>
      <c r="C46" s="75">
        <v>28911476</v>
      </c>
      <c r="D46" s="75"/>
      <c r="E46" s="75">
        <v>21718</v>
      </c>
      <c r="F46" s="75">
        <v>14622</v>
      </c>
      <c r="G46" s="75"/>
      <c r="H46" s="75">
        <f t="shared" si="2"/>
        <v>1407.5279906068697</v>
      </c>
      <c r="I46" s="75">
        <f t="shared" si="3"/>
        <v>1977.258651347285</v>
      </c>
      <c r="J46" s="38">
        <v>1636.7685443037974</v>
      </c>
      <c r="L46" s="40"/>
      <c r="M46" s="190"/>
      <c r="O46" s="72"/>
      <c r="U46" s="172"/>
    </row>
    <row r="47" spans="1:21" x14ac:dyDescent="0.2">
      <c r="A47" s="209" t="s">
        <v>203</v>
      </c>
      <c r="B47" s="75">
        <v>640945.9</v>
      </c>
      <c r="C47" s="75">
        <v>4785602.5999999996</v>
      </c>
      <c r="D47" s="75"/>
      <c r="E47" s="75">
        <v>475</v>
      </c>
      <c r="F47" s="75">
        <v>4534</v>
      </c>
      <c r="G47" s="75"/>
      <c r="H47" s="75">
        <f t="shared" si="2"/>
        <v>1349.3597894736843</v>
      </c>
      <c r="I47" s="75">
        <f t="shared" si="3"/>
        <v>1055.4924128804587</v>
      </c>
      <c r="J47" s="38">
        <v>1083.3596526252745</v>
      </c>
      <c r="L47" s="40"/>
      <c r="M47" s="190"/>
      <c r="O47" s="72"/>
      <c r="U47" s="172"/>
    </row>
    <row r="48" spans="1:21" ht="22.5" x14ac:dyDescent="0.2">
      <c r="A48" s="210" t="s">
        <v>204</v>
      </c>
      <c r="B48" s="75">
        <v>282803075.89999998</v>
      </c>
      <c r="C48" s="75">
        <v>70282323.400000006</v>
      </c>
      <c r="D48" s="75"/>
      <c r="E48" s="75">
        <v>192269</v>
      </c>
      <c r="F48" s="75">
        <v>44675</v>
      </c>
      <c r="G48" s="75"/>
      <c r="H48" s="75">
        <f t="shared" si="2"/>
        <v>1470.8719341131434</v>
      </c>
      <c r="I48" s="75">
        <f t="shared" si="3"/>
        <v>1573.1913463905989</v>
      </c>
      <c r="J48" s="38">
        <v>1490.1639176345464</v>
      </c>
      <c r="L48" s="40"/>
      <c r="M48" s="190"/>
      <c r="O48" s="72"/>
      <c r="U48" s="172"/>
    </row>
    <row r="49" spans="1:21" ht="22.5" x14ac:dyDescent="0.2">
      <c r="A49" s="210" t="s">
        <v>201</v>
      </c>
      <c r="B49" s="75">
        <v>29606464.899999999</v>
      </c>
      <c r="C49" s="75">
        <v>68563544</v>
      </c>
      <c r="D49" s="75"/>
      <c r="E49" s="75">
        <v>16968</v>
      </c>
      <c r="F49" s="75">
        <v>26556</v>
      </c>
      <c r="G49" s="75"/>
      <c r="H49" s="75">
        <f t="shared" si="2"/>
        <v>1744.8411657237152</v>
      </c>
      <c r="I49" s="75">
        <f t="shared" si="3"/>
        <v>2581.8475674047295</v>
      </c>
      <c r="J49" s="38">
        <v>2255.5373793768958</v>
      </c>
      <c r="L49" s="40"/>
      <c r="M49" s="190"/>
      <c r="O49" s="72"/>
      <c r="P49" s="72"/>
      <c r="Q49" s="72"/>
      <c r="R49" s="72"/>
      <c r="S49" s="72"/>
      <c r="T49" s="72"/>
      <c r="U49" s="172"/>
    </row>
    <row r="50" spans="1:21" ht="12.75" customHeight="1" x14ac:dyDescent="0.2">
      <c r="A50" s="209" t="s">
        <v>76</v>
      </c>
      <c r="B50" s="75">
        <v>223970.1</v>
      </c>
      <c r="C50" s="75">
        <v>91647.4</v>
      </c>
      <c r="D50" s="75"/>
      <c r="E50" s="75">
        <v>236</v>
      </c>
      <c r="F50" s="75">
        <v>81</v>
      </c>
      <c r="G50" s="75"/>
      <c r="H50" s="75">
        <f t="shared" si="2"/>
        <v>949.02584745762715</v>
      </c>
      <c r="I50" s="75">
        <f t="shared" si="3"/>
        <v>1131.4493827160493</v>
      </c>
      <c r="J50" s="38">
        <v>995.6388012618296</v>
      </c>
      <c r="L50" s="40"/>
      <c r="M50" s="190"/>
      <c r="O50" s="72"/>
    </row>
    <row r="51" spans="1:21" ht="12.75" customHeight="1" x14ac:dyDescent="0.2">
      <c r="A51" s="115" t="s">
        <v>1</v>
      </c>
      <c r="B51" s="62">
        <f>SUM(B43:B50)</f>
        <v>4601175696.1999998</v>
      </c>
      <c r="C51" s="62">
        <f>SUM(C43:C50)</f>
        <v>1780092750.5</v>
      </c>
      <c r="D51" s="62"/>
      <c r="E51" s="62">
        <f>SUM(E43:E50)</f>
        <v>3937684</v>
      </c>
      <c r="F51" s="62">
        <f>SUM(F43:F50)</f>
        <v>1285067</v>
      </c>
      <c r="G51" s="62"/>
      <c r="H51" s="62">
        <f t="shared" si="2"/>
        <v>1168.4979536702285</v>
      </c>
      <c r="I51" s="62">
        <f t="shared" si="3"/>
        <v>1385.2139619957559</v>
      </c>
      <c r="J51" s="62">
        <v>1221.8213058022486</v>
      </c>
      <c r="L51" s="40"/>
      <c r="M51" s="190"/>
      <c r="O51" s="72"/>
      <c r="P51" s="72"/>
      <c r="Q51" s="72"/>
      <c r="R51" s="72"/>
    </row>
    <row r="52" spans="1:21" ht="12.75" customHeight="1" x14ac:dyDescent="0.2">
      <c r="A52" s="21" t="s">
        <v>20</v>
      </c>
      <c r="B52" s="194"/>
      <c r="C52" s="194"/>
      <c r="D52" s="194"/>
      <c r="E52" s="55"/>
      <c r="F52" s="181"/>
      <c r="G52" s="41"/>
      <c r="H52" s="181"/>
      <c r="I52" s="181"/>
      <c r="J52" s="41"/>
      <c r="M52" s="72"/>
      <c r="N52" s="72"/>
      <c r="O52" s="72"/>
    </row>
    <row r="53" spans="1:21" ht="12.75" customHeight="1" x14ac:dyDescent="0.2">
      <c r="B53" s="194"/>
      <c r="C53" s="194"/>
      <c r="D53" s="194"/>
      <c r="E53" s="55"/>
      <c r="F53" s="181"/>
      <c r="G53" s="41"/>
      <c r="H53" s="181"/>
      <c r="I53" s="181"/>
      <c r="J53" s="41"/>
      <c r="M53" s="72"/>
      <c r="N53" s="72"/>
      <c r="O53" s="72"/>
    </row>
    <row r="54" spans="1:21" ht="12.75" customHeight="1" x14ac:dyDescent="0.2">
      <c r="A54" s="112" t="s">
        <v>139</v>
      </c>
      <c r="B54" s="55"/>
      <c r="C54" s="67"/>
      <c r="D54" s="67"/>
      <c r="E54" s="55"/>
      <c r="F54" s="41"/>
      <c r="G54" s="41"/>
      <c r="H54" s="74"/>
      <c r="I54" s="181"/>
      <c r="J54" s="41"/>
      <c r="M54" s="72"/>
      <c r="N54" s="72"/>
      <c r="O54" s="72"/>
    </row>
    <row r="55" spans="1:21" ht="12.75" customHeight="1" x14ac:dyDescent="0.2">
      <c r="A55" s="36" t="s">
        <v>150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M55" s="72"/>
      <c r="N55" s="72"/>
      <c r="O55" s="72"/>
    </row>
    <row r="56" spans="1:21" ht="12.75" customHeight="1" x14ac:dyDescent="0.2">
      <c r="A56" s="36" t="s">
        <v>264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</row>
    <row r="57" spans="1:21" ht="12.75" customHeight="1" x14ac:dyDescent="0.2">
      <c r="A57" s="36" t="s">
        <v>265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</row>
    <row r="58" spans="1:21" ht="12.75" customHeight="1" x14ac:dyDescent="0.2">
      <c r="A58" s="36" t="s">
        <v>206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</row>
    <row r="59" spans="1:21" ht="12.75" customHeight="1" x14ac:dyDescent="0.2">
      <c r="A59" s="159" t="s">
        <v>205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</row>
    <row r="60" spans="1:21" ht="12.75" customHeight="1" x14ac:dyDescent="0.2">
      <c r="A60" s="36" t="s">
        <v>207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</row>
    <row r="61" spans="1:21" ht="12.75" customHeight="1" x14ac:dyDescent="0.2">
      <c r="A61" s="36" t="s">
        <v>208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</row>
    <row r="62" spans="1:21" ht="12.75" customHeight="1" x14ac:dyDescent="0.2">
      <c r="B62" s="40"/>
      <c r="C62" s="40"/>
      <c r="D62" s="40"/>
      <c r="E62" s="40"/>
      <c r="F62" s="40"/>
      <c r="G62" s="40"/>
      <c r="H62" s="40"/>
      <c r="I62" s="40"/>
      <c r="J62" s="40"/>
      <c r="K62" s="40"/>
    </row>
    <row r="63" spans="1:21" ht="12.75" customHeight="1" x14ac:dyDescent="0.2">
      <c r="B63" s="55"/>
      <c r="C63" s="55"/>
      <c r="D63" s="55"/>
      <c r="E63" s="55"/>
    </row>
    <row r="65" spans="2:10" ht="12.75" customHeight="1" x14ac:dyDescent="0.2">
      <c r="B65" s="81"/>
      <c r="C65" s="81"/>
      <c r="D65" s="81"/>
      <c r="E65" s="81"/>
      <c r="F65" s="81"/>
      <c r="G65" s="81"/>
      <c r="H65" s="81"/>
      <c r="I65" s="81"/>
      <c r="J65" s="41"/>
    </row>
    <row r="66" spans="2:10" ht="12.75" customHeight="1" x14ac:dyDescent="0.2">
      <c r="B66" s="81"/>
      <c r="C66" s="81"/>
      <c r="D66" s="81"/>
      <c r="E66" s="81"/>
      <c r="F66" s="81"/>
      <c r="G66" s="81"/>
      <c r="H66" s="81"/>
      <c r="I66" s="81"/>
      <c r="J66" s="41"/>
    </row>
    <row r="67" spans="2:10" ht="12.75" customHeight="1" x14ac:dyDescent="0.2">
      <c r="B67" s="81"/>
      <c r="C67" s="81"/>
      <c r="D67" s="81"/>
      <c r="E67" s="81"/>
      <c r="F67" s="81"/>
      <c r="G67" s="81"/>
      <c r="H67" s="81"/>
      <c r="I67" s="81"/>
      <c r="J67" s="41"/>
    </row>
    <row r="68" spans="2:10" ht="12.75" customHeight="1" x14ac:dyDescent="0.2">
      <c r="B68" s="81"/>
      <c r="C68" s="81"/>
      <c r="D68" s="81"/>
      <c r="E68" s="81"/>
      <c r="F68" s="81"/>
      <c r="G68" s="81"/>
      <c r="H68" s="81"/>
      <c r="I68" s="81"/>
      <c r="J68" s="41"/>
    </row>
    <row r="69" spans="2:10" ht="12.75" customHeight="1" x14ac:dyDescent="0.2">
      <c r="B69" s="81"/>
      <c r="C69" s="81"/>
      <c r="D69" s="81"/>
      <c r="E69" s="81"/>
      <c r="F69" s="81"/>
      <c r="G69" s="81"/>
      <c r="H69" s="81"/>
      <c r="I69" s="81"/>
      <c r="J69" s="41"/>
    </row>
    <row r="70" spans="2:10" ht="12.75" customHeight="1" x14ac:dyDescent="0.2">
      <c r="B70" s="81"/>
      <c r="C70" s="81"/>
      <c r="D70" s="81"/>
      <c r="E70" s="81"/>
      <c r="F70" s="81"/>
      <c r="G70" s="81"/>
      <c r="H70" s="81"/>
      <c r="I70" s="81"/>
      <c r="J70" s="41"/>
    </row>
    <row r="71" spans="2:10" ht="12.75" customHeight="1" x14ac:dyDescent="0.2">
      <c r="B71" s="81"/>
      <c r="C71" s="81"/>
      <c r="D71" s="81"/>
      <c r="E71" s="81"/>
      <c r="F71" s="81"/>
      <c r="G71" s="81"/>
      <c r="H71" s="81"/>
      <c r="I71" s="81"/>
      <c r="J71" s="41"/>
    </row>
    <row r="72" spans="2:10" ht="12.75" customHeight="1" x14ac:dyDescent="0.2">
      <c r="B72" s="33"/>
      <c r="C72" s="33"/>
      <c r="D72" s="33"/>
      <c r="E72" s="33"/>
      <c r="F72" s="33"/>
      <c r="G72" s="33"/>
      <c r="H72" s="33"/>
      <c r="I72" s="33"/>
      <c r="J72" s="33"/>
    </row>
  </sheetData>
  <mergeCells count="6">
    <mergeCell ref="B40:C40"/>
    <mergeCell ref="E40:F40"/>
    <mergeCell ref="H40:J40"/>
    <mergeCell ref="B6:C6"/>
    <mergeCell ref="E6:F6"/>
    <mergeCell ref="H6:J6"/>
  </mergeCells>
  <phoneticPr fontId="3" type="noConversion"/>
  <pageMargins left="0.70866141732283472" right="0.15748031496062992" top="0.98425196850393704" bottom="0.55118110236220474" header="0.51181102362204722" footer="0.51181102362204722"/>
  <pageSetup paperSize="9" scale="90" orientation="portrait" r:id="rId1"/>
  <headerFooter alignWithMargins="0">
    <oddHeader>&amp;R&amp;"Arial,Fet"PERSONBILAR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56322" r:id="rId4">
          <objectPr defaultSize="0" autoLine="0" autoPict="0" r:id="rId5">
            <anchor moveWithCells="1">
              <from>
                <xdr:col>0</xdr:col>
                <xdr:colOff>47625</xdr:colOff>
                <xdr:row>31</xdr:row>
                <xdr:rowOff>66675</xdr:rowOff>
              </from>
              <to>
                <xdr:col>1</xdr:col>
                <xdr:colOff>381000</xdr:colOff>
                <xdr:row>32</xdr:row>
                <xdr:rowOff>142875</xdr:rowOff>
              </to>
            </anchor>
          </objectPr>
        </oleObject>
      </mc:Choice>
      <mc:Fallback>
        <oleObject progId="Paint.Picture" shapeId="56322" r:id="rId4"/>
      </mc:Fallback>
    </mc:AlternateContent>
    <mc:AlternateContent xmlns:mc="http://schemas.openxmlformats.org/markup-compatibility/2006">
      <mc:Choice Requires="x14">
        <oleObject progId="Paint.Picture" shapeId="56333" r:id="rId6">
          <objectPr defaultSize="0" autoLine="0" autoPict="0" r:id="rId5">
            <anchor moveWithCells="1">
              <from>
                <xdr:col>0</xdr:col>
                <xdr:colOff>0</xdr:colOff>
                <xdr:row>62</xdr:row>
                <xdr:rowOff>0</xdr:rowOff>
              </from>
              <to>
                <xdr:col>1</xdr:col>
                <xdr:colOff>333375</xdr:colOff>
                <xdr:row>63</xdr:row>
                <xdr:rowOff>76200</xdr:rowOff>
              </to>
            </anchor>
          </objectPr>
        </oleObject>
      </mc:Choice>
      <mc:Fallback>
        <oleObject progId="Paint.Picture" shapeId="56333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2">
    <tabColor rgb="FF00B050"/>
    <pageSetUpPr fitToPage="1"/>
  </sheetPr>
  <dimension ref="A2:P41"/>
  <sheetViews>
    <sheetView showGridLines="0" zoomScaleNormal="100" workbookViewId="0"/>
  </sheetViews>
  <sheetFormatPr defaultRowHeight="12.75" customHeight="1" x14ac:dyDescent="0.2"/>
  <cols>
    <col min="1" max="1" width="14.28515625" style="20" customWidth="1"/>
    <col min="2" max="2" width="10.140625" style="20" customWidth="1"/>
    <col min="3" max="3" width="9.7109375" style="20" customWidth="1"/>
    <col min="4" max="4" width="3" style="20" customWidth="1"/>
    <col min="5" max="5" width="10.140625" style="20" customWidth="1"/>
    <col min="6" max="6" width="11.42578125" style="20" customWidth="1"/>
    <col min="7" max="7" width="2.42578125" style="20" customWidth="1"/>
    <col min="8" max="8" width="10.140625" style="20" customWidth="1"/>
    <col min="9" max="9" width="11" style="20" customWidth="1"/>
    <col min="10" max="10" width="9.140625" style="72"/>
    <col min="11" max="11" width="5" style="20" customWidth="1"/>
    <col min="12" max="16384" width="9.140625" style="20"/>
  </cols>
  <sheetData>
    <row r="2" spans="1:11" s="21" customFormat="1" ht="12.75" customHeight="1" x14ac:dyDescent="0.2">
      <c r="C2" s="67"/>
      <c r="D2" s="67"/>
    </row>
    <row r="3" spans="1:11" ht="12.75" customHeight="1" x14ac:dyDescent="0.2">
      <c r="A3" s="119" t="s">
        <v>30</v>
      </c>
      <c r="B3" s="24"/>
      <c r="C3" s="24"/>
      <c r="D3" s="24"/>
      <c r="E3" s="24"/>
    </row>
    <row r="4" spans="1:11" ht="12.75" customHeight="1" x14ac:dyDescent="0.2">
      <c r="A4" s="98" t="s">
        <v>220</v>
      </c>
      <c r="B4" s="24"/>
      <c r="C4" s="24"/>
      <c r="D4" s="24"/>
      <c r="E4" s="24"/>
    </row>
    <row r="5" spans="1:11" ht="12.75" customHeight="1" x14ac:dyDescent="0.2">
      <c r="A5" s="34" t="s">
        <v>221</v>
      </c>
      <c r="B5" s="24"/>
      <c r="C5" s="24"/>
      <c r="D5" s="24"/>
      <c r="E5" s="24"/>
    </row>
    <row r="6" spans="1:11" ht="12.75" customHeight="1" x14ac:dyDescent="0.2">
      <c r="A6" s="16"/>
      <c r="B6" s="65"/>
      <c r="C6" s="65"/>
      <c r="D6" s="65"/>
      <c r="E6" s="65"/>
      <c r="F6" s="16"/>
      <c r="G6" s="16"/>
      <c r="H6" s="16"/>
      <c r="I6" s="16"/>
      <c r="K6" s="21"/>
    </row>
    <row r="7" spans="1:11" ht="12.75" customHeight="1" x14ac:dyDescent="0.2">
      <c r="B7" s="278" t="s">
        <v>6</v>
      </c>
      <c r="C7" s="278"/>
      <c r="D7" s="99"/>
      <c r="E7" s="278" t="s">
        <v>5</v>
      </c>
      <c r="F7" s="278"/>
      <c r="G7" s="278"/>
      <c r="H7" s="278"/>
      <c r="I7" s="127" t="s">
        <v>1</v>
      </c>
      <c r="K7" s="10"/>
    </row>
    <row r="8" spans="1:11" ht="12.75" customHeight="1" x14ac:dyDescent="0.2">
      <c r="A8" s="16" t="s">
        <v>0</v>
      </c>
      <c r="B8" s="95"/>
      <c r="C8" s="95"/>
      <c r="D8" s="95"/>
      <c r="E8" s="37" t="s">
        <v>3</v>
      </c>
      <c r="F8" s="66" t="s">
        <v>4</v>
      </c>
      <c r="G8" s="95"/>
      <c r="H8" s="25" t="s">
        <v>1</v>
      </c>
      <c r="I8" s="95"/>
      <c r="K8" s="10"/>
    </row>
    <row r="9" spans="1:11" ht="12.75" customHeight="1" x14ac:dyDescent="0.2">
      <c r="A9" s="11">
        <v>2004</v>
      </c>
      <c r="B9" s="211"/>
      <c r="C9" s="212">
        <v>1438.8392514919562</v>
      </c>
      <c r="D9" s="212"/>
      <c r="E9" s="75">
        <v>1204.6926825169194</v>
      </c>
      <c r="F9" s="75">
        <v>1292.1761302961465</v>
      </c>
      <c r="G9" s="75"/>
      <c r="H9" s="75">
        <v>1263.2515326505882</v>
      </c>
      <c r="I9" s="75">
        <v>1306.0964653267795</v>
      </c>
      <c r="K9" s="213"/>
    </row>
    <row r="10" spans="1:11" ht="12.75" customHeight="1" x14ac:dyDescent="0.2">
      <c r="A10" s="11">
        <v>2005</v>
      </c>
      <c r="B10" s="211"/>
      <c r="C10" s="212">
        <v>1429.7998416441337</v>
      </c>
      <c r="D10" s="212"/>
      <c r="E10" s="75">
        <v>1198.1686482352118</v>
      </c>
      <c r="F10" s="75">
        <v>1281.7562159772283</v>
      </c>
      <c r="G10" s="75"/>
      <c r="H10" s="75">
        <v>1253.9392044699507</v>
      </c>
      <c r="I10" s="75">
        <v>1297.8719508514523</v>
      </c>
      <c r="K10" s="213"/>
    </row>
    <row r="11" spans="1:11" ht="12.75" customHeight="1" x14ac:dyDescent="0.2">
      <c r="A11" s="11">
        <v>2006</v>
      </c>
      <c r="B11" s="211"/>
      <c r="C11" s="212">
        <v>1417.3610389135179</v>
      </c>
      <c r="D11" s="212"/>
      <c r="E11" s="75">
        <v>1191.6694598991771</v>
      </c>
      <c r="F11" s="75">
        <v>1272.8672044087923</v>
      </c>
      <c r="G11" s="75"/>
      <c r="H11" s="75">
        <v>1245.7249492915325</v>
      </c>
      <c r="I11" s="75">
        <v>1289.5761289491591</v>
      </c>
      <c r="K11" s="213"/>
    </row>
    <row r="12" spans="1:11" ht="12.75" customHeight="1" x14ac:dyDescent="0.2">
      <c r="A12" s="11">
        <v>2007</v>
      </c>
      <c r="B12" s="211"/>
      <c r="C12" s="212">
        <v>1442.8470121850994</v>
      </c>
      <c r="D12" s="212"/>
      <c r="E12" s="75">
        <v>1197.734250861932</v>
      </c>
      <c r="F12" s="75">
        <v>1275.2916426948152</v>
      </c>
      <c r="G12" s="75"/>
      <c r="H12" s="75">
        <v>1249.3471096954524</v>
      </c>
      <c r="I12" s="75">
        <v>1298.4478927831256</v>
      </c>
      <c r="K12" s="213"/>
    </row>
    <row r="13" spans="1:11" ht="12.75" customHeight="1" x14ac:dyDescent="0.2">
      <c r="A13" s="11">
        <v>2008</v>
      </c>
      <c r="B13" s="51"/>
      <c r="C13" s="214">
        <v>1547</v>
      </c>
      <c r="D13" s="214"/>
      <c r="E13" s="73">
        <v>1196</v>
      </c>
      <c r="F13" s="73">
        <v>1270</v>
      </c>
      <c r="G13" s="73"/>
      <c r="H13" s="73">
        <v>1245</v>
      </c>
      <c r="I13" s="73">
        <v>1317.3955639487722</v>
      </c>
      <c r="K13" s="213"/>
    </row>
    <row r="14" spans="1:11" ht="12.75" customHeight="1" x14ac:dyDescent="0.2">
      <c r="A14" s="96">
        <v>2009</v>
      </c>
      <c r="B14" s="90"/>
      <c r="C14" s="215">
        <v>1532.6998868089429</v>
      </c>
      <c r="D14" s="216"/>
      <c r="E14" s="217">
        <v>1180.8505668932419</v>
      </c>
      <c r="F14" s="217">
        <v>1251.9501028735763</v>
      </c>
      <c r="G14" s="217"/>
      <c r="H14" s="217">
        <v>1228.034374058094</v>
      </c>
      <c r="I14" s="217">
        <v>1299.2349019629776</v>
      </c>
      <c r="K14" s="213"/>
    </row>
    <row r="15" spans="1:11" ht="12.75" customHeight="1" x14ac:dyDescent="0.2">
      <c r="A15" s="96">
        <v>2010</v>
      </c>
      <c r="B15" s="90"/>
      <c r="C15" s="216">
        <v>1446.9834379023991</v>
      </c>
      <c r="D15" s="216"/>
      <c r="E15" s="217">
        <v>1169.2690757142766</v>
      </c>
      <c r="F15" s="217">
        <v>1239.0898287563466</v>
      </c>
      <c r="G15" s="217"/>
      <c r="H15" s="217">
        <v>1215.4990179977353</v>
      </c>
      <c r="I15" s="217">
        <v>1270.9112460220974</v>
      </c>
      <c r="K15" s="213"/>
    </row>
    <row r="16" spans="1:11" ht="12.75" customHeight="1" x14ac:dyDescent="0.2">
      <c r="A16" s="11">
        <v>2011</v>
      </c>
      <c r="B16" s="211"/>
      <c r="C16" s="212">
        <v>1432</v>
      </c>
      <c r="D16" s="212"/>
      <c r="E16" s="75">
        <v>1157</v>
      </c>
      <c r="F16" s="75">
        <v>1225</v>
      </c>
      <c r="G16" s="75"/>
      <c r="H16" s="75">
        <v>1202</v>
      </c>
      <c r="I16" s="75">
        <v>1260</v>
      </c>
      <c r="K16" s="67"/>
    </row>
    <row r="17" spans="1:16" ht="12.75" customHeight="1" x14ac:dyDescent="0.2">
      <c r="A17" s="106">
        <v>2012</v>
      </c>
      <c r="B17" s="51"/>
      <c r="C17" s="214">
        <v>1392</v>
      </c>
      <c r="D17" s="214"/>
      <c r="E17" s="73">
        <v>1142</v>
      </c>
      <c r="F17" s="73">
        <v>1203</v>
      </c>
      <c r="G17" s="73"/>
      <c r="H17" s="73">
        <v>1182</v>
      </c>
      <c r="I17" s="73">
        <v>1235</v>
      </c>
      <c r="K17" s="67"/>
    </row>
    <row r="18" spans="1:16" ht="12.75" customHeight="1" x14ac:dyDescent="0.2">
      <c r="A18" s="160">
        <v>2013</v>
      </c>
      <c r="B18" s="90"/>
      <c r="C18" s="216">
        <v>1398</v>
      </c>
      <c r="D18" s="216"/>
      <c r="E18" s="217">
        <v>1125</v>
      </c>
      <c r="F18" s="217">
        <v>1186</v>
      </c>
      <c r="G18" s="217"/>
      <c r="H18" s="217">
        <v>1166</v>
      </c>
      <c r="I18" s="217">
        <v>1223</v>
      </c>
      <c r="K18" s="67"/>
    </row>
    <row r="19" spans="1:16" ht="12.75" customHeight="1" x14ac:dyDescent="0.2">
      <c r="A19" s="97">
        <v>2014</v>
      </c>
      <c r="B19" s="218"/>
      <c r="C19" s="219">
        <v>1385</v>
      </c>
      <c r="D19" s="219"/>
      <c r="E19" s="220">
        <v>1129</v>
      </c>
      <c r="F19" s="220">
        <v>1189</v>
      </c>
      <c r="G19" s="220"/>
      <c r="H19" s="220">
        <v>1168</v>
      </c>
      <c r="I19" s="220">
        <v>1222</v>
      </c>
      <c r="J19" s="268"/>
      <c r="K19" s="67"/>
    </row>
    <row r="20" spans="1:16" ht="12.75" customHeight="1" x14ac:dyDescent="0.2">
      <c r="A20" s="69"/>
      <c r="B20" s="74"/>
      <c r="C20" s="74"/>
      <c r="D20" s="74"/>
      <c r="E20" s="194"/>
      <c r="F20" s="67"/>
      <c r="G20" s="67"/>
      <c r="H20" s="194"/>
      <c r="I20" s="74"/>
      <c r="K20" s="74"/>
    </row>
    <row r="21" spans="1:16" ht="12.75" customHeight="1" x14ac:dyDescent="0.2">
      <c r="B21" s="12"/>
      <c r="C21" s="12"/>
      <c r="D21" s="12"/>
      <c r="E21" s="194"/>
      <c r="F21" s="12"/>
      <c r="G21" s="12"/>
      <c r="H21" s="194"/>
      <c r="I21" s="12"/>
      <c r="K21" s="12"/>
    </row>
    <row r="22" spans="1:16" s="21" customFormat="1" ht="12.75" customHeight="1" x14ac:dyDescent="0.2">
      <c r="A22" s="72"/>
      <c r="B22" s="72"/>
      <c r="C22" s="72"/>
      <c r="D22" s="72"/>
      <c r="E22" s="72"/>
      <c r="F22" s="72"/>
      <c r="G22" s="72"/>
      <c r="H22" s="12"/>
    </row>
    <row r="23" spans="1:16" ht="12.75" customHeight="1" x14ac:dyDescent="0.2">
      <c r="A23" s="72"/>
      <c r="B23" s="72"/>
      <c r="C23" s="72"/>
      <c r="D23" s="72"/>
      <c r="E23" s="72"/>
      <c r="F23" s="72"/>
      <c r="G23" s="72"/>
    </row>
    <row r="24" spans="1:16" ht="12.75" customHeight="1" x14ac:dyDescent="0.2">
      <c r="E24" s="21"/>
      <c r="F24" s="21"/>
      <c r="G24" s="21"/>
      <c r="H24" s="21"/>
      <c r="I24" s="21"/>
      <c r="K24" s="21"/>
      <c r="L24" s="21"/>
      <c r="M24" s="21"/>
      <c r="N24" s="21"/>
      <c r="O24" s="21"/>
    </row>
    <row r="25" spans="1:16" ht="12.75" customHeight="1" x14ac:dyDescent="0.2">
      <c r="E25" s="72"/>
      <c r="F25" s="72"/>
      <c r="G25" s="72"/>
      <c r="H25" s="72"/>
      <c r="I25" s="72"/>
      <c r="K25" s="72"/>
      <c r="L25" s="72"/>
      <c r="M25" s="72"/>
      <c r="N25" s="72"/>
      <c r="O25" s="21"/>
    </row>
    <row r="26" spans="1:16" ht="12.75" customHeight="1" x14ac:dyDescent="0.2">
      <c r="E26" s="72"/>
      <c r="F26" s="72"/>
      <c r="G26" s="72"/>
      <c r="H26" s="72"/>
      <c r="I26" s="72"/>
      <c r="K26" s="72"/>
      <c r="L26" s="72"/>
      <c r="M26" s="72"/>
      <c r="N26" s="72"/>
      <c r="O26" s="21"/>
    </row>
    <row r="27" spans="1:16" ht="12.75" customHeight="1" x14ac:dyDescent="0.2">
      <c r="E27" s="72"/>
      <c r="F27" s="72"/>
      <c r="G27" s="72"/>
      <c r="H27" s="72"/>
      <c r="I27" s="72"/>
      <c r="K27" s="72"/>
      <c r="L27" s="72"/>
      <c r="M27" s="72"/>
      <c r="N27" s="72"/>
      <c r="O27" s="21"/>
    </row>
    <row r="28" spans="1:16" ht="12.75" customHeight="1" x14ac:dyDescent="0.2">
      <c r="E28" s="72"/>
      <c r="F28" s="72"/>
      <c r="G28" s="72"/>
      <c r="H28" s="72"/>
      <c r="I28" s="72"/>
      <c r="K28" s="72"/>
      <c r="L28" s="72"/>
      <c r="M28" s="72"/>
      <c r="N28" s="72"/>
      <c r="O28" s="21"/>
      <c r="P28" s="172"/>
    </row>
    <row r="29" spans="1:16" ht="12.75" customHeight="1" x14ac:dyDescent="0.2">
      <c r="E29" s="72"/>
      <c r="F29" s="72"/>
      <c r="G29" s="72"/>
      <c r="H29" s="72"/>
      <c r="I29" s="72"/>
      <c r="K29" s="72"/>
      <c r="L29" s="72"/>
      <c r="M29" s="72"/>
      <c r="N29" s="72"/>
      <c r="O29" s="21"/>
      <c r="P29" s="172"/>
    </row>
    <row r="30" spans="1:16" ht="12.75" customHeight="1" x14ac:dyDescent="0.2">
      <c r="E30" s="72"/>
      <c r="F30" s="72"/>
      <c r="G30" s="72"/>
      <c r="H30" s="72"/>
      <c r="I30" s="72"/>
      <c r="K30" s="72"/>
      <c r="L30" s="72"/>
      <c r="M30" s="72"/>
      <c r="N30" s="72"/>
      <c r="O30" s="21"/>
      <c r="P30" s="172"/>
    </row>
    <row r="31" spans="1:16" ht="12.75" customHeight="1" x14ac:dyDescent="0.2">
      <c r="E31" s="72"/>
      <c r="F31" s="72"/>
      <c r="G31" s="72"/>
      <c r="H31" s="72"/>
      <c r="I31" s="72"/>
      <c r="K31" s="72"/>
      <c r="L31" s="72"/>
      <c r="M31" s="72"/>
      <c r="N31" s="72"/>
      <c r="O31" s="21"/>
      <c r="P31" s="172"/>
    </row>
    <row r="32" spans="1:16" ht="12.75" customHeight="1" x14ac:dyDescent="0.2">
      <c r="E32" s="72"/>
      <c r="F32" s="72"/>
      <c r="G32" s="72"/>
      <c r="H32" s="72"/>
      <c r="I32" s="72"/>
      <c r="K32" s="72"/>
      <c r="L32" s="72"/>
      <c r="M32" s="72"/>
      <c r="N32" s="72"/>
      <c r="O32" s="21"/>
      <c r="P32" s="172"/>
    </row>
    <row r="33" spans="5:16" ht="12.75" customHeight="1" x14ac:dyDescent="0.2">
      <c r="E33" s="72"/>
      <c r="F33" s="72"/>
      <c r="G33" s="72"/>
      <c r="H33" s="72"/>
      <c r="I33" s="72"/>
      <c r="K33" s="72"/>
      <c r="L33" s="72"/>
      <c r="M33" s="72"/>
      <c r="N33" s="72"/>
      <c r="O33" s="21"/>
      <c r="P33" s="172"/>
    </row>
    <row r="34" spans="5:16" ht="12.75" customHeight="1" x14ac:dyDescent="0.2">
      <c r="E34" s="72"/>
      <c r="F34" s="72"/>
      <c r="G34" s="72"/>
      <c r="H34" s="72"/>
      <c r="I34" s="72"/>
      <c r="K34" s="72"/>
      <c r="L34" s="72"/>
      <c r="M34" s="72"/>
      <c r="N34" s="72"/>
      <c r="O34" s="21"/>
      <c r="P34" s="172"/>
    </row>
    <row r="35" spans="5:16" ht="12.75" customHeight="1" x14ac:dyDescent="0.2">
      <c r="E35" s="72"/>
      <c r="F35" s="72"/>
      <c r="G35" s="72"/>
      <c r="H35" s="72"/>
      <c r="I35" s="72"/>
      <c r="K35" s="72"/>
      <c r="L35" s="72"/>
      <c r="M35" s="72"/>
      <c r="N35" s="72"/>
      <c r="O35" s="21"/>
      <c r="P35" s="172"/>
    </row>
    <row r="36" spans="5:16" ht="12.75" customHeight="1" x14ac:dyDescent="0.2">
      <c r="E36" s="72"/>
      <c r="F36" s="72"/>
      <c r="G36" s="72"/>
      <c r="H36" s="72"/>
      <c r="I36" s="72"/>
      <c r="K36" s="72"/>
      <c r="L36" s="72"/>
      <c r="M36" s="72"/>
      <c r="N36" s="72"/>
      <c r="O36" s="21"/>
      <c r="P36" s="172"/>
    </row>
    <row r="37" spans="5:16" ht="12.75" customHeight="1" x14ac:dyDescent="0.2">
      <c r="E37" s="72"/>
      <c r="F37" s="72"/>
      <c r="G37" s="72"/>
      <c r="H37" s="72"/>
      <c r="I37" s="72"/>
      <c r="K37" s="72"/>
      <c r="L37" s="72"/>
      <c r="M37" s="72"/>
      <c r="N37" s="72"/>
      <c r="O37" s="21"/>
      <c r="P37" s="172"/>
    </row>
    <row r="38" spans="5:16" ht="12.75" customHeight="1" x14ac:dyDescent="0.2">
      <c r="E38" s="72"/>
      <c r="F38" s="72"/>
      <c r="G38" s="72"/>
      <c r="H38" s="72"/>
      <c r="I38" s="72"/>
      <c r="K38" s="72"/>
      <c r="L38" s="72"/>
      <c r="M38" s="72"/>
      <c r="N38" s="72"/>
      <c r="O38" s="21"/>
    </row>
    <row r="39" spans="5:16" ht="12.75" customHeight="1" x14ac:dyDescent="0.2">
      <c r="E39" s="72"/>
      <c r="F39" s="72"/>
      <c r="G39" s="72"/>
      <c r="H39" s="72"/>
      <c r="I39" s="72"/>
      <c r="K39" s="72"/>
      <c r="L39" s="72"/>
      <c r="M39" s="72"/>
      <c r="N39" s="72"/>
      <c r="O39" s="21"/>
    </row>
    <row r="40" spans="5:16" ht="12.75" customHeight="1" x14ac:dyDescent="0.2">
      <c r="E40" s="21"/>
      <c r="F40" s="21"/>
      <c r="G40" s="21"/>
      <c r="H40" s="21"/>
      <c r="I40" s="21"/>
      <c r="K40" s="21"/>
      <c r="L40" s="21"/>
      <c r="M40" s="21"/>
      <c r="N40" s="21"/>
      <c r="O40" s="21"/>
    </row>
    <row r="41" spans="5:16" ht="12.75" customHeight="1" x14ac:dyDescent="0.2">
      <c r="E41" s="21"/>
      <c r="F41" s="21"/>
      <c r="G41" s="21"/>
      <c r="H41" s="21"/>
      <c r="I41" s="21"/>
      <c r="K41" s="21"/>
      <c r="L41" s="21"/>
      <c r="M41" s="21"/>
      <c r="N41" s="21"/>
      <c r="O41" s="21"/>
    </row>
  </sheetData>
  <mergeCells count="2">
    <mergeCell ref="E7:H7"/>
    <mergeCell ref="B7:C7"/>
  </mergeCells>
  <phoneticPr fontId="3" type="noConversion"/>
  <pageMargins left="0.70866141732283472" right="0.15748031496062992" top="0.98425196850393704" bottom="0.55118110236220474" header="0.51181102362204722" footer="0.51181102362204722"/>
  <pageSetup paperSize="9" fitToWidth="0" orientation="portrait" r:id="rId1"/>
  <headerFooter alignWithMargins="0">
    <oddHeader>&amp;R&amp;"Arial,Fet"PERSONBILAR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9222" r:id="rId4">
          <objectPr defaultSize="0" autoLine="0" autoPict="0" r:id="rId5">
            <anchor moveWithCells="1">
              <from>
                <xdr:col>0</xdr:col>
                <xdr:colOff>28575</xdr:colOff>
                <xdr:row>19</xdr:row>
                <xdr:rowOff>66675</xdr:rowOff>
              </from>
              <to>
                <xdr:col>1</xdr:col>
                <xdr:colOff>219075</xdr:colOff>
                <xdr:row>20</xdr:row>
                <xdr:rowOff>142875</xdr:rowOff>
              </to>
            </anchor>
          </objectPr>
        </oleObject>
      </mc:Choice>
      <mc:Fallback>
        <oleObject progId="Paint.Picture" shapeId="9222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8">
    <tabColor rgb="FF00B050"/>
    <pageSetUpPr fitToPage="1"/>
  </sheetPr>
  <dimension ref="A1:V170"/>
  <sheetViews>
    <sheetView showGridLines="0" zoomScaleNormal="100" workbookViewId="0"/>
  </sheetViews>
  <sheetFormatPr defaultRowHeight="12.75" customHeight="1" x14ac:dyDescent="0.2"/>
  <cols>
    <col min="1" max="1" width="11.42578125" style="18" customWidth="1"/>
    <col min="2" max="2" width="12.42578125" style="20" customWidth="1"/>
    <col min="3" max="3" width="11.42578125" style="20" customWidth="1"/>
    <col min="4" max="4" width="16.28515625" style="20" customWidth="1"/>
    <col min="5" max="5" width="3.28515625" style="20" customWidth="1"/>
    <col min="6" max="8" width="10.7109375" style="20" customWidth="1"/>
    <col min="9" max="9" width="5.140625" style="20" customWidth="1"/>
    <col min="10" max="12" width="10.7109375" style="20" customWidth="1"/>
    <col min="13" max="13" width="11.5703125" style="72" customWidth="1"/>
    <col min="14" max="14" width="9.5703125" style="72" bestFit="1" customWidth="1"/>
    <col min="15" max="16" width="9.28515625" style="72" bestFit="1" customWidth="1"/>
    <col min="17" max="22" width="9.140625" style="72"/>
    <col min="23" max="16384" width="9.140625" style="20"/>
  </cols>
  <sheetData>
    <row r="1" spans="1:22" s="69" customFormat="1" ht="12.75" customHeight="1" x14ac:dyDescent="0.2">
      <c r="A1" s="36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2" ht="12.75" customHeight="1" x14ac:dyDescent="0.2">
      <c r="A2" s="119" t="s">
        <v>78</v>
      </c>
      <c r="B2" s="24"/>
      <c r="C2" s="24"/>
      <c r="D2" s="24"/>
      <c r="E2" s="24"/>
      <c r="F2" s="24"/>
      <c r="G2" s="24"/>
      <c r="H2" s="24"/>
      <c r="I2" s="24"/>
    </row>
    <row r="3" spans="1:22" ht="12.75" customHeight="1" x14ac:dyDescent="0.2">
      <c r="A3" s="98" t="s">
        <v>222</v>
      </c>
      <c r="B3" s="24"/>
      <c r="C3" s="24"/>
      <c r="D3" s="24"/>
      <c r="E3" s="24"/>
      <c r="F3" s="24"/>
      <c r="G3" s="24"/>
      <c r="H3" s="24"/>
      <c r="I3" s="24"/>
    </row>
    <row r="4" spans="1:22" ht="12.75" customHeight="1" x14ac:dyDescent="0.2">
      <c r="A4" s="34" t="s">
        <v>137</v>
      </c>
      <c r="B4" s="24"/>
      <c r="C4" s="24"/>
      <c r="D4" s="24"/>
      <c r="E4" s="24"/>
      <c r="F4" s="24"/>
      <c r="G4" s="24"/>
      <c r="H4" s="24"/>
      <c r="I4" s="24"/>
    </row>
    <row r="5" spans="1:22" ht="12.75" customHeight="1" x14ac:dyDescent="0.2">
      <c r="A5" s="34" t="s">
        <v>223</v>
      </c>
      <c r="B5" s="24"/>
      <c r="C5" s="24"/>
      <c r="D5" s="24"/>
      <c r="E5" s="24"/>
      <c r="F5" s="24"/>
      <c r="G5" s="24"/>
      <c r="H5" s="24"/>
      <c r="I5" s="24"/>
    </row>
    <row r="6" spans="1:22" ht="12.75" customHeight="1" x14ac:dyDescent="0.2">
      <c r="A6" s="16"/>
      <c r="B6" s="65"/>
      <c r="C6" s="65"/>
      <c r="D6" s="65"/>
      <c r="E6" s="65"/>
      <c r="F6" s="65"/>
      <c r="G6" s="65"/>
      <c r="H6" s="65"/>
      <c r="I6" s="65"/>
      <c r="J6" s="16"/>
      <c r="K6" s="16"/>
      <c r="L6" s="16"/>
    </row>
    <row r="7" spans="1:22" ht="12.75" customHeight="1" x14ac:dyDescent="0.2">
      <c r="B7" s="278" t="s">
        <v>79</v>
      </c>
      <c r="C7" s="278"/>
      <c r="D7" s="278"/>
      <c r="E7" s="9"/>
      <c r="F7" s="278" t="s">
        <v>80</v>
      </c>
      <c r="G7" s="278"/>
      <c r="H7" s="278"/>
      <c r="I7" s="9"/>
      <c r="J7" s="278" t="s">
        <v>19</v>
      </c>
      <c r="K7" s="278"/>
      <c r="L7" s="278"/>
    </row>
    <row r="8" spans="1:22" s="21" customFormat="1" ht="12.75" customHeight="1" x14ac:dyDescent="0.2">
      <c r="A8" s="21" t="s">
        <v>27</v>
      </c>
      <c r="B8" s="146" t="s">
        <v>75</v>
      </c>
      <c r="C8" s="88"/>
      <c r="D8" s="88"/>
      <c r="E8" s="6"/>
      <c r="F8" s="76"/>
      <c r="G8" s="76"/>
      <c r="H8" s="76"/>
      <c r="I8" s="39"/>
      <c r="J8" s="76"/>
      <c r="K8" s="76"/>
      <c r="L8" s="76"/>
      <c r="M8" s="72"/>
      <c r="N8" s="72"/>
      <c r="O8" s="72"/>
      <c r="P8" s="72"/>
      <c r="Q8" s="72"/>
      <c r="R8" s="72"/>
      <c r="S8" s="72"/>
      <c r="T8" s="72"/>
      <c r="U8" s="72"/>
      <c r="V8" s="72"/>
    </row>
    <row r="9" spans="1:22" ht="12.75" customHeight="1" x14ac:dyDescent="0.2">
      <c r="A9" s="16" t="s">
        <v>29</v>
      </c>
      <c r="B9" s="147">
        <v>-3500</v>
      </c>
      <c r="C9" s="95" t="s">
        <v>34</v>
      </c>
      <c r="D9" s="95" t="s">
        <v>1</v>
      </c>
      <c r="E9" s="95"/>
      <c r="F9" s="147">
        <v>-3500</v>
      </c>
      <c r="G9" s="95" t="s">
        <v>34</v>
      </c>
      <c r="H9" s="95" t="s">
        <v>1</v>
      </c>
      <c r="I9" s="95"/>
      <c r="J9" s="147">
        <v>-3500</v>
      </c>
      <c r="K9" s="95" t="s">
        <v>34</v>
      </c>
      <c r="L9" s="95" t="s">
        <v>1</v>
      </c>
    </row>
    <row r="10" spans="1:22" ht="12.75" customHeight="1" x14ac:dyDescent="0.2">
      <c r="A10" s="162">
        <v>-1996</v>
      </c>
      <c r="B10" s="168">
        <v>29183300.199999999</v>
      </c>
      <c r="C10" s="168">
        <v>9838969</v>
      </c>
      <c r="D10" s="168">
        <v>39022269.200000003</v>
      </c>
      <c r="E10" s="168"/>
      <c r="F10" s="38">
        <v>59582</v>
      </c>
      <c r="G10" s="38">
        <v>19454</v>
      </c>
      <c r="H10" s="38">
        <v>79036</v>
      </c>
      <c r="I10" s="38"/>
      <c r="J10" s="38">
        <f>B10/F10</f>
        <v>489.80061427948038</v>
      </c>
      <c r="K10" s="38">
        <f>C10/G10</f>
        <v>505.75557725917548</v>
      </c>
      <c r="L10" s="38">
        <f>D10/H10</f>
        <v>493.72778480692347</v>
      </c>
    </row>
    <row r="11" spans="1:22" ht="12.75" customHeight="1" x14ac:dyDescent="0.2">
      <c r="A11" s="11">
        <v>1997</v>
      </c>
      <c r="B11" s="168">
        <v>7226010.7999999998</v>
      </c>
      <c r="C11" s="168">
        <v>1865372.7</v>
      </c>
      <c r="D11" s="168">
        <v>9091383.5</v>
      </c>
      <c r="E11" s="168"/>
      <c r="F11" s="38">
        <v>9727</v>
      </c>
      <c r="G11" s="38">
        <v>1583</v>
      </c>
      <c r="H11" s="38">
        <v>11310</v>
      </c>
      <c r="I11" s="38"/>
      <c r="J11" s="38">
        <f t="shared" ref="J11:J30" si="0">B11/F11</f>
        <v>742.88175182481746</v>
      </c>
      <c r="K11" s="38">
        <f t="shared" ref="K11:K30" si="1">C11/G11</f>
        <v>1178.3782059380922</v>
      </c>
      <c r="L11" s="38">
        <f t="shared" ref="L11:L30" si="2">D11/H11</f>
        <v>803.83585322723252</v>
      </c>
    </row>
    <row r="12" spans="1:22" ht="12.75" customHeight="1" x14ac:dyDescent="0.2">
      <c r="A12" s="11">
        <v>1998</v>
      </c>
      <c r="B12" s="168">
        <v>13224981.5</v>
      </c>
      <c r="C12" s="168">
        <v>2437504.5</v>
      </c>
      <c r="D12" s="168">
        <v>15662486</v>
      </c>
      <c r="E12" s="168"/>
      <c r="F12" s="38">
        <v>16185</v>
      </c>
      <c r="G12" s="38">
        <v>1833</v>
      </c>
      <c r="H12" s="38">
        <v>18018</v>
      </c>
      <c r="I12" s="38"/>
      <c r="J12" s="38">
        <f t="shared" si="0"/>
        <v>817.11346926166198</v>
      </c>
      <c r="K12" s="38">
        <f t="shared" si="1"/>
        <v>1329.78968903437</v>
      </c>
      <c r="L12" s="38">
        <f t="shared" si="2"/>
        <v>869.26884226884226</v>
      </c>
    </row>
    <row r="13" spans="1:22" ht="12.75" customHeight="1" x14ac:dyDescent="0.2">
      <c r="A13" s="11">
        <v>1999</v>
      </c>
      <c r="B13" s="168">
        <v>15998217.5</v>
      </c>
      <c r="C13" s="168">
        <v>4577379.7</v>
      </c>
      <c r="D13" s="168">
        <v>20575597.199999999</v>
      </c>
      <c r="E13" s="168"/>
      <c r="F13" s="38">
        <v>17919</v>
      </c>
      <c r="G13" s="38">
        <v>2677</v>
      </c>
      <c r="H13" s="38">
        <v>20596</v>
      </c>
      <c r="I13" s="38"/>
      <c r="J13" s="38">
        <f t="shared" si="0"/>
        <v>892.80749483788156</v>
      </c>
      <c r="K13" s="38">
        <f t="shared" si="1"/>
        <v>1709.8915577138589</v>
      </c>
      <c r="L13" s="38">
        <f t="shared" si="2"/>
        <v>999.00938046222564</v>
      </c>
    </row>
    <row r="14" spans="1:22" ht="12.75" customHeight="1" x14ac:dyDescent="0.2">
      <c r="A14" s="11">
        <v>2000</v>
      </c>
      <c r="B14" s="168">
        <v>18862410.199999999</v>
      </c>
      <c r="C14" s="168">
        <v>6270775.5</v>
      </c>
      <c r="D14" s="168">
        <v>25133185.699999999</v>
      </c>
      <c r="E14" s="168"/>
      <c r="F14" s="38">
        <v>19963</v>
      </c>
      <c r="G14" s="38">
        <v>3166</v>
      </c>
      <c r="H14" s="38">
        <v>23129</v>
      </c>
      <c r="I14" s="38"/>
      <c r="J14" s="38">
        <f t="shared" si="0"/>
        <v>944.8685167559986</v>
      </c>
      <c r="K14" s="38">
        <f t="shared" si="1"/>
        <v>1980.66187618446</v>
      </c>
      <c r="L14" s="38">
        <f t="shared" si="2"/>
        <v>1086.6525011889835</v>
      </c>
    </row>
    <row r="15" spans="1:22" ht="12.75" customHeight="1" x14ac:dyDescent="0.2">
      <c r="A15" s="11">
        <v>2001</v>
      </c>
      <c r="B15" s="168">
        <v>24939404.600000001</v>
      </c>
      <c r="C15" s="168">
        <v>6675797.2000000002</v>
      </c>
      <c r="D15" s="168">
        <v>31615201.800000001</v>
      </c>
      <c r="E15" s="168"/>
      <c r="F15" s="38">
        <v>24504</v>
      </c>
      <c r="G15" s="38">
        <v>3028</v>
      </c>
      <c r="H15" s="38">
        <v>27532</v>
      </c>
      <c r="I15" s="38"/>
      <c r="J15" s="38">
        <f t="shared" si="0"/>
        <v>1017.7687153117859</v>
      </c>
      <c r="K15" s="38">
        <f t="shared" si="1"/>
        <v>2204.6886393659183</v>
      </c>
      <c r="L15" s="38">
        <f t="shared" si="2"/>
        <v>1148.3074894668023</v>
      </c>
    </row>
    <row r="16" spans="1:22" ht="12.75" customHeight="1" x14ac:dyDescent="0.2">
      <c r="A16" s="11">
        <v>2002</v>
      </c>
      <c r="B16" s="168">
        <v>23809902.899999999</v>
      </c>
      <c r="C16" s="168">
        <v>6855805.9000000004</v>
      </c>
      <c r="D16" s="168">
        <v>30665708.800000001</v>
      </c>
      <c r="E16" s="168"/>
      <c r="F16" s="38">
        <v>21934</v>
      </c>
      <c r="G16" s="38">
        <v>2985</v>
      </c>
      <c r="H16" s="38">
        <v>24919</v>
      </c>
      <c r="I16" s="38"/>
      <c r="J16" s="38">
        <f t="shared" si="0"/>
        <v>1085.5248883012673</v>
      </c>
      <c r="K16" s="38">
        <f t="shared" si="1"/>
        <v>2296.752395309883</v>
      </c>
      <c r="L16" s="38">
        <f t="shared" si="2"/>
        <v>1230.6155463702396</v>
      </c>
    </row>
    <row r="17" spans="1:22" ht="12.75" customHeight="1" x14ac:dyDescent="0.2">
      <c r="A17" s="11">
        <v>2003</v>
      </c>
      <c r="B17" s="168">
        <v>25426943.899999999</v>
      </c>
      <c r="C17" s="168">
        <v>9876105.6999999993</v>
      </c>
      <c r="D17" s="168">
        <v>35303049.600000001</v>
      </c>
      <c r="E17" s="168"/>
      <c r="F17" s="38">
        <v>21615</v>
      </c>
      <c r="G17" s="38">
        <v>3442</v>
      </c>
      <c r="H17" s="38">
        <v>25057</v>
      </c>
      <c r="I17" s="38"/>
      <c r="J17" s="38">
        <f t="shared" si="0"/>
        <v>1176.3564145269488</v>
      </c>
      <c r="K17" s="38">
        <f t="shared" si="1"/>
        <v>2869.2927658338172</v>
      </c>
      <c r="L17" s="38">
        <f t="shared" si="2"/>
        <v>1408.9096699525082</v>
      </c>
    </row>
    <row r="18" spans="1:22" ht="12.75" customHeight="1" x14ac:dyDescent="0.2">
      <c r="A18" s="11">
        <v>2004</v>
      </c>
      <c r="B18" s="168">
        <v>46518921.399999999</v>
      </c>
      <c r="C18" s="168">
        <v>12564625.6</v>
      </c>
      <c r="D18" s="168">
        <v>59083547</v>
      </c>
      <c r="E18" s="168"/>
      <c r="F18" s="38">
        <v>35495</v>
      </c>
      <c r="G18" s="38">
        <v>3639</v>
      </c>
      <c r="H18" s="38">
        <v>39134</v>
      </c>
      <c r="I18" s="38"/>
      <c r="J18" s="38">
        <f t="shared" si="0"/>
        <v>1310.5767403859697</v>
      </c>
      <c r="K18" s="38">
        <f t="shared" si="1"/>
        <v>3452.7687826325914</v>
      </c>
      <c r="L18" s="38">
        <f t="shared" si="2"/>
        <v>1509.7753104717126</v>
      </c>
    </row>
    <row r="19" spans="1:22" ht="12.75" customHeight="1" x14ac:dyDescent="0.2">
      <c r="A19" s="11">
        <v>2005</v>
      </c>
      <c r="B19" s="168">
        <v>27298249</v>
      </c>
      <c r="C19" s="168">
        <v>19000436.399999999</v>
      </c>
      <c r="D19" s="168">
        <v>46298685.399999999</v>
      </c>
      <c r="E19" s="168"/>
      <c r="F19" s="38">
        <v>19628</v>
      </c>
      <c r="G19" s="38">
        <v>4631</v>
      </c>
      <c r="H19" s="38">
        <v>24259</v>
      </c>
      <c r="I19" s="38"/>
      <c r="J19" s="38">
        <f t="shared" si="0"/>
        <v>1390.7809761565111</v>
      </c>
      <c r="K19" s="38">
        <f t="shared" si="1"/>
        <v>4102.8798099762471</v>
      </c>
      <c r="L19" s="38">
        <f t="shared" si="2"/>
        <v>1908.5158250546187</v>
      </c>
    </row>
    <row r="20" spans="1:22" ht="12.75" customHeight="1" x14ac:dyDescent="0.2">
      <c r="A20" s="11">
        <v>2006</v>
      </c>
      <c r="B20" s="168">
        <v>50050328.399999999</v>
      </c>
      <c r="C20" s="168">
        <v>25781648.300000001</v>
      </c>
      <c r="D20" s="168">
        <v>75831976.700000003</v>
      </c>
      <c r="E20" s="168"/>
      <c r="F20" s="38">
        <v>32802</v>
      </c>
      <c r="G20" s="38">
        <v>5525</v>
      </c>
      <c r="H20" s="38">
        <v>38327</v>
      </c>
      <c r="I20" s="38"/>
      <c r="J20" s="38">
        <f t="shared" si="0"/>
        <v>1525.831607828791</v>
      </c>
      <c r="K20" s="38">
        <f t="shared" si="1"/>
        <v>4666.3616832579191</v>
      </c>
      <c r="L20" s="38">
        <f t="shared" si="2"/>
        <v>1978.5523703916299</v>
      </c>
    </row>
    <row r="21" spans="1:22" ht="12.75" customHeight="1" x14ac:dyDescent="0.2">
      <c r="A21" s="11">
        <v>2007</v>
      </c>
      <c r="B21" s="168">
        <v>66389267.5</v>
      </c>
      <c r="C21" s="168">
        <v>33023937.699999999</v>
      </c>
      <c r="D21" s="168">
        <v>99413205.200000003</v>
      </c>
      <c r="E21" s="168"/>
      <c r="F21" s="38">
        <v>39943</v>
      </c>
      <c r="G21" s="38">
        <v>6476</v>
      </c>
      <c r="H21" s="38">
        <v>46419</v>
      </c>
      <c r="I21" s="38"/>
      <c r="J21" s="38">
        <f t="shared" si="0"/>
        <v>1662.100180256866</v>
      </c>
      <c r="K21" s="38">
        <f t="shared" si="1"/>
        <v>5099.4344811612109</v>
      </c>
      <c r="L21" s="38">
        <f t="shared" si="2"/>
        <v>2141.6490057950409</v>
      </c>
    </row>
    <row r="22" spans="1:22" ht="12.75" customHeight="1" x14ac:dyDescent="0.2">
      <c r="A22" s="11">
        <v>2008</v>
      </c>
      <c r="B22" s="168">
        <v>76085816.099999994</v>
      </c>
      <c r="C22" s="168">
        <v>41372951.799999997</v>
      </c>
      <c r="D22" s="168">
        <v>117458767.90000001</v>
      </c>
      <c r="E22" s="168"/>
      <c r="F22" s="38">
        <v>43089</v>
      </c>
      <c r="G22" s="38">
        <v>7032</v>
      </c>
      <c r="H22" s="38">
        <v>50121</v>
      </c>
      <c r="I22" s="38"/>
      <c r="J22" s="38">
        <f t="shared" si="0"/>
        <v>1765.7828239225787</v>
      </c>
      <c r="K22" s="38">
        <f t="shared" si="1"/>
        <v>5883.5255688282132</v>
      </c>
      <c r="L22" s="38">
        <f t="shared" si="2"/>
        <v>2343.5040781309231</v>
      </c>
    </row>
    <row r="23" spans="1:22" ht="12.75" customHeight="1" x14ac:dyDescent="0.2">
      <c r="A23" s="11">
        <v>2009</v>
      </c>
      <c r="B23" s="168">
        <v>39100409.299999997</v>
      </c>
      <c r="C23" s="168">
        <v>32493504.600000001</v>
      </c>
      <c r="D23" s="168">
        <v>71593913.900000006</v>
      </c>
      <c r="E23" s="168"/>
      <c r="F23" s="38">
        <v>21462</v>
      </c>
      <c r="G23" s="38">
        <v>5220</v>
      </c>
      <c r="H23" s="38">
        <v>26682</v>
      </c>
      <c r="I23" s="38"/>
      <c r="J23" s="38">
        <f t="shared" si="0"/>
        <v>1821.8436911751</v>
      </c>
      <c r="K23" s="38">
        <f t="shared" si="1"/>
        <v>6224.8093103448282</v>
      </c>
      <c r="L23" s="38">
        <f t="shared" si="2"/>
        <v>2683.2289146240914</v>
      </c>
    </row>
    <row r="24" spans="1:22" ht="12.75" customHeight="1" x14ac:dyDescent="0.2">
      <c r="A24" s="11">
        <v>2010</v>
      </c>
      <c r="B24" s="168">
        <v>84450461.599999994</v>
      </c>
      <c r="C24" s="168">
        <v>28039700</v>
      </c>
      <c r="D24" s="168">
        <v>112490161.59999999</v>
      </c>
      <c r="E24" s="168"/>
      <c r="F24" s="38">
        <v>42964</v>
      </c>
      <c r="G24" s="38">
        <v>4076</v>
      </c>
      <c r="H24" s="38">
        <v>47040</v>
      </c>
      <c r="I24" s="38"/>
      <c r="J24" s="38">
        <f t="shared" si="0"/>
        <v>1965.6098501070662</v>
      </c>
      <c r="K24" s="38">
        <f t="shared" si="1"/>
        <v>6879.2198233562312</v>
      </c>
      <c r="L24" s="38">
        <f t="shared" si="2"/>
        <v>2391.3724829931971</v>
      </c>
    </row>
    <row r="25" spans="1:22" ht="12.75" customHeight="1" x14ac:dyDescent="0.2">
      <c r="A25" s="11">
        <v>2011</v>
      </c>
      <c r="B25" s="168">
        <v>108396859.5</v>
      </c>
      <c r="C25" s="168">
        <v>46945765.899999999</v>
      </c>
      <c r="D25" s="168">
        <v>155342625.40000001</v>
      </c>
      <c r="E25" s="168"/>
      <c r="F25" s="38">
        <v>51901</v>
      </c>
      <c r="G25" s="38">
        <v>5935</v>
      </c>
      <c r="H25" s="38">
        <v>57836</v>
      </c>
      <c r="I25" s="38"/>
      <c r="J25" s="38">
        <f t="shared" si="0"/>
        <v>2088.5312325388722</v>
      </c>
      <c r="K25" s="38">
        <f t="shared" si="1"/>
        <v>7909.9858298230829</v>
      </c>
      <c r="L25" s="38">
        <f t="shared" si="2"/>
        <v>2685.9157860156306</v>
      </c>
    </row>
    <row r="26" spans="1:22" ht="12.75" customHeight="1" x14ac:dyDescent="0.2">
      <c r="A26" s="11">
        <v>2012</v>
      </c>
      <c r="B26" s="168">
        <v>78469402.200000003</v>
      </c>
      <c r="C26" s="168">
        <v>49115021.5</v>
      </c>
      <c r="D26" s="168">
        <v>127584423.7</v>
      </c>
      <c r="E26" s="168"/>
      <c r="F26" s="38">
        <v>39155</v>
      </c>
      <c r="G26" s="38">
        <v>5955</v>
      </c>
      <c r="H26" s="38">
        <v>45110</v>
      </c>
      <c r="I26" s="38"/>
      <c r="J26" s="38">
        <f t="shared" si="0"/>
        <v>2004.0710560592518</v>
      </c>
      <c r="K26" s="38">
        <f t="shared" si="1"/>
        <v>8247.6946263644004</v>
      </c>
      <c r="L26" s="38">
        <f t="shared" si="2"/>
        <v>2828.2958035912216</v>
      </c>
    </row>
    <row r="27" spans="1:22" ht="12.75" customHeight="1" x14ac:dyDescent="0.2">
      <c r="A27" s="11">
        <v>2013</v>
      </c>
      <c r="B27" s="168">
        <v>67453270.599999994</v>
      </c>
      <c r="C27" s="168">
        <v>41843079.799999997</v>
      </c>
      <c r="D27" s="168">
        <v>109296350.40000001</v>
      </c>
      <c r="E27" s="168"/>
      <c r="F27" s="38">
        <v>37030</v>
      </c>
      <c r="G27" s="38">
        <v>4951</v>
      </c>
      <c r="H27" s="38">
        <v>41981</v>
      </c>
      <c r="I27" s="38"/>
      <c r="J27" s="38">
        <f t="shared" si="0"/>
        <v>1821.584407237375</v>
      </c>
      <c r="K27" s="38">
        <f t="shared" si="1"/>
        <v>8451.4400727125831</v>
      </c>
      <c r="L27" s="38">
        <f t="shared" si="2"/>
        <v>2603.471818203473</v>
      </c>
    </row>
    <row r="28" spans="1:22" ht="12.75" customHeight="1" x14ac:dyDescent="0.2">
      <c r="A28" s="11">
        <v>2014</v>
      </c>
      <c r="B28" s="168">
        <v>27158058.600000001</v>
      </c>
      <c r="C28" s="168">
        <v>22528149.199999999</v>
      </c>
      <c r="D28" s="168">
        <v>49686207.799999997</v>
      </c>
      <c r="E28" s="168"/>
      <c r="F28" s="38">
        <v>31966</v>
      </c>
      <c r="G28" s="38">
        <v>5077</v>
      </c>
      <c r="H28" s="38">
        <v>37043</v>
      </c>
      <c r="I28" s="38"/>
      <c r="J28" s="38">
        <f t="shared" si="0"/>
        <v>849.59202277419763</v>
      </c>
      <c r="K28" s="38">
        <f t="shared" si="1"/>
        <v>4437.2954894622808</v>
      </c>
      <c r="L28" s="38">
        <f t="shared" si="2"/>
        <v>1341.3116594228329</v>
      </c>
    </row>
    <row r="29" spans="1:22" ht="12.75" customHeight="1" x14ac:dyDescent="0.2">
      <c r="A29" s="11">
        <v>2015</v>
      </c>
      <c r="B29" s="168">
        <v>288747.59999999998</v>
      </c>
      <c r="C29" s="168">
        <v>543796.69999999995</v>
      </c>
      <c r="D29" s="168">
        <v>832544.3</v>
      </c>
      <c r="E29" s="168"/>
      <c r="F29" s="38">
        <v>938</v>
      </c>
      <c r="G29" s="38">
        <v>679</v>
      </c>
      <c r="H29" s="38">
        <v>1617</v>
      </c>
      <c r="I29" s="38"/>
      <c r="J29" s="38">
        <f t="shared" si="0"/>
        <v>307.83326226012792</v>
      </c>
      <c r="K29" s="38">
        <f t="shared" si="1"/>
        <v>800.87879234167883</v>
      </c>
      <c r="L29" s="38">
        <f t="shared" si="2"/>
        <v>514.86969696969697</v>
      </c>
    </row>
    <row r="30" spans="1:22" ht="12.75" customHeight="1" x14ac:dyDescent="0.2">
      <c r="A30" s="154" t="s">
        <v>13</v>
      </c>
      <c r="B30" s="169">
        <f t="shared" ref="B30:H30" si="3">SUM(B10:B29)</f>
        <v>830330963.4000001</v>
      </c>
      <c r="C30" s="169">
        <f t="shared" si="3"/>
        <v>401650327.69999999</v>
      </c>
      <c r="D30" s="169">
        <f t="shared" si="3"/>
        <v>1231981291.0999999</v>
      </c>
      <c r="E30" s="169"/>
      <c r="F30" s="169">
        <f t="shared" si="3"/>
        <v>587802</v>
      </c>
      <c r="G30" s="169">
        <f t="shared" si="3"/>
        <v>97364</v>
      </c>
      <c r="H30" s="169">
        <f t="shared" si="3"/>
        <v>685166</v>
      </c>
      <c r="I30" s="169"/>
      <c r="J30" s="169">
        <f t="shared" si="0"/>
        <v>1412.6031612685906</v>
      </c>
      <c r="K30" s="169">
        <f t="shared" si="1"/>
        <v>4125.2447280308943</v>
      </c>
      <c r="L30" s="169">
        <f t="shared" si="2"/>
        <v>1798.0770953316421</v>
      </c>
    </row>
    <row r="31" spans="1:22" s="124" customFormat="1" ht="12.75" customHeight="1" x14ac:dyDescent="0.2">
      <c r="A31" s="20" t="s">
        <v>77</v>
      </c>
      <c r="B31" s="20"/>
      <c r="C31" s="20"/>
      <c r="D31" s="20"/>
      <c r="E31" s="20"/>
      <c r="F31" s="20"/>
      <c r="G31" s="20"/>
      <c r="H31" s="20"/>
      <c r="I31" s="20"/>
      <c r="J31" s="20"/>
      <c r="K31" s="21"/>
      <c r="L31" s="21"/>
      <c r="M31" s="72"/>
      <c r="N31" s="72"/>
      <c r="O31" s="72"/>
      <c r="P31" s="72"/>
      <c r="Q31" s="72"/>
      <c r="R31" s="72"/>
      <c r="S31" s="72"/>
      <c r="T31" s="72"/>
      <c r="U31" s="72"/>
      <c r="V31" s="72"/>
    </row>
    <row r="32" spans="1:22" ht="12.75" customHeight="1" x14ac:dyDescent="0.2">
      <c r="A32" s="112"/>
      <c r="K32" s="21"/>
      <c r="L32" s="21"/>
    </row>
    <row r="33" spans="4:12" ht="12.75" customHeight="1" x14ac:dyDescent="0.2">
      <c r="D33" s="170"/>
      <c r="E33" s="170"/>
      <c r="F33" s="19"/>
      <c r="G33" s="19"/>
      <c r="H33" s="19"/>
      <c r="I33" s="19"/>
      <c r="K33" s="21"/>
      <c r="L33" s="21"/>
    </row>
    <row r="34" spans="4:12" s="72" customFormat="1" ht="12.75" customHeight="1" x14ac:dyDescent="0.2"/>
    <row r="35" spans="4:12" s="72" customFormat="1" ht="12.75" customHeight="1" x14ac:dyDescent="0.2"/>
    <row r="36" spans="4:12" s="72" customFormat="1" ht="12.75" customHeight="1" x14ac:dyDescent="0.2"/>
    <row r="37" spans="4:12" s="72" customFormat="1" ht="12.75" customHeight="1" x14ac:dyDescent="0.2"/>
    <row r="38" spans="4:12" s="72" customFormat="1" ht="12.75" customHeight="1" x14ac:dyDescent="0.2"/>
    <row r="39" spans="4:12" s="72" customFormat="1" ht="12.75" customHeight="1" x14ac:dyDescent="0.2"/>
    <row r="40" spans="4:12" s="72" customFormat="1" ht="12.75" customHeight="1" x14ac:dyDescent="0.2"/>
    <row r="41" spans="4:12" s="72" customFormat="1" ht="12.75" customHeight="1" x14ac:dyDescent="0.2"/>
    <row r="42" spans="4:12" s="72" customFormat="1" ht="12.75" customHeight="1" x14ac:dyDescent="0.2"/>
    <row r="43" spans="4:12" s="72" customFormat="1" ht="12.75" customHeight="1" x14ac:dyDescent="0.2"/>
    <row r="44" spans="4:12" s="72" customFormat="1" ht="12.75" customHeight="1" x14ac:dyDescent="0.2"/>
    <row r="45" spans="4:12" s="72" customFormat="1" ht="12.75" customHeight="1" x14ac:dyDescent="0.2"/>
    <row r="46" spans="4:12" s="72" customFormat="1" ht="12.75" customHeight="1" x14ac:dyDescent="0.2"/>
    <row r="47" spans="4:12" s="72" customFormat="1" ht="12.75" customHeight="1" x14ac:dyDescent="0.2"/>
    <row r="48" spans="4:12" s="72" customFormat="1" ht="12.75" customHeight="1" x14ac:dyDescent="0.2"/>
    <row r="49" spans="1:22" s="72" customFormat="1" ht="12.75" customHeight="1" x14ac:dyDescent="0.2"/>
    <row r="50" spans="1:22" s="72" customFormat="1" ht="12.75" customHeight="1" x14ac:dyDescent="0.2"/>
    <row r="51" spans="1:22" s="72" customFormat="1" ht="12.75" customHeight="1" x14ac:dyDescent="0.2"/>
    <row r="52" spans="1:22" s="72" customFormat="1" ht="12.75" customHeight="1" x14ac:dyDescent="0.2"/>
    <row r="53" spans="1:22" s="72" customFormat="1" ht="12.75" customHeight="1" x14ac:dyDescent="0.2"/>
    <row r="54" spans="1:22" s="72" customFormat="1" ht="12.75" customHeight="1" x14ac:dyDescent="0.2"/>
    <row r="55" spans="1:22" s="72" customFormat="1" ht="12.75" customHeight="1" x14ac:dyDescent="0.2"/>
    <row r="56" spans="1:22" s="72" customFormat="1" ht="12.75" customHeight="1" x14ac:dyDescent="0.2"/>
    <row r="57" spans="1:22" s="72" customFormat="1" ht="12.75" customHeight="1" x14ac:dyDescent="0.2"/>
    <row r="58" spans="1:22" s="72" customFormat="1" ht="12.75" customHeight="1" x14ac:dyDescent="0.2"/>
    <row r="59" spans="1:22" s="72" customFormat="1" ht="12.75" customHeight="1" x14ac:dyDescent="0.2"/>
    <row r="60" spans="1:22" s="72" customFormat="1" ht="12.75" customHeight="1" x14ac:dyDescent="0.2"/>
    <row r="61" spans="1:22" s="72" customFormat="1" ht="12.75" customHeight="1" x14ac:dyDescent="0.2"/>
    <row r="62" spans="1:22" s="72" customFormat="1" ht="12.75" customHeight="1" x14ac:dyDescent="0.2"/>
    <row r="63" spans="1:22" s="72" customFormat="1" ht="12.75" customHeight="1" x14ac:dyDescent="0.2"/>
    <row r="64" spans="1:22" s="21" customFormat="1" ht="12.75" customHeight="1" x14ac:dyDescent="0.2">
      <c r="A64" s="9"/>
      <c r="M64" s="72"/>
      <c r="N64" s="72"/>
      <c r="O64" s="72"/>
      <c r="P64" s="72"/>
      <c r="Q64" s="72"/>
      <c r="R64" s="72"/>
      <c r="S64" s="72"/>
      <c r="T64" s="72"/>
      <c r="U64" s="72"/>
      <c r="V64" s="72"/>
    </row>
    <row r="65" spans="1:22" s="21" customFormat="1" ht="12.75" customHeight="1" x14ac:dyDescent="0.2">
      <c r="A65" s="9"/>
      <c r="M65" s="72"/>
      <c r="N65" s="72"/>
      <c r="O65" s="72"/>
      <c r="P65" s="72"/>
      <c r="Q65" s="72"/>
      <c r="R65" s="72"/>
      <c r="S65" s="72"/>
      <c r="T65" s="72"/>
      <c r="U65" s="72"/>
      <c r="V65" s="72"/>
    </row>
    <row r="66" spans="1:22" s="21" customFormat="1" ht="12.75" customHeight="1" x14ac:dyDescent="0.2">
      <c r="A66" s="9"/>
      <c r="M66" s="72"/>
      <c r="N66" s="72"/>
      <c r="O66" s="72"/>
      <c r="P66" s="72"/>
      <c r="Q66" s="72"/>
      <c r="R66" s="72"/>
      <c r="S66" s="72"/>
      <c r="T66" s="72"/>
      <c r="U66" s="72"/>
      <c r="V66" s="72"/>
    </row>
    <row r="67" spans="1:22" s="21" customFormat="1" ht="12.75" customHeight="1" x14ac:dyDescent="0.2">
      <c r="A67" s="9"/>
      <c r="M67" s="72"/>
      <c r="N67" s="72"/>
      <c r="O67" s="72"/>
      <c r="P67" s="72"/>
      <c r="Q67" s="72"/>
      <c r="R67" s="72"/>
      <c r="S67" s="72"/>
      <c r="T67" s="72"/>
      <c r="U67" s="72"/>
      <c r="V67" s="72"/>
    </row>
    <row r="68" spans="1:22" s="21" customFormat="1" ht="12.75" customHeight="1" x14ac:dyDescent="0.2">
      <c r="A68" s="9"/>
      <c r="M68" s="72"/>
      <c r="N68" s="72"/>
      <c r="O68" s="72"/>
      <c r="P68" s="72"/>
      <c r="Q68" s="72"/>
      <c r="R68" s="72"/>
      <c r="S68" s="72"/>
      <c r="T68" s="72"/>
      <c r="U68" s="72"/>
      <c r="V68" s="72"/>
    </row>
    <row r="69" spans="1:22" s="21" customFormat="1" ht="12.75" customHeight="1" x14ac:dyDescent="0.2">
      <c r="A69" s="9"/>
      <c r="M69" s="72"/>
      <c r="N69" s="72"/>
      <c r="O69" s="72"/>
      <c r="P69" s="72"/>
      <c r="Q69" s="72"/>
      <c r="R69" s="72"/>
      <c r="S69" s="72"/>
      <c r="T69" s="72"/>
      <c r="U69" s="72"/>
      <c r="V69" s="72"/>
    </row>
    <row r="70" spans="1:22" s="21" customFormat="1" ht="12.75" customHeight="1" x14ac:dyDescent="0.2">
      <c r="A70" s="9"/>
      <c r="M70" s="72"/>
      <c r="N70" s="72"/>
      <c r="O70" s="72"/>
      <c r="P70" s="72"/>
      <c r="Q70" s="72"/>
      <c r="R70" s="72"/>
      <c r="S70" s="72"/>
      <c r="T70" s="72"/>
      <c r="U70" s="72"/>
      <c r="V70" s="72"/>
    </row>
    <row r="71" spans="1:22" s="21" customFormat="1" ht="12.75" customHeight="1" x14ac:dyDescent="0.2">
      <c r="A71" s="9"/>
      <c r="M71" s="72"/>
      <c r="N71" s="72"/>
      <c r="O71" s="72"/>
      <c r="P71" s="72"/>
      <c r="Q71" s="72"/>
      <c r="R71" s="72"/>
      <c r="S71" s="72"/>
      <c r="T71" s="72"/>
      <c r="U71" s="72"/>
      <c r="V71" s="72"/>
    </row>
    <row r="72" spans="1:22" s="21" customFormat="1" ht="12.75" customHeight="1" x14ac:dyDescent="0.2">
      <c r="A72" s="9"/>
      <c r="M72" s="72"/>
      <c r="N72" s="72"/>
      <c r="O72" s="72"/>
      <c r="P72" s="72"/>
      <c r="Q72" s="72"/>
      <c r="R72" s="72"/>
      <c r="S72" s="72"/>
      <c r="T72" s="72"/>
      <c r="U72" s="72"/>
      <c r="V72" s="72"/>
    </row>
    <row r="73" spans="1:22" s="21" customFormat="1" ht="12.75" customHeight="1" x14ac:dyDescent="0.2">
      <c r="A73" s="9"/>
      <c r="M73" s="72"/>
      <c r="N73" s="72"/>
      <c r="O73" s="72"/>
      <c r="P73" s="72"/>
      <c r="Q73" s="72"/>
      <c r="R73" s="72"/>
      <c r="S73" s="72"/>
      <c r="T73" s="72"/>
      <c r="U73" s="72"/>
      <c r="V73" s="72"/>
    </row>
    <row r="74" spans="1:22" s="21" customFormat="1" ht="12.75" customHeight="1" x14ac:dyDescent="0.2">
      <c r="A74" s="9"/>
      <c r="M74" s="72"/>
      <c r="N74" s="72"/>
      <c r="O74" s="72"/>
      <c r="P74" s="72"/>
      <c r="Q74" s="72"/>
      <c r="R74" s="72"/>
      <c r="S74" s="72"/>
      <c r="T74" s="72"/>
      <c r="U74" s="72"/>
      <c r="V74" s="72"/>
    </row>
    <row r="75" spans="1:22" s="21" customFormat="1" ht="12.75" customHeight="1" x14ac:dyDescent="0.2">
      <c r="A75" s="9"/>
      <c r="M75" s="72"/>
      <c r="N75" s="72"/>
      <c r="O75" s="72"/>
      <c r="P75" s="72"/>
      <c r="Q75" s="72"/>
      <c r="R75" s="72"/>
      <c r="S75" s="72"/>
      <c r="T75" s="72"/>
      <c r="U75" s="72"/>
      <c r="V75" s="72"/>
    </row>
    <row r="76" spans="1:22" s="21" customFormat="1" ht="12.75" customHeight="1" x14ac:dyDescent="0.2">
      <c r="A76" s="9"/>
      <c r="M76" s="72"/>
      <c r="N76" s="72"/>
      <c r="O76" s="72"/>
      <c r="P76" s="72"/>
      <c r="Q76" s="72"/>
      <c r="R76" s="72"/>
      <c r="S76" s="72"/>
      <c r="T76" s="72"/>
      <c r="U76" s="72"/>
      <c r="V76" s="72"/>
    </row>
    <row r="77" spans="1:22" s="21" customFormat="1" ht="12.75" customHeight="1" x14ac:dyDescent="0.2">
      <c r="A77" s="9"/>
      <c r="M77" s="72"/>
      <c r="N77" s="72"/>
      <c r="O77" s="72"/>
      <c r="P77" s="72"/>
      <c r="Q77" s="72"/>
      <c r="R77" s="72"/>
      <c r="S77" s="72"/>
      <c r="T77" s="72"/>
      <c r="U77" s="72"/>
      <c r="V77" s="72"/>
    </row>
    <row r="78" spans="1:22" s="21" customFormat="1" ht="12.75" customHeight="1" x14ac:dyDescent="0.2">
      <c r="A78" s="9"/>
      <c r="M78" s="72"/>
      <c r="N78" s="72"/>
      <c r="O78" s="72"/>
      <c r="P78" s="72"/>
      <c r="Q78" s="72"/>
      <c r="R78" s="72"/>
      <c r="S78" s="72"/>
      <c r="T78" s="72"/>
      <c r="U78" s="72"/>
      <c r="V78" s="72"/>
    </row>
    <row r="79" spans="1:22" s="21" customFormat="1" ht="12.75" customHeight="1" x14ac:dyDescent="0.2">
      <c r="A79" s="9"/>
      <c r="M79" s="72"/>
      <c r="N79" s="72"/>
      <c r="O79" s="72"/>
      <c r="P79" s="72"/>
      <c r="Q79" s="72"/>
      <c r="R79" s="72"/>
      <c r="S79" s="72"/>
      <c r="T79" s="72"/>
      <c r="U79" s="72"/>
      <c r="V79" s="72"/>
    </row>
    <row r="80" spans="1:22" s="21" customFormat="1" ht="12.75" customHeight="1" x14ac:dyDescent="0.2">
      <c r="A80" s="9"/>
      <c r="M80" s="72"/>
      <c r="N80" s="72"/>
      <c r="O80" s="72"/>
      <c r="P80" s="72"/>
      <c r="Q80" s="72"/>
      <c r="R80" s="72"/>
      <c r="S80" s="72"/>
      <c r="T80" s="72"/>
      <c r="U80" s="72"/>
      <c r="V80" s="72"/>
    </row>
    <row r="81" spans="1:22" s="21" customFormat="1" ht="12.75" customHeight="1" x14ac:dyDescent="0.2">
      <c r="A81" s="18"/>
      <c r="B81" s="20"/>
      <c r="C81" s="20"/>
      <c r="D81" s="20"/>
      <c r="E81" s="20"/>
      <c r="F81" s="20"/>
      <c r="G81" s="20"/>
      <c r="H81" s="20"/>
      <c r="I81" s="20"/>
      <c r="J81" s="20"/>
      <c r="M81" s="72"/>
      <c r="N81" s="72"/>
      <c r="O81" s="72"/>
      <c r="P81" s="72"/>
      <c r="Q81" s="72"/>
      <c r="R81" s="72"/>
      <c r="S81" s="72"/>
      <c r="T81" s="72"/>
      <c r="U81" s="72"/>
      <c r="V81" s="72"/>
    </row>
    <row r="82" spans="1:22" ht="12.75" customHeight="1" x14ac:dyDescent="0.2">
      <c r="K82" s="21"/>
      <c r="L82" s="21"/>
    </row>
    <row r="83" spans="1:22" ht="12.75" customHeight="1" x14ac:dyDescent="0.2">
      <c r="K83" s="21"/>
      <c r="L83" s="21"/>
    </row>
    <row r="84" spans="1:22" ht="12.75" customHeight="1" x14ac:dyDescent="0.2">
      <c r="K84" s="21"/>
      <c r="L84" s="21"/>
    </row>
    <row r="85" spans="1:22" ht="12.75" customHeight="1" x14ac:dyDescent="0.2">
      <c r="K85" s="21"/>
      <c r="L85" s="21"/>
    </row>
    <row r="86" spans="1:22" ht="12.75" customHeight="1" x14ac:dyDescent="0.2">
      <c r="K86" s="21"/>
      <c r="L86" s="21"/>
    </row>
    <row r="87" spans="1:22" ht="12.75" customHeight="1" x14ac:dyDescent="0.2">
      <c r="K87" s="21"/>
      <c r="L87" s="21"/>
    </row>
    <row r="88" spans="1:22" ht="12.75" customHeight="1" x14ac:dyDescent="0.2">
      <c r="K88" s="21"/>
      <c r="L88" s="21"/>
    </row>
    <row r="89" spans="1:22" ht="12.75" customHeight="1" x14ac:dyDescent="0.2">
      <c r="K89" s="21"/>
      <c r="L89" s="21"/>
    </row>
    <row r="90" spans="1:22" ht="12.75" customHeight="1" x14ac:dyDescent="0.2">
      <c r="K90" s="21"/>
      <c r="L90" s="21"/>
    </row>
    <row r="91" spans="1:22" ht="12.75" customHeight="1" x14ac:dyDescent="0.2">
      <c r="K91" s="21"/>
      <c r="L91" s="21"/>
    </row>
    <row r="92" spans="1:22" ht="12.75" customHeight="1" x14ac:dyDescent="0.2">
      <c r="K92" s="21"/>
      <c r="L92" s="21"/>
    </row>
    <row r="93" spans="1:22" ht="12.75" customHeight="1" x14ac:dyDescent="0.2">
      <c r="K93" s="21"/>
      <c r="L93" s="21"/>
    </row>
    <row r="94" spans="1:22" ht="12.75" customHeight="1" x14ac:dyDescent="0.2">
      <c r="K94" s="21"/>
      <c r="L94" s="21"/>
    </row>
    <row r="95" spans="1:22" ht="12.75" customHeight="1" x14ac:dyDescent="0.2">
      <c r="K95" s="21"/>
      <c r="L95" s="21"/>
    </row>
    <row r="96" spans="1:22" ht="12.75" customHeight="1" x14ac:dyDescent="0.2">
      <c r="K96" s="21"/>
      <c r="L96" s="21"/>
    </row>
    <row r="97" spans="11:12" ht="12.75" customHeight="1" x14ac:dyDescent="0.2">
      <c r="K97" s="21"/>
      <c r="L97" s="21"/>
    </row>
    <row r="98" spans="11:12" ht="12.75" customHeight="1" x14ac:dyDescent="0.2">
      <c r="K98" s="21"/>
      <c r="L98" s="21"/>
    </row>
    <row r="99" spans="11:12" ht="12.75" customHeight="1" x14ac:dyDescent="0.2">
      <c r="K99" s="21"/>
      <c r="L99" s="21"/>
    </row>
    <row r="100" spans="11:12" ht="12.75" customHeight="1" x14ac:dyDescent="0.2">
      <c r="K100" s="21"/>
      <c r="L100" s="21"/>
    </row>
    <row r="101" spans="11:12" ht="12.75" customHeight="1" x14ac:dyDescent="0.2">
      <c r="K101" s="21"/>
      <c r="L101" s="21"/>
    </row>
    <row r="102" spans="11:12" ht="12.75" customHeight="1" x14ac:dyDescent="0.2">
      <c r="K102" s="21"/>
      <c r="L102" s="21"/>
    </row>
    <row r="103" spans="11:12" ht="12.75" customHeight="1" x14ac:dyDescent="0.2">
      <c r="K103" s="21"/>
      <c r="L103" s="21"/>
    </row>
    <row r="104" spans="11:12" ht="12.75" customHeight="1" x14ac:dyDescent="0.2">
      <c r="K104" s="21"/>
      <c r="L104" s="21"/>
    </row>
    <row r="105" spans="11:12" ht="12.75" customHeight="1" x14ac:dyDescent="0.2">
      <c r="K105" s="21"/>
      <c r="L105" s="21"/>
    </row>
    <row r="106" spans="11:12" ht="12.75" customHeight="1" x14ac:dyDescent="0.2">
      <c r="K106" s="21"/>
      <c r="L106" s="21"/>
    </row>
    <row r="107" spans="11:12" ht="12.75" customHeight="1" x14ac:dyDescent="0.2">
      <c r="K107" s="21"/>
      <c r="L107" s="21"/>
    </row>
    <row r="108" spans="11:12" ht="12.75" customHeight="1" x14ac:dyDescent="0.2">
      <c r="K108" s="21"/>
      <c r="L108" s="21"/>
    </row>
    <row r="109" spans="11:12" ht="12.75" customHeight="1" x14ac:dyDescent="0.2">
      <c r="K109" s="21"/>
      <c r="L109" s="21"/>
    </row>
    <row r="110" spans="11:12" ht="12.75" customHeight="1" x14ac:dyDescent="0.2">
      <c r="K110" s="21"/>
      <c r="L110" s="21"/>
    </row>
    <row r="111" spans="11:12" ht="12.75" customHeight="1" x14ac:dyDescent="0.2">
      <c r="K111" s="21"/>
      <c r="L111" s="21"/>
    </row>
    <row r="112" spans="11:12" ht="12.75" customHeight="1" x14ac:dyDescent="0.2">
      <c r="K112" s="21"/>
      <c r="L112" s="21"/>
    </row>
    <row r="113" spans="11:12" ht="12.75" customHeight="1" x14ac:dyDescent="0.2">
      <c r="K113" s="21"/>
      <c r="L113" s="21"/>
    </row>
    <row r="114" spans="11:12" ht="12.75" customHeight="1" x14ac:dyDescent="0.2">
      <c r="K114" s="21"/>
      <c r="L114" s="21"/>
    </row>
    <row r="115" spans="11:12" ht="12.75" customHeight="1" x14ac:dyDescent="0.2">
      <c r="K115" s="21"/>
      <c r="L115" s="21"/>
    </row>
    <row r="116" spans="11:12" ht="12.75" customHeight="1" x14ac:dyDescent="0.2">
      <c r="K116" s="21"/>
      <c r="L116" s="21"/>
    </row>
    <row r="117" spans="11:12" ht="12.75" customHeight="1" x14ac:dyDescent="0.2">
      <c r="K117" s="21"/>
      <c r="L117" s="21"/>
    </row>
    <row r="118" spans="11:12" ht="12.75" customHeight="1" x14ac:dyDescent="0.2">
      <c r="K118" s="21"/>
      <c r="L118" s="21"/>
    </row>
    <row r="119" spans="11:12" ht="12.75" customHeight="1" x14ac:dyDescent="0.2">
      <c r="K119" s="21"/>
      <c r="L119" s="21"/>
    </row>
    <row r="120" spans="11:12" ht="12.75" customHeight="1" x14ac:dyDescent="0.2">
      <c r="K120" s="21"/>
      <c r="L120" s="21"/>
    </row>
    <row r="121" spans="11:12" ht="12.75" customHeight="1" x14ac:dyDescent="0.2">
      <c r="K121" s="21"/>
      <c r="L121" s="21"/>
    </row>
    <row r="122" spans="11:12" ht="12.75" customHeight="1" x14ac:dyDescent="0.2">
      <c r="K122" s="21"/>
      <c r="L122" s="21"/>
    </row>
    <row r="123" spans="11:12" ht="12.75" customHeight="1" x14ac:dyDescent="0.2">
      <c r="K123" s="21"/>
      <c r="L123" s="21"/>
    </row>
    <row r="124" spans="11:12" ht="12.75" customHeight="1" x14ac:dyDescent="0.2">
      <c r="K124" s="21"/>
      <c r="L124" s="21"/>
    </row>
    <row r="125" spans="11:12" ht="12.75" customHeight="1" x14ac:dyDescent="0.2">
      <c r="K125" s="21"/>
      <c r="L125" s="21"/>
    </row>
    <row r="126" spans="11:12" ht="12.75" customHeight="1" x14ac:dyDescent="0.2">
      <c r="K126" s="21"/>
      <c r="L126" s="21"/>
    </row>
    <row r="127" spans="11:12" ht="12.75" customHeight="1" x14ac:dyDescent="0.2">
      <c r="K127" s="21"/>
      <c r="L127" s="21"/>
    </row>
    <row r="128" spans="11:12" ht="12.75" customHeight="1" x14ac:dyDescent="0.2">
      <c r="K128" s="21"/>
      <c r="L128" s="21"/>
    </row>
    <row r="129" spans="11:12" ht="12.75" customHeight="1" x14ac:dyDescent="0.2">
      <c r="K129" s="21"/>
      <c r="L129" s="21"/>
    </row>
    <row r="130" spans="11:12" ht="12.75" customHeight="1" x14ac:dyDescent="0.2">
      <c r="K130" s="21"/>
      <c r="L130" s="21"/>
    </row>
    <row r="131" spans="11:12" ht="12.75" customHeight="1" x14ac:dyDescent="0.2">
      <c r="K131" s="21"/>
      <c r="L131" s="21"/>
    </row>
    <row r="132" spans="11:12" ht="12.75" customHeight="1" x14ac:dyDescent="0.2">
      <c r="K132" s="21"/>
      <c r="L132" s="21"/>
    </row>
    <row r="133" spans="11:12" ht="12.75" customHeight="1" x14ac:dyDescent="0.2">
      <c r="K133" s="21"/>
      <c r="L133" s="21"/>
    </row>
    <row r="134" spans="11:12" ht="12.75" customHeight="1" x14ac:dyDescent="0.2">
      <c r="K134" s="21"/>
      <c r="L134" s="21"/>
    </row>
    <row r="135" spans="11:12" ht="12.75" customHeight="1" x14ac:dyDescent="0.2">
      <c r="K135" s="21"/>
      <c r="L135" s="21"/>
    </row>
    <row r="136" spans="11:12" ht="12.75" customHeight="1" x14ac:dyDescent="0.2">
      <c r="K136" s="21"/>
      <c r="L136" s="21"/>
    </row>
    <row r="137" spans="11:12" ht="12.75" customHeight="1" x14ac:dyDescent="0.2">
      <c r="K137" s="21"/>
      <c r="L137" s="21"/>
    </row>
    <row r="138" spans="11:12" ht="12.75" customHeight="1" x14ac:dyDescent="0.2">
      <c r="K138" s="21"/>
      <c r="L138" s="21"/>
    </row>
    <row r="139" spans="11:12" ht="12.75" customHeight="1" x14ac:dyDescent="0.2">
      <c r="K139" s="21"/>
      <c r="L139" s="21"/>
    </row>
    <row r="140" spans="11:12" ht="12.75" customHeight="1" x14ac:dyDescent="0.2">
      <c r="K140" s="21"/>
      <c r="L140" s="21"/>
    </row>
    <row r="141" spans="11:12" ht="12.75" customHeight="1" x14ac:dyDescent="0.2">
      <c r="K141" s="21"/>
      <c r="L141" s="21"/>
    </row>
    <row r="142" spans="11:12" ht="12.75" customHeight="1" x14ac:dyDescent="0.2">
      <c r="K142" s="21"/>
      <c r="L142" s="21"/>
    </row>
    <row r="143" spans="11:12" ht="12.75" customHeight="1" x14ac:dyDescent="0.2">
      <c r="K143" s="21"/>
      <c r="L143" s="21"/>
    </row>
    <row r="144" spans="11:12" ht="12.75" customHeight="1" x14ac:dyDescent="0.2">
      <c r="K144" s="21"/>
      <c r="L144" s="21"/>
    </row>
    <row r="145" spans="11:12" ht="12.75" customHeight="1" x14ac:dyDescent="0.2">
      <c r="K145" s="21"/>
      <c r="L145" s="21"/>
    </row>
    <row r="146" spans="11:12" ht="12.75" customHeight="1" x14ac:dyDescent="0.2">
      <c r="K146" s="21"/>
      <c r="L146" s="21"/>
    </row>
    <row r="147" spans="11:12" ht="12.75" customHeight="1" x14ac:dyDescent="0.2">
      <c r="K147" s="21"/>
      <c r="L147" s="21"/>
    </row>
    <row r="148" spans="11:12" ht="12.75" customHeight="1" x14ac:dyDescent="0.2">
      <c r="K148" s="21"/>
      <c r="L148" s="21"/>
    </row>
    <row r="149" spans="11:12" ht="12.75" customHeight="1" x14ac:dyDescent="0.2">
      <c r="K149" s="21"/>
      <c r="L149" s="21"/>
    </row>
    <row r="150" spans="11:12" ht="12.75" customHeight="1" x14ac:dyDescent="0.2">
      <c r="K150" s="21"/>
      <c r="L150" s="21"/>
    </row>
    <row r="151" spans="11:12" ht="12.75" customHeight="1" x14ac:dyDescent="0.2">
      <c r="K151" s="21"/>
      <c r="L151" s="21"/>
    </row>
    <row r="152" spans="11:12" ht="12.75" customHeight="1" x14ac:dyDescent="0.2">
      <c r="K152" s="21"/>
      <c r="L152" s="21"/>
    </row>
    <row r="153" spans="11:12" ht="12.75" customHeight="1" x14ac:dyDescent="0.2">
      <c r="K153" s="21"/>
      <c r="L153" s="21"/>
    </row>
    <row r="154" spans="11:12" ht="12.75" customHeight="1" x14ac:dyDescent="0.2">
      <c r="K154" s="21"/>
      <c r="L154" s="21"/>
    </row>
    <row r="155" spans="11:12" ht="12.75" customHeight="1" x14ac:dyDescent="0.2">
      <c r="K155" s="21"/>
      <c r="L155" s="21"/>
    </row>
    <row r="156" spans="11:12" ht="12.75" customHeight="1" x14ac:dyDescent="0.2">
      <c r="K156" s="21"/>
      <c r="L156" s="21"/>
    </row>
    <row r="157" spans="11:12" ht="12.75" customHeight="1" x14ac:dyDescent="0.2">
      <c r="K157" s="21"/>
      <c r="L157" s="21"/>
    </row>
    <row r="158" spans="11:12" ht="12.75" customHeight="1" x14ac:dyDescent="0.2">
      <c r="K158" s="21"/>
      <c r="L158" s="21"/>
    </row>
    <row r="159" spans="11:12" ht="12.75" customHeight="1" x14ac:dyDescent="0.2">
      <c r="K159" s="21"/>
      <c r="L159" s="21"/>
    </row>
    <row r="160" spans="11:12" ht="12.75" customHeight="1" x14ac:dyDescent="0.2">
      <c r="K160" s="21"/>
      <c r="L160" s="21"/>
    </row>
    <row r="161" spans="11:12" ht="12.75" customHeight="1" x14ac:dyDescent="0.2">
      <c r="K161" s="21"/>
      <c r="L161" s="21"/>
    </row>
    <row r="162" spans="11:12" ht="12.75" customHeight="1" x14ac:dyDescent="0.2">
      <c r="K162" s="21"/>
      <c r="L162" s="21"/>
    </row>
    <row r="163" spans="11:12" ht="12.75" customHeight="1" x14ac:dyDescent="0.2">
      <c r="K163" s="21"/>
      <c r="L163" s="21"/>
    </row>
    <row r="164" spans="11:12" ht="12.75" customHeight="1" x14ac:dyDescent="0.2">
      <c r="K164" s="21"/>
      <c r="L164" s="21"/>
    </row>
    <row r="165" spans="11:12" ht="12.75" customHeight="1" x14ac:dyDescent="0.2">
      <c r="K165" s="21"/>
      <c r="L165" s="21"/>
    </row>
    <row r="166" spans="11:12" ht="12.75" customHeight="1" x14ac:dyDescent="0.2">
      <c r="K166" s="21"/>
      <c r="L166" s="21"/>
    </row>
    <row r="167" spans="11:12" ht="12.75" customHeight="1" x14ac:dyDescent="0.2">
      <c r="K167" s="21"/>
      <c r="L167" s="21"/>
    </row>
    <row r="168" spans="11:12" ht="12.75" customHeight="1" x14ac:dyDescent="0.2">
      <c r="K168" s="21"/>
      <c r="L168" s="21"/>
    </row>
    <row r="169" spans="11:12" ht="12.75" customHeight="1" x14ac:dyDescent="0.2">
      <c r="K169" s="21"/>
      <c r="L169" s="21"/>
    </row>
    <row r="170" spans="11:12" ht="12.75" customHeight="1" x14ac:dyDescent="0.2">
      <c r="K170" s="21"/>
    </row>
  </sheetData>
  <mergeCells count="3">
    <mergeCell ref="J7:L7"/>
    <mergeCell ref="F7:H7"/>
    <mergeCell ref="B7:D7"/>
  </mergeCells>
  <phoneticPr fontId="3" type="noConversion"/>
  <pageMargins left="0.70866141732283472" right="0.15748031496062992" top="0.98425196850393704" bottom="0.55118110236220474" header="0.51181102362204722" footer="0.51181102362204722"/>
  <pageSetup paperSize="9" scale="83" orientation="portrait" r:id="rId1"/>
  <headerFooter alignWithMargins="0">
    <oddHeader>&amp;R&amp;"Arial,Fet"LASTBILAR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16385" r:id="rId4">
          <objectPr defaultSize="0" autoLine="0" autoPict="0" r:id="rId5">
            <anchor moveWithCells="1">
              <from>
                <xdr:col>0</xdr:col>
                <xdr:colOff>38100</xdr:colOff>
                <xdr:row>31</xdr:row>
                <xdr:rowOff>114300</xdr:rowOff>
              </from>
              <to>
                <xdr:col>1</xdr:col>
                <xdr:colOff>419100</xdr:colOff>
                <xdr:row>33</xdr:row>
                <xdr:rowOff>28575</xdr:rowOff>
              </to>
            </anchor>
          </objectPr>
        </oleObject>
      </mc:Choice>
      <mc:Fallback>
        <oleObject progId="Paint.Picture" shapeId="1638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9">
    <tabColor rgb="FF00B050"/>
    <pageSetUpPr fitToPage="1"/>
  </sheetPr>
  <dimension ref="A1:R62"/>
  <sheetViews>
    <sheetView showGridLines="0" zoomScaleNormal="100" workbookViewId="0"/>
  </sheetViews>
  <sheetFormatPr defaultRowHeight="12.75" customHeight="1" x14ac:dyDescent="0.2"/>
  <cols>
    <col min="1" max="1" width="14.5703125" style="24" customWidth="1"/>
    <col min="2" max="2" width="18.28515625" style="24" customWidth="1"/>
    <col min="3" max="3" width="17.7109375" style="24" customWidth="1"/>
    <col min="4" max="4" width="21.85546875" style="24" customWidth="1"/>
    <col min="5" max="5" width="20.5703125" style="24" customWidth="1"/>
    <col min="6" max="6" width="9.28515625" style="24" bestFit="1" customWidth="1"/>
    <col min="7" max="7" width="10" style="24" bestFit="1" customWidth="1"/>
    <col min="8" max="8" width="9.28515625" style="24" bestFit="1" customWidth="1"/>
    <col min="9" max="16384" width="9.140625" style="24"/>
  </cols>
  <sheetData>
    <row r="1" spans="1:18" ht="12.75" customHeight="1" x14ac:dyDescent="0.2">
      <c r="E1" s="46"/>
    </row>
    <row r="2" spans="1:18" ht="12.75" customHeight="1" x14ac:dyDescent="0.2">
      <c r="A2" s="119" t="s">
        <v>82</v>
      </c>
    </row>
    <row r="3" spans="1:18" ht="12.75" customHeight="1" x14ac:dyDescent="0.2">
      <c r="A3" s="98" t="s">
        <v>224</v>
      </c>
    </row>
    <row r="4" spans="1:18" ht="12.75" customHeight="1" x14ac:dyDescent="0.2">
      <c r="A4" s="34" t="s">
        <v>225</v>
      </c>
    </row>
    <row r="5" spans="1:18" ht="12.75" customHeight="1" x14ac:dyDescent="0.2">
      <c r="A5" s="65"/>
      <c r="B5" s="65"/>
      <c r="C5" s="65"/>
      <c r="D5" s="65"/>
      <c r="L5" s="20"/>
      <c r="M5" s="20"/>
      <c r="N5" s="20"/>
      <c r="O5" s="20"/>
      <c r="P5" s="20"/>
      <c r="Q5" s="20"/>
      <c r="R5" s="20"/>
    </row>
    <row r="6" spans="1:18" s="20" customFormat="1" ht="12.75" customHeight="1" x14ac:dyDescent="0.2">
      <c r="A6" s="26" t="s">
        <v>59</v>
      </c>
      <c r="B6" s="148" t="s">
        <v>79</v>
      </c>
      <c r="C6" s="148" t="s">
        <v>80</v>
      </c>
      <c r="D6" s="148" t="s">
        <v>19</v>
      </c>
      <c r="L6" s="24"/>
      <c r="M6" s="24"/>
      <c r="N6" s="24"/>
      <c r="O6" s="24"/>
      <c r="P6" s="24"/>
      <c r="Q6" s="24"/>
      <c r="R6" s="24"/>
    </row>
    <row r="7" spans="1:18" ht="12.75" customHeight="1" x14ac:dyDescent="0.2">
      <c r="A7" s="107" t="s">
        <v>81</v>
      </c>
      <c r="B7" s="225">
        <v>17890593.399999999</v>
      </c>
      <c r="C7" s="60">
        <v>22457</v>
      </c>
      <c r="D7" s="38">
        <f>B7/C7</f>
        <v>796.6599902035</v>
      </c>
      <c r="E7" s="245"/>
      <c r="F7" s="245"/>
      <c r="G7" s="246"/>
    </row>
    <row r="8" spans="1:18" ht="12.75" customHeight="1" x14ac:dyDescent="0.2">
      <c r="A8" s="51" t="s">
        <v>60</v>
      </c>
      <c r="B8" s="168">
        <v>111413749.90000001</v>
      </c>
      <c r="C8" s="38">
        <v>92438</v>
      </c>
      <c r="D8" s="38">
        <f t="shared" ref="D8:D24" si="0">B8/C8</f>
        <v>1205.2808358034574</v>
      </c>
      <c r="E8" s="245"/>
      <c r="F8" s="245"/>
      <c r="G8" s="246"/>
    </row>
    <row r="9" spans="1:18" ht="12.75" customHeight="1" x14ac:dyDescent="0.2">
      <c r="A9" s="51" t="s">
        <v>61</v>
      </c>
      <c r="B9" s="168">
        <v>214593629.30000001</v>
      </c>
      <c r="C9" s="38">
        <v>145311</v>
      </c>
      <c r="D9" s="38">
        <f t="shared" si="0"/>
        <v>1476.7886071942248</v>
      </c>
      <c r="E9" s="245"/>
      <c r="F9" s="245"/>
      <c r="G9" s="246"/>
    </row>
    <row r="10" spans="1:18" ht="12.75" customHeight="1" x14ac:dyDescent="0.2">
      <c r="A10" s="51" t="s">
        <v>62</v>
      </c>
      <c r="B10" s="168">
        <v>297913708.19999999</v>
      </c>
      <c r="C10" s="38">
        <v>192568</v>
      </c>
      <c r="D10" s="38">
        <f t="shared" si="0"/>
        <v>1547.0571860329858</v>
      </c>
      <c r="E10" s="245"/>
      <c r="F10" s="245"/>
      <c r="G10" s="246"/>
    </row>
    <row r="11" spans="1:18" ht="12.75" customHeight="1" x14ac:dyDescent="0.2">
      <c r="A11" s="51" t="s">
        <v>63</v>
      </c>
      <c r="B11" s="168">
        <v>188519282.59999999</v>
      </c>
      <c r="C11" s="38">
        <v>135028</v>
      </c>
      <c r="D11" s="38">
        <f t="shared" si="0"/>
        <v>1396.1495586100659</v>
      </c>
      <c r="E11" s="245"/>
      <c r="F11" s="245"/>
      <c r="G11" s="246"/>
    </row>
    <row r="12" spans="1:18" ht="12.75" customHeight="1" x14ac:dyDescent="0.2">
      <c r="A12" s="51" t="s">
        <v>64</v>
      </c>
      <c r="B12" s="168">
        <v>7582051.5999999996</v>
      </c>
      <c r="C12" s="38">
        <v>7416</v>
      </c>
      <c r="D12" s="38">
        <f t="shared" si="0"/>
        <v>1022.3909924487593</v>
      </c>
      <c r="E12" s="245"/>
      <c r="F12" s="245"/>
      <c r="G12" s="246"/>
    </row>
    <row r="13" spans="1:18" ht="12.75" customHeight="1" x14ac:dyDescent="0.2">
      <c r="A13" s="51" t="s">
        <v>65</v>
      </c>
      <c r="B13" s="168">
        <v>6122230.4000000004</v>
      </c>
      <c r="C13" s="38">
        <v>5394</v>
      </c>
      <c r="D13" s="38">
        <f t="shared" si="0"/>
        <v>1135.0074898034854</v>
      </c>
      <c r="E13" s="245"/>
      <c r="F13" s="245"/>
      <c r="G13" s="246"/>
    </row>
    <row r="14" spans="1:18" ht="12.75" customHeight="1" x14ac:dyDescent="0.2">
      <c r="A14" s="51" t="s">
        <v>66</v>
      </c>
      <c r="B14" s="168">
        <v>11446715.300000001</v>
      </c>
      <c r="C14" s="38">
        <v>6755</v>
      </c>
      <c r="D14" s="38">
        <f t="shared" si="0"/>
        <v>1694.5544485566247</v>
      </c>
      <c r="E14" s="245"/>
      <c r="F14" s="245"/>
      <c r="G14" s="246"/>
    </row>
    <row r="15" spans="1:18" ht="12.75" customHeight="1" x14ac:dyDescent="0.2">
      <c r="A15" s="51" t="s">
        <v>67</v>
      </c>
      <c r="B15" s="168">
        <v>9970943.9000000004</v>
      </c>
      <c r="C15" s="38">
        <v>6528</v>
      </c>
      <c r="D15" s="38">
        <f t="shared" si="0"/>
        <v>1527.411749387255</v>
      </c>
      <c r="E15" s="245"/>
      <c r="F15" s="245"/>
      <c r="G15" s="246"/>
    </row>
    <row r="16" spans="1:18" ht="12.75" customHeight="1" x14ac:dyDescent="0.2">
      <c r="A16" s="51" t="s">
        <v>68</v>
      </c>
      <c r="B16" s="168">
        <v>46019509.5</v>
      </c>
      <c r="C16" s="38">
        <v>14311</v>
      </c>
      <c r="D16" s="38">
        <f t="shared" si="0"/>
        <v>3215.6739221577809</v>
      </c>
      <c r="E16" s="245"/>
      <c r="F16" s="245"/>
      <c r="G16" s="246"/>
    </row>
    <row r="17" spans="1:18" ht="12.75" customHeight="1" x14ac:dyDescent="0.2">
      <c r="A17" s="51" t="s">
        <v>69</v>
      </c>
      <c r="B17" s="168">
        <v>5200861.9000000004</v>
      </c>
      <c r="C17" s="38">
        <v>2532</v>
      </c>
      <c r="D17" s="38">
        <f t="shared" si="0"/>
        <v>2054.0528830963667</v>
      </c>
      <c r="E17" s="245"/>
      <c r="F17" s="245"/>
      <c r="G17" s="246"/>
    </row>
    <row r="18" spans="1:18" ht="12.75" customHeight="1" x14ac:dyDescent="0.2">
      <c r="A18" s="51" t="s">
        <v>70</v>
      </c>
      <c r="B18" s="168">
        <v>931720.3</v>
      </c>
      <c r="C18" s="38">
        <v>867</v>
      </c>
      <c r="D18" s="38">
        <f t="shared" si="0"/>
        <v>1074.6485582468281</v>
      </c>
      <c r="E18" s="245"/>
      <c r="F18" s="245"/>
      <c r="G18" s="246"/>
    </row>
    <row r="19" spans="1:18" ht="12.75" customHeight="1" x14ac:dyDescent="0.2">
      <c r="A19" s="51" t="s">
        <v>71</v>
      </c>
      <c r="B19" s="168">
        <v>32532851.5</v>
      </c>
      <c r="C19" s="38">
        <v>8468</v>
      </c>
      <c r="D19" s="38">
        <f t="shared" si="0"/>
        <v>3841.8577586206898</v>
      </c>
      <c r="E19" s="245"/>
      <c r="F19" s="245"/>
      <c r="G19" s="246"/>
    </row>
    <row r="20" spans="1:18" ht="12.75" customHeight="1" x14ac:dyDescent="0.2">
      <c r="A20" s="51" t="s">
        <v>72</v>
      </c>
      <c r="B20" s="168">
        <v>197068912.09999999</v>
      </c>
      <c r="C20" s="38">
        <v>29220</v>
      </c>
      <c r="D20" s="38">
        <f t="shared" si="0"/>
        <v>6744.3159514031486</v>
      </c>
      <c r="E20" s="245"/>
      <c r="F20" s="245"/>
      <c r="G20" s="246"/>
    </row>
    <row r="21" spans="1:18" ht="12.75" customHeight="1" x14ac:dyDescent="0.2">
      <c r="A21" s="51" t="s">
        <v>73</v>
      </c>
      <c r="B21" s="168">
        <v>48459708.700000003</v>
      </c>
      <c r="C21" s="38">
        <v>7818</v>
      </c>
      <c r="D21" s="38">
        <f t="shared" si="0"/>
        <v>6198.4789843949866</v>
      </c>
      <c r="E21" s="245"/>
      <c r="F21" s="245"/>
      <c r="G21" s="246"/>
    </row>
    <row r="22" spans="1:18" ht="12.75" customHeight="1" x14ac:dyDescent="0.2">
      <c r="A22" s="51" t="s">
        <v>74</v>
      </c>
      <c r="B22" s="168">
        <v>36314822.5</v>
      </c>
      <c r="C22" s="38">
        <v>8055</v>
      </c>
      <c r="D22" s="38">
        <f t="shared" si="0"/>
        <v>4508.3578522656735</v>
      </c>
      <c r="E22" s="245"/>
      <c r="F22" s="245"/>
      <c r="G22" s="246"/>
      <c r="L22" s="247"/>
      <c r="M22" s="74"/>
      <c r="N22" s="248"/>
      <c r="O22" s="21"/>
      <c r="P22" s="21"/>
      <c r="Q22" s="21"/>
      <c r="R22" s="21"/>
    </row>
    <row r="23" spans="1:18" ht="12.75" customHeight="1" x14ac:dyDescent="0.2">
      <c r="A23" s="153" t="s">
        <v>8</v>
      </c>
      <c r="B23" s="249">
        <v>0</v>
      </c>
      <c r="C23" s="156">
        <v>0</v>
      </c>
      <c r="D23" s="38">
        <v>0</v>
      </c>
      <c r="E23" s="245"/>
      <c r="F23" s="245"/>
      <c r="G23" s="246"/>
      <c r="L23" s="247"/>
      <c r="M23" s="74"/>
      <c r="N23" s="248"/>
      <c r="O23" s="21"/>
      <c r="P23" s="21"/>
      <c r="Q23" s="21"/>
      <c r="R23" s="21"/>
    </row>
    <row r="24" spans="1:18" s="21" customFormat="1" ht="12.75" customHeight="1" x14ac:dyDescent="0.2">
      <c r="A24" s="154" t="s">
        <v>13</v>
      </c>
      <c r="B24" s="227">
        <f>SUM(B7:B23)</f>
        <v>1231981291.0999999</v>
      </c>
      <c r="C24" s="227">
        <f>SUM(C7:C23)</f>
        <v>685166</v>
      </c>
      <c r="D24" s="227">
        <f t="shared" si="0"/>
        <v>1798.0770953316421</v>
      </c>
      <c r="E24" s="245"/>
      <c r="F24" s="247"/>
      <c r="G24" s="247"/>
      <c r="H24" s="247"/>
      <c r="I24" s="247"/>
      <c r="J24" s="24"/>
      <c r="K24" s="24"/>
      <c r="L24" s="24"/>
      <c r="M24" s="24"/>
      <c r="N24" s="24"/>
      <c r="O24" s="24"/>
      <c r="P24" s="24"/>
      <c r="Q24" s="24"/>
      <c r="R24" s="24"/>
    </row>
    <row r="25" spans="1:18" ht="12.75" customHeight="1" x14ac:dyDescent="0.2">
      <c r="A25" s="69" t="s">
        <v>210</v>
      </c>
      <c r="B25" s="250"/>
      <c r="C25" s="250"/>
      <c r="D25" s="250"/>
    </row>
    <row r="27" spans="1:18" ht="20.25" customHeight="1" x14ac:dyDescent="0.2">
      <c r="B27" s="250"/>
      <c r="C27" s="250"/>
      <c r="D27" s="250"/>
      <c r="J27" s="21"/>
      <c r="K27" s="20"/>
      <c r="L27" s="21"/>
      <c r="M27" s="20"/>
      <c r="N27" s="20"/>
      <c r="O27" s="20"/>
      <c r="P27" s="20"/>
      <c r="Q27" s="20"/>
      <c r="R27" s="20"/>
    </row>
    <row r="28" spans="1:18" ht="20.25" customHeight="1" x14ac:dyDescent="0.2">
      <c r="B28" s="250"/>
      <c r="C28" s="250"/>
      <c r="D28" s="250"/>
      <c r="J28" s="21"/>
      <c r="K28" s="20"/>
      <c r="L28" s="21"/>
      <c r="M28" s="20"/>
      <c r="N28" s="20"/>
      <c r="O28" s="20"/>
      <c r="P28" s="20"/>
      <c r="Q28" s="20"/>
      <c r="R28" s="20"/>
    </row>
    <row r="29" spans="1:18" s="20" customFormat="1" ht="12.75" customHeight="1" x14ac:dyDescent="0.2">
      <c r="A29" s="119" t="s">
        <v>85</v>
      </c>
      <c r="B29" s="251"/>
      <c r="C29" s="24"/>
      <c r="E29" s="23"/>
      <c r="F29" s="21"/>
      <c r="G29" s="21"/>
    </row>
    <row r="30" spans="1:18" s="20" customFormat="1" ht="12.75" customHeight="1" x14ac:dyDescent="0.2">
      <c r="A30" s="98" t="s">
        <v>226</v>
      </c>
      <c r="E30" s="21"/>
      <c r="F30" s="21"/>
      <c r="G30" s="21"/>
    </row>
    <row r="31" spans="1:18" s="20" customFormat="1" ht="12.75" customHeight="1" x14ac:dyDescent="0.2">
      <c r="A31" s="34" t="s">
        <v>227</v>
      </c>
      <c r="E31" s="21"/>
      <c r="F31" s="21"/>
      <c r="G31" s="21"/>
    </row>
    <row r="32" spans="1:18" s="20" customFormat="1" ht="12.75" customHeight="1" x14ac:dyDescent="0.2">
      <c r="A32" s="16"/>
      <c r="B32" s="16"/>
      <c r="C32" s="16"/>
      <c r="D32" s="16"/>
      <c r="E32" s="21"/>
      <c r="F32" s="21"/>
      <c r="G32" s="21"/>
    </row>
    <row r="33" spans="1:8" s="20" customFormat="1" ht="12.75" customHeight="1" x14ac:dyDescent="0.2">
      <c r="A33" s="26" t="s">
        <v>83</v>
      </c>
      <c r="B33" s="148" t="s">
        <v>17</v>
      </c>
      <c r="C33" s="148" t="s">
        <v>80</v>
      </c>
      <c r="D33" s="148" t="s">
        <v>19</v>
      </c>
      <c r="E33" s="21"/>
      <c r="F33" s="21"/>
      <c r="G33" s="21"/>
    </row>
    <row r="34" spans="1:8" s="20" customFormat="1" ht="12.75" customHeight="1" x14ac:dyDescent="0.2">
      <c r="A34" s="152" t="s">
        <v>84</v>
      </c>
      <c r="B34" s="168">
        <v>92165715.900000006</v>
      </c>
      <c r="C34" s="38">
        <v>89992</v>
      </c>
      <c r="D34" s="38">
        <f>B34/C34</f>
        <v>1024.1545459596409</v>
      </c>
      <c r="E34" s="74"/>
      <c r="F34" s="74"/>
      <c r="G34" s="74"/>
      <c r="H34" s="12"/>
    </row>
    <row r="35" spans="1:8" s="20" customFormat="1" ht="12.75" customHeight="1" x14ac:dyDescent="0.2">
      <c r="A35" s="11" t="s">
        <v>38</v>
      </c>
      <c r="B35" s="168">
        <v>601777621.20000005</v>
      </c>
      <c r="C35" s="38">
        <v>407209</v>
      </c>
      <c r="D35" s="38">
        <f t="shared" ref="D35:D57" si="1">B35/C35</f>
        <v>1477.8102183399681</v>
      </c>
      <c r="E35" s="74"/>
      <c r="F35" s="74"/>
      <c r="G35" s="74"/>
      <c r="H35" s="12"/>
    </row>
    <row r="36" spans="1:8" s="20" customFormat="1" ht="12.75" customHeight="1" x14ac:dyDescent="0.2">
      <c r="A36" s="11" t="s">
        <v>39</v>
      </c>
      <c r="B36" s="168">
        <v>134654389.40000001</v>
      </c>
      <c r="C36" s="38">
        <v>91279</v>
      </c>
      <c r="D36" s="38">
        <f t="shared" si="1"/>
        <v>1475.1957120476782</v>
      </c>
      <c r="E36" s="74"/>
      <c r="F36" s="74"/>
      <c r="G36" s="74"/>
      <c r="H36" s="12"/>
    </row>
    <row r="37" spans="1:8" s="20" customFormat="1" ht="12.75" customHeight="1" x14ac:dyDescent="0.2">
      <c r="A37" s="11" t="s">
        <v>40</v>
      </c>
      <c r="B37" s="168">
        <v>9196387.6999999993</v>
      </c>
      <c r="C37" s="38">
        <v>6536</v>
      </c>
      <c r="D37" s="38">
        <f t="shared" si="1"/>
        <v>1407.0360618115053</v>
      </c>
      <c r="E37" s="74"/>
      <c r="F37" s="74"/>
      <c r="G37" s="74"/>
      <c r="H37" s="12"/>
    </row>
    <row r="38" spans="1:8" s="20" customFormat="1" ht="12.75" customHeight="1" x14ac:dyDescent="0.2">
      <c r="A38" s="11" t="s">
        <v>41</v>
      </c>
      <c r="B38" s="168">
        <v>2620182.7000000002</v>
      </c>
      <c r="C38" s="38">
        <v>2235</v>
      </c>
      <c r="D38" s="38">
        <f t="shared" si="1"/>
        <v>1172.3412527964206</v>
      </c>
      <c r="E38" s="74"/>
      <c r="F38" s="74"/>
      <c r="G38" s="74"/>
      <c r="H38" s="12"/>
    </row>
    <row r="39" spans="1:8" s="20" customFormat="1" ht="12.75" customHeight="1" x14ac:dyDescent="0.2">
      <c r="A39" s="11" t="s">
        <v>42</v>
      </c>
      <c r="B39" s="168">
        <v>2278761.9</v>
      </c>
      <c r="C39" s="38">
        <v>1970</v>
      </c>
      <c r="D39" s="38">
        <f t="shared" si="1"/>
        <v>1156.7319289340101</v>
      </c>
      <c r="E39" s="74"/>
      <c r="F39" s="74"/>
      <c r="G39" s="74"/>
      <c r="H39" s="12"/>
    </row>
    <row r="40" spans="1:8" s="20" customFormat="1" ht="12.75" customHeight="1" x14ac:dyDescent="0.2">
      <c r="A40" s="11" t="s">
        <v>43</v>
      </c>
      <c r="B40" s="168">
        <v>2289477.6</v>
      </c>
      <c r="C40" s="38">
        <v>1694</v>
      </c>
      <c r="D40" s="38">
        <f t="shared" si="1"/>
        <v>1351.5216056670602</v>
      </c>
      <c r="E40" s="74"/>
      <c r="F40" s="74"/>
      <c r="G40" s="74"/>
      <c r="H40" s="12"/>
    </row>
    <row r="41" spans="1:8" s="20" customFormat="1" ht="12.75" customHeight="1" x14ac:dyDescent="0.2">
      <c r="A41" s="11" t="s">
        <v>44</v>
      </c>
      <c r="B41" s="168">
        <v>2144307.2000000002</v>
      </c>
      <c r="C41" s="38">
        <v>1471</v>
      </c>
      <c r="D41" s="38">
        <f t="shared" si="1"/>
        <v>1457.7207341944256</v>
      </c>
      <c r="E41" s="252"/>
      <c r="F41" s="74"/>
      <c r="G41" s="74"/>
      <c r="H41" s="12"/>
    </row>
    <row r="42" spans="1:8" s="20" customFormat="1" ht="12.75" customHeight="1" x14ac:dyDescent="0.2">
      <c r="A42" s="11" t="s">
        <v>45</v>
      </c>
      <c r="B42" s="168">
        <v>7612090.5</v>
      </c>
      <c r="C42" s="38">
        <v>4357</v>
      </c>
      <c r="D42" s="38">
        <f t="shared" si="1"/>
        <v>1747.0944457195317</v>
      </c>
      <c r="E42" s="74"/>
      <c r="F42" s="74"/>
      <c r="G42" s="74"/>
      <c r="H42" s="12"/>
    </row>
    <row r="43" spans="1:8" s="20" customFormat="1" ht="12.75" customHeight="1" x14ac:dyDescent="0.2">
      <c r="A43" s="11" t="s">
        <v>46</v>
      </c>
      <c r="B43" s="168">
        <v>4627043.8</v>
      </c>
      <c r="C43" s="38">
        <v>3284</v>
      </c>
      <c r="D43" s="38">
        <f t="shared" si="1"/>
        <v>1408.9658343483557</v>
      </c>
      <c r="E43" s="74"/>
      <c r="F43" s="74"/>
      <c r="G43" s="74"/>
      <c r="H43" s="12"/>
    </row>
    <row r="44" spans="1:8" s="20" customFormat="1" ht="12.75" customHeight="1" x14ac:dyDescent="0.2">
      <c r="A44" s="11" t="s">
        <v>47</v>
      </c>
      <c r="B44" s="168">
        <v>5588605.7999999998</v>
      </c>
      <c r="C44" s="38">
        <v>3298</v>
      </c>
      <c r="D44" s="38">
        <f t="shared" si="1"/>
        <v>1694.5439053972104</v>
      </c>
      <c r="E44" s="74"/>
      <c r="F44" s="74"/>
      <c r="G44" s="74"/>
      <c r="H44" s="12"/>
    </row>
    <row r="45" spans="1:8" s="20" customFormat="1" ht="12.75" customHeight="1" x14ac:dyDescent="0.2">
      <c r="A45" s="11" t="s">
        <v>48</v>
      </c>
      <c r="B45" s="168">
        <v>10066991.1</v>
      </c>
      <c r="C45" s="38">
        <v>4764</v>
      </c>
      <c r="D45" s="38">
        <f t="shared" si="1"/>
        <v>2113.1383501259447</v>
      </c>
      <c r="E45" s="74"/>
      <c r="F45" s="74"/>
      <c r="G45" s="74"/>
      <c r="H45" s="12"/>
    </row>
    <row r="46" spans="1:8" s="20" customFormat="1" ht="12.75" customHeight="1" x14ac:dyDescent="0.2">
      <c r="A46" s="11" t="s">
        <v>49</v>
      </c>
      <c r="B46" s="168">
        <v>10910477</v>
      </c>
      <c r="C46" s="38">
        <v>4555</v>
      </c>
      <c r="D46" s="38">
        <f t="shared" si="1"/>
        <v>2395.2748627881447</v>
      </c>
      <c r="E46" s="74"/>
      <c r="F46" s="74"/>
      <c r="G46" s="74"/>
      <c r="H46" s="12"/>
    </row>
    <row r="47" spans="1:8" s="20" customFormat="1" ht="12.75" customHeight="1" x14ac:dyDescent="0.2">
      <c r="A47" s="11" t="s">
        <v>50</v>
      </c>
      <c r="B47" s="168">
        <v>12982907.4</v>
      </c>
      <c r="C47" s="38">
        <v>4293</v>
      </c>
      <c r="D47" s="38">
        <f t="shared" si="1"/>
        <v>3024.2039133473095</v>
      </c>
      <c r="E47" s="252"/>
      <c r="F47" s="74"/>
      <c r="G47" s="74"/>
      <c r="H47" s="12"/>
    </row>
    <row r="48" spans="1:8" s="20" customFormat="1" ht="12.75" customHeight="1" x14ac:dyDescent="0.2">
      <c r="A48" s="11" t="s">
        <v>51</v>
      </c>
      <c r="B48" s="168">
        <v>13903808.5</v>
      </c>
      <c r="C48" s="38">
        <v>3440</v>
      </c>
      <c r="D48" s="38">
        <f t="shared" si="1"/>
        <v>4041.804796511628</v>
      </c>
      <c r="E48" s="252"/>
      <c r="F48" s="74"/>
      <c r="G48" s="74"/>
      <c r="H48" s="12"/>
    </row>
    <row r="49" spans="1:8" s="20" customFormat="1" ht="12.75" customHeight="1" x14ac:dyDescent="0.2">
      <c r="A49" s="11" t="s">
        <v>52</v>
      </c>
      <c r="B49" s="168">
        <v>14781579.6</v>
      </c>
      <c r="C49" s="38">
        <v>3431</v>
      </c>
      <c r="D49" s="38">
        <f t="shared" si="1"/>
        <v>4308.2423783153599</v>
      </c>
      <c r="E49" s="252"/>
      <c r="F49" s="74"/>
      <c r="G49" s="74"/>
      <c r="H49" s="12"/>
    </row>
    <row r="50" spans="1:8" s="20" customFormat="1" ht="12.75" customHeight="1" x14ac:dyDescent="0.2">
      <c r="A50" s="11" t="s">
        <v>53</v>
      </c>
      <c r="B50" s="168">
        <v>29678109.399999999</v>
      </c>
      <c r="C50" s="38">
        <v>5354</v>
      </c>
      <c r="D50" s="38">
        <f t="shared" si="1"/>
        <v>5543.1657452372056</v>
      </c>
      <c r="E50" s="74"/>
      <c r="F50" s="74"/>
      <c r="G50" s="74"/>
      <c r="H50" s="12"/>
    </row>
    <row r="51" spans="1:8" s="20" customFormat="1" ht="12.75" customHeight="1" x14ac:dyDescent="0.2">
      <c r="A51" s="11" t="s">
        <v>54</v>
      </c>
      <c r="B51" s="168">
        <v>61111152.600000001</v>
      </c>
      <c r="C51" s="38">
        <v>9576</v>
      </c>
      <c r="D51" s="38">
        <f t="shared" si="1"/>
        <v>6381.6993107769422</v>
      </c>
      <c r="E51" s="74"/>
      <c r="F51" s="74"/>
      <c r="G51" s="74"/>
      <c r="H51" s="12"/>
    </row>
    <row r="52" spans="1:8" s="20" customFormat="1" ht="12.75" customHeight="1" x14ac:dyDescent="0.2">
      <c r="A52" s="11" t="s">
        <v>55</v>
      </c>
      <c r="B52" s="168">
        <v>55789929.200000003</v>
      </c>
      <c r="C52" s="38">
        <v>9674</v>
      </c>
      <c r="D52" s="38">
        <f t="shared" si="1"/>
        <v>5766.9970229481087</v>
      </c>
      <c r="E52" s="74"/>
      <c r="F52" s="74"/>
      <c r="G52" s="74"/>
      <c r="H52" s="12"/>
    </row>
    <row r="53" spans="1:8" s="20" customFormat="1" ht="12.75" customHeight="1" x14ac:dyDescent="0.2">
      <c r="A53" s="11" t="s">
        <v>56</v>
      </c>
      <c r="B53" s="168">
        <v>29845435.300000001</v>
      </c>
      <c r="C53" s="38">
        <v>5588</v>
      </c>
      <c r="D53" s="38">
        <f t="shared" si="1"/>
        <v>5340.9869899785253</v>
      </c>
      <c r="E53" s="252"/>
      <c r="F53" s="74"/>
      <c r="G53" s="74"/>
      <c r="H53" s="12"/>
    </row>
    <row r="54" spans="1:8" s="20" customFormat="1" ht="12.75" customHeight="1" x14ac:dyDescent="0.2">
      <c r="A54" s="11" t="s">
        <v>57</v>
      </c>
      <c r="B54" s="168">
        <v>38045156.200000003</v>
      </c>
      <c r="C54" s="38">
        <v>6316</v>
      </c>
      <c r="D54" s="38">
        <f t="shared" si="1"/>
        <v>6023.615611146296</v>
      </c>
      <c r="E54" s="252"/>
      <c r="F54" s="74"/>
      <c r="G54" s="74"/>
      <c r="H54" s="12"/>
    </row>
    <row r="55" spans="1:8" s="20" customFormat="1" ht="12.75" customHeight="1" x14ac:dyDescent="0.2">
      <c r="A55" s="11" t="s">
        <v>58</v>
      </c>
      <c r="B55" s="168">
        <v>89694425.900000006</v>
      </c>
      <c r="C55" s="38">
        <v>14066</v>
      </c>
      <c r="D55" s="38">
        <f t="shared" si="1"/>
        <v>6376.6832006256227</v>
      </c>
      <c r="E55" s="252"/>
      <c r="F55" s="74"/>
      <c r="G55" s="74"/>
      <c r="H55" s="12"/>
    </row>
    <row r="56" spans="1:8" s="20" customFormat="1" ht="12.75" customHeight="1" x14ac:dyDescent="0.2">
      <c r="A56" s="11" t="s">
        <v>8</v>
      </c>
      <c r="B56" s="74">
        <v>216735.2</v>
      </c>
      <c r="C56" s="82">
        <v>784</v>
      </c>
      <c r="D56" s="38">
        <f t="shared" si="1"/>
        <v>276.4479591836735</v>
      </c>
      <c r="E56" s="252"/>
      <c r="F56" s="74"/>
      <c r="G56" s="74"/>
      <c r="H56" s="12"/>
    </row>
    <row r="57" spans="1:8" s="124" customFormat="1" ht="12.75" customHeight="1" x14ac:dyDescent="0.2">
      <c r="A57" s="154" t="s">
        <v>13</v>
      </c>
      <c r="B57" s="227">
        <f>SUM(B34:B56)</f>
        <v>1231981291.1000001</v>
      </c>
      <c r="C57" s="227">
        <f>SUM(C34:C56)</f>
        <v>685166</v>
      </c>
      <c r="D57" s="227">
        <f t="shared" si="1"/>
        <v>1798.0770953316426</v>
      </c>
      <c r="E57" s="253"/>
      <c r="F57" s="270"/>
      <c r="G57" s="74"/>
    </row>
    <row r="58" spans="1:8" s="20" customFormat="1" ht="12.75" customHeight="1" x14ac:dyDescent="0.2">
      <c r="A58" s="69" t="s">
        <v>210</v>
      </c>
      <c r="E58" s="21"/>
      <c r="F58" s="21"/>
      <c r="G58" s="21"/>
    </row>
    <row r="59" spans="1:8" s="20" customFormat="1" ht="12.75" customHeight="1" x14ac:dyDescent="0.2">
      <c r="A59" s="112"/>
      <c r="C59" s="19"/>
      <c r="E59" s="21"/>
      <c r="F59" s="21"/>
      <c r="G59" s="21"/>
    </row>
    <row r="60" spans="1:8" s="20" customFormat="1" ht="12.75" customHeight="1" x14ac:dyDescent="0.2">
      <c r="E60" s="21"/>
      <c r="F60" s="21"/>
      <c r="G60" s="21"/>
    </row>
    <row r="62" spans="1:8" ht="12.75" customHeight="1" x14ac:dyDescent="0.2">
      <c r="B62" s="254"/>
      <c r="C62" s="254"/>
    </row>
  </sheetData>
  <phoneticPr fontId="3" type="noConversion"/>
  <pageMargins left="0.70866141732283472" right="0.15748031496062992" top="0.98425196850393704" bottom="0.55118110236220474" header="0.51181102362204722" footer="0.51181102362204722"/>
  <pageSetup paperSize="9" scale="95" orientation="portrait" r:id="rId1"/>
  <headerFooter alignWithMargins="0">
    <oddHeader>&amp;R&amp;"Arial,Fet"LASTBILAR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17411" r:id="rId4">
          <objectPr defaultSize="0" autoLine="0" autoPict="0" r:id="rId5">
            <anchor moveWithCells="1">
              <from>
                <xdr:col>0</xdr:col>
                <xdr:colOff>28575</xdr:colOff>
                <xdr:row>58</xdr:row>
                <xdr:rowOff>47625</xdr:rowOff>
              </from>
              <to>
                <xdr:col>1</xdr:col>
                <xdr:colOff>200025</xdr:colOff>
                <xdr:row>59</xdr:row>
                <xdr:rowOff>123825</xdr:rowOff>
              </to>
            </anchor>
          </objectPr>
        </oleObject>
      </mc:Choice>
      <mc:Fallback>
        <oleObject progId="Paint.Picture" shapeId="17411" r:id="rId4"/>
      </mc:Fallback>
    </mc:AlternateContent>
    <mc:AlternateContent xmlns:mc="http://schemas.openxmlformats.org/markup-compatibility/2006">
      <mc:Choice Requires="x14">
        <oleObject progId="Paint.Picture" shapeId="17414" r:id="rId6">
          <objectPr defaultSize="0" autoLine="0" autoPict="0" r:id="rId5">
            <anchor moveWithCells="1">
              <from>
                <xdr:col>0</xdr:col>
                <xdr:colOff>28575</xdr:colOff>
                <xdr:row>25</xdr:row>
                <xdr:rowOff>47625</xdr:rowOff>
              </from>
              <to>
                <xdr:col>1</xdr:col>
                <xdr:colOff>200025</xdr:colOff>
                <xdr:row>26</xdr:row>
                <xdr:rowOff>123825</xdr:rowOff>
              </to>
            </anchor>
          </objectPr>
        </oleObject>
      </mc:Choice>
      <mc:Fallback>
        <oleObject progId="Paint.Picture" shapeId="17414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0">
    <tabColor rgb="FF00B050"/>
    <pageSetUpPr fitToPage="1"/>
  </sheetPr>
  <dimension ref="A2:Q60"/>
  <sheetViews>
    <sheetView showGridLines="0" zoomScaleNormal="100" workbookViewId="0"/>
  </sheetViews>
  <sheetFormatPr defaultRowHeight="12.75" customHeight="1" x14ac:dyDescent="0.2"/>
  <cols>
    <col min="1" max="1" width="27.42578125" style="24" customWidth="1"/>
    <col min="2" max="2" width="18.28515625" style="24" customWidth="1"/>
    <col min="3" max="3" width="17.7109375" style="24" customWidth="1"/>
    <col min="4" max="4" width="21.85546875" style="24" customWidth="1"/>
    <col min="5" max="5" width="20.5703125" style="24" customWidth="1"/>
    <col min="6" max="7" width="10.85546875" style="24" bestFit="1" customWidth="1"/>
    <col min="8" max="8" width="9.85546875" style="24" bestFit="1" customWidth="1"/>
    <col min="9" max="9" width="9.140625" style="24"/>
    <col min="10" max="10" width="10.85546875" style="24" bestFit="1" customWidth="1"/>
    <col min="11" max="11" width="9.140625" style="24"/>
    <col min="12" max="13" width="10.85546875" style="24" bestFit="1" customWidth="1"/>
    <col min="14" max="16384" width="9.140625" style="24"/>
  </cols>
  <sheetData>
    <row r="2" spans="1:15" ht="12.75" customHeight="1" x14ac:dyDescent="0.2">
      <c r="A2" s="119" t="s">
        <v>165</v>
      </c>
      <c r="F2" s="23"/>
      <c r="G2" s="23"/>
      <c r="H2" s="23"/>
    </row>
    <row r="3" spans="1:15" ht="12.75" customHeight="1" x14ac:dyDescent="0.2">
      <c r="A3" s="98" t="s">
        <v>228</v>
      </c>
      <c r="F3" s="23"/>
      <c r="G3" s="23"/>
      <c r="H3" s="23"/>
    </row>
    <row r="4" spans="1:15" ht="12.75" customHeight="1" x14ac:dyDescent="0.2">
      <c r="A4" s="34" t="s">
        <v>229</v>
      </c>
      <c r="F4" s="23"/>
      <c r="G4" s="23"/>
      <c r="H4" s="23"/>
    </row>
    <row r="5" spans="1:15" ht="12.75" customHeight="1" x14ac:dyDescent="0.2">
      <c r="A5" s="64"/>
      <c r="B5" s="65"/>
      <c r="C5" s="65"/>
      <c r="D5" s="65"/>
      <c r="E5" s="22"/>
      <c r="F5" s="22"/>
      <c r="G5" s="22"/>
      <c r="H5" s="23"/>
    </row>
    <row r="6" spans="1:15" ht="12.75" customHeight="1" x14ac:dyDescent="0.2">
      <c r="A6" s="261" t="s">
        <v>86</v>
      </c>
      <c r="B6" s="165" t="s">
        <v>17</v>
      </c>
      <c r="C6" s="165" t="s">
        <v>80</v>
      </c>
      <c r="D6" s="165" t="s">
        <v>19</v>
      </c>
      <c r="E6" s="83"/>
      <c r="F6" s="44"/>
      <c r="G6" s="164"/>
      <c r="H6" s="22"/>
      <c r="I6" s="22"/>
    </row>
    <row r="7" spans="1:15" s="20" customFormat="1" ht="12.75" customHeight="1" x14ac:dyDescent="0.2">
      <c r="A7" s="206" t="s">
        <v>35</v>
      </c>
      <c r="B7" s="75">
        <v>196746336.80000001</v>
      </c>
      <c r="C7" s="75">
        <v>144535</v>
      </c>
      <c r="D7" s="75">
        <f>B7/C7</f>
        <v>1361.2366333414052</v>
      </c>
      <c r="E7" s="83"/>
      <c r="F7" s="255"/>
      <c r="G7" s="255"/>
      <c r="H7" s="22"/>
      <c r="I7" s="22"/>
      <c r="J7" s="21"/>
      <c r="K7" s="21"/>
      <c r="L7" s="21"/>
      <c r="M7" s="21"/>
      <c r="N7" s="21"/>
      <c r="O7" s="21"/>
    </row>
    <row r="8" spans="1:15" s="20" customFormat="1" ht="12.75" customHeight="1" x14ac:dyDescent="0.2">
      <c r="A8" s="209" t="s">
        <v>36</v>
      </c>
      <c r="B8" s="75">
        <v>707404475.20000005</v>
      </c>
      <c r="C8" s="75">
        <v>429398</v>
      </c>
      <c r="D8" s="75">
        <f t="shared" ref="D8:D16" si="0">B8/C8</f>
        <v>1647.4330928416064</v>
      </c>
      <c r="E8" s="175"/>
      <c r="F8" s="99"/>
      <c r="G8" s="99"/>
      <c r="H8" s="22"/>
      <c r="I8" s="22"/>
      <c r="J8" s="9"/>
      <c r="K8" s="9"/>
      <c r="L8" s="9"/>
      <c r="M8" s="10"/>
      <c r="N8" s="149"/>
      <c r="O8" s="21"/>
    </row>
    <row r="9" spans="1:15" s="20" customFormat="1" ht="12.75" customHeight="1" x14ac:dyDescent="0.2">
      <c r="A9" s="209" t="s">
        <v>87</v>
      </c>
      <c r="B9" s="75">
        <v>43759144.700000003</v>
      </c>
      <c r="C9" s="75">
        <v>8006</v>
      </c>
      <c r="D9" s="75">
        <f t="shared" si="0"/>
        <v>5465.7937421933557</v>
      </c>
      <c r="E9" s="175"/>
      <c r="F9" s="99"/>
      <c r="G9" s="99"/>
      <c r="H9" s="22"/>
      <c r="I9" s="22"/>
      <c r="J9" s="9"/>
      <c r="K9" s="171"/>
      <c r="L9" s="9"/>
      <c r="M9" s="10"/>
      <c r="N9" s="9"/>
      <c r="O9" s="21"/>
    </row>
    <row r="10" spans="1:15" s="20" customFormat="1" ht="12.75" customHeight="1" x14ac:dyDescent="0.2">
      <c r="A10" s="209" t="s">
        <v>88</v>
      </c>
      <c r="B10" s="75">
        <v>17465160</v>
      </c>
      <c r="C10" s="75">
        <v>1674</v>
      </c>
      <c r="D10" s="75">
        <f t="shared" si="0"/>
        <v>10433.189964157706</v>
      </c>
      <c r="E10" s="114"/>
      <c r="F10" s="99"/>
      <c r="G10" s="99"/>
      <c r="H10" s="22"/>
      <c r="I10" s="22"/>
      <c r="J10" s="9"/>
      <c r="K10" s="171"/>
      <c r="L10" s="9"/>
      <c r="M10" s="9"/>
      <c r="N10" s="149"/>
      <c r="O10" s="21"/>
    </row>
    <row r="11" spans="1:15" s="20" customFormat="1" ht="12.75" customHeight="1" x14ac:dyDescent="0.2">
      <c r="A11" s="209" t="s">
        <v>37</v>
      </c>
      <c r="B11" s="75">
        <v>12055043.9</v>
      </c>
      <c r="C11" s="75">
        <v>2262</v>
      </c>
      <c r="D11" s="75">
        <f t="shared" si="0"/>
        <v>5329.3739610963748</v>
      </c>
      <c r="E11" s="175"/>
      <c r="F11" s="114"/>
      <c r="G11" s="114"/>
      <c r="H11" s="22"/>
      <c r="I11" s="22"/>
      <c r="J11" s="171"/>
      <c r="K11" s="171"/>
      <c r="L11" s="9"/>
      <c r="M11" s="28"/>
      <c r="N11" s="257"/>
      <c r="O11" s="21"/>
    </row>
    <row r="12" spans="1:15" s="20" customFormat="1" ht="12.75" customHeight="1" x14ac:dyDescent="0.2">
      <c r="A12" s="209" t="s">
        <v>89</v>
      </c>
      <c r="B12" s="75">
        <v>2102779.7999999998</v>
      </c>
      <c r="C12" s="75">
        <v>336</v>
      </c>
      <c r="D12" s="75">
        <f t="shared" si="0"/>
        <v>6258.2732142857139</v>
      </c>
      <c r="E12" s="83"/>
      <c r="F12" s="255"/>
      <c r="G12" s="255"/>
      <c r="H12" s="22"/>
      <c r="I12" s="22"/>
      <c r="J12" s="21"/>
      <c r="K12" s="21"/>
      <c r="L12" s="21"/>
      <c r="M12" s="21"/>
      <c r="N12" s="21"/>
      <c r="O12" s="21"/>
    </row>
    <row r="13" spans="1:15" s="20" customFormat="1" ht="12.75" customHeight="1" x14ac:dyDescent="0.2">
      <c r="A13" s="209" t="s">
        <v>260</v>
      </c>
      <c r="B13" s="75">
        <v>71677205.400000006</v>
      </c>
      <c r="C13" s="75">
        <v>10098</v>
      </c>
      <c r="D13" s="75">
        <f t="shared" si="0"/>
        <v>7098.1585858585868</v>
      </c>
      <c r="E13" s="83"/>
      <c r="F13" s="255"/>
      <c r="G13" s="255"/>
      <c r="H13" s="22"/>
      <c r="I13" s="22"/>
      <c r="J13" s="21"/>
      <c r="K13" s="21"/>
      <c r="L13" s="21"/>
      <c r="M13" s="21"/>
      <c r="N13" s="21"/>
      <c r="O13" s="21"/>
    </row>
    <row r="14" spans="1:15" s="20" customFormat="1" ht="11.25" x14ac:dyDescent="0.2">
      <c r="A14" s="210" t="s">
        <v>90</v>
      </c>
      <c r="B14" s="75">
        <v>11041818.5</v>
      </c>
      <c r="C14" s="75">
        <v>2414</v>
      </c>
      <c r="D14" s="75">
        <f t="shared" si="0"/>
        <v>4574.0756006628008</v>
      </c>
      <c r="E14" s="83"/>
      <c r="F14" s="255"/>
      <c r="G14" s="255"/>
      <c r="H14" s="22"/>
      <c r="I14" s="22"/>
      <c r="J14" s="21"/>
      <c r="K14" s="21"/>
      <c r="L14" s="21"/>
      <c r="M14" s="21"/>
      <c r="N14" s="21"/>
      <c r="O14" s="21"/>
    </row>
    <row r="15" spans="1:15" s="20" customFormat="1" ht="12.75" customHeight="1" x14ac:dyDescent="0.2">
      <c r="A15" s="209" t="s">
        <v>76</v>
      </c>
      <c r="B15" s="75">
        <v>215591251.30000001</v>
      </c>
      <c r="C15" s="75">
        <v>94785</v>
      </c>
      <c r="D15" s="75">
        <f t="shared" si="0"/>
        <v>2274.5292113731075</v>
      </c>
      <c r="E15" s="41"/>
      <c r="F15" s="255"/>
      <c r="G15" s="255"/>
      <c r="H15" s="256"/>
      <c r="I15" s="21"/>
      <c r="J15" s="21"/>
      <c r="K15" s="21"/>
      <c r="L15" s="21"/>
      <c r="M15" s="21"/>
      <c r="N15" s="21"/>
      <c r="O15" s="21"/>
    </row>
    <row r="16" spans="1:15" s="124" customFormat="1" ht="12.75" customHeight="1" x14ac:dyDescent="0.2">
      <c r="A16" s="154" t="s">
        <v>13</v>
      </c>
      <c r="B16" s="62">
        <f>B7+B8+B10+B11+B13+B14+B15</f>
        <v>1231981291.0999999</v>
      </c>
      <c r="C16" s="62">
        <f>C7+C8+C10+C11+C13+C14+C15</f>
        <v>685166</v>
      </c>
      <c r="D16" s="258">
        <f t="shared" si="0"/>
        <v>1798.0770953316421</v>
      </c>
      <c r="E16" s="253"/>
      <c r="F16" s="253"/>
      <c r="G16" s="253"/>
      <c r="H16" s="256"/>
    </row>
    <row r="17" spans="1:17" s="20" customFormat="1" ht="12.75" customHeight="1" x14ac:dyDescent="0.2">
      <c r="A17" s="69" t="s">
        <v>77</v>
      </c>
      <c r="B17" s="69"/>
      <c r="C17" s="69"/>
      <c r="D17" s="69"/>
      <c r="E17" s="82"/>
      <c r="F17" s="40"/>
      <c r="G17" s="21"/>
      <c r="H17" s="21"/>
    </row>
    <row r="18" spans="1:17" ht="12.75" customHeight="1" x14ac:dyDescent="0.2">
      <c r="A18" s="42" t="s">
        <v>171</v>
      </c>
      <c r="B18" s="116"/>
      <c r="C18" s="116"/>
      <c r="D18" s="116"/>
      <c r="E18" s="150"/>
      <c r="L18" s="20"/>
    </row>
    <row r="19" spans="1:17" s="20" customFormat="1" ht="12.75" customHeight="1" x14ac:dyDescent="0.2">
      <c r="E19" s="12"/>
      <c r="F19" s="21"/>
      <c r="G19" s="21"/>
      <c r="H19" s="21"/>
    </row>
    <row r="20" spans="1:17" s="20" customFormat="1" ht="12.75" customHeight="1" x14ac:dyDescent="0.2">
      <c r="E20" s="12"/>
      <c r="F20" s="21"/>
      <c r="G20" s="21"/>
      <c r="H20" s="21"/>
    </row>
    <row r="21" spans="1:17" s="20" customFormat="1" ht="12.75" customHeight="1" x14ac:dyDescent="0.2">
      <c r="E21" s="12"/>
      <c r="F21" s="21"/>
      <c r="G21" s="21"/>
      <c r="H21" s="21"/>
    </row>
    <row r="22" spans="1:17" s="69" customFormat="1" ht="12.75" customHeight="1" x14ac:dyDescent="0.2">
      <c r="A22" s="119" t="s">
        <v>200</v>
      </c>
      <c r="B22" s="24"/>
      <c r="C22" s="24"/>
      <c r="D22" s="24"/>
      <c r="E22" s="113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s="69" customFormat="1" ht="12.75" customHeight="1" x14ac:dyDescent="0.2">
      <c r="A23" s="98" t="s">
        <v>230</v>
      </c>
      <c r="B23" s="24"/>
      <c r="C23" s="24"/>
      <c r="D23" s="24"/>
      <c r="E23" s="113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7" s="69" customFormat="1" ht="12.75" customHeight="1" x14ac:dyDescent="0.2">
      <c r="A24" s="34" t="s">
        <v>231</v>
      </c>
      <c r="B24" s="24"/>
      <c r="C24" s="24"/>
      <c r="D24" s="24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</row>
    <row r="25" spans="1:17" s="69" customFormat="1" ht="12.75" customHeight="1" x14ac:dyDescent="0.2">
      <c r="A25" s="64"/>
      <c r="B25" s="65"/>
      <c r="C25" s="65"/>
      <c r="D25" s="6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</row>
    <row r="26" spans="1:17" s="69" customFormat="1" ht="12.75" customHeight="1" x14ac:dyDescent="0.2">
      <c r="B26" s="280" t="s">
        <v>166</v>
      </c>
      <c r="C26" s="280"/>
      <c r="D26" s="47" t="s">
        <v>1</v>
      </c>
      <c r="E26" s="110"/>
      <c r="F26" s="110"/>
      <c r="G26" s="36"/>
      <c r="H26" s="36"/>
      <c r="I26" s="36"/>
      <c r="J26" s="36"/>
      <c r="K26" s="36"/>
      <c r="L26" s="36"/>
      <c r="M26" s="36"/>
      <c r="N26" s="55"/>
      <c r="O26" s="55"/>
      <c r="P26" s="55"/>
      <c r="Q26" s="55"/>
    </row>
    <row r="27" spans="1:17" s="69" customFormat="1" ht="12.75" customHeight="1" x14ac:dyDescent="0.2">
      <c r="A27" s="64" t="s">
        <v>0</v>
      </c>
      <c r="B27" s="237">
        <v>-3500</v>
      </c>
      <c r="C27" s="66" t="s">
        <v>34</v>
      </c>
      <c r="D27" s="64"/>
      <c r="E27" s="110"/>
      <c r="F27" s="105"/>
      <c r="G27" s="78"/>
      <c r="H27" s="78"/>
      <c r="I27" s="221"/>
      <c r="J27" s="78"/>
      <c r="K27" s="78"/>
      <c r="L27" s="171"/>
      <c r="M27" s="36"/>
      <c r="N27" s="55"/>
      <c r="O27" s="55"/>
      <c r="P27" s="55"/>
      <c r="Q27" s="55"/>
    </row>
    <row r="28" spans="1:17" s="69" customFormat="1" ht="12.75" customHeight="1" x14ac:dyDescent="0.2">
      <c r="A28" s="106">
        <v>2004</v>
      </c>
      <c r="B28" s="238">
        <v>1376.1623592628075</v>
      </c>
      <c r="C28" s="73">
        <v>4376.9156539916175</v>
      </c>
      <c r="D28" s="73">
        <v>1917.4311483630215</v>
      </c>
      <c r="E28" s="239"/>
      <c r="F28" s="81"/>
      <c r="G28" s="50"/>
      <c r="H28" s="50"/>
      <c r="I28" s="74"/>
      <c r="J28" s="74"/>
      <c r="K28" s="74"/>
      <c r="L28" s="82"/>
      <c r="M28" s="82"/>
      <c r="N28" s="55"/>
      <c r="O28" s="55"/>
      <c r="P28" s="55"/>
      <c r="Q28" s="55"/>
    </row>
    <row r="29" spans="1:17" s="112" customFormat="1" ht="12.75" customHeight="1" x14ac:dyDescent="0.2">
      <c r="A29" s="106">
        <v>2005</v>
      </c>
      <c r="B29" s="238">
        <v>1418.0798838780943</v>
      </c>
      <c r="C29" s="73">
        <v>4466.8232671997266</v>
      </c>
      <c r="D29" s="73">
        <v>1947.2719788029137</v>
      </c>
      <c r="E29" s="222"/>
      <c r="F29" s="81"/>
      <c r="G29" s="222"/>
      <c r="H29" s="50"/>
      <c r="I29" s="74"/>
      <c r="J29" s="74"/>
      <c r="K29" s="74"/>
      <c r="L29" s="82"/>
      <c r="M29" s="82"/>
      <c r="N29" s="17"/>
      <c r="O29" s="17"/>
      <c r="P29" s="17"/>
      <c r="Q29" s="17"/>
    </row>
    <row r="30" spans="1:17" s="69" customFormat="1" ht="12.75" customHeight="1" x14ac:dyDescent="0.2">
      <c r="A30" s="106">
        <v>2006</v>
      </c>
      <c r="B30" s="238">
        <v>1428.9265624437007</v>
      </c>
      <c r="C30" s="73">
        <v>4548.1394711832909</v>
      </c>
      <c r="D30" s="73">
        <v>1950.3563332397782</v>
      </c>
      <c r="E30" s="50"/>
      <c r="F30" s="129"/>
      <c r="G30" s="55"/>
      <c r="H30" s="55"/>
      <c r="I30" s="74"/>
      <c r="J30" s="74"/>
      <c r="K30" s="74"/>
      <c r="L30" s="82"/>
      <c r="M30" s="82"/>
      <c r="N30" s="55"/>
      <c r="O30" s="55"/>
      <c r="P30" s="55"/>
      <c r="Q30" s="55"/>
    </row>
    <row r="31" spans="1:17" s="69" customFormat="1" ht="12.75" customHeight="1" x14ac:dyDescent="0.2">
      <c r="A31" s="106">
        <v>2007</v>
      </c>
      <c r="B31" s="238">
        <v>1457.9556987484198</v>
      </c>
      <c r="C31" s="73">
        <v>4648.0354601825984</v>
      </c>
      <c r="D31" s="73">
        <v>1977.205035072385</v>
      </c>
      <c r="E31" s="67"/>
      <c r="F31" s="67"/>
      <c r="G31" s="67"/>
      <c r="H31" s="67"/>
      <c r="I31" s="74"/>
      <c r="J31" s="74"/>
      <c r="K31" s="74"/>
      <c r="L31" s="82"/>
      <c r="M31" s="82"/>
      <c r="N31" s="74"/>
      <c r="O31" s="74"/>
      <c r="P31" s="74"/>
      <c r="Q31" s="74"/>
    </row>
    <row r="32" spans="1:17" s="69" customFormat="1" ht="12.75" customHeight="1" x14ac:dyDescent="0.2">
      <c r="A32" s="106">
        <v>2008</v>
      </c>
      <c r="B32" s="238">
        <v>1481.9972986035457</v>
      </c>
      <c r="C32" s="73">
        <v>4586.9860887614705</v>
      </c>
      <c r="D32" s="73">
        <v>1983.7986163306859</v>
      </c>
      <c r="E32" s="67"/>
      <c r="F32" s="67"/>
      <c r="G32" s="67"/>
      <c r="H32" s="67"/>
      <c r="I32" s="74"/>
      <c r="J32" s="74"/>
      <c r="K32" s="74"/>
      <c r="L32" s="82"/>
      <c r="M32" s="82"/>
      <c r="N32" s="74"/>
      <c r="O32" s="74"/>
      <c r="P32" s="74"/>
      <c r="Q32" s="74"/>
    </row>
    <row r="33" spans="1:17" s="69" customFormat="1" ht="12.75" customHeight="1" x14ac:dyDescent="0.2">
      <c r="A33" s="160">
        <v>2009</v>
      </c>
      <c r="B33" s="240">
        <v>1462.0967513584442</v>
      </c>
      <c r="C33" s="217">
        <v>4291.7824040670776</v>
      </c>
      <c r="D33" s="217">
        <v>1912.9085467070147</v>
      </c>
      <c r="E33" s="67"/>
      <c r="F33" s="67"/>
      <c r="G33" s="67"/>
      <c r="H33" s="67"/>
      <c r="I33" s="74"/>
      <c r="J33" s="74"/>
      <c r="K33" s="74"/>
      <c r="L33" s="82"/>
      <c r="M33" s="82"/>
      <c r="N33" s="74"/>
      <c r="O33" s="74"/>
      <c r="P33" s="74"/>
      <c r="Q33" s="74"/>
    </row>
    <row r="34" spans="1:17" s="69" customFormat="1" ht="12.75" customHeight="1" x14ac:dyDescent="0.2">
      <c r="A34" s="106">
        <v>2010</v>
      </c>
      <c r="B34" s="238">
        <v>1441.7844915868611</v>
      </c>
      <c r="C34" s="73">
        <v>4282.0822376744809</v>
      </c>
      <c r="D34" s="73">
        <v>1885.1711131343493</v>
      </c>
      <c r="E34" s="67"/>
      <c r="F34" s="67"/>
      <c r="G34" s="67"/>
      <c r="H34" s="67"/>
      <c r="I34" s="74"/>
      <c r="J34" s="74"/>
      <c r="K34" s="74"/>
      <c r="L34" s="82"/>
      <c r="M34" s="82"/>
      <c r="N34" s="74"/>
      <c r="O34" s="74"/>
      <c r="P34" s="74"/>
      <c r="Q34" s="74"/>
    </row>
    <row r="35" spans="1:17" s="69" customFormat="1" ht="12.75" customHeight="1" x14ac:dyDescent="0.2">
      <c r="A35" s="160">
        <v>2011</v>
      </c>
      <c r="B35" s="240">
        <v>1457</v>
      </c>
      <c r="C35" s="217">
        <v>4431</v>
      </c>
      <c r="D35" s="217">
        <v>1904</v>
      </c>
      <c r="E35" s="67"/>
      <c r="F35" s="67"/>
      <c r="G35" s="67"/>
      <c r="H35" s="67"/>
      <c r="I35" s="74"/>
      <c r="J35" s="74"/>
      <c r="K35" s="74"/>
      <c r="L35" s="82"/>
      <c r="M35" s="82"/>
      <c r="N35" s="74"/>
      <c r="O35" s="41"/>
      <c r="P35" s="74"/>
      <c r="Q35" s="74"/>
    </row>
    <row r="36" spans="1:17" s="69" customFormat="1" ht="12.75" customHeight="1" x14ac:dyDescent="0.2">
      <c r="A36" s="160">
        <v>2012</v>
      </c>
      <c r="B36" s="240">
        <v>1437.9416801910497</v>
      </c>
      <c r="C36" s="217">
        <v>4212.67459579566</v>
      </c>
      <c r="D36" s="217">
        <v>1848.7656551077987</v>
      </c>
      <c r="E36" s="67"/>
      <c r="F36" s="67"/>
      <c r="G36" s="67"/>
      <c r="H36" s="67"/>
      <c r="I36" s="74"/>
      <c r="J36" s="74"/>
      <c r="K36" s="74"/>
      <c r="L36" s="82"/>
      <c r="M36" s="82"/>
      <c r="N36" s="74"/>
      <c r="O36" s="41"/>
      <c r="P36" s="74"/>
      <c r="Q36" s="74"/>
    </row>
    <row r="37" spans="1:17" s="69" customFormat="1" ht="12.75" customHeight="1" x14ac:dyDescent="0.2">
      <c r="A37" s="160">
        <v>2013</v>
      </c>
      <c r="B37" s="240">
        <v>1418.18420409234</v>
      </c>
      <c r="C37" s="217">
        <v>4156.0888825724305</v>
      </c>
      <c r="D37" s="217">
        <v>1814</v>
      </c>
      <c r="E37" s="67"/>
      <c r="F37" s="67"/>
      <c r="G37" s="67"/>
      <c r="H37" s="67"/>
      <c r="I37" s="74"/>
      <c r="J37" s="74"/>
      <c r="K37" s="74"/>
      <c r="L37" s="82"/>
      <c r="M37" s="82"/>
      <c r="N37" s="74"/>
      <c r="O37" s="41"/>
      <c r="P37" s="74"/>
      <c r="Q37" s="74"/>
    </row>
    <row r="38" spans="1:17" s="69" customFormat="1" ht="12.75" customHeight="1" x14ac:dyDescent="0.2">
      <c r="A38" s="167">
        <v>2014</v>
      </c>
      <c r="B38" s="241">
        <v>1413</v>
      </c>
      <c r="C38" s="220">
        <v>4125</v>
      </c>
      <c r="D38" s="220">
        <v>1798</v>
      </c>
      <c r="E38" s="67"/>
      <c r="F38" s="67"/>
      <c r="G38" s="67"/>
      <c r="H38" s="67"/>
      <c r="I38" s="74"/>
      <c r="J38" s="74"/>
      <c r="K38" s="74"/>
      <c r="L38" s="82"/>
      <c r="M38" s="82"/>
      <c r="N38" s="74"/>
      <c r="O38" s="41"/>
      <c r="P38" s="74"/>
      <c r="Q38" s="74"/>
    </row>
    <row r="39" spans="1:17" s="69" customFormat="1" ht="12.75" customHeight="1" x14ac:dyDescent="0.2">
      <c r="B39" s="198"/>
      <c r="C39" s="242"/>
      <c r="D39" s="198"/>
      <c r="E39" s="243"/>
      <c r="F39" s="243"/>
      <c r="G39" s="243"/>
      <c r="H39" s="67"/>
      <c r="I39" s="74"/>
      <c r="J39" s="74"/>
      <c r="K39" s="74"/>
      <c r="L39" s="74"/>
      <c r="M39" s="41"/>
      <c r="N39" s="74"/>
      <c r="O39" s="74"/>
      <c r="P39" s="74"/>
      <c r="Q39" s="74"/>
    </row>
    <row r="40" spans="1:17" ht="12.75" customHeight="1" x14ac:dyDescent="0.2">
      <c r="A40" s="244"/>
      <c r="B40" s="244"/>
      <c r="C40" s="244"/>
      <c r="D40" s="244"/>
      <c r="E40" s="244"/>
      <c r="F40" s="244"/>
      <c r="G40" s="244"/>
    </row>
    <row r="41" spans="1:17" ht="12.75" customHeight="1" x14ac:dyDescent="0.2">
      <c r="A41" s="244"/>
      <c r="B41" s="244"/>
      <c r="C41" s="244"/>
      <c r="D41" s="244"/>
      <c r="E41" s="244"/>
      <c r="F41" s="244"/>
      <c r="G41" s="244"/>
    </row>
    <row r="42" spans="1:17" ht="12.75" customHeight="1" x14ac:dyDescent="0.2">
      <c r="A42" s="244"/>
      <c r="B42" s="259"/>
      <c r="C42" s="259"/>
      <c r="D42" s="259"/>
      <c r="E42" s="259"/>
      <c r="F42" s="259"/>
      <c r="G42" s="259"/>
    </row>
    <row r="43" spans="1:17" ht="12.75" customHeight="1" x14ac:dyDescent="0.2">
      <c r="A43" s="244"/>
      <c r="B43" s="259"/>
      <c r="C43" s="259"/>
      <c r="D43" s="259"/>
      <c r="E43" s="259"/>
      <c r="F43" s="244"/>
      <c r="G43" s="259"/>
    </row>
    <row r="44" spans="1:17" ht="15" customHeight="1" x14ac:dyDescent="0.2">
      <c r="A44" s="244"/>
      <c r="B44" s="259"/>
      <c r="C44" s="259"/>
      <c r="D44" s="259"/>
      <c r="E44" s="259"/>
      <c r="F44" s="244"/>
      <c r="G44" s="244"/>
    </row>
    <row r="45" spans="1:17" ht="12.75" customHeight="1" x14ac:dyDescent="0.2">
      <c r="A45" s="244"/>
      <c r="B45" s="259"/>
      <c r="C45" s="259"/>
      <c r="D45" s="259"/>
      <c r="E45" s="259"/>
      <c r="F45" s="244"/>
      <c r="G45" s="244"/>
    </row>
    <row r="46" spans="1:17" ht="12.75" customHeight="1" x14ac:dyDescent="0.2">
      <c r="A46" s="244"/>
      <c r="B46" s="244"/>
      <c r="C46" s="244"/>
      <c r="D46" s="244"/>
      <c r="E46" s="244"/>
      <c r="F46" s="244"/>
      <c r="G46" s="244"/>
    </row>
    <row r="47" spans="1:17" ht="12.75" customHeight="1" x14ac:dyDescent="0.2">
      <c r="A47" s="244"/>
      <c r="B47" s="244"/>
      <c r="C47" s="244"/>
      <c r="D47" s="244"/>
      <c r="E47" s="244"/>
      <c r="F47" s="244"/>
      <c r="G47" s="244"/>
    </row>
    <row r="48" spans="1:17" ht="12.75" customHeight="1" x14ac:dyDescent="0.2">
      <c r="A48" s="244"/>
      <c r="B48" s="244"/>
      <c r="C48" s="244"/>
      <c r="D48" s="244"/>
      <c r="E48" s="244"/>
      <c r="F48" s="244"/>
      <c r="G48" s="244"/>
    </row>
    <row r="49" spans="1:7" ht="12.75" customHeight="1" x14ac:dyDescent="0.2">
      <c r="A49" s="244"/>
      <c r="B49" s="244"/>
      <c r="C49" s="259"/>
      <c r="D49" s="244"/>
      <c r="E49" s="259"/>
      <c r="F49" s="244"/>
      <c r="G49" s="244"/>
    </row>
    <row r="50" spans="1:7" ht="12.75" customHeight="1" x14ac:dyDescent="0.2">
      <c r="A50" s="244"/>
      <c r="B50" s="244"/>
      <c r="C50" s="244"/>
      <c r="D50" s="244"/>
      <c r="E50" s="244"/>
      <c r="F50" s="244"/>
      <c r="G50" s="244"/>
    </row>
    <row r="51" spans="1:7" ht="12.75" customHeight="1" x14ac:dyDescent="0.2">
      <c r="A51" s="244"/>
      <c r="B51" s="244"/>
      <c r="C51" s="244"/>
      <c r="D51" s="244"/>
      <c r="E51" s="244"/>
      <c r="F51" s="244"/>
      <c r="G51" s="244"/>
    </row>
    <row r="52" spans="1:7" ht="12.75" customHeight="1" x14ac:dyDescent="0.2">
      <c r="A52" s="244"/>
      <c r="B52" s="244"/>
      <c r="C52" s="244"/>
      <c r="D52" s="244"/>
      <c r="E52" s="244"/>
      <c r="F52" s="244"/>
      <c r="G52" s="244"/>
    </row>
    <row r="53" spans="1:7" ht="12.75" customHeight="1" x14ac:dyDescent="0.2">
      <c r="A53" s="244"/>
      <c r="B53" s="244"/>
      <c r="C53" s="259"/>
      <c r="D53" s="244"/>
      <c r="E53" s="259"/>
      <c r="F53" s="244"/>
      <c r="G53" s="244"/>
    </row>
    <row r="54" spans="1:7" ht="12.75" customHeight="1" x14ac:dyDescent="0.2">
      <c r="A54" s="244"/>
      <c r="B54" s="244"/>
      <c r="C54" s="244"/>
      <c r="D54" s="244"/>
      <c r="E54" s="244"/>
      <c r="F54" s="244"/>
      <c r="G54" s="244"/>
    </row>
    <row r="55" spans="1:7" ht="12.75" customHeight="1" x14ac:dyDescent="0.2">
      <c r="A55" s="244"/>
      <c r="B55" s="244"/>
      <c r="C55" s="244"/>
      <c r="D55" s="244"/>
      <c r="E55" s="244"/>
      <c r="F55" s="244"/>
      <c r="G55" s="244"/>
    </row>
    <row r="56" spans="1:7" ht="12.75" customHeight="1" x14ac:dyDescent="0.2">
      <c r="A56" s="244"/>
      <c r="B56" s="244"/>
      <c r="C56" s="244"/>
      <c r="D56" s="244"/>
      <c r="E56" s="244"/>
      <c r="F56" s="244"/>
      <c r="G56" s="244"/>
    </row>
    <row r="57" spans="1:7" ht="12.75" customHeight="1" x14ac:dyDescent="0.2">
      <c r="A57" s="244"/>
      <c r="B57" s="244"/>
      <c r="C57" s="259"/>
      <c r="D57" s="244"/>
      <c r="E57" s="259"/>
      <c r="F57" s="244"/>
      <c r="G57" s="244"/>
    </row>
    <row r="58" spans="1:7" ht="12.75" customHeight="1" x14ac:dyDescent="0.2">
      <c r="A58" s="244"/>
      <c r="B58" s="244"/>
      <c r="C58" s="244"/>
      <c r="D58" s="244"/>
      <c r="E58" s="244"/>
      <c r="F58" s="244"/>
      <c r="G58" s="244"/>
    </row>
    <row r="59" spans="1:7" ht="12.75" customHeight="1" x14ac:dyDescent="0.2">
      <c r="A59" s="244"/>
      <c r="B59" s="244"/>
      <c r="C59" s="244"/>
      <c r="D59" s="244"/>
      <c r="E59" s="244"/>
      <c r="F59" s="244"/>
      <c r="G59" s="244"/>
    </row>
    <row r="60" spans="1:7" ht="12.75" customHeight="1" x14ac:dyDescent="0.2">
      <c r="B60" s="244"/>
      <c r="C60" s="244"/>
      <c r="D60" s="244"/>
      <c r="E60" s="244"/>
      <c r="F60" s="244"/>
      <c r="G60" s="244"/>
    </row>
  </sheetData>
  <mergeCells count="1">
    <mergeCell ref="B26:C26"/>
  </mergeCells>
  <phoneticPr fontId="18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&amp;R&amp;"Arial,Fet"LASTBILAR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95234" r:id="rId4">
          <objectPr defaultSize="0" autoLine="0" autoPict="0" r:id="rId5">
            <anchor moveWithCells="1">
              <from>
                <xdr:col>0</xdr:col>
                <xdr:colOff>28575</xdr:colOff>
                <xdr:row>18</xdr:row>
                <xdr:rowOff>47625</xdr:rowOff>
              </from>
              <to>
                <xdr:col>0</xdr:col>
                <xdr:colOff>1171575</xdr:colOff>
                <xdr:row>19</xdr:row>
                <xdr:rowOff>123825</xdr:rowOff>
              </to>
            </anchor>
          </objectPr>
        </oleObject>
      </mc:Choice>
      <mc:Fallback>
        <oleObject progId="Paint.Picture" shapeId="95234" r:id="rId4"/>
      </mc:Fallback>
    </mc:AlternateContent>
    <mc:AlternateContent xmlns:mc="http://schemas.openxmlformats.org/markup-compatibility/2006">
      <mc:Choice Requires="x14">
        <oleObject progId="Paint.Picture" shapeId="95236" r:id="rId6">
          <objectPr defaultSize="0" autoLine="0" autoPict="0" r:id="rId5">
            <anchor moveWithCells="1">
              <from>
                <xdr:col>0</xdr:col>
                <xdr:colOff>47625</xdr:colOff>
                <xdr:row>39</xdr:row>
                <xdr:rowOff>47625</xdr:rowOff>
              </from>
              <to>
                <xdr:col>0</xdr:col>
                <xdr:colOff>1190625</xdr:colOff>
                <xdr:row>40</xdr:row>
                <xdr:rowOff>123825</xdr:rowOff>
              </to>
            </anchor>
          </objectPr>
        </oleObject>
      </mc:Choice>
      <mc:Fallback>
        <oleObject progId="Paint.Picture" shapeId="95236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3">
    <tabColor rgb="FF00B050"/>
    <pageSetUpPr fitToPage="1"/>
  </sheetPr>
  <dimension ref="A1:L33"/>
  <sheetViews>
    <sheetView showGridLines="0" zoomScaleNormal="100" workbookViewId="0">
      <selection activeCell="J44" sqref="J44"/>
    </sheetView>
  </sheetViews>
  <sheetFormatPr defaultRowHeight="12.75" customHeight="1" x14ac:dyDescent="0.2"/>
  <cols>
    <col min="1" max="1" width="18.5703125" style="7" customWidth="1"/>
    <col min="2" max="4" width="15.7109375" style="2" customWidth="1"/>
    <col min="5" max="5" width="13.85546875" style="3" customWidth="1"/>
    <col min="6" max="6" width="13.7109375" style="2" customWidth="1"/>
    <col min="7" max="7" width="9.140625" style="2"/>
    <col min="8" max="8" width="11.5703125" style="2" customWidth="1"/>
    <col min="9" max="16384" width="9.140625" style="2"/>
  </cols>
  <sheetData>
    <row r="1" spans="1:12" ht="12.75" customHeight="1" x14ac:dyDescent="0.2">
      <c r="A1" s="18"/>
      <c r="B1" s="20"/>
      <c r="C1" s="20"/>
      <c r="D1" s="20"/>
      <c r="E1" s="21"/>
      <c r="F1" s="20"/>
      <c r="G1" s="21"/>
      <c r="H1" s="3"/>
      <c r="I1" s="3"/>
      <c r="J1" s="3"/>
      <c r="K1" s="3"/>
      <c r="L1" s="3"/>
    </row>
    <row r="2" spans="1:12" ht="12.75" customHeight="1" x14ac:dyDescent="0.2">
      <c r="A2" s="119" t="s">
        <v>192</v>
      </c>
      <c r="B2" s="24"/>
      <c r="C2" s="24"/>
      <c r="D2" s="20"/>
      <c r="E2" s="21"/>
      <c r="F2" s="20"/>
      <c r="G2" s="21"/>
      <c r="H2" s="36"/>
      <c r="I2" s="67"/>
      <c r="J2" s="67"/>
      <c r="K2" s="67"/>
      <c r="L2" s="3"/>
    </row>
    <row r="3" spans="1:12" ht="12.75" customHeight="1" x14ac:dyDescent="0.2">
      <c r="A3" s="98" t="s">
        <v>232</v>
      </c>
      <c r="B3" s="24"/>
      <c r="C3" s="24"/>
      <c r="D3" s="20"/>
      <c r="E3" s="21"/>
      <c r="F3" s="20"/>
      <c r="G3" s="21"/>
      <c r="H3" s="36"/>
      <c r="I3" s="67"/>
      <c r="J3" s="67"/>
      <c r="K3" s="67"/>
      <c r="L3" s="3"/>
    </row>
    <row r="4" spans="1:12" ht="12.75" customHeight="1" x14ac:dyDescent="0.2">
      <c r="A4" s="34" t="s">
        <v>233</v>
      </c>
      <c r="B4" s="24"/>
      <c r="C4" s="24"/>
      <c r="D4" s="20"/>
      <c r="E4" s="21"/>
      <c r="F4" s="20"/>
      <c r="G4" s="21"/>
      <c r="H4" s="36"/>
      <c r="I4" s="67"/>
      <c r="J4" s="67"/>
      <c r="K4" s="67"/>
      <c r="L4" s="3"/>
    </row>
    <row r="5" spans="1:12" ht="12.75" customHeight="1" x14ac:dyDescent="0.2">
      <c r="A5" s="16"/>
      <c r="B5" s="65"/>
      <c r="C5" s="65"/>
      <c r="D5" s="16"/>
      <c r="E5" s="21"/>
      <c r="F5" s="20"/>
      <c r="G5" s="21"/>
      <c r="H5" s="36"/>
      <c r="I5" s="67"/>
      <c r="J5" s="67"/>
      <c r="K5" s="67"/>
      <c r="L5" s="3"/>
    </row>
    <row r="6" spans="1:12" ht="12.75" customHeight="1" x14ac:dyDescent="0.2">
      <c r="A6" s="21" t="s">
        <v>27</v>
      </c>
      <c r="B6" s="10" t="s">
        <v>144</v>
      </c>
      <c r="C6" s="10" t="s">
        <v>93</v>
      </c>
      <c r="D6" s="10" t="s">
        <v>146</v>
      </c>
      <c r="E6" s="21"/>
      <c r="F6" s="20"/>
      <c r="G6" s="21"/>
      <c r="H6" s="36"/>
      <c r="I6" s="67"/>
      <c r="J6" s="67"/>
      <c r="K6" s="67"/>
      <c r="L6" s="3"/>
    </row>
    <row r="7" spans="1:12" ht="12.75" customHeight="1" x14ac:dyDescent="0.2">
      <c r="A7" s="16" t="s">
        <v>94</v>
      </c>
      <c r="B7" s="95" t="s">
        <v>145</v>
      </c>
      <c r="C7" s="95"/>
      <c r="D7" s="95" t="s">
        <v>32</v>
      </c>
      <c r="E7" s="21"/>
      <c r="F7" s="20"/>
      <c r="G7" s="21"/>
      <c r="H7" s="36"/>
      <c r="I7" s="67"/>
      <c r="J7" s="67"/>
      <c r="K7" s="67"/>
      <c r="L7" s="3"/>
    </row>
    <row r="8" spans="1:12" ht="12.75" customHeight="1" x14ac:dyDescent="0.2">
      <c r="A8" s="11">
        <v>-1996</v>
      </c>
      <c r="B8" s="38">
        <v>496128.2</v>
      </c>
      <c r="C8" s="38">
        <v>542</v>
      </c>
      <c r="D8" s="38">
        <f>B8/C8</f>
        <v>915.36568265682661</v>
      </c>
      <c r="E8" s="233"/>
      <c r="F8" s="234"/>
      <c r="G8" s="173"/>
      <c r="H8" s="36"/>
      <c r="I8" s="67"/>
      <c r="J8" s="67"/>
      <c r="K8" s="67"/>
      <c r="L8" s="3"/>
    </row>
    <row r="9" spans="1:12" ht="12.75" customHeight="1" x14ac:dyDescent="0.2">
      <c r="A9" s="11">
        <v>1997</v>
      </c>
      <c r="B9" s="38">
        <v>320158.2</v>
      </c>
      <c r="C9" s="38">
        <v>138</v>
      </c>
      <c r="D9" s="38">
        <f t="shared" ref="D9:D28" si="0">B9/C9</f>
        <v>2319.9869565217391</v>
      </c>
      <c r="E9" s="233"/>
      <c r="F9" s="69"/>
      <c r="G9" s="173"/>
      <c r="H9" s="36"/>
      <c r="I9" s="81"/>
      <c r="J9" s="81"/>
      <c r="K9" s="81"/>
      <c r="L9" s="3"/>
    </row>
    <row r="10" spans="1:12" ht="12.75" customHeight="1" x14ac:dyDescent="0.2">
      <c r="A10" s="11">
        <v>1998</v>
      </c>
      <c r="B10" s="38">
        <v>243753.9</v>
      </c>
      <c r="C10" s="38">
        <v>114</v>
      </c>
      <c r="D10" s="38">
        <f t="shared" si="0"/>
        <v>2138.1921052631578</v>
      </c>
      <c r="E10" s="233"/>
      <c r="F10" s="20"/>
      <c r="G10" s="173"/>
      <c r="H10" s="36"/>
      <c r="I10" s="67"/>
      <c r="J10" s="67"/>
      <c r="K10" s="67"/>
      <c r="L10" s="3"/>
    </row>
    <row r="11" spans="1:12" ht="12.75" customHeight="1" x14ac:dyDescent="0.2">
      <c r="A11" s="11">
        <v>1999</v>
      </c>
      <c r="B11" s="38">
        <v>712419.6</v>
      </c>
      <c r="C11" s="38">
        <v>253</v>
      </c>
      <c r="D11" s="38">
        <f t="shared" si="0"/>
        <v>2815.8877470355728</v>
      </c>
      <c r="E11" s="233"/>
      <c r="F11" s="20"/>
      <c r="G11" s="173"/>
      <c r="H11" s="43"/>
      <c r="I11" s="56"/>
      <c r="J11" s="56"/>
      <c r="K11" s="56"/>
      <c r="L11" s="3"/>
    </row>
    <row r="12" spans="1:12" ht="12.75" customHeight="1" x14ac:dyDescent="0.2">
      <c r="A12" s="11">
        <v>2000</v>
      </c>
      <c r="B12" s="38">
        <v>1013695.6</v>
      </c>
      <c r="C12" s="38">
        <v>325</v>
      </c>
      <c r="D12" s="38">
        <f t="shared" si="0"/>
        <v>3119.0633846153846</v>
      </c>
      <c r="E12" s="233"/>
      <c r="F12" s="20"/>
      <c r="G12" s="173"/>
      <c r="H12" s="3"/>
      <c r="I12" s="15"/>
      <c r="J12" s="15"/>
      <c r="K12" s="3"/>
      <c r="L12" s="3"/>
    </row>
    <row r="13" spans="1:12" ht="12.75" customHeight="1" x14ac:dyDescent="0.2">
      <c r="A13" s="11">
        <v>2001</v>
      </c>
      <c r="B13" s="38">
        <v>1264259.6000000001</v>
      </c>
      <c r="C13" s="38">
        <v>388</v>
      </c>
      <c r="D13" s="38">
        <f t="shared" si="0"/>
        <v>3258.4010309278351</v>
      </c>
      <c r="E13" s="233"/>
      <c r="F13" s="20"/>
      <c r="G13" s="173"/>
      <c r="H13" s="3"/>
      <c r="I13" s="15"/>
      <c r="J13" s="15"/>
      <c r="K13" s="3"/>
      <c r="L13" s="3"/>
    </row>
    <row r="14" spans="1:12" ht="12.75" customHeight="1" x14ac:dyDescent="0.2">
      <c r="A14" s="11">
        <v>2002</v>
      </c>
      <c r="B14" s="38">
        <v>1982380.1</v>
      </c>
      <c r="C14" s="38">
        <v>488</v>
      </c>
      <c r="D14" s="38">
        <f t="shared" si="0"/>
        <v>4062.2543032786889</v>
      </c>
      <c r="E14" s="233"/>
      <c r="F14" s="20"/>
      <c r="G14" s="173"/>
      <c r="H14" s="3"/>
      <c r="I14" s="15"/>
      <c r="J14" s="15"/>
      <c r="K14" s="3"/>
      <c r="L14" s="3"/>
    </row>
    <row r="15" spans="1:12" ht="12.75" customHeight="1" x14ac:dyDescent="0.2">
      <c r="A15" s="11">
        <v>2003</v>
      </c>
      <c r="B15" s="38">
        <v>3227740</v>
      </c>
      <c r="C15" s="38">
        <v>767</v>
      </c>
      <c r="D15" s="38">
        <f t="shared" si="0"/>
        <v>4208.2659713168186</v>
      </c>
      <c r="E15" s="233"/>
      <c r="F15" s="20"/>
      <c r="G15" s="173"/>
      <c r="H15" s="3"/>
      <c r="I15" s="15"/>
      <c r="J15" s="15"/>
      <c r="K15" s="3"/>
      <c r="L15" s="3"/>
    </row>
    <row r="16" spans="1:12" ht="12.75" customHeight="1" x14ac:dyDescent="0.2">
      <c r="A16" s="11">
        <v>2004</v>
      </c>
      <c r="B16" s="38">
        <v>3265019.8</v>
      </c>
      <c r="C16" s="38">
        <v>768</v>
      </c>
      <c r="D16" s="38">
        <f t="shared" si="0"/>
        <v>4251.3278645833334</v>
      </c>
      <c r="E16" s="233"/>
      <c r="F16" s="20"/>
      <c r="G16" s="173"/>
      <c r="H16" s="3"/>
      <c r="I16" s="15"/>
      <c r="J16" s="15"/>
      <c r="K16" s="3"/>
      <c r="L16" s="3"/>
    </row>
    <row r="17" spans="1:10" ht="12.75" customHeight="1" x14ac:dyDescent="0.2">
      <c r="A17" s="11">
        <v>2005</v>
      </c>
      <c r="B17" s="38">
        <v>5960901.5999999996</v>
      </c>
      <c r="C17" s="38">
        <v>1182</v>
      </c>
      <c r="D17" s="38">
        <f t="shared" si="0"/>
        <v>5043.0639593908627</v>
      </c>
      <c r="E17" s="233"/>
      <c r="F17" s="20"/>
      <c r="G17" s="173"/>
      <c r="I17" s="29"/>
      <c r="J17" s="29"/>
    </row>
    <row r="18" spans="1:10" ht="12.75" customHeight="1" x14ac:dyDescent="0.2">
      <c r="A18" s="11">
        <v>2006</v>
      </c>
      <c r="B18" s="38">
        <v>5918197</v>
      </c>
      <c r="C18" s="38">
        <v>1138</v>
      </c>
      <c r="D18" s="38">
        <f t="shared" si="0"/>
        <v>5200.5246045694203</v>
      </c>
      <c r="E18" s="233"/>
      <c r="F18" s="20"/>
      <c r="G18" s="173"/>
      <c r="I18" s="29"/>
      <c r="J18" s="29"/>
    </row>
    <row r="19" spans="1:10" ht="12.75" customHeight="1" x14ac:dyDescent="0.2">
      <c r="A19" s="11">
        <v>2007</v>
      </c>
      <c r="B19" s="38">
        <v>5825002.5</v>
      </c>
      <c r="C19" s="38">
        <v>1028</v>
      </c>
      <c r="D19" s="38">
        <f t="shared" si="0"/>
        <v>5666.3448443579764</v>
      </c>
      <c r="E19" s="233"/>
      <c r="F19" s="20"/>
      <c r="G19" s="173"/>
      <c r="I19" s="29"/>
      <c r="J19" s="29"/>
    </row>
    <row r="20" spans="1:10" ht="12.75" customHeight="1" x14ac:dyDescent="0.2">
      <c r="A20" s="11">
        <v>2008</v>
      </c>
      <c r="B20" s="38">
        <v>6531178.0999999996</v>
      </c>
      <c r="C20" s="38">
        <v>1129</v>
      </c>
      <c r="D20" s="38">
        <f t="shared" si="0"/>
        <v>5784.923029229406</v>
      </c>
      <c r="E20" s="233"/>
      <c r="F20" s="20"/>
      <c r="G20" s="173"/>
      <c r="I20" s="29"/>
      <c r="J20" s="29"/>
    </row>
    <row r="21" spans="1:10" ht="12.75" customHeight="1" x14ac:dyDescent="0.2">
      <c r="A21" s="11">
        <v>2009</v>
      </c>
      <c r="B21" s="38">
        <v>7996987</v>
      </c>
      <c r="C21" s="38">
        <v>1234</v>
      </c>
      <c r="D21" s="38">
        <f t="shared" si="0"/>
        <v>6480.5405186385733</v>
      </c>
      <c r="E21" s="233"/>
      <c r="F21" s="20"/>
      <c r="G21" s="173"/>
      <c r="I21" s="29"/>
      <c r="J21" s="29"/>
    </row>
    <row r="22" spans="1:10" ht="12.75" customHeight="1" x14ac:dyDescent="0.2">
      <c r="A22" s="11">
        <v>2010</v>
      </c>
      <c r="B22" s="38">
        <v>12543421</v>
      </c>
      <c r="C22" s="38">
        <v>1709</v>
      </c>
      <c r="D22" s="38">
        <f t="shared" si="0"/>
        <v>7339.6260971328265</v>
      </c>
      <c r="E22" s="233"/>
      <c r="F22" s="20"/>
      <c r="G22" s="173"/>
      <c r="I22" s="29"/>
      <c r="J22" s="29"/>
    </row>
    <row r="23" spans="1:10" ht="12.75" customHeight="1" x14ac:dyDescent="0.2">
      <c r="A23" s="11">
        <v>2011</v>
      </c>
      <c r="B23" s="38">
        <v>12878791.699999999</v>
      </c>
      <c r="C23" s="38">
        <v>1647</v>
      </c>
      <c r="D23" s="38">
        <f t="shared" si="0"/>
        <v>7819.5456587735271</v>
      </c>
      <c r="E23" s="233"/>
      <c r="F23" s="20"/>
      <c r="G23" s="173"/>
      <c r="I23" s="29"/>
      <c r="J23" s="29"/>
    </row>
    <row r="24" spans="1:10" ht="12.75" customHeight="1" x14ac:dyDescent="0.2">
      <c r="A24" s="11">
        <v>2012</v>
      </c>
      <c r="B24" s="38">
        <v>13138241.699999999</v>
      </c>
      <c r="C24" s="38">
        <v>1659</v>
      </c>
      <c r="D24" s="38">
        <f t="shared" si="0"/>
        <v>7919.3741410488237</v>
      </c>
      <c r="E24" s="233"/>
      <c r="F24" s="20"/>
      <c r="G24" s="173"/>
      <c r="I24" s="29"/>
      <c r="J24" s="29"/>
    </row>
    <row r="25" spans="1:10" ht="12.75" customHeight="1" x14ac:dyDescent="0.2">
      <c r="A25" s="11">
        <v>2013</v>
      </c>
      <c r="B25" s="38">
        <v>9218484.3000000007</v>
      </c>
      <c r="C25" s="38">
        <v>1339</v>
      </c>
      <c r="D25" s="38">
        <f t="shared" si="0"/>
        <v>6884.6036594473489</v>
      </c>
      <c r="E25" s="233"/>
      <c r="F25" s="20"/>
      <c r="G25" s="173"/>
      <c r="I25" s="29"/>
      <c r="J25" s="29"/>
    </row>
    <row r="26" spans="1:10" ht="12.75" customHeight="1" x14ac:dyDescent="0.2">
      <c r="A26" s="11">
        <v>2014</v>
      </c>
      <c r="B26" s="38">
        <v>3163040.1</v>
      </c>
      <c r="C26" s="38">
        <v>1161</v>
      </c>
      <c r="D26" s="38">
        <f t="shared" si="0"/>
        <v>2724.4100775193801</v>
      </c>
      <c r="E26" s="233"/>
      <c r="F26" s="20"/>
      <c r="G26" s="173"/>
      <c r="I26" s="29"/>
      <c r="J26" s="29"/>
    </row>
    <row r="27" spans="1:10" ht="12.75" customHeight="1" x14ac:dyDescent="0.2">
      <c r="A27" s="11">
        <v>2015</v>
      </c>
      <c r="B27" s="38">
        <v>153694.1</v>
      </c>
      <c r="C27" s="38">
        <v>96</v>
      </c>
      <c r="D27" s="38">
        <f t="shared" si="0"/>
        <v>1600.9802083333334</v>
      </c>
      <c r="E27" s="233"/>
      <c r="F27" s="20"/>
      <c r="G27" s="173"/>
      <c r="I27" s="29"/>
    </row>
    <row r="28" spans="1:10" s="14" customFormat="1" ht="12.75" customHeight="1" x14ac:dyDescent="0.2">
      <c r="A28" s="115" t="s">
        <v>13</v>
      </c>
      <c r="B28" s="62">
        <f>SUM(B8:B27)</f>
        <v>95853494.099999994</v>
      </c>
      <c r="C28" s="62">
        <f>SUM(C8:C27)</f>
        <v>17105</v>
      </c>
      <c r="D28" s="62">
        <f t="shared" si="0"/>
        <v>5603.828944752996</v>
      </c>
      <c r="E28" s="235"/>
      <c r="F28" s="236"/>
      <c r="G28" s="173"/>
      <c r="I28" s="29"/>
    </row>
    <row r="29" spans="1:10" ht="12.75" customHeight="1" x14ac:dyDescent="0.2">
      <c r="A29" s="7" t="s">
        <v>95</v>
      </c>
    </row>
    <row r="30" spans="1:10" ht="12.75" customHeight="1" x14ac:dyDescent="0.2">
      <c r="B30" s="29"/>
      <c r="C30" s="29"/>
      <c r="D30" s="29"/>
      <c r="E30" s="15"/>
    </row>
    <row r="32" spans="1:10" ht="12.75" customHeight="1" x14ac:dyDescent="0.2">
      <c r="C32" s="8"/>
    </row>
    <row r="33" spans="2:4" ht="12.75" customHeight="1" x14ac:dyDescent="0.2">
      <c r="B33" s="91"/>
      <c r="C33" s="91"/>
      <c r="D33" s="91"/>
    </row>
  </sheetData>
  <phoneticPr fontId="3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&amp;R&amp;"Arial,Fet"BUSSAR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23555" r:id="rId4">
          <objectPr defaultSize="0" autoLine="0" autoPict="0" r:id="rId5">
            <anchor moveWithCells="1">
              <from>
                <xdr:col>0</xdr:col>
                <xdr:colOff>0</xdr:colOff>
                <xdr:row>29</xdr:row>
                <xdr:rowOff>57150</xdr:rowOff>
              </from>
              <to>
                <xdr:col>0</xdr:col>
                <xdr:colOff>1143000</xdr:colOff>
                <xdr:row>30</xdr:row>
                <xdr:rowOff>133350</xdr:rowOff>
              </to>
            </anchor>
          </objectPr>
        </oleObject>
      </mc:Choice>
      <mc:Fallback>
        <oleObject progId="Paint.Picture" shapeId="2355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4</vt:i4>
      </vt:variant>
    </vt:vector>
  </HeadingPairs>
  <TitlesOfParts>
    <vt:vector size="17" baseType="lpstr">
      <vt:lpstr>Körsträckor 2014</vt:lpstr>
      <vt:lpstr>Innehåll_Content</vt:lpstr>
      <vt:lpstr>PB Tab 10-11</vt:lpstr>
      <vt:lpstr>PB Tab 12-13</vt:lpstr>
      <vt:lpstr>PB Tab 14</vt:lpstr>
      <vt:lpstr>LB Tab 11</vt:lpstr>
      <vt:lpstr>LB Tab 12-13</vt:lpstr>
      <vt:lpstr>LB Tab 14-15</vt:lpstr>
      <vt:lpstr>BU Tab 6</vt:lpstr>
      <vt:lpstr>BU Tab 7-9</vt:lpstr>
      <vt:lpstr>MC Tab 5-7</vt:lpstr>
      <vt:lpstr>MC Tab 8</vt:lpstr>
      <vt:lpstr>RS Tab 7</vt:lpstr>
      <vt:lpstr>'BU Tab 6'!_Toc72296259</vt:lpstr>
      <vt:lpstr>'BU Tab 7-9'!_Toc72296260</vt:lpstr>
      <vt:lpstr>'LB Tab 11'!_Toc72296263</vt:lpstr>
      <vt:lpstr>'LB Tab 14-15'!Utskriftsområde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</dc:creator>
  <cp:lastModifiedBy>Anette Myhr</cp:lastModifiedBy>
  <cp:lastPrinted>2015-03-17T08:04:54Z</cp:lastPrinted>
  <dcterms:created xsi:type="dcterms:W3CDTF">2007-06-06T17:47:08Z</dcterms:created>
  <dcterms:modified xsi:type="dcterms:W3CDTF">2016-03-10T15:09:22Z</dcterms:modified>
</cp:coreProperties>
</file>